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<sst xmlns="http://schemas.openxmlformats.org/spreadsheetml/2006/main" count="351" uniqueCount="152">
  <si>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</si>
  <si>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（6月16日公表時点）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</si>
  <si>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</si>
  <si>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</si>
  <si>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</si>
  <si>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</si>
  <si>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</si>
  <si>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</si>
  <si>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</si>
  <si>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</si>
  <si>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</si>
  <si>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</si>
  <si>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</si>
  <si>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</si>
  <si>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</si>
  <si>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</si>
  <si>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</si>
  <si>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</si>
  <si>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</si>
  <si>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</si>
  <si>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</si>
  <si>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</si>
  <si>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</si>
  <si>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</si>
  <si>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</si>
  <si>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</si>
  <si>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</si>
  <si>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</si>
  <si>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</si>
  <si>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</si>
  <si>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</si>
  <si>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</si>
  <si>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</si>
  <si>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</si>
  <si>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</si>
  <si>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</si>
  <si>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</si>
  <si>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</si>
  <si>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</si>
  <si>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</si>
  <si>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</si>
  <si>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</si>
  <si>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</si>
  <si>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</si>
  <si>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</si>
  <si>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</si>
  <si>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</si>
  <si>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</si>
  <si>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</si>
  <si>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</si>
  <si>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</si>
  <si>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</si>
  <si>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</si>
  <si>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</si>
  <si>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</si>
  <si>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</si>
  <si>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</si>
  <si>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</si>
  <si>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</si>
  <si>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</si>
  <si>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</si>
  <si>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</si>
  <si>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</si>
  <si>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</si>
  <si>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</si>
  <si>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</si>
  <si>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</si>
  <si>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</si>
  <si>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</si>
  <si>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</si>
  <si>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</si>
  <si>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</si>
  <si>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</si>
  <si>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</si>
  <si>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</si>
  <si>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</si>
  <si>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</si>
  <si>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</si>
  <si>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</si>
  <si>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</si>
  <si>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</si>
  <si>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</si>
  <si>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</si>
  <si>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</si>
  <si>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</si>
  <si>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</si>
  <si>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</si>
  <si>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</si>
  <si>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</si>
  <si>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</si>
  <si>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</si>
  <si>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</si>
  <si>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</si>
  <si>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</si>
  <si>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</si>
  <si>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接種回数（6月15日まで）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</si>
  <si>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</si>
  <si>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</si>
  <si>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</si>
  <si>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</si>
  <si>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</si>
  <si>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</si>
  <si>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</si>
  <si>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</si>
  <si>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</si>
  <si>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</si>
  <si>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</si>
  <si>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</si>
  <si>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</si>
  <si>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</si>
  <si>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</si>
  <si>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</si>
  <si>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</si>
  <si>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</si>
  <si>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</si>
  <si>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</si>
  <si>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</si>
  <si>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</si>
  <si>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</si>
  <si>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（6月15日まで）</t>
  </si>
  <si>
    <t>ワクチン供給量
（6月15日まで）※4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</si>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</sst>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5" sqref="B5:B9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44727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76505379</v>
      </c>
      <c r="D10" s="11">
        <f>C10/$B10</f>
        <v>0.60409304668698971</v>
      </c>
      <c r="E10" s="21">
        <f>SUM(E11:E57)</f>
        <v>808970</v>
      </c>
      <c r="F10" s="11">
        <f>E10/$B10</f>
        <v>6.3876966347473961E-3</v>
      </c>
      <c r="G10" s="21">
        <f>SUM(G11:G57)</f>
        <v>89300</v>
      </c>
      <c r="H10" s="11">
        <f>G10/$B10</f>
        <v>7.0512047354406523E-4</v>
      </c>
    </row>
    <row r="11" spans="1:8" x14ac:dyDescent="0.45">
      <c r="A11" s="12" t="s">
        <v>14</v>
      </c>
      <c r="B11" s="20">
        <v>5226603</v>
      </c>
      <c r="C11" s="21">
        <v>3278894</v>
      </c>
      <c r="D11" s="11">
        <f t="shared" ref="D11:D57" si="0">C11/$B11</f>
        <v>0.62734705505660182</v>
      </c>
      <c r="E11" s="21">
        <v>35299</v>
      </c>
      <c r="F11" s="11">
        <f t="shared" ref="F11:F57" si="1">E11/$B11</f>
        <v>6.7537174719411444E-3</v>
      </c>
      <c r="G11" s="21">
        <v>5857</v>
      </c>
      <c r="H11" s="11">
        <f t="shared" ref="H11:H57" si="2">G11/$B11</f>
        <v>1.1206131401217962E-3</v>
      </c>
    </row>
    <row r="12" spans="1:8" x14ac:dyDescent="0.45">
      <c r="A12" s="12" t="s">
        <v>15</v>
      </c>
      <c r="B12" s="20">
        <v>1259615</v>
      </c>
      <c r="C12" s="21">
        <v>840691</v>
      </c>
      <c r="D12" s="11">
        <f t="shared" si="0"/>
        <v>0.66741901295237038</v>
      </c>
      <c r="E12" s="21">
        <v>11543</v>
      </c>
      <c r="F12" s="11">
        <f t="shared" si="1"/>
        <v>9.1639111950873875E-3</v>
      </c>
      <c r="G12" s="21">
        <v>1207</v>
      </c>
      <c r="H12" s="11">
        <f t="shared" si="2"/>
        <v>9.582293002226871E-4</v>
      </c>
    </row>
    <row r="13" spans="1:8" x14ac:dyDescent="0.45">
      <c r="A13" s="12" t="s">
        <v>16</v>
      </c>
      <c r="B13" s="20">
        <v>1220823</v>
      </c>
      <c r="C13" s="21">
        <v>827055</v>
      </c>
      <c r="D13" s="11">
        <f t="shared" si="0"/>
        <v>0.67745692864567586</v>
      </c>
      <c r="E13" s="21">
        <v>14275</v>
      </c>
      <c r="F13" s="11">
        <f t="shared" si="1"/>
        <v>1.1692931735394893E-2</v>
      </c>
      <c r="G13" s="21">
        <v>1651</v>
      </c>
      <c r="H13" s="11">
        <f t="shared" si="2"/>
        <v>1.35236639545618E-3</v>
      </c>
    </row>
    <row r="14" spans="1:8" x14ac:dyDescent="0.45">
      <c r="A14" s="12" t="s">
        <v>17</v>
      </c>
      <c r="B14" s="20">
        <v>2281989</v>
      </c>
      <c r="C14" s="21">
        <v>1445901</v>
      </c>
      <c r="D14" s="11">
        <f t="shared" si="0"/>
        <v>0.63361436010427741</v>
      </c>
      <c r="E14" s="21">
        <v>17608</v>
      </c>
      <c r="F14" s="11">
        <f t="shared" si="1"/>
        <v>7.7160757567192482E-3</v>
      </c>
      <c r="G14" s="21">
        <v>2110</v>
      </c>
      <c r="H14" s="11">
        <f t="shared" si="2"/>
        <v>9.2463197675361276E-4</v>
      </c>
    </row>
    <row r="15" spans="1:8" x14ac:dyDescent="0.45">
      <c r="A15" s="12" t="s">
        <v>18</v>
      </c>
      <c r="B15" s="20">
        <v>971288</v>
      </c>
      <c r="C15" s="21">
        <v>684900</v>
      </c>
      <c r="D15" s="11">
        <f t="shared" si="0"/>
        <v>0.70514615644381484</v>
      </c>
      <c r="E15" s="21">
        <v>7874</v>
      </c>
      <c r="F15" s="11">
        <f t="shared" si="1"/>
        <v>8.1067613313455956E-3</v>
      </c>
      <c r="G15" s="21">
        <v>1207</v>
      </c>
      <c r="H15" s="11">
        <f t="shared" si="2"/>
        <v>1.242679823080281E-3</v>
      </c>
    </row>
    <row r="16" spans="1:8" x14ac:dyDescent="0.45">
      <c r="A16" s="12" t="s">
        <v>19</v>
      </c>
      <c r="B16" s="20">
        <v>1069562</v>
      </c>
      <c r="C16" s="21">
        <v>738955</v>
      </c>
      <c r="D16" s="11">
        <f t="shared" si="0"/>
        <v>0.69089496448078747</v>
      </c>
      <c r="E16" s="21">
        <v>6459</v>
      </c>
      <c r="F16" s="11">
        <f t="shared" si="1"/>
        <v>6.0389206048831207E-3</v>
      </c>
      <c r="G16" s="21">
        <v>605</v>
      </c>
      <c r="H16" s="11">
        <f t="shared" si="2"/>
        <v>5.6565210805918685E-4</v>
      </c>
    </row>
    <row r="17" spans="1:8" x14ac:dyDescent="0.45">
      <c r="A17" s="12" t="s">
        <v>20</v>
      </c>
      <c r="B17" s="20">
        <v>1862059.0000000002</v>
      </c>
      <c r="C17" s="21">
        <v>1247145</v>
      </c>
      <c r="D17" s="11">
        <f t="shared" si="0"/>
        <v>0.66976664004738828</v>
      </c>
      <c r="E17" s="21">
        <v>15140</v>
      </c>
      <c r="F17" s="11">
        <f t="shared" si="1"/>
        <v>8.1307842554935138E-3</v>
      </c>
      <c r="G17" s="21">
        <v>1252</v>
      </c>
      <c r="H17" s="11">
        <f t="shared" si="2"/>
        <v>6.7237396881624043E-4</v>
      </c>
    </row>
    <row r="18" spans="1:8" x14ac:dyDescent="0.45">
      <c r="A18" s="12" t="s">
        <v>21</v>
      </c>
      <c r="B18" s="20">
        <v>2907675</v>
      </c>
      <c r="C18" s="21">
        <v>1873452</v>
      </c>
      <c r="D18" s="11">
        <f t="shared" si="0"/>
        <v>0.64431272408367513</v>
      </c>
      <c r="E18" s="21">
        <v>20048</v>
      </c>
      <c r="F18" s="11">
        <f t="shared" si="1"/>
        <v>6.8948558556234793E-3</v>
      </c>
      <c r="G18" s="21">
        <v>1709</v>
      </c>
      <c r="H18" s="11">
        <f t="shared" si="2"/>
        <v>5.8775482129192565E-4</v>
      </c>
    </row>
    <row r="19" spans="1:8" x14ac:dyDescent="0.45">
      <c r="A19" s="12" t="s">
        <v>22</v>
      </c>
      <c r="B19" s="20">
        <v>1955401</v>
      </c>
      <c r="C19" s="21">
        <v>1238266</v>
      </c>
      <c r="D19" s="11">
        <f t="shared" si="0"/>
        <v>0.6332542532196721</v>
      </c>
      <c r="E19" s="21">
        <v>19309</v>
      </c>
      <c r="F19" s="11">
        <f t="shared" si="1"/>
        <v>9.8747008925534965E-3</v>
      </c>
      <c r="G19" s="21">
        <v>1238</v>
      </c>
      <c r="H19" s="11">
        <f t="shared" si="2"/>
        <v>6.3311821974111702E-4</v>
      </c>
    </row>
    <row r="20" spans="1:8" x14ac:dyDescent="0.45">
      <c r="A20" s="12" t="s">
        <v>23</v>
      </c>
      <c r="B20" s="20">
        <v>1958101</v>
      </c>
      <c r="C20" s="21">
        <v>1242434</v>
      </c>
      <c r="D20" s="11">
        <f t="shared" si="0"/>
        <v>0.63450966012478416</v>
      </c>
      <c r="E20" s="21">
        <v>11215</v>
      </c>
      <c r="F20" s="11">
        <f t="shared" si="1"/>
        <v>5.7274880100668963E-3</v>
      </c>
      <c r="G20" s="21">
        <v>1153</v>
      </c>
      <c r="H20" s="11">
        <f t="shared" si="2"/>
        <v>5.8883581592573616E-4</v>
      </c>
    </row>
    <row r="21" spans="1:8" x14ac:dyDescent="0.45">
      <c r="A21" s="12" t="s">
        <v>24</v>
      </c>
      <c r="B21" s="20">
        <v>7393799</v>
      </c>
      <c r="C21" s="21">
        <v>4463450</v>
      </c>
      <c r="D21" s="11">
        <f t="shared" si="0"/>
        <v>0.60367478207075953</v>
      </c>
      <c r="E21" s="21">
        <v>65354</v>
      </c>
      <c r="F21" s="11">
        <f t="shared" si="1"/>
        <v>8.839028488602409E-3</v>
      </c>
      <c r="G21" s="21">
        <v>11805</v>
      </c>
      <c r="H21" s="11">
        <f t="shared" si="2"/>
        <v>1.5966081847775414E-3</v>
      </c>
    </row>
    <row r="22" spans="1:8" x14ac:dyDescent="0.45">
      <c r="A22" s="12" t="s">
        <v>25</v>
      </c>
      <c r="B22" s="20">
        <v>6322892.0000000009</v>
      </c>
      <c r="C22" s="21">
        <v>3900293</v>
      </c>
      <c r="D22" s="11">
        <f t="shared" si="0"/>
        <v>0.61685269968236045</v>
      </c>
      <c r="E22" s="21">
        <v>46969</v>
      </c>
      <c r="F22" s="11">
        <f t="shared" si="1"/>
        <v>7.4284045971368786E-3</v>
      </c>
      <c r="G22" s="21">
        <v>5076</v>
      </c>
      <c r="H22" s="11">
        <f t="shared" si="2"/>
        <v>8.0279720102763091E-4</v>
      </c>
    </row>
    <row r="23" spans="1:8" x14ac:dyDescent="0.45">
      <c r="A23" s="12" t="s">
        <v>26</v>
      </c>
      <c r="B23" s="20">
        <v>13843329.000000002</v>
      </c>
      <c r="C23" s="21">
        <v>8154917</v>
      </c>
      <c r="D23" s="11">
        <f t="shared" si="0"/>
        <v>0.58908641122377425</v>
      </c>
      <c r="E23" s="21">
        <v>70258</v>
      </c>
      <c r="F23" s="11">
        <f t="shared" si="1"/>
        <v>5.0752243192370844E-3</v>
      </c>
      <c r="G23" s="21">
        <v>8972</v>
      </c>
      <c r="H23" s="11">
        <f t="shared" si="2"/>
        <v>6.4811000302022722E-4</v>
      </c>
    </row>
    <row r="24" spans="1:8" x14ac:dyDescent="0.45">
      <c r="A24" s="12" t="s">
        <v>27</v>
      </c>
      <c r="B24" s="20">
        <v>9220206</v>
      </c>
      <c r="C24" s="21">
        <v>5527671</v>
      </c>
      <c r="D24" s="11">
        <f t="shared" si="0"/>
        <v>0.59951708237321377</v>
      </c>
      <c r="E24" s="21">
        <v>61819</v>
      </c>
      <c r="F24" s="11">
        <f t="shared" si="1"/>
        <v>6.7047308921297424E-3</v>
      </c>
      <c r="G24" s="21">
        <v>4328</v>
      </c>
      <c r="H24" s="11">
        <f t="shared" si="2"/>
        <v>4.6940382893831222E-4</v>
      </c>
    </row>
    <row r="25" spans="1:8" x14ac:dyDescent="0.45">
      <c r="A25" s="12" t="s">
        <v>28</v>
      </c>
      <c r="B25" s="20">
        <v>2213174</v>
      </c>
      <c r="C25" s="21">
        <v>1527734</v>
      </c>
      <c r="D25" s="11">
        <f t="shared" si="0"/>
        <v>0.69029095769243631</v>
      </c>
      <c r="E25" s="21">
        <v>12169</v>
      </c>
      <c r="F25" s="11">
        <f t="shared" si="1"/>
        <v>5.4984379899637352E-3</v>
      </c>
      <c r="G25" s="21">
        <v>647</v>
      </c>
      <c r="H25" s="11">
        <f t="shared" si="2"/>
        <v>2.9234032208945161E-4</v>
      </c>
    </row>
    <row r="26" spans="1:8" x14ac:dyDescent="0.45">
      <c r="A26" s="12" t="s">
        <v>29</v>
      </c>
      <c r="B26" s="20">
        <v>1047674</v>
      </c>
      <c r="C26" s="21">
        <v>679575</v>
      </c>
      <c r="D26" s="11">
        <f t="shared" si="0"/>
        <v>0.64865120256873798</v>
      </c>
      <c r="E26" s="21">
        <v>4920</v>
      </c>
      <c r="F26" s="11">
        <f t="shared" si="1"/>
        <v>4.696117303665071E-3</v>
      </c>
      <c r="G26" s="21">
        <v>931</v>
      </c>
      <c r="H26" s="11">
        <f t="shared" si="2"/>
        <v>8.8863520522605309E-4</v>
      </c>
    </row>
    <row r="27" spans="1:8" x14ac:dyDescent="0.45">
      <c r="A27" s="12" t="s">
        <v>30</v>
      </c>
      <c r="B27" s="20">
        <v>1132656</v>
      </c>
      <c r="C27" s="21">
        <v>697909</v>
      </c>
      <c r="D27" s="11">
        <f t="shared" si="0"/>
        <v>0.61617031119775112</v>
      </c>
      <c r="E27" s="21">
        <v>8547</v>
      </c>
      <c r="F27" s="11">
        <f t="shared" si="1"/>
        <v>7.5459804212399881E-3</v>
      </c>
      <c r="G27" s="21">
        <v>553</v>
      </c>
      <c r="H27" s="11">
        <f t="shared" si="2"/>
        <v>4.8823296746761596E-4</v>
      </c>
    </row>
    <row r="28" spans="1:8" x14ac:dyDescent="0.45">
      <c r="A28" s="12" t="s">
        <v>31</v>
      </c>
      <c r="B28" s="20">
        <v>774582.99999999988</v>
      </c>
      <c r="C28" s="21">
        <v>488063</v>
      </c>
      <c r="D28" s="11">
        <f t="shared" si="0"/>
        <v>0.63009774291457477</v>
      </c>
      <c r="E28" s="21">
        <v>3851</v>
      </c>
      <c r="F28" s="11">
        <f t="shared" si="1"/>
        <v>4.9717073573780999E-3</v>
      </c>
      <c r="G28" s="21">
        <v>185</v>
      </c>
      <c r="H28" s="11">
        <f t="shared" si="2"/>
        <v>2.3883818777329226E-4</v>
      </c>
    </row>
    <row r="29" spans="1:8" x14ac:dyDescent="0.45">
      <c r="A29" s="12" t="s">
        <v>32</v>
      </c>
      <c r="B29" s="20">
        <v>820997</v>
      </c>
      <c r="C29" s="21">
        <v>514457</v>
      </c>
      <c r="D29" s="11">
        <f t="shared" si="0"/>
        <v>0.62662470143009052</v>
      </c>
      <c r="E29" s="21">
        <v>3545</v>
      </c>
      <c r="F29" s="11">
        <f t="shared" si="1"/>
        <v>4.3179207719394831E-3</v>
      </c>
      <c r="G29" s="21">
        <v>1156</v>
      </c>
      <c r="H29" s="11">
        <f t="shared" si="2"/>
        <v>1.4080441219639049E-3</v>
      </c>
    </row>
    <row r="30" spans="1:8" x14ac:dyDescent="0.45">
      <c r="A30" s="12" t="s">
        <v>33</v>
      </c>
      <c r="B30" s="20">
        <v>2071737</v>
      </c>
      <c r="C30" s="21">
        <v>1354808</v>
      </c>
      <c r="D30" s="11">
        <f t="shared" si="0"/>
        <v>0.65394787079634142</v>
      </c>
      <c r="E30" s="21">
        <v>16206</v>
      </c>
      <c r="F30" s="11">
        <f t="shared" si="1"/>
        <v>7.8224214753127453E-3</v>
      </c>
      <c r="G30" s="21">
        <v>1043</v>
      </c>
      <c r="H30" s="11">
        <f t="shared" si="2"/>
        <v>5.0344228055974286E-4</v>
      </c>
    </row>
    <row r="31" spans="1:8" x14ac:dyDescent="0.45">
      <c r="A31" s="12" t="s">
        <v>34</v>
      </c>
      <c r="B31" s="20">
        <v>2016791</v>
      </c>
      <c r="C31" s="21">
        <v>1280451</v>
      </c>
      <c r="D31" s="11">
        <f t="shared" si="0"/>
        <v>0.6348952370374521</v>
      </c>
      <c r="E31" s="21">
        <v>10358</v>
      </c>
      <c r="F31" s="11">
        <f t="shared" si="1"/>
        <v>5.1358817051444594E-3</v>
      </c>
      <c r="G31" s="21">
        <v>617</v>
      </c>
      <c r="H31" s="11">
        <f t="shared" si="2"/>
        <v>3.059315516580548E-4</v>
      </c>
    </row>
    <row r="32" spans="1:8" x14ac:dyDescent="0.45">
      <c r="A32" s="12" t="s">
        <v>35</v>
      </c>
      <c r="B32" s="20">
        <v>3686259.9999999995</v>
      </c>
      <c r="C32" s="21">
        <v>2297524</v>
      </c>
      <c r="D32" s="11">
        <f t="shared" si="0"/>
        <v>0.62326694264647642</v>
      </c>
      <c r="E32" s="21">
        <v>26150</v>
      </c>
      <c r="F32" s="11">
        <f t="shared" si="1"/>
        <v>7.093910901564188E-3</v>
      </c>
      <c r="G32" s="21">
        <v>2969</v>
      </c>
      <c r="H32" s="11">
        <f t="shared" si="2"/>
        <v>8.0542338304948654E-4</v>
      </c>
    </row>
    <row r="33" spans="1:8" x14ac:dyDescent="0.45">
      <c r="A33" s="12" t="s">
        <v>36</v>
      </c>
      <c r="B33" s="20">
        <v>7558801.9999999991</v>
      </c>
      <c r="C33" s="21">
        <v>4342669</v>
      </c>
      <c r="D33" s="11">
        <f t="shared" si="0"/>
        <v>0.57451815777156223</v>
      </c>
      <c r="E33" s="21">
        <v>42318</v>
      </c>
      <c r="F33" s="11">
        <f t="shared" si="1"/>
        <v>5.5985062183134321E-3</v>
      </c>
      <c r="G33" s="21">
        <v>4149</v>
      </c>
      <c r="H33" s="11">
        <f t="shared" si="2"/>
        <v>5.488965050281778E-4</v>
      </c>
    </row>
    <row r="34" spans="1:8" x14ac:dyDescent="0.45">
      <c r="A34" s="12" t="s">
        <v>37</v>
      </c>
      <c r="B34" s="20">
        <v>1800557</v>
      </c>
      <c r="C34" s="21">
        <v>1097568</v>
      </c>
      <c r="D34" s="11">
        <f t="shared" si="0"/>
        <v>0.60957137152558905</v>
      </c>
      <c r="E34" s="21">
        <v>11917</v>
      </c>
      <c r="F34" s="11">
        <f t="shared" si="1"/>
        <v>6.6185074951806578E-3</v>
      </c>
      <c r="G34" s="21">
        <v>1625</v>
      </c>
      <c r="H34" s="11">
        <f t="shared" si="2"/>
        <v>9.0249850462940082E-4</v>
      </c>
    </row>
    <row r="35" spans="1:8" x14ac:dyDescent="0.45">
      <c r="A35" s="12" t="s">
        <v>38</v>
      </c>
      <c r="B35" s="20">
        <v>1418843</v>
      </c>
      <c r="C35" s="21">
        <v>841517</v>
      </c>
      <c r="D35" s="11">
        <f t="shared" si="0"/>
        <v>0.59310085752969144</v>
      </c>
      <c r="E35" s="21">
        <v>6431</v>
      </c>
      <c r="F35" s="11">
        <f t="shared" si="1"/>
        <v>4.5325663234057605E-3</v>
      </c>
      <c r="G35" s="21">
        <v>588</v>
      </c>
      <c r="H35" s="11">
        <f t="shared" si="2"/>
        <v>4.1442217355972438E-4</v>
      </c>
    </row>
    <row r="36" spans="1:8" x14ac:dyDescent="0.45">
      <c r="A36" s="12" t="s">
        <v>39</v>
      </c>
      <c r="B36" s="20">
        <v>2530542</v>
      </c>
      <c r="C36" s="21">
        <v>1445074</v>
      </c>
      <c r="D36" s="11">
        <f t="shared" si="0"/>
        <v>0.57105315778200871</v>
      </c>
      <c r="E36" s="21">
        <v>17276</v>
      </c>
      <c r="F36" s="11">
        <f t="shared" si="1"/>
        <v>6.8269959558070956E-3</v>
      </c>
      <c r="G36" s="21">
        <v>1423</v>
      </c>
      <c r="H36" s="11">
        <f t="shared" si="2"/>
        <v>5.6233012532493044E-4</v>
      </c>
    </row>
    <row r="37" spans="1:8" x14ac:dyDescent="0.45">
      <c r="A37" s="12" t="s">
        <v>40</v>
      </c>
      <c r="B37" s="20">
        <v>8839511</v>
      </c>
      <c r="C37" s="21">
        <v>4738760</v>
      </c>
      <c r="D37" s="11">
        <f t="shared" si="0"/>
        <v>0.53608847819749306</v>
      </c>
      <c r="E37" s="21">
        <v>63255</v>
      </c>
      <c r="F37" s="11">
        <f t="shared" si="1"/>
        <v>7.1559388296479299E-3</v>
      </c>
      <c r="G37" s="21">
        <v>6365</v>
      </c>
      <c r="H37" s="11">
        <f t="shared" si="2"/>
        <v>7.2006245594354707E-4</v>
      </c>
    </row>
    <row r="38" spans="1:8" x14ac:dyDescent="0.45">
      <c r="A38" s="12" t="s">
        <v>41</v>
      </c>
      <c r="B38" s="20">
        <v>5523625</v>
      </c>
      <c r="C38" s="21">
        <v>3184733</v>
      </c>
      <c r="D38" s="11">
        <f t="shared" si="0"/>
        <v>0.57656575165765234</v>
      </c>
      <c r="E38" s="21">
        <v>36932</v>
      </c>
      <c r="F38" s="11">
        <f t="shared" si="1"/>
        <v>6.6861888705333911E-3</v>
      </c>
      <c r="G38" s="21">
        <v>5194</v>
      </c>
      <c r="H38" s="11">
        <f t="shared" si="2"/>
        <v>9.4032451515082942E-4</v>
      </c>
    </row>
    <row r="39" spans="1:8" x14ac:dyDescent="0.45">
      <c r="A39" s="12" t="s">
        <v>42</v>
      </c>
      <c r="B39" s="20">
        <v>1344738.9999999998</v>
      </c>
      <c r="C39" s="21">
        <v>815894</v>
      </c>
      <c r="D39" s="11">
        <f t="shared" si="0"/>
        <v>0.60673037667532526</v>
      </c>
      <c r="E39" s="21">
        <v>5705</v>
      </c>
      <c r="F39" s="11">
        <f t="shared" si="1"/>
        <v>4.2424589455649026E-3</v>
      </c>
      <c r="G39" s="21">
        <v>535</v>
      </c>
      <c r="H39" s="11">
        <f t="shared" si="2"/>
        <v>3.9784671969802328E-4</v>
      </c>
    </row>
    <row r="40" spans="1:8" x14ac:dyDescent="0.45">
      <c r="A40" s="12" t="s">
        <v>43</v>
      </c>
      <c r="B40" s="20">
        <v>944432</v>
      </c>
      <c r="C40" s="21">
        <v>578309</v>
      </c>
      <c r="D40" s="11">
        <f t="shared" si="0"/>
        <v>0.61233524488793267</v>
      </c>
      <c r="E40" s="21">
        <v>3805</v>
      </c>
      <c r="F40" s="11">
        <f t="shared" si="1"/>
        <v>4.0288766157859967E-3</v>
      </c>
      <c r="G40" s="21">
        <v>332</v>
      </c>
      <c r="H40" s="11">
        <f t="shared" si="2"/>
        <v>3.5153404374269401E-4</v>
      </c>
    </row>
    <row r="41" spans="1:8" x14ac:dyDescent="0.45">
      <c r="A41" s="12" t="s">
        <v>44</v>
      </c>
      <c r="B41" s="20">
        <v>556788</v>
      </c>
      <c r="C41" s="21">
        <v>335976</v>
      </c>
      <c r="D41" s="11">
        <f t="shared" si="0"/>
        <v>0.60341817711588608</v>
      </c>
      <c r="E41" s="21">
        <v>2389</v>
      </c>
      <c r="F41" s="11">
        <f t="shared" si="1"/>
        <v>4.2906815520449438E-3</v>
      </c>
      <c r="G41" s="21">
        <v>305</v>
      </c>
      <c r="H41" s="11">
        <f t="shared" si="2"/>
        <v>5.4778479421251894E-4</v>
      </c>
    </row>
    <row r="42" spans="1:8" x14ac:dyDescent="0.45">
      <c r="A42" s="12" t="s">
        <v>45</v>
      </c>
      <c r="B42" s="20">
        <v>672814.99999999988</v>
      </c>
      <c r="C42" s="21">
        <v>428801</v>
      </c>
      <c r="D42" s="11">
        <f t="shared" si="0"/>
        <v>0.63732378142580071</v>
      </c>
      <c r="E42" s="21">
        <v>6772</v>
      </c>
      <c r="F42" s="11">
        <f t="shared" si="1"/>
        <v>1.0065173933399228E-2</v>
      </c>
      <c r="G42" s="21">
        <v>402</v>
      </c>
      <c r="H42" s="11">
        <f t="shared" si="2"/>
        <v>5.9748965168731391E-4</v>
      </c>
    </row>
    <row r="43" spans="1:8" x14ac:dyDescent="0.45">
      <c r="A43" s="12" t="s">
        <v>46</v>
      </c>
      <c r="B43" s="20">
        <v>1893791</v>
      </c>
      <c r="C43" s="21">
        <v>1118462</v>
      </c>
      <c r="D43" s="11">
        <f t="shared" si="0"/>
        <v>0.59059421023756054</v>
      </c>
      <c r="E43" s="21">
        <v>12875</v>
      </c>
      <c r="F43" s="11">
        <f t="shared" si="1"/>
        <v>6.7985326786324362E-3</v>
      </c>
      <c r="G43" s="21">
        <v>1525</v>
      </c>
      <c r="H43" s="11">
        <f t="shared" si="2"/>
        <v>8.0526309397393905E-4</v>
      </c>
    </row>
    <row r="44" spans="1:8" x14ac:dyDescent="0.45">
      <c r="A44" s="12" t="s">
        <v>47</v>
      </c>
      <c r="B44" s="20">
        <v>2812432.9999999995</v>
      </c>
      <c r="C44" s="21">
        <v>1653429</v>
      </c>
      <c r="D44" s="11">
        <f t="shared" si="0"/>
        <v>0.58789987174805591</v>
      </c>
      <c r="E44" s="21">
        <v>12655</v>
      </c>
      <c r="F44" s="11">
        <f t="shared" si="1"/>
        <v>4.4996627475214525E-3</v>
      </c>
      <c r="G44" s="21">
        <v>1097</v>
      </c>
      <c r="H44" s="11">
        <f t="shared" si="2"/>
        <v>3.9005373639123143E-4</v>
      </c>
    </row>
    <row r="45" spans="1:8" x14ac:dyDescent="0.45">
      <c r="A45" s="12" t="s">
        <v>48</v>
      </c>
      <c r="B45" s="20">
        <v>1356110</v>
      </c>
      <c r="C45" s="21">
        <v>872689</v>
      </c>
      <c r="D45" s="11">
        <f t="shared" si="0"/>
        <v>0.6435237554475669</v>
      </c>
      <c r="E45" s="21">
        <v>5268</v>
      </c>
      <c r="F45" s="11">
        <f t="shared" si="1"/>
        <v>3.8846406264978505E-3</v>
      </c>
      <c r="G45" s="21">
        <v>779</v>
      </c>
      <c r="H45" s="11">
        <f t="shared" si="2"/>
        <v>5.744371769251757E-4</v>
      </c>
    </row>
    <row r="46" spans="1:8" x14ac:dyDescent="0.45">
      <c r="A46" s="12" t="s">
        <v>49</v>
      </c>
      <c r="B46" s="20">
        <v>734949</v>
      </c>
      <c r="C46" s="21">
        <v>461998</v>
      </c>
      <c r="D46" s="11">
        <f t="shared" si="0"/>
        <v>0.62861232548108781</v>
      </c>
      <c r="E46" s="21">
        <v>3766</v>
      </c>
      <c r="F46" s="11">
        <f t="shared" si="1"/>
        <v>5.1241650781210669E-3</v>
      </c>
      <c r="G46" s="21">
        <v>321</v>
      </c>
      <c r="H46" s="11">
        <f t="shared" si="2"/>
        <v>4.367650000204096E-4</v>
      </c>
    </row>
    <row r="47" spans="1:8" x14ac:dyDescent="0.45">
      <c r="A47" s="12" t="s">
        <v>50</v>
      </c>
      <c r="B47" s="20">
        <v>973896</v>
      </c>
      <c r="C47" s="21">
        <v>587672</v>
      </c>
      <c r="D47" s="11">
        <f t="shared" si="0"/>
        <v>0.60342377420176285</v>
      </c>
      <c r="E47" s="21">
        <v>2354</v>
      </c>
      <c r="F47" s="11">
        <f t="shared" si="1"/>
        <v>2.4170958706063068E-3</v>
      </c>
      <c r="G47" s="21">
        <v>145</v>
      </c>
      <c r="H47" s="11">
        <f t="shared" si="2"/>
        <v>1.4888653408577507E-4</v>
      </c>
    </row>
    <row r="48" spans="1:8" x14ac:dyDescent="0.45">
      <c r="A48" s="12" t="s">
        <v>51</v>
      </c>
      <c r="B48" s="20">
        <v>1356219</v>
      </c>
      <c r="C48" s="21">
        <v>850084</v>
      </c>
      <c r="D48" s="11">
        <f t="shared" si="0"/>
        <v>0.62680437304004732</v>
      </c>
      <c r="E48" s="21">
        <v>9427</v>
      </c>
      <c r="F48" s="11">
        <f t="shared" si="1"/>
        <v>6.950942288819136E-3</v>
      </c>
      <c r="G48" s="21">
        <v>406</v>
      </c>
      <c r="H48" s="11">
        <f t="shared" si="2"/>
        <v>2.9936168126239198E-4</v>
      </c>
    </row>
    <row r="49" spans="1:8" x14ac:dyDescent="0.45">
      <c r="A49" s="12" t="s">
        <v>52</v>
      </c>
      <c r="B49" s="20">
        <v>701167</v>
      </c>
      <c r="C49" s="21">
        <v>426218</v>
      </c>
      <c r="D49" s="11">
        <f t="shared" si="0"/>
        <v>0.60786945192800002</v>
      </c>
      <c r="E49" s="21">
        <v>3745</v>
      </c>
      <c r="F49" s="11">
        <f t="shared" si="1"/>
        <v>5.3410956305701782E-3</v>
      </c>
      <c r="G49" s="21">
        <v>455</v>
      </c>
      <c r="H49" s="11">
        <f t="shared" si="2"/>
        <v>6.4891816072347962E-4</v>
      </c>
    </row>
    <row r="50" spans="1:8" x14ac:dyDescent="0.45">
      <c r="A50" s="12" t="s">
        <v>53</v>
      </c>
      <c r="B50" s="20">
        <v>5124170</v>
      </c>
      <c r="C50" s="21">
        <v>2950873</v>
      </c>
      <c r="D50" s="11">
        <f t="shared" si="0"/>
        <v>0.57587336095406672</v>
      </c>
      <c r="E50" s="21">
        <v>24612</v>
      </c>
      <c r="F50" s="11">
        <f t="shared" si="1"/>
        <v>4.8031193344483109E-3</v>
      </c>
      <c r="G50" s="21">
        <v>1601</v>
      </c>
      <c r="H50" s="11">
        <f t="shared" si="2"/>
        <v>3.1244084407816293E-4</v>
      </c>
    </row>
    <row r="51" spans="1:8" x14ac:dyDescent="0.45">
      <c r="A51" s="12" t="s">
        <v>54</v>
      </c>
      <c r="B51" s="20">
        <v>818222</v>
      </c>
      <c r="C51" s="21">
        <v>480530</v>
      </c>
      <c r="D51" s="11">
        <f t="shared" si="0"/>
        <v>0.58728560219598103</v>
      </c>
      <c r="E51" s="21">
        <v>4381</v>
      </c>
      <c r="F51" s="11">
        <f t="shared" si="1"/>
        <v>5.3542926002967412E-3</v>
      </c>
      <c r="G51" s="21">
        <v>589</v>
      </c>
      <c r="H51" s="11">
        <f t="shared" si="2"/>
        <v>7.1985353608189459E-4</v>
      </c>
    </row>
    <row r="52" spans="1:8" x14ac:dyDescent="0.45">
      <c r="A52" s="12" t="s">
        <v>55</v>
      </c>
      <c r="B52" s="20">
        <v>1335937.9999999998</v>
      </c>
      <c r="C52" s="21">
        <v>853837</v>
      </c>
      <c r="D52" s="11">
        <f t="shared" si="0"/>
        <v>0.63912921108614329</v>
      </c>
      <c r="E52" s="21">
        <v>6644</v>
      </c>
      <c r="F52" s="11">
        <f t="shared" si="1"/>
        <v>4.9732846883612869E-3</v>
      </c>
      <c r="G52" s="21">
        <v>1344</v>
      </c>
      <c r="H52" s="11">
        <f t="shared" si="2"/>
        <v>1.0060347111916872E-3</v>
      </c>
    </row>
    <row r="53" spans="1:8" x14ac:dyDescent="0.45">
      <c r="A53" s="12" t="s">
        <v>56</v>
      </c>
      <c r="B53" s="20">
        <v>1758645</v>
      </c>
      <c r="C53" s="21">
        <v>1122844</v>
      </c>
      <c r="D53" s="11">
        <f t="shared" si="0"/>
        <v>0.6384710956446582</v>
      </c>
      <c r="E53" s="21">
        <v>6488</v>
      </c>
      <c r="F53" s="11">
        <f t="shared" si="1"/>
        <v>3.6892039041421095E-3</v>
      </c>
      <c r="G53" s="21">
        <v>415</v>
      </c>
      <c r="H53" s="11">
        <f t="shared" si="2"/>
        <v>2.3597713012006404E-4</v>
      </c>
    </row>
    <row r="54" spans="1:8" x14ac:dyDescent="0.45">
      <c r="A54" s="12" t="s">
        <v>57</v>
      </c>
      <c r="B54" s="20">
        <v>1141741</v>
      </c>
      <c r="C54" s="21">
        <v>696750</v>
      </c>
      <c r="D54" s="11">
        <f t="shared" si="0"/>
        <v>0.61025223759153779</v>
      </c>
      <c r="E54" s="21">
        <v>7099</v>
      </c>
      <c r="F54" s="11">
        <f t="shared" si="1"/>
        <v>6.217697358682924E-3</v>
      </c>
      <c r="G54" s="21">
        <v>883</v>
      </c>
      <c r="H54" s="11">
        <f t="shared" si="2"/>
        <v>7.7338030253796619E-4</v>
      </c>
    </row>
    <row r="55" spans="1:8" x14ac:dyDescent="0.45">
      <c r="A55" s="12" t="s">
        <v>58</v>
      </c>
      <c r="B55" s="20">
        <v>1087241</v>
      </c>
      <c r="C55" s="21">
        <v>650560</v>
      </c>
      <c r="D55" s="11">
        <f t="shared" si="0"/>
        <v>0.59835859758783927</v>
      </c>
      <c r="E55" s="21">
        <v>6818</v>
      </c>
      <c r="F55" s="11">
        <f t="shared" si="1"/>
        <v>6.270918775138171E-3</v>
      </c>
      <c r="G55" s="21">
        <v>776</v>
      </c>
      <c r="H55" s="11">
        <f t="shared" si="2"/>
        <v>7.1373320174643892E-4</v>
      </c>
    </row>
    <row r="56" spans="1:8" x14ac:dyDescent="0.45">
      <c r="A56" s="12" t="s">
        <v>59</v>
      </c>
      <c r="B56" s="20">
        <v>1617517</v>
      </c>
      <c r="C56" s="21">
        <v>1000905</v>
      </c>
      <c r="D56" s="11">
        <f t="shared" si="0"/>
        <v>0.61879102352556414</v>
      </c>
      <c r="E56" s="21">
        <v>10390</v>
      </c>
      <c r="F56" s="11">
        <f t="shared" si="1"/>
        <v>6.4234255343220501E-3</v>
      </c>
      <c r="G56" s="21">
        <v>1199</v>
      </c>
      <c r="H56" s="11">
        <f t="shared" si="2"/>
        <v>7.4125959727162059E-4</v>
      </c>
    </row>
    <row r="57" spans="1:8" x14ac:dyDescent="0.45">
      <c r="A57" s="12" t="s">
        <v>60</v>
      </c>
      <c r="B57" s="20">
        <v>1485118</v>
      </c>
      <c r="C57" s="21">
        <v>664682</v>
      </c>
      <c r="D57" s="11">
        <f t="shared" si="0"/>
        <v>0.44756174256860398</v>
      </c>
      <c r="E57" s="21">
        <v>6732</v>
      </c>
      <c r="F57" s="11">
        <f t="shared" si="1"/>
        <v>4.5329731374880652E-3</v>
      </c>
      <c r="G57" s="21">
        <v>576</v>
      </c>
      <c r="H57" s="11">
        <f t="shared" si="2"/>
        <v>3.8784796898293602E-4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（6月16日公表時点）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44727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15824914</v>
      </c>
      <c r="D10" s="11">
        <f>C10/$B10</f>
        <v>0.57442722488398146</v>
      </c>
      <c r="E10" s="21">
        <f>SUM(E11:E30)</f>
        <v>182085</v>
      </c>
      <c r="F10" s="11">
        <f>E10/$B10</f>
        <v>6.6094881301092551E-3</v>
      </c>
      <c r="G10" s="21">
        <f>SUM(G11:G30)</f>
        <v>17545</v>
      </c>
      <c r="H10" s="11">
        <f>G10/$B10</f>
        <v>6.3686448220757824E-4</v>
      </c>
    </row>
    <row r="11" spans="1:8" x14ac:dyDescent="0.45">
      <c r="A11" s="12" t="s">
        <v>70</v>
      </c>
      <c r="B11" s="20">
        <v>1961575</v>
      </c>
      <c r="C11" s="21">
        <v>1143180</v>
      </c>
      <c r="D11" s="11">
        <f t="shared" ref="D11:D30" si="0">C11/$B11</f>
        <v>0.58278679122643795</v>
      </c>
      <c r="E11" s="21">
        <v>15301</v>
      </c>
      <c r="F11" s="11">
        <f t="shared" ref="F11:F30" si="1">E11/$B11</f>
        <v>7.8003645030141596E-3</v>
      </c>
      <c r="G11" s="21">
        <v>2921</v>
      </c>
      <c r="H11" s="11">
        <f t="shared" ref="H11:H30" si="2">G11/$B11</f>
        <v>1.4891095165874362E-3</v>
      </c>
    </row>
    <row r="12" spans="1:8" x14ac:dyDescent="0.45">
      <c r="A12" s="12" t="s">
        <v>71</v>
      </c>
      <c r="B12" s="20">
        <v>1065932</v>
      </c>
      <c r="C12" s="21">
        <v>630911</v>
      </c>
      <c r="D12" s="11">
        <f t="shared" si="0"/>
        <v>0.5918867244814866</v>
      </c>
      <c r="E12" s="21">
        <v>9169</v>
      </c>
      <c r="F12" s="11">
        <f t="shared" si="1"/>
        <v>8.6018620324748666E-3</v>
      </c>
      <c r="G12" s="21">
        <v>1440</v>
      </c>
      <c r="H12" s="11">
        <f t="shared" si="2"/>
        <v>1.3509304533497446E-3</v>
      </c>
    </row>
    <row r="13" spans="1:8" x14ac:dyDescent="0.45">
      <c r="A13" s="12" t="s">
        <v>72</v>
      </c>
      <c r="B13" s="20">
        <v>1324589</v>
      </c>
      <c r="C13" s="21">
        <v>782862</v>
      </c>
      <c r="D13" s="11">
        <f t="shared" si="0"/>
        <v>0.59102257379458834</v>
      </c>
      <c r="E13" s="21">
        <v>13818</v>
      </c>
      <c r="F13" s="11">
        <f t="shared" si="1"/>
        <v>1.0431915107252136E-2</v>
      </c>
      <c r="G13" s="21">
        <v>1090</v>
      </c>
      <c r="H13" s="11">
        <f t="shared" si="2"/>
        <v>8.2289676269393756E-4</v>
      </c>
    </row>
    <row r="14" spans="1:8" x14ac:dyDescent="0.45">
      <c r="A14" s="12" t="s">
        <v>73</v>
      </c>
      <c r="B14" s="20">
        <v>974726</v>
      </c>
      <c r="C14" s="21">
        <v>599411</v>
      </c>
      <c r="D14" s="11">
        <f t="shared" si="0"/>
        <v>0.61495333047441025</v>
      </c>
      <c r="E14" s="21">
        <v>6929</v>
      </c>
      <c r="F14" s="11">
        <f t="shared" si="1"/>
        <v>7.1086643836319133E-3</v>
      </c>
      <c r="G14" s="21">
        <v>572</v>
      </c>
      <c r="H14" s="11">
        <f t="shared" si="2"/>
        <v>5.8683158138800036E-4</v>
      </c>
    </row>
    <row r="15" spans="1:8" x14ac:dyDescent="0.45">
      <c r="A15" s="12" t="s">
        <v>74</v>
      </c>
      <c r="B15" s="20">
        <v>3759920</v>
      </c>
      <c r="C15" s="21">
        <v>2262547</v>
      </c>
      <c r="D15" s="11">
        <f t="shared" si="0"/>
        <v>0.60175402668141875</v>
      </c>
      <c r="E15" s="21">
        <v>26305</v>
      </c>
      <c r="F15" s="11">
        <f t="shared" si="1"/>
        <v>6.9961594927551649E-3</v>
      </c>
      <c r="G15" s="21">
        <v>1643</v>
      </c>
      <c r="H15" s="11">
        <f t="shared" si="2"/>
        <v>4.3697738249749994E-4</v>
      </c>
    </row>
    <row r="16" spans="1:8" x14ac:dyDescent="0.45">
      <c r="A16" s="12" t="s">
        <v>75</v>
      </c>
      <c r="B16" s="20">
        <v>1521562.0000000002</v>
      </c>
      <c r="C16" s="21">
        <v>872890</v>
      </c>
      <c r="D16" s="11">
        <f t="shared" si="0"/>
        <v>0.57368020494728433</v>
      </c>
      <c r="E16" s="21">
        <v>8482</v>
      </c>
      <c r="F16" s="11">
        <f t="shared" si="1"/>
        <v>5.5745345901120026E-3</v>
      </c>
      <c r="G16" s="21">
        <v>744</v>
      </c>
      <c r="H16" s="11">
        <f t="shared" si="2"/>
        <v>4.8897120196219408E-4</v>
      </c>
    </row>
    <row r="17" spans="1:8" x14ac:dyDescent="0.45">
      <c r="A17" s="12" t="s">
        <v>76</v>
      </c>
      <c r="B17" s="20">
        <v>718601</v>
      </c>
      <c r="C17" s="21">
        <v>437207</v>
      </c>
      <c r="D17" s="11">
        <f t="shared" si="0"/>
        <v>0.60841412689378394</v>
      </c>
      <c r="E17" s="21">
        <v>4009</v>
      </c>
      <c r="F17" s="11">
        <f t="shared" si="1"/>
        <v>5.5788956597611194E-3</v>
      </c>
      <c r="G17" s="21">
        <v>114</v>
      </c>
      <c r="H17" s="11">
        <f t="shared" si="2"/>
        <v>1.5864158274202234E-4</v>
      </c>
    </row>
    <row r="18" spans="1:8" x14ac:dyDescent="0.45">
      <c r="A18" s="12" t="s">
        <v>77</v>
      </c>
      <c r="B18" s="20">
        <v>784774</v>
      </c>
      <c r="C18" s="21">
        <v>513584</v>
      </c>
      <c r="D18" s="11">
        <f t="shared" si="0"/>
        <v>0.65443554450070973</v>
      </c>
      <c r="E18" s="21">
        <v>4904</v>
      </c>
      <c r="F18" s="11">
        <f t="shared" si="1"/>
        <v>6.2489328137782345E-3</v>
      </c>
      <c r="G18" s="21">
        <v>302</v>
      </c>
      <c r="H18" s="11">
        <f t="shared" si="2"/>
        <v>3.8482416593821914E-4</v>
      </c>
    </row>
    <row r="19" spans="1:8" x14ac:dyDescent="0.45">
      <c r="A19" s="12" t="s">
        <v>78</v>
      </c>
      <c r="B19" s="20">
        <v>694295.99999999988</v>
      </c>
      <c r="C19" s="21">
        <v>430252</v>
      </c>
      <c r="D19" s="11">
        <f t="shared" si="0"/>
        <v>0.61969534607717758</v>
      </c>
      <c r="E19" s="21">
        <v>6106</v>
      </c>
      <c r="F19" s="11">
        <f t="shared" si="1"/>
        <v>8.7945199165773685E-3</v>
      </c>
      <c r="G19" s="21">
        <v>1136</v>
      </c>
      <c r="H19" s="11">
        <f t="shared" si="2"/>
        <v>1.636189751921371E-3</v>
      </c>
    </row>
    <row r="20" spans="1:8" x14ac:dyDescent="0.45">
      <c r="A20" s="12" t="s">
        <v>79</v>
      </c>
      <c r="B20" s="20">
        <v>799966</v>
      </c>
      <c r="C20" s="21">
        <v>494034</v>
      </c>
      <c r="D20" s="11">
        <f t="shared" si="0"/>
        <v>0.61756874667173356</v>
      </c>
      <c r="E20" s="21">
        <v>3543</v>
      </c>
      <c r="F20" s="11">
        <f t="shared" si="1"/>
        <v>4.4289382298747697E-3</v>
      </c>
      <c r="G20" s="21">
        <v>359</v>
      </c>
      <c r="H20" s="11">
        <f t="shared" si="2"/>
        <v>4.4876907268558911E-4</v>
      </c>
    </row>
    <row r="21" spans="1:8" x14ac:dyDescent="0.45">
      <c r="A21" s="12" t="s">
        <v>80</v>
      </c>
      <c r="B21" s="20">
        <v>2300944</v>
      </c>
      <c r="C21" s="21">
        <v>1284929</v>
      </c>
      <c r="D21" s="11">
        <f t="shared" si="0"/>
        <v>0.55843558122231574</v>
      </c>
      <c r="E21" s="21">
        <v>13422</v>
      </c>
      <c r="F21" s="11">
        <f t="shared" si="1"/>
        <v>5.8332580019331195E-3</v>
      </c>
      <c r="G21" s="21">
        <v>1154</v>
      </c>
      <c r="H21" s="11">
        <f t="shared" si="2"/>
        <v>5.0153328373050369E-4</v>
      </c>
    </row>
    <row r="22" spans="1:8" x14ac:dyDescent="0.45">
      <c r="A22" s="12" t="s">
        <v>81</v>
      </c>
      <c r="B22" s="20">
        <v>1400720</v>
      </c>
      <c r="C22" s="21">
        <v>772921</v>
      </c>
      <c r="D22" s="11">
        <f t="shared" si="0"/>
        <v>0.55180264435433202</v>
      </c>
      <c r="E22" s="21">
        <v>7567</v>
      </c>
      <c r="F22" s="11">
        <f t="shared" si="1"/>
        <v>5.4022217145468041E-3</v>
      </c>
      <c r="G22" s="21">
        <v>619</v>
      </c>
      <c r="H22" s="11">
        <f t="shared" si="2"/>
        <v>4.4191558626991833E-4</v>
      </c>
    </row>
    <row r="23" spans="1:8" x14ac:dyDescent="0.45">
      <c r="A23" s="12" t="s">
        <v>82</v>
      </c>
      <c r="B23" s="20">
        <v>2739963</v>
      </c>
      <c r="C23" s="21">
        <v>1371234</v>
      </c>
      <c r="D23" s="11">
        <f t="shared" si="0"/>
        <v>0.50045712296114953</v>
      </c>
      <c r="E23" s="21">
        <v>22127</v>
      </c>
      <c r="F23" s="11">
        <f t="shared" si="1"/>
        <v>8.0756564960913699E-3</v>
      </c>
      <c r="G23" s="21">
        <v>1819</v>
      </c>
      <c r="H23" s="11">
        <f t="shared" si="2"/>
        <v>6.638775779088988E-4</v>
      </c>
    </row>
    <row r="24" spans="1:8" x14ac:dyDescent="0.45">
      <c r="A24" s="12" t="s">
        <v>83</v>
      </c>
      <c r="B24" s="20">
        <v>831479.00000000012</v>
      </c>
      <c r="C24" s="21">
        <v>459211</v>
      </c>
      <c r="D24" s="11">
        <f t="shared" si="0"/>
        <v>0.55228213821395367</v>
      </c>
      <c r="E24" s="21">
        <v>3910</v>
      </c>
      <c r="F24" s="11">
        <f t="shared" si="1"/>
        <v>4.7024639227208377E-3</v>
      </c>
      <c r="G24" s="21">
        <v>787</v>
      </c>
      <c r="H24" s="11">
        <f t="shared" si="2"/>
        <v>9.4650616551951385E-4</v>
      </c>
    </row>
    <row r="25" spans="1:8" x14ac:dyDescent="0.45">
      <c r="A25" s="12" t="s">
        <v>84</v>
      </c>
      <c r="B25" s="20">
        <v>1526835</v>
      </c>
      <c r="C25" s="21">
        <v>839393</v>
      </c>
      <c r="D25" s="11">
        <f t="shared" si="0"/>
        <v>0.54976012470240732</v>
      </c>
      <c r="E25" s="21">
        <v>10636</v>
      </c>
      <c r="F25" s="11">
        <f t="shared" si="1"/>
        <v>6.9660441370547567E-3</v>
      </c>
      <c r="G25" s="21">
        <v>1051</v>
      </c>
      <c r="H25" s="11">
        <f t="shared" si="2"/>
        <v>6.8835204851866775E-4</v>
      </c>
    </row>
    <row r="26" spans="1:8" x14ac:dyDescent="0.45">
      <c r="A26" s="12" t="s">
        <v>85</v>
      </c>
      <c r="B26" s="20">
        <v>708155</v>
      </c>
      <c r="C26" s="21">
        <v>394753</v>
      </c>
      <c r="D26" s="11">
        <f t="shared" si="0"/>
        <v>0.55743869633060561</v>
      </c>
      <c r="E26" s="21">
        <v>5602</v>
      </c>
      <c r="F26" s="11">
        <f t="shared" si="1"/>
        <v>7.9106975167865801E-3</v>
      </c>
      <c r="G26" s="21">
        <v>428</v>
      </c>
      <c r="H26" s="11">
        <f t="shared" si="2"/>
        <v>6.0438745754813562E-4</v>
      </c>
    </row>
    <row r="27" spans="1:8" x14ac:dyDescent="0.45">
      <c r="A27" s="12" t="s">
        <v>86</v>
      </c>
      <c r="B27" s="20">
        <v>1194817</v>
      </c>
      <c r="C27" s="21">
        <v>667989</v>
      </c>
      <c r="D27" s="11">
        <f t="shared" si="0"/>
        <v>0.55907222612333107</v>
      </c>
      <c r="E27" s="21">
        <v>5946</v>
      </c>
      <c r="F27" s="11">
        <f t="shared" si="1"/>
        <v>4.9764943083334097E-3</v>
      </c>
      <c r="G27" s="21">
        <v>448</v>
      </c>
      <c r="H27" s="11">
        <f t="shared" si="2"/>
        <v>3.749528170422751E-4</v>
      </c>
    </row>
    <row r="28" spans="1:8" x14ac:dyDescent="0.45">
      <c r="A28" s="12" t="s">
        <v>87</v>
      </c>
      <c r="B28" s="20">
        <v>944709</v>
      </c>
      <c r="C28" s="21">
        <v>563230</v>
      </c>
      <c r="D28" s="11">
        <f t="shared" si="0"/>
        <v>0.59619417196194802</v>
      </c>
      <c r="E28" s="21">
        <v>5308</v>
      </c>
      <c r="F28" s="11">
        <f t="shared" si="1"/>
        <v>5.6186614079044442E-3</v>
      </c>
      <c r="G28" s="21">
        <v>198</v>
      </c>
      <c r="H28" s="11">
        <f t="shared" si="2"/>
        <v>2.0958834942823664E-4</v>
      </c>
    </row>
    <row r="29" spans="1:8" x14ac:dyDescent="0.45">
      <c r="A29" s="12" t="s">
        <v>88</v>
      </c>
      <c r="B29" s="20">
        <v>1562767</v>
      </c>
      <c r="C29" s="21">
        <v>860573</v>
      </c>
      <c r="D29" s="11">
        <f t="shared" si="0"/>
        <v>0.5506726210625128</v>
      </c>
      <c r="E29" s="21">
        <v>6528</v>
      </c>
      <c r="F29" s="11">
        <f t="shared" si="1"/>
        <v>4.1772061990047139E-3</v>
      </c>
      <c r="G29" s="21">
        <v>619</v>
      </c>
      <c r="H29" s="11">
        <f t="shared" si="2"/>
        <v>3.9609231574508547E-4</v>
      </c>
    </row>
    <row r="30" spans="1:8" x14ac:dyDescent="0.45">
      <c r="A30" s="12" t="s">
        <v>89</v>
      </c>
      <c r="B30" s="20">
        <v>732702</v>
      </c>
      <c r="C30" s="21">
        <v>443803</v>
      </c>
      <c r="D30" s="11">
        <f t="shared" si="0"/>
        <v>0.60570736807051162</v>
      </c>
      <c r="E30" s="21">
        <v>2473</v>
      </c>
      <c r="F30" s="11">
        <f t="shared" si="1"/>
        <v>3.3751784490829834E-3</v>
      </c>
      <c r="G30" s="21">
        <v>101</v>
      </c>
      <c r="H30" s="11">
        <f t="shared" si="2"/>
        <v>1.3784594555494594E-4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44727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5552781</v>
      </c>
      <c r="D39" s="11">
        <f>C39/$B39</f>
        <v>0.58006042769470001</v>
      </c>
      <c r="E39" s="21">
        <v>46056</v>
      </c>
      <c r="F39" s="11">
        <f>E39/$B39</f>
        <v>4.8111501350237128E-3</v>
      </c>
      <c r="G39" s="21">
        <v>5516</v>
      </c>
      <c r="H39" s="11">
        <f>G39/$B39</f>
        <v>5.7621817232913846E-4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（6月16日公表時点）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282369630</v>
      </c>
      <c r="C7" s="32">
        <f>SUM(C8:C54)</f>
        <v>103644071</v>
      </c>
      <c r="D7" s="31">
        <f t="shared" ref="D7:D54" si="0">C7/U7</f>
        <v>0.81838249074529379</v>
      </c>
      <c r="E7" s="32">
        <f>SUM(E8:E54)</f>
        <v>102164550</v>
      </c>
      <c r="F7" s="31">
        <f t="shared" ref="F7:F54" si="1">E7/U7</f>
        <v>0.806700065794136</v>
      </c>
      <c r="G7" s="32">
        <f>SUM(G8:G54)</f>
        <v>76505379</v>
      </c>
      <c r="H7" s="31">
        <f>G7/U7</f>
        <v>0.60409304668698982</v>
      </c>
      <c r="I7" s="32">
        <f t="shared" ref="I7:J7" si="2">SUM(I8:I54)</f>
        <v>1028069</v>
      </c>
      <c r="J7" s="32">
        <f t="shared" si="2"/>
        <v>5258402</v>
      </c>
      <c r="K7" s="32">
        <f t="shared" ref="K7:P7" si="3">SUM(K8:K54)</f>
        <v>23216073</v>
      </c>
      <c r="L7" s="32">
        <f t="shared" si="3"/>
        <v>25417582</v>
      </c>
      <c r="M7" s="32">
        <f t="shared" si="3"/>
        <v>13689530</v>
      </c>
      <c r="N7" s="32">
        <f t="shared" si="3"/>
        <v>6488789</v>
      </c>
      <c r="O7" s="32">
        <f t="shared" si="3"/>
        <v>1406934</v>
      </c>
      <c r="P7" s="63">
        <f t="shared" si="3"/>
        <v>55630</v>
      </c>
      <c r="Q7" s="64">
        <f>P7/U7</f>
        <v>4.3925926028282595E-4</v>
      </c>
      <c r="R7" s="63">
        <f t="shared" ref="R7:S7" si="4">SUM(R8:R54)</f>
        <v>5801</v>
      </c>
      <c r="S7" s="63">
        <f t="shared" si="4"/>
        <v>49829</v>
      </c>
      <c r="U7" s="1">
        <v>126645025</v>
      </c>
    </row>
    <row r="8" spans="1:21" x14ac:dyDescent="0.45">
      <c r="A8" s="33" t="s">
        <v>14</v>
      </c>
      <c r="B8" s="32">
        <f>C8+E8+G8+P8</f>
        <v>11844992</v>
      </c>
      <c r="C8" s="34">
        <f>SUM(一般接種!D7+一般接種!G7+一般接種!J7+一般接種!M7+医療従事者等!C5)</f>
        <v>4316310</v>
      </c>
      <c r="D8" s="30">
        <f t="shared" si="0"/>
        <v>0.82583467694026125</v>
      </c>
      <c r="E8" s="34">
        <f>SUM(一般接種!E7+一般接種!H7+一般接種!K7+一般接種!N7+医療従事者等!D5)</f>
        <v>4248238</v>
      </c>
      <c r="F8" s="31">
        <f t="shared" si="1"/>
        <v>0.8128105386998018</v>
      </c>
      <c r="G8" s="29">
        <f>SUM(I8:O8)</f>
        <v>3278894</v>
      </c>
      <c r="H8" s="31">
        <f t="shared" ref="H8:H54" si="5">G8/U8</f>
        <v>0.62734705505660182</v>
      </c>
      <c r="I8" s="35">
        <v>41974</v>
      </c>
      <c r="J8" s="35">
        <v>229643</v>
      </c>
      <c r="K8" s="35">
        <v>920648</v>
      </c>
      <c r="L8" s="35">
        <v>1073262</v>
      </c>
      <c r="M8" s="35">
        <v>653045</v>
      </c>
      <c r="N8" s="35">
        <v>303445</v>
      </c>
      <c r="O8" s="35">
        <v>56877</v>
      </c>
      <c r="P8" s="35">
        <f>SUM(R8:S8)</f>
        <v>1550</v>
      </c>
      <c r="Q8" s="65">
        <f t="shared" ref="Q8:Q54" si="6">P8/U8</f>
        <v>2.9655973487942359E-4</v>
      </c>
      <c r="R8" s="35">
        <v>125</v>
      </c>
      <c r="S8" s="35">
        <v>1425</v>
      </c>
      <c r="U8" s="1">
        <v>5226603</v>
      </c>
    </row>
    <row r="9" spans="1:21" x14ac:dyDescent="0.45">
      <c r="A9" s="33" t="s">
        <v>15</v>
      </c>
      <c r="B9" s="32">
        <f>C9+E9+G9+P9</f>
        <v>3009983</v>
      </c>
      <c r="C9" s="34">
        <f>SUM(一般接種!D8+一般接種!G8+一般接種!J8+一般接種!M8+医療従事者等!C6)</f>
        <v>1092333</v>
      </c>
      <c r="D9" s="30">
        <f t="shared" si="0"/>
        <v>0.86719592891478747</v>
      </c>
      <c r="E9" s="34">
        <f>SUM(一般接種!E8+一般接種!H8+一般接種!K8+一般接種!N8+医療従事者等!D6)</f>
        <v>1076154</v>
      </c>
      <c r="F9" s="31">
        <f t="shared" si="1"/>
        <v>0.85435152804626813</v>
      </c>
      <c r="G9" s="29">
        <f t="shared" ref="G9:G54" si="7">SUM(I9:O9)</f>
        <v>840691</v>
      </c>
      <c r="H9" s="31">
        <f t="shared" si="5"/>
        <v>0.66741901295237038</v>
      </c>
      <c r="I9" s="35">
        <v>10652</v>
      </c>
      <c r="J9" s="35">
        <v>43802</v>
      </c>
      <c r="K9" s="35">
        <v>227956</v>
      </c>
      <c r="L9" s="35">
        <v>263541</v>
      </c>
      <c r="M9" s="35">
        <v>181205</v>
      </c>
      <c r="N9" s="35">
        <v>91694</v>
      </c>
      <c r="O9" s="35">
        <v>21841</v>
      </c>
      <c r="P9" s="35">
        <f t="shared" ref="P9:P54" si="8">SUM(R9:S9)</f>
        <v>805</v>
      </c>
      <c r="Q9" s="65">
        <f t="shared" si="6"/>
        <v>6.3908416460585179E-4</v>
      </c>
      <c r="R9" s="35">
        <v>67</v>
      </c>
      <c r="S9" s="35">
        <v>738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2925811</v>
      </c>
      <c r="C10" s="34">
        <f>SUM(一般接種!D9+一般接種!G9+一般接種!J9+一般接種!M9+医療従事者等!C7)</f>
        <v>1058275</v>
      </c>
      <c r="D10" s="30">
        <f t="shared" si="0"/>
        <v>0.86685375357443295</v>
      </c>
      <c r="E10" s="34">
        <f>SUM(一般接種!E9+一般接種!H9+一般接種!K9+一般接種!N9+医療従事者等!D7)</f>
        <v>1040246</v>
      </c>
      <c r="F10" s="31">
        <f t="shared" si="1"/>
        <v>0.8520858470064866</v>
      </c>
      <c r="G10" s="29">
        <f t="shared" si="7"/>
        <v>827055</v>
      </c>
      <c r="H10" s="31">
        <f t="shared" si="5"/>
        <v>0.67745692864567586</v>
      </c>
      <c r="I10" s="35">
        <v>10313</v>
      </c>
      <c r="J10" s="35">
        <v>47568</v>
      </c>
      <c r="K10" s="35">
        <v>220748</v>
      </c>
      <c r="L10" s="35">
        <v>256437</v>
      </c>
      <c r="M10" s="35">
        <v>168292</v>
      </c>
      <c r="N10" s="35">
        <v>104773</v>
      </c>
      <c r="O10" s="35">
        <v>18924</v>
      </c>
      <c r="P10" s="35">
        <f t="shared" si="8"/>
        <v>235</v>
      </c>
      <c r="Q10" s="65">
        <f t="shared" si="6"/>
        <v>1.9249309686989843E-4</v>
      </c>
      <c r="R10" s="35">
        <v>6</v>
      </c>
      <c r="S10" s="35">
        <v>229</v>
      </c>
      <c r="U10" s="1">
        <v>1220823</v>
      </c>
    </row>
    <row r="11" spans="1:21" x14ac:dyDescent="0.45">
      <c r="A11" s="33" t="s">
        <v>17</v>
      </c>
      <c r="B11" s="32">
        <f t="shared" si="9"/>
        <v>5274372</v>
      </c>
      <c r="C11" s="34">
        <f>SUM(一般接種!D10+一般接種!G10+一般接種!J10+一般接種!M10+医療従事者等!C8)</f>
        <v>1932324</v>
      </c>
      <c r="D11" s="30">
        <f t="shared" si="0"/>
        <v>0.84677182931206063</v>
      </c>
      <c r="E11" s="34">
        <f>SUM(一般接種!E10+一般接種!H10+一般接種!K10+一般接種!N10+医療従事者等!D8)</f>
        <v>1895596</v>
      </c>
      <c r="F11" s="31">
        <f t="shared" si="1"/>
        <v>0.83067709791764988</v>
      </c>
      <c r="G11" s="29">
        <f t="shared" si="7"/>
        <v>1445901</v>
      </c>
      <c r="H11" s="31">
        <f t="shared" si="5"/>
        <v>0.63361436010427741</v>
      </c>
      <c r="I11" s="35">
        <v>18705</v>
      </c>
      <c r="J11" s="35">
        <v>124785</v>
      </c>
      <c r="K11" s="35">
        <v>459270</v>
      </c>
      <c r="L11" s="35">
        <v>393123</v>
      </c>
      <c r="M11" s="35">
        <v>268909</v>
      </c>
      <c r="N11" s="35">
        <v>149514</v>
      </c>
      <c r="O11" s="35">
        <v>31595</v>
      </c>
      <c r="P11" s="35">
        <f t="shared" si="8"/>
        <v>551</v>
      </c>
      <c r="Q11" s="65">
        <f t="shared" si="6"/>
        <v>2.4145602805272068E-4</v>
      </c>
      <c r="R11" s="35">
        <v>14</v>
      </c>
      <c r="S11" s="35">
        <v>537</v>
      </c>
      <c r="U11" s="1">
        <v>2281989</v>
      </c>
    </row>
    <row r="12" spans="1:21" x14ac:dyDescent="0.45">
      <c r="A12" s="33" t="s">
        <v>18</v>
      </c>
      <c r="B12" s="32">
        <f t="shared" si="9"/>
        <v>2381881</v>
      </c>
      <c r="C12" s="34">
        <f>SUM(一般接種!D11+一般接種!G11+一般接種!J11+一般接種!M11+医療従事者等!C9)</f>
        <v>854738</v>
      </c>
      <c r="D12" s="30">
        <f t="shared" si="0"/>
        <v>0.88000469479701182</v>
      </c>
      <c r="E12" s="34">
        <f>SUM(一般接種!E11+一般接種!H11+一般接種!K11+一般接種!N11+医療従事者等!D9)</f>
        <v>842131</v>
      </c>
      <c r="F12" s="31">
        <f t="shared" si="1"/>
        <v>0.86702502244442436</v>
      </c>
      <c r="G12" s="29">
        <f t="shared" si="7"/>
        <v>684900</v>
      </c>
      <c r="H12" s="31">
        <f t="shared" si="5"/>
        <v>0.70514615644381484</v>
      </c>
      <c r="I12" s="35">
        <v>4872</v>
      </c>
      <c r="J12" s="35">
        <v>29613</v>
      </c>
      <c r="K12" s="35">
        <v>127304</v>
      </c>
      <c r="L12" s="35">
        <v>229101</v>
      </c>
      <c r="M12" s="35">
        <v>188952</v>
      </c>
      <c r="N12" s="35">
        <v>89635</v>
      </c>
      <c r="O12" s="35">
        <v>15423</v>
      </c>
      <c r="P12" s="35">
        <f t="shared" si="8"/>
        <v>112</v>
      </c>
      <c r="Q12" s="65">
        <f t="shared" si="6"/>
        <v>1.1531080379866733E-4</v>
      </c>
      <c r="R12" s="35">
        <v>3</v>
      </c>
      <c r="S12" s="35">
        <v>109</v>
      </c>
      <c r="U12" s="1">
        <v>971288</v>
      </c>
    </row>
    <row r="13" spans="1:21" x14ac:dyDescent="0.45">
      <c r="A13" s="33" t="s">
        <v>19</v>
      </c>
      <c r="B13" s="32">
        <f t="shared" si="9"/>
        <v>2594188</v>
      </c>
      <c r="C13" s="34">
        <f>SUM(一般接種!D12+一般接種!G12+一般接種!J12+一般接種!M12+医療従事者等!C10)</f>
        <v>932691</v>
      </c>
      <c r="D13" s="30">
        <f t="shared" si="0"/>
        <v>0.87203079391377036</v>
      </c>
      <c r="E13" s="34">
        <f>SUM(一般接種!E12+一般接種!H12+一般接種!K12+一般接種!N12+医療従事者等!D10)</f>
        <v>922364</v>
      </c>
      <c r="F13" s="31">
        <f t="shared" si="1"/>
        <v>0.86237543966595676</v>
      </c>
      <c r="G13" s="29">
        <f t="shared" si="7"/>
        <v>738955</v>
      </c>
      <c r="H13" s="31">
        <f t="shared" si="5"/>
        <v>0.69089496448078747</v>
      </c>
      <c r="I13" s="35">
        <v>9642</v>
      </c>
      <c r="J13" s="35">
        <v>34666</v>
      </c>
      <c r="K13" s="35">
        <v>192654</v>
      </c>
      <c r="L13" s="35">
        <v>270635</v>
      </c>
      <c r="M13" s="35">
        <v>142228</v>
      </c>
      <c r="N13" s="35">
        <v>75287</v>
      </c>
      <c r="O13" s="35">
        <v>13843</v>
      </c>
      <c r="P13" s="35">
        <f t="shared" si="8"/>
        <v>178</v>
      </c>
      <c r="Q13" s="65">
        <f t="shared" si="6"/>
        <v>1.6642326485047151E-4</v>
      </c>
      <c r="R13" s="35">
        <v>2</v>
      </c>
      <c r="S13" s="35">
        <v>176</v>
      </c>
      <c r="U13" s="1">
        <v>1069562</v>
      </c>
    </row>
    <row r="14" spans="1:21" x14ac:dyDescent="0.45">
      <c r="A14" s="33" t="s">
        <v>20</v>
      </c>
      <c r="B14" s="32">
        <f t="shared" si="9"/>
        <v>4413317</v>
      </c>
      <c r="C14" s="34">
        <f>SUM(一般接種!D13+一般接種!G13+一般接種!J13+一般接種!M13+医療従事者等!C11)</f>
        <v>1593883</v>
      </c>
      <c r="D14" s="30">
        <f t="shared" si="0"/>
        <v>0.85597878477534817</v>
      </c>
      <c r="E14" s="34">
        <f>SUM(一般接種!E13+一般接種!H13+一般接種!K13+一般接種!N13+医療従事者等!D11)</f>
        <v>1571211</v>
      </c>
      <c r="F14" s="31">
        <f t="shared" si="1"/>
        <v>0.8438030159087333</v>
      </c>
      <c r="G14" s="29">
        <f t="shared" si="7"/>
        <v>1247145</v>
      </c>
      <c r="H14" s="31">
        <f t="shared" si="5"/>
        <v>0.6697666400473884</v>
      </c>
      <c r="I14" s="35">
        <v>19030</v>
      </c>
      <c r="J14" s="35">
        <v>74844</v>
      </c>
      <c r="K14" s="35">
        <v>345317</v>
      </c>
      <c r="L14" s="35">
        <v>418487</v>
      </c>
      <c r="M14" s="35">
        <v>236291</v>
      </c>
      <c r="N14" s="35">
        <v>127741</v>
      </c>
      <c r="O14" s="35">
        <v>25435</v>
      </c>
      <c r="P14" s="35">
        <f t="shared" si="8"/>
        <v>1078</v>
      </c>
      <c r="Q14" s="65">
        <f t="shared" si="6"/>
        <v>5.7892902426829652E-4</v>
      </c>
      <c r="R14" s="35">
        <v>119</v>
      </c>
      <c r="S14" s="35">
        <v>959</v>
      </c>
      <c r="U14" s="1">
        <v>1862059</v>
      </c>
    </row>
    <row r="15" spans="1:21" x14ac:dyDescent="0.45">
      <c r="A15" s="33" t="s">
        <v>21</v>
      </c>
      <c r="B15" s="32">
        <f t="shared" si="9"/>
        <v>6782041</v>
      </c>
      <c r="C15" s="34">
        <f>SUM(一般接種!D14+一般接種!G14+一般接種!J14+一般接種!M14+医療従事者等!C12)</f>
        <v>2471707</v>
      </c>
      <c r="D15" s="30">
        <f t="shared" si="0"/>
        <v>0.8500630228619086</v>
      </c>
      <c r="E15" s="34">
        <f>SUM(一般接種!E14+一般接種!H14+一般接種!K14+一般接種!N14+医療従事者等!D12)</f>
        <v>2435217</v>
      </c>
      <c r="F15" s="31">
        <f t="shared" si="1"/>
        <v>0.83751347726276149</v>
      </c>
      <c r="G15" s="29">
        <f t="shared" si="7"/>
        <v>1873452</v>
      </c>
      <c r="H15" s="31">
        <f t="shared" si="5"/>
        <v>0.64431272408367513</v>
      </c>
      <c r="I15" s="35">
        <v>21218</v>
      </c>
      <c r="J15" s="35">
        <v>141513</v>
      </c>
      <c r="K15" s="35">
        <v>553810</v>
      </c>
      <c r="L15" s="35">
        <v>592156</v>
      </c>
      <c r="M15" s="35">
        <v>346137</v>
      </c>
      <c r="N15" s="35">
        <v>180282</v>
      </c>
      <c r="O15" s="35">
        <v>38336</v>
      </c>
      <c r="P15" s="35">
        <f t="shared" si="8"/>
        <v>1665</v>
      </c>
      <c r="Q15" s="65">
        <f t="shared" si="6"/>
        <v>5.7262245608604811E-4</v>
      </c>
      <c r="R15" s="35">
        <v>83</v>
      </c>
      <c r="S15" s="35">
        <v>1582</v>
      </c>
      <c r="U15" s="1">
        <v>2907675</v>
      </c>
    </row>
    <row r="16" spans="1:21" x14ac:dyDescent="0.45">
      <c r="A16" s="36" t="s">
        <v>22</v>
      </c>
      <c r="B16" s="32">
        <f t="shared" si="9"/>
        <v>4476735</v>
      </c>
      <c r="C16" s="34">
        <f>SUM(一般接種!D15+一般接種!G15+一般接種!J15+一般接種!M15+医療従事者等!C13)</f>
        <v>1629878</v>
      </c>
      <c r="D16" s="30">
        <f t="shared" si="0"/>
        <v>0.83352621789597126</v>
      </c>
      <c r="E16" s="34">
        <f>SUM(一般接種!E15+一般接種!H15+一般接種!K15+一般接種!N15+医療従事者等!D13)</f>
        <v>1607676</v>
      </c>
      <c r="F16" s="31">
        <f t="shared" si="1"/>
        <v>0.82217202507311804</v>
      </c>
      <c r="G16" s="29">
        <f t="shared" si="7"/>
        <v>1238266</v>
      </c>
      <c r="H16" s="31">
        <f t="shared" si="5"/>
        <v>0.6332542532196721</v>
      </c>
      <c r="I16" s="35">
        <v>14812</v>
      </c>
      <c r="J16" s="35">
        <v>72177</v>
      </c>
      <c r="K16" s="35">
        <v>366859</v>
      </c>
      <c r="L16" s="35">
        <v>347552</v>
      </c>
      <c r="M16" s="35">
        <v>253428</v>
      </c>
      <c r="N16" s="35">
        <v>146837</v>
      </c>
      <c r="O16" s="35">
        <v>36601</v>
      </c>
      <c r="P16" s="35">
        <f t="shared" si="8"/>
        <v>915</v>
      </c>
      <c r="Q16" s="65">
        <f t="shared" si="6"/>
        <v>4.6793471006714222E-4</v>
      </c>
      <c r="R16" s="35">
        <v>113</v>
      </c>
      <c r="S16" s="35">
        <v>802</v>
      </c>
      <c r="U16" s="1">
        <v>1955401</v>
      </c>
    </row>
    <row r="17" spans="1:21" x14ac:dyDescent="0.45">
      <c r="A17" s="33" t="s">
        <v>23</v>
      </c>
      <c r="B17" s="32">
        <f t="shared" si="9"/>
        <v>4441329</v>
      </c>
      <c r="C17" s="34">
        <f>SUM(一般接種!D16+一般接種!G16+一般接種!J16+一般接種!M16+医療従事者等!C14)</f>
        <v>1611915</v>
      </c>
      <c r="D17" s="30">
        <f t="shared" si="0"/>
        <v>0.82320319534079189</v>
      </c>
      <c r="E17" s="34">
        <f>SUM(一般接種!E16+一般接種!H16+一般接種!K16+一般接種!N16+医療従事者等!D14)</f>
        <v>1586291</v>
      </c>
      <c r="F17" s="31">
        <f t="shared" si="1"/>
        <v>0.81011704707775545</v>
      </c>
      <c r="G17" s="29">
        <f t="shared" si="7"/>
        <v>1242434</v>
      </c>
      <c r="H17" s="31">
        <f t="shared" si="5"/>
        <v>0.63450966012478416</v>
      </c>
      <c r="I17" s="35">
        <v>16240</v>
      </c>
      <c r="J17" s="35">
        <v>71895</v>
      </c>
      <c r="K17" s="35">
        <v>402182</v>
      </c>
      <c r="L17" s="35">
        <v>435396</v>
      </c>
      <c r="M17" s="35">
        <v>217341</v>
      </c>
      <c r="N17" s="35">
        <v>78244</v>
      </c>
      <c r="O17" s="35">
        <v>21136</v>
      </c>
      <c r="P17" s="35">
        <f t="shared" si="8"/>
        <v>689</v>
      </c>
      <c r="Q17" s="65">
        <f t="shared" si="6"/>
        <v>3.5187153267374872E-4</v>
      </c>
      <c r="R17" s="35">
        <v>51</v>
      </c>
      <c r="S17" s="35">
        <v>638</v>
      </c>
      <c r="U17" s="1">
        <v>1958101</v>
      </c>
    </row>
    <row r="18" spans="1:21" x14ac:dyDescent="0.45">
      <c r="A18" s="33" t="s">
        <v>24</v>
      </c>
      <c r="B18" s="32">
        <f t="shared" si="9"/>
        <v>16623262</v>
      </c>
      <c r="C18" s="34">
        <f>SUM(一般接種!D17+一般接種!G17+一般接種!J17+一般接種!M17+医療従事者等!C15)</f>
        <v>6123886</v>
      </c>
      <c r="D18" s="30">
        <f t="shared" si="0"/>
        <v>0.82824621010119426</v>
      </c>
      <c r="E18" s="34">
        <f>SUM(一般接種!E17+一般接種!H17+一般接種!K17+一般接種!N17+医療従事者等!D15)</f>
        <v>6033255</v>
      </c>
      <c r="F18" s="31">
        <f t="shared" si="1"/>
        <v>0.81598850604405126</v>
      </c>
      <c r="G18" s="29">
        <f t="shared" si="7"/>
        <v>4463450</v>
      </c>
      <c r="H18" s="31">
        <f t="shared" si="5"/>
        <v>0.60367478207075953</v>
      </c>
      <c r="I18" s="35">
        <v>49313</v>
      </c>
      <c r="J18" s="35">
        <v>268973</v>
      </c>
      <c r="K18" s="35">
        <v>1313657</v>
      </c>
      <c r="L18" s="35">
        <v>1414045</v>
      </c>
      <c r="M18" s="35">
        <v>835410</v>
      </c>
      <c r="N18" s="35">
        <v>473630</v>
      </c>
      <c r="O18" s="35">
        <v>108422</v>
      </c>
      <c r="P18" s="35">
        <f t="shared" si="8"/>
        <v>2671</v>
      </c>
      <c r="Q18" s="65">
        <f t="shared" si="6"/>
        <v>3.6124866256169528E-4</v>
      </c>
      <c r="R18" s="35">
        <v>206</v>
      </c>
      <c r="S18" s="35">
        <v>2465</v>
      </c>
      <c r="U18" s="1">
        <v>7393799</v>
      </c>
    </row>
    <row r="19" spans="1:21" x14ac:dyDescent="0.45">
      <c r="A19" s="33" t="s">
        <v>25</v>
      </c>
      <c r="B19" s="32">
        <f t="shared" si="9"/>
        <v>14287865</v>
      </c>
      <c r="C19" s="34">
        <f>SUM(一般接種!D18+一般接種!G18+一般接種!J18+一般接種!M18+医療従事者等!C16)</f>
        <v>5226198</v>
      </c>
      <c r="D19" s="30">
        <f t="shared" si="0"/>
        <v>0.82655183735543802</v>
      </c>
      <c r="E19" s="34">
        <f>SUM(一般接種!E18+一般接種!H18+一般接種!K18+一般接種!N18+医療従事者等!D16)</f>
        <v>5158304</v>
      </c>
      <c r="F19" s="31">
        <f t="shared" si="1"/>
        <v>0.81581402940300107</v>
      </c>
      <c r="G19" s="29">
        <f t="shared" si="7"/>
        <v>3900293</v>
      </c>
      <c r="H19" s="31">
        <f t="shared" si="5"/>
        <v>0.61685269968236056</v>
      </c>
      <c r="I19" s="35">
        <v>42989</v>
      </c>
      <c r="J19" s="35">
        <v>212891</v>
      </c>
      <c r="K19" s="35">
        <v>1086426</v>
      </c>
      <c r="L19" s="35">
        <v>1320719</v>
      </c>
      <c r="M19" s="35">
        <v>753287</v>
      </c>
      <c r="N19" s="35">
        <v>392851</v>
      </c>
      <c r="O19" s="35">
        <v>91130</v>
      </c>
      <c r="P19" s="35">
        <f t="shared" si="8"/>
        <v>3070</v>
      </c>
      <c r="Q19" s="65">
        <f t="shared" si="6"/>
        <v>4.8553731425430007E-4</v>
      </c>
      <c r="R19" s="35">
        <v>199</v>
      </c>
      <c r="S19" s="35">
        <v>2871</v>
      </c>
      <c r="U19" s="1">
        <v>6322892</v>
      </c>
    </row>
    <row r="20" spans="1:21" x14ac:dyDescent="0.45">
      <c r="A20" s="33" t="s">
        <v>26</v>
      </c>
      <c r="B20" s="32">
        <f t="shared" si="9"/>
        <v>30592764</v>
      </c>
      <c r="C20" s="34">
        <f>SUM(一般接種!D19+一般接種!G19+一般接種!J19+一般接種!M19+医療従事者等!C17)</f>
        <v>11288621</v>
      </c>
      <c r="D20" s="30">
        <f t="shared" si="0"/>
        <v>0.81545566099021416</v>
      </c>
      <c r="E20" s="34">
        <f>SUM(一般接種!E19+一般接種!H19+一般接種!K19+一般接種!N19+医療従事者等!D17)</f>
        <v>11140197</v>
      </c>
      <c r="F20" s="31">
        <f t="shared" si="1"/>
        <v>0.80473396247391071</v>
      </c>
      <c r="G20" s="29">
        <f t="shared" si="7"/>
        <v>8154917</v>
      </c>
      <c r="H20" s="31">
        <f t="shared" si="5"/>
        <v>0.58908641122377425</v>
      </c>
      <c r="I20" s="35">
        <v>102779</v>
      </c>
      <c r="J20" s="35">
        <v>607531</v>
      </c>
      <c r="K20" s="35">
        <v>2632839</v>
      </c>
      <c r="L20" s="35">
        <v>2930443</v>
      </c>
      <c r="M20" s="35">
        <v>1262535</v>
      </c>
      <c r="N20" s="35">
        <v>507242</v>
      </c>
      <c r="O20" s="35">
        <v>111548</v>
      </c>
      <c r="P20" s="35">
        <f t="shared" si="8"/>
        <v>9029</v>
      </c>
      <c r="Q20" s="65">
        <f t="shared" si="6"/>
        <v>6.5222750972688723E-4</v>
      </c>
      <c r="R20" s="35">
        <v>1228</v>
      </c>
      <c r="S20" s="35">
        <v>7801</v>
      </c>
      <c r="U20" s="1">
        <v>13843329</v>
      </c>
    </row>
    <row r="21" spans="1:21" x14ac:dyDescent="0.45">
      <c r="A21" s="33" t="s">
        <v>27</v>
      </c>
      <c r="B21" s="32">
        <f t="shared" si="9"/>
        <v>20639408</v>
      </c>
      <c r="C21" s="34">
        <f>SUM(一般接種!D20+一般接種!G20+一般接種!J20+一般接種!M20+医療従事者等!C18)</f>
        <v>7600613</v>
      </c>
      <c r="D21" s="30">
        <f t="shared" si="0"/>
        <v>0.82434307866874124</v>
      </c>
      <c r="E21" s="34">
        <f>SUM(一般接種!E20+一般接種!H20+一般接種!K20+一般接種!N20+医療従事者等!D18)</f>
        <v>7507224</v>
      </c>
      <c r="F21" s="31">
        <f t="shared" si="1"/>
        <v>0.81421434618705912</v>
      </c>
      <c r="G21" s="29">
        <f t="shared" si="7"/>
        <v>5527671</v>
      </c>
      <c r="H21" s="31">
        <f t="shared" si="5"/>
        <v>0.59951708237321377</v>
      </c>
      <c r="I21" s="35">
        <v>50214</v>
      </c>
      <c r="J21" s="35">
        <v>301623</v>
      </c>
      <c r="K21" s="35">
        <v>1451380</v>
      </c>
      <c r="L21" s="35">
        <v>2049038</v>
      </c>
      <c r="M21" s="35">
        <v>1096626</v>
      </c>
      <c r="N21" s="35">
        <v>473606</v>
      </c>
      <c r="O21" s="35">
        <v>105184</v>
      </c>
      <c r="P21" s="35">
        <f t="shared" si="8"/>
        <v>3900</v>
      </c>
      <c r="Q21" s="65">
        <f t="shared" si="6"/>
        <v>4.2298404178822035E-4</v>
      </c>
      <c r="R21" s="35">
        <v>533</v>
      </c>
      <c r="S21" s="35">
        <v>3367</v>
      </c>
      <c r="U21" s="1">
        <v>9220206</v>
      </c>
    </row>
    <row r="22" spans="1:21" x14ac:dyDescent="0.45">
      <c r="A22" s="33" t="s">
        <v>28</v>
      </c>
      <c r="B22" s="32">
        <f t="shared" si="9"/>
        <v>5292513</v>
      </c>
      <c r="C22" s="34">
        <f>SUM(一般接種!D21+一般接種!G21+一般接種!J21+一般接種!M21+医療従事者等!C19)</f>
        <v>1899574</v>
      </c>
      <c r="D22" s="30">
        <f t="shared" si="0"/>
        <v>0.85830305253902317</v>
      </c>
      <c r="E22" s="34">
        <f>SUM(一般接種!E21+一般接種!H21+一般接種!K21+一般接種!N21+医療従事者等!D19)</f>
        <v>1864921</v>
      </c>
      <c r="F22" s="31">
        <f t="shared" si="1"/>
        <v>0.842645449476634</v>
      </c>
      <c r="G22" s="29">
        <f t="shared" si="7"/>
        <v>1527734</v>
      </c>
      <c r="H22" s="31">
        <f t="shared" si="5"/>
        <v>0.69029095769243631</v>
      </c>
      <c r="I22" s="35">
        <v>16810</v>
      </c>
      <c r="J22" s="35">
        <v>64970</v>
      </c>
      <c r="K22" s="35">
        <v>343986</v>
      </c>
      <c r="L22" s="35">
        <v>567579</v>
      </c>
      <c r="M22" s="35">
        <v>356142</v>
      </c>
      <c r="N22" s="35">
        <v>149158</v>
      </c>
      <c r="O22" s="35">
        <v>29089</v>
      </c>
      <c r="P22" s="35">
        <f t="shared" si="8"/>
        <v>284</v>
      </c>
      <c r="Q22" s="65">
        <f t="shared" si="6"/>
        <v>1.2832249068532342E-4</v>
      </c>
      <c r="R22" s="35">
        <v>8</v>
      </c>
      <c r="S22" s="35">
        <v>276</v>
      </c>
      <c r="U22" s="1">
        <v>2213174</v>
      </c>
    </row>
    <row r="23" spans="1:21" x14ac:dyDescent="0.45">
      <c r="A23" s="33" t="s">
        <v>29</v>
      </c>
      <c r="B23" s="32">
        <f t="shared" si="9"/>
        <v>2464264</v>
      </c>
      <c r="C23" s="34">
        <f>SUM(一般接種!D22+一般接種!G22+一般接種!J22+一般接種!M22+医療従事者等!C20)</f>
        <v>896478</v>
      </c>
      <c r="D23" s="30">
        <f t="shared" si="0"/>
        <v>0.85568411547866985</v>
      </c>
      <c r="E23" s="34">
        <f>SUM(一般接種!E22+一般接種!H22+一般接種!K22+一般接種!N22+医療従事者等!D20)</f>
        <v>887922</v>
      </c>
      <c r="F23" s="31">
        <f t="shared" si="1"/>
        <v>0.84751745294814995</v>
      </c>
      <c r="G23" s="29">
        <f t="shared" si="7"/>
        <v>679575</v>
      </c>
      <c r="H23" s="31">
        <f t="shared" si="5"/>
        <v>0.64865120256873798</v>
      </c>
      <c r="I23" s="35">
        <v>10198</v>
      </c>
      <c r="J23" s="35">
        <v>39118</v>
      </c>
      <c r="K23" s="35">
        <v>212702</v>
      </c>
      <c r="L23" s="35">
        <v>219268</v>
      </c>
      <c r="M23" s="35">
        <v>127314</v>
      </c>
      <c r="N23" s="35">
        <v>61043</v>
      </c>
      <c r="O23" s="35">
        <v>9932</v>
      </c>
      <c r="P23" s="35">
        <f t="shared" si="8"/>
        <v>289</v>
      </c>
      <c r="Q23" s="65">
        <f t="shared" si="6"/>
        <v>2.7584916682097673E-4</v>
      </c>
      <c r="R23" s="35">
        <v>76</v>
      </c>
      <c r="S23" s="35">
        <v>213</v>
      </c>
      <c r="U23" s="1">
        <v>1047674</v>
      </c>
    </row>
    <row r="24" spans="1:21" x14ac:dyDescent="0.45">
      <c r="A24" s="33" t="s">
        <v>30</v>
      </c>
      <c r="B24" s="32">
        <f t="shared" si="9"/>
        <v>2560928</v>
      </c>
      <c r="C24" s="34">
        <f>SUM(一般接種!D23+一般接種!G23+一般接種!J23+一般接種!M23+医療従事者等!C21)</f>
        <v>937316</v>
      </c>
      <c r="D24" s="30">
        <f t="shared" si="0"/>
        <v>0.82753810512635784</v>
      </c>
      <c r="E24" s="34">
        <f>SUM(一般接種!E23+一般接種!H23+一般接種!K23+一般接種!N23+医療従事者等!D21)</f>
        <v>925188</v>
      </c>
      <c r="F24" s="31">
        <f t="shared" si="1"/>
        <v>0.81683052930457256</v>
      </c>
      <c r="G24" s="29">
        <f t="shared" si="7"/>
        <v>697909</v>
      </c>
      <c r="H24" s="31">
        <f t="shared" si="5"/>
        <v>0.61617031119775112</v>
      </c>
      <c r="I24" s="35">
        <v>9285</v>
      </c>
      <c r="J24" s="35">
        <v>55371</v>
      </c>
      <c r="K24" s="35">
        <v>204605</v>
      </c>
      <c r="L24" s="35">
        <v>215337</v>
      </c>
      <c r="M24" s="35">
        <v>130649</v>
      </c>
      <c r="N24" s="35">
        <v>67581</v>
      </c>
      <c r="O24" s="35">
        <v>15081</v>
      </c>
      <c r="P24" s="35">
        <f t="shared" si="8"/>
        <v>515</v>
      </c>
      <c r="Q24" s="65">
        <f t="shared" si="6"/>
        <v>4.5468350496532048E-4</v>
      </c>
      <c r="R24" s="35">
        <v>38</v>
      </c>
      <c r="S24" s="35">
        <v>477</v>
      </c>
      <c r="U24" s="1">
        <v>1132656</v>
      </c>
    </row>
    <row r="25" spans="1:21" x14ac:dyDescent="0.45">
      <c r="A25" s="33" t="s">
        <v>31</v>
      </c>
      <c r="B25" s="32">
        <f t="shared" si="9"/>
        <v>1777117</v>
      </c>
      <c r="C25" s="34">
        <f>SUM(一般接種!D24+一般接種!G24+一般接種!J24+一般接種!M24+医療従事者等!C22)</f>
        <v>647587</v>
      </c>
      <c r="D25" s="30">
        <f t="shared" si="0"/>
        <v>0.83604597570563777</v>
      </c>
      <c r="E25" s="34">
        <f>SUM(一般接種!E24+一般接種!H24+一般接種!K24+一般接種!N24+医療従事者等!D22)</f>
        <v>640757</v>
      </c>
      <c r="F25" s="31">
        <f t="shared" si="1"/>
        <v>0.82722832801649404</v>
      </c>
      <c r="G25" s="29">
        <f t="shared" si="7"/>
        <v>488063</v>
      </c>
      <c r="H25" s="31">
        <f t="shared" si="5"/>
        <v>0.63009774291457465</v>
      </c>
      <c r="I25" s="35">
        <v>7666</v>
      </c>
      <c r="J25" s="35">
        <v>32325</v>
      </c>
      <c r="K25" s="35">
        <v>143702</v>
      </c>
      <c r="L25" s="35">
        <v>172089</v>
      </c>
      <c r="M25" s="35">
        <v>91930</v>
      </c>
      <c r="N25" s="35">
        <v>34333</v>
      </c>
      <c r="O25" s="35">
        <v>6018</v>
      </c>
      <c r="P25" s="35">
        <f t="shared" si="8"/>
        <v>710</v>
      </c>
      <c r="Q25" s="65">
        <f t="shared" si="6"/>
        <v>9.1662223415695931E-4</v>
      </c>
      <c r="R25" s="35">
        <v>145</v>
      </c>
      <c r="S25" s="35">
        <v>565</v>
      </c>
      <c r="U25" s="1">
        <v>774583</v>
      </c>
    </row>
    <row r="26" spans="1:21" x14ac:dyDescent="0.45">
      <c r="A26" s="33" t="s">
        <v>32</v>
      </c>
      <c r="B26" s="32">
        <f t="shared" si="9"/>
        <v>1869639</v>
      </c>
      <c r="C26" s="34">
        <f>SUM(一般接種!D25+一般接種!G25+一般接種!J25+一般接種!M25+医療従事者等!C23)</f>
        <v>681483</v>
      </c>
      <c r="D26" s="30">
        <f t="shared" si="0"/>
        <v>0.83006758855391671</v>
      </c>
      <c r="E26" s="34">
        <f>SUM(一般接種!E25+一般接種!H25+一般接種!K25+一般接種!N25+医療従事者等!D23)</f>
        <v>673000</v>
      </c>
      <c r="F26" s="31">
        <f t="shared" si="1"/>
        <v>0.81973502948244636</v>
      </c>
      <c r="G26" s="29">
        <f t="shared" si="7"/>
        <v>514457</v>
      </c>
      <c r="H26" s="31">
        <f t="shared" si="5"/>
        <v>0.62662470143009052</v>
      </c>
      <c r="I26" s="35">
        <v>6290</v>
      </c>
      <c r="J26" s="35">
        <v>37864</v>
      </c>
      <c r="K26" s="35">
        <v>168814</v>
      </c>
      <c r="L26" s="35">
        <v>164838</v>
      </c>
      <c r="M26" s="35">
        <v>96187</v>
      </c>
      <c r="N26" s="35">
        <v>34563</v>
      </c>
      <c r="O26" s="35">
        <v>5901</v>
      </c>
      <c r="P26" s="35">
        <f t="shared" si="8"/>
        <v>699</v>
      </c>
      <c r="Q26" s="65">
        <f t="shared" si="6"/>
        <v>8.5140384191416049E-4</v>
      </c>
      <c r="R26" s="35">
        <v>109</v>
      </c>
      <c r="S26" s="35">
        <v>590</v>
      </c>
      <c r="U26" s="1">
        <v>820997</v>
      </c>
    </row>
    <row r="27" spans="1:21" x14ac:dyDescent="0.45">
      <c r="A27" s="33" t="s">
        <v>33</v>
      </c>
      <c r="B27" s="32">
        <f t="shared" si="9"/>
        <v>4789494</v>
      </c>
      <c r="C27" s="34">
        <f>SUM(一般接種!D26+一般接種!G26+一般接種!J26+一般接種!M26+医療従事者等!C24)</f>
        <v>1729420</v>
      </c>
      <c r="D27" s="30">
        <f t="shared" si="0"/>
        <v>0.8347681196985911</v>
      </c>
      <c r="E27" s="34">
        <f>SUM(一般接種!E26+一般接種!H26+一般接種!K26+一般接種!N26+医療従事者等!D24)</f>
        <v>1704929</v>
      </c>
      <c r="F27" s="31">
        <f t="shared" si="1"/>
        <v>0.82294663849706795</v>
      </c>
      <c r="G27" s="29">
        <f t="shared" si="7"/>
        <v>1354808</v>
      </c>
      <c r="H27" s="31">
        <f t="shared" si="5"/>
        <v>0.65394787079634142</v>
      </c>
      <c r="I27" s="35">
        <v>14308</v>
      </c>
      <c r="J27" s="35">
        <v>69167</v>
      </c>
      <c r="K27" s="35">
        <v>457096</v>
      </c>
      <c r="L27" s="35">
        <v>432587</v>
      </c>
      <c r="M27" s="35">
        <v>235134</v>
      </c>
      <c r="N27" s="35">
        <v>120762</v>
      </c>
      <c r="O27" s="35">
        <v>25754</v>
      </c>
      <c r="P27" s="35">
        <f t="shared" si="8"/>
        <v>337</v>
      </c>
      <c r="Q27" s="65">
        <f t="shared" si="6"/>
        <v>1.626654348500799E-4</v>
      </c>
      <c r="R27" s="35">
        <v>10</v>
      </c>
      <c r="S27" s="35">
        <v>327</v>
      </c>
      <c r="U27" s="1">
        <v>2071737</v>
      </c>
    </row>
    <row r="28" spans="1:21" x14ac:dyDescent="0.45">
      <c r="A28" s="33" t="s">
        <v>34</v>
      </c>
      <c r="B28" s="32">
        <f t="shared" si="9"/>
        <v>4603638</v>
      </c>
      <c r="C28" s="34">
        <f>SUM(一般接種!D27+一般接種!G27+一般接種!J27+一般接種!M27+医療従事者等!C25)</f>
        <v>1668536</v>
      </c>
      <c r="D28" s="30">
        <f t="shared" si="0"/>
        <v>0.82732221633277814</v>
      </c>
      <c r="E28" s="34">
        <f>SUM(一般接種!E27+一般接種!H27+一般接種!K27+一般接種!N27+医療従事者等!D25)</f>
        <v>1653993</v>
      </c>
      <c r="F28" s="31">
        <f t="shared" si="1"/>
        <v>0.82011125595066614</v>
      </c>
      <c r="G28" s="29">
        <f t="shared" si="7"/>
        <v>1280451</v>
      </c>
      <c r="H28" s="31">
        <f t="shared" si="5"/>
        <v>0.6348952370374521</v>
      </c>
      <c r="I28" s="35">
        <v>15475</v>
      </c>
      <c r="J28" s="35">
        <v>85180</v>
      </c>
      <c r="K28" s="35">
        <v>466654</v>
      </c>
      <c r="L28" s="35">
        <v>403247</v>
      </c>
      <c r="M28" s="35">
        <v>191720</v>
      </c>
      <c r="N28" s="35">
        <v>97444</v>
      </c>
      <c r="O28" s="35">
        <v>20731</v>
      </c>
      <c r="P28" s="35">
        <f t="shared" si="8"/>
        <v>658</v>
      </c>
      <c r="Q28" s="65">
        <f t="shared" si="6"/>
        <v>3.2626087680875211E-4</v>
      </c>
      <c r="R28" s="35">
        <v>35</v>
      </c>
      <c r="S28" s="35">
        <v>623</v>
      </c>
      <c r="U28" s="1">
        <v>2016791</v>
      </c>
    </row>
    <row r="29" spans="1:21" x14ac:dyDescent="0.45">
      <c r="A29" s="33" t="s">
        <v>35</v>
      </c>
      <c r="B29" s="32">
        <f t="shared" si="9"/>
        <v>8532611</v>
      </c>
      <c r="C29" s="34">
        <f>SUM(一般接種!D28+一般接種!G28+一般接種!J28+一般接種!M28+医療従事者等!C26)</f>
        <v>3135252</v>
      </c>
      <c r="D29" s="30">
        <f t="shared" si="0"/>
        <v>0.85052383716829527</v>
      </c>
      <c r="E29" s="34">
        <f>SUM(一般接種!E28+一般接種!H28+一般接種!K28+一般接種!N28+医療従事者等!D26)</f>
        <v>3099127</v>
      </c>
      <c r="F29" s="31">
        <f t="shared" si="1"/>
        <v>0.84072393157292213</v>
      </c>
      <c r="G29" s="29">
        <f t="shared" si="7"/>
        <v>2297524</v>
      </c>
      <c r="H29" s="31">
        <f t="shared" si="5"/>
        <v>0.62326694264647642</v>
      </c>
      <c r="I29" s="35">
        <v>23535</v>
      </c>
      <c r="J29" s="35">
        <v>115405</v>
      </c>
      <c r="K29" s="35">
        <v>654351</v>
      </c>
      <c r="L29" s="35">
        <v>754668</v>
      </c>
      <c r="M29" s="35">
        <v>451781</v>
      </c>
      <c r="N29" s="35">
        <v>250056</v>
      </c>
      <c r="O29" s="35">
        <v>47728</v>
      </c>
      <c r="P29" s="35">
        <f t="shared" si="8"/>
        <v>708</v>
      </c>
      <c r="Q29" s="65">
        <f t="shared" si="6"/>
        <v>1.9206458578613554E-4</v>
      </c>
      <c r="R29" s="35">
        <v>23</v>
      </c>
      <c r="S29" s="35">
        <v>685</v>
      </c>
      <c r="U29" s="1">
        <v>3686260</v>
      </c>
    </row>
    <row r="30" spans="1:21" x14ac:dyDescent="0.45">
      <c r="A30" s="33" t="s">
        <v>36</v>
      </c>
      <c r="B30" s="32">
        <f t="shared" si="9"/>
        <v>16253987</v>
      </c>
      <c r="C30" s="34">
        <f>SUM(一般接種!D29+一般接種!G29+一般接種!J29+一般接種!M29+医療従事者等!C27)</f>
        <v>6008435</v>
      </c>
      <c r="D30" s="30">
        <f t="shared" si="0"/>
        <v>0.79489249751481783</v>
      </c>
      <c r="E30" s="34">
        <f>SUM(一般接種!E29+一般接種!H29+一般接種!K29+一般接種!N29+医療従事者等!D27)</f>
        <v>5900897</v>
      </c>
      <c r="F30" s="31">
        <f t="shared" si="1"/>
        <v>0.78066563987256177</v>
      </c>
      <c r="G30" s="29">
        <f t="shared" si="7"/>
        <v>4342669</v>
      </c>
      <c r="H30" s="31">
        <f t="shared" si="5"/>
        <v>0.57451815777156223</v>
      </c>
      <c r="I30" s="35">
        <v>43112</v>
      </c>
      <c r="J30" s="35">
        <v>374407</v>
      </c>
      <c r="K30" s="35">
        <v>1354090</v>
      </c>
      <c r="L30" s="35">
        <v>1359361</v>
      </c>
      <c r="M30" s="35">
        <v>758802</v>
      </c>
      <c r="N30" s="35">
        <v>368195</v>
      </c>
      <c r="O30" s="35">
        <v>84702</v>
      </c>
      <c r="P30" s="35">
        <f t="shared" si="8"/>
        <v>1986</v>
      </c>
      <c r="Q30" s="65">
        <f t="shared" si="6"/>
        <v>2.6274004795998095E-4</v>
      </c>
      <c r="R30" s="35">
        <v>58</v>
      </c>
      <c r="S30" s="35">
        <v>1928</v>
      </c>
      <c r="U30" s="1">
        <v>7558802</v>
      </c>
    </row>
    <row r="31" spans="1:21" x14ac:dyDescent="0.45">
      <c r="A31" s="33" t="s">
        <v>37</v>
      </c>
      <c r="B31" s="32">
        <f t="shared" si="9"/>
        <v>4040867</v>
      </c>
      <c r="C31" s="34">
        <f>SUM(一般接種!D30+一般接種!G30+一般接種!J30+一般接種!M30+医療従事者等!C28)</f>
        <v>1479790</v>
      </c>
      <c r="D31" s="30">
        <f t="shared" si="0"/>
        <v>0.82185123825571749</v>
      </c>
      <c r="E31" s="34">
        <f>SUM(一般接種!E30+一般接種!H30+一般接種!K30+一般接種!N30+医療従事者等!D28)</f>
        <v>1462996</v>
      </c>
      <c r="F31" s="31">
        <f t="shared" si="1"/>
        <v>0.81252412447925837</v>
      </c>
      <c r="G31" s="29">
        <f t="shared" si="7"/>
        <v>1097568</v>
      </c>
      <c r="H31" s="31">
        <f t="shared" si="5"/>
        <v>0.60957137152558905</v>
      </c>
      <c r="I31" s="35">
        <v>16812</v>
      </c>
      <c r="J31" s="35">
        <v>67429</v>
      </c>
      <c r="K31" s="35">
        <v>346933</v>
      </c>
      <c r="L31" s="35">
        <v>353600</v>
      </c>
      <c r="M31" s="35">
        <v>196415</v>
      </c>
      <c r="N31" s="35">
        <v>97758</v>
      </c>
      <c r="O31" s="35">
        <v>18621</v>
      </c>
      <c r="P31" s="35">
        <f t="shared" si="8"/>
        <v>513</v>
      </c>
      <c r="Q31" s="65">
        <f t="shared" si="6"/>
        <v>2.8491183561531235E-4</v>
      </c>
      <c r="R31" s="35">
        <v>76</v>
      </c>
      <c r="S31" s="35">
        <v>437</v>
      </c>
      <c r="U31" s="1">
        <v>1800557</v>
      </c>
    </row>
    <row r="32" spans="1:21" x14ac:dyDescent="0.45">
      <c r="A32" s="33" t="s">
        <v>38</v>
      </c>
      <c r="B32" s="32">
        <f t="shared" si="9"/>
        <v>3143428</v>
      </c>
      <c r="C32" s="34">
        <f>SUM(一般接種!D31+一般接種!G31+一般接種!J31+一般接種!M31+医療従事者等!C29)</f>
        <v>1157080</v>
      </c>
      <c r="D32" s="30">
        <f t="shared" si="0"/>
        <v>0.81550953840558826</v>
      </c>
      <c r="E32" s="34">
        <f>SUM(一般接種!E31+一般接種!H31+一般接種!K31+一般接種!N31+医療従事者等!D29)</f>
        <v>1144619</v>
      </c>
      <c r="F32" s="31">
        <f t="shared" si="1"/>
        <v>0.80672703040435056</v>
      </c>
      <c r="G32" s="29">
        <f t="shared" si="7"/>
        <v>841517</v>
      </c>
      <c r="H32" s="31">
        <f t="shared" si="5"/>
        <v>0.59310085752969144</v>
      </c>
      <c r="I32" s="35">
        <v>8728</v>
      </c>
      <c r="J32" s="35">
        <v>52833</v>
      </c>
      <c r="K32" s="35">
        <v>238454</v>
      </c>
      <c r="L32" s="35">
        <v>285804</v>
      </c>
      <c r="M32" s="35">
        <v>160842</v>
      </c>
      <c r="N32" s="35">
        <v>83017</v>
      </c>
      <c r="O32" s="35">
        <v>11839</v>
      </c>
      <c r="P32" s="35">
        <f t="shared" si="8"/>
        <v>212</v>
      </c>
      <c r="Q32" s="65">
        <f t="shared" si="6"/>
        <v>1.4941751835826798E-4</v>
      </c>
      <c r="R32" s="35">
        <v>9</v>
      </c>
      <c r="S32" s="35">
        <v>203</v>
      </c>
      <c r="U32" s="1">
        <v>1418843</v>
      </c>
    </row>
    <row r="33" spans="1:21" x14ac:dyDescent="0.45">
      <c r="A33" s="33" t="s">
        <v>39</v>
      </c>
      <c r="B33" s="32">
        <f t="shared" si="9"/>
        <v>5470354</v>
      </c>
      <c r="C33" s="34">
        <f>SUM(一般接種!D32+一般接種!G32+一般接種!J32+一般接種!M32+医療従事者等!C30)</f>
        <v>2028377</v>
      </c>
      <c r="D33" s="30">
        <f t="shared" si="0"/>
        <v>0.80155832228826873</v>
      </c>
      <c r="E33" s="34">
        <f>SUM(一般接種!E32+一般接種!H32+一般接種!K32+一般接種!N32+医療従事者等!D30)</f>
        <v>1996157</v>
      </c>
      <c r="F33" s="31">
        <f t="shared" si="1"/>
        <v>0.78882587208590094</v>
      </c>
      <c r="G33" s="29">
        <f t="shared" si="7"/>
        <v>1445074</v>
      </c>
      <c r="H33" s="31">
        <f t="shared" si="5"/>
        <v>0.57105315778200871</v>
      </c>
      <c r="I33" s="35">
        <v>25940</v>
      </c>
      <c r="J33" s="35">
        <v>95877</v>
      </c>
      <c r="K33" s="35">
        <v>449882</v>
      </c>
      <c r="L33" s="35">
        <v>474232</v>
      </c>
      <c r="M33" s="35">
        <v>250490</v>
      </c>
      <c r="N33" s="35">
        <v>124100</v>
      </c>
      <c r="O33" s="35">
        <v>24553</v>
      </c>
      <c r="P33" s="35">
        <f t="shared" si="8"/>
        <v>746</v>
      </c>
      <c r="Q33" s="65">
        <f t="shared" si="6"/>
        <v>2.947985056165833E-4</v>
      </c>
      <c r="R33" s="35">
        <v>10</v>
      </c>
      <c r="S33" s="35">
        <v>736</v>
      </c>
      <c r="U33" s="1">
        <v>2530542</v>
      </c>
    </row>
    <row r="34" spans="1:21" x14ac:dyDescent="0.45">
      <c r="A34" s="33" t="s">
        <v>40</v>
      </c>
      <c r="B34" s="32">
        <f t="shared" si="9"/>
        <v>18449611</v>
      </c>
      <c r="C34" s="34">
        <f>SUM(一般接種!D33+一般接種!G33+一般接種!J33+一般接種!M33+医療従事者等!C31)</f>
        <v>6899436</v>
      </c>
      <c r="D34" s="30">
        <f t="shared" si="0"/>
        <v>0.78052236147452048</v>
      </c>
      <c r="E34" s="34">
        <f>SUM(一般接種!E33+一般接種!H33+一般接種!K33+一般接種!N33+医療従事者等!D31)</f>
        <v>6808470</v>
      </c>
      <c r="F34" s="31">
        <f t="shared" si="1"/>
        <v>0.77023152072552425</v>
      </c>
      <c r="G34" s="29">
        <f t="shared" si="7"/>
        <v>4738760</v>
      </c>
      <c r="H34" s="31">
        <f t="shared" si="5"/>
        <v>0.53608847819749306</v>
      </c>
      <c r="I34" s="35">
        <v>64916</v>
      </c>
      <c r="J34" s="35">
        <v>371309</v>
      </c>
      <c r="K34" s="35">
        <v>1519211</v>
      </c>
      <c r="L34" s="35">
        <v>1552551</v>
      </c>
      <c r="M34" s="35">
        <v>766417</v>
      </c>
      <c r="N34" s="35">
        <v>363824</v>
      </c>
      <c r="O34" s="35">
        <v>100532</v>
      </c>
      <c r="P34" s="35">
        <f t="shared" si="8"/>
        <v>2945</v>
      </c>
      <c r="Q34" s="65">
        <f t="shared" si="6"/>
        <v>3.3316322588432777E-4</v>
      </c>
      <c r="R34" s="35">
        <v>296</v>
      </c>
      <c r="S34" s="35">
        <v>2649</v>
      </c>
      <c r="U34" s="1">
        <v>8839511</v>
      </c>
    </row>
    <row r="35" spans="1:21" x14ac:dyDescent="0.45">
      <c r="A35" s="33" t="s">
        <v>41</v>
      </c>
      <c r="B35" s="32">
        <f t="shared" si="9"/>
        <v>11996682</v>
      </c>
      <c r="C35" s="34">
        <f>SUM(一般接種!D34+一般接種!G34+一般接種!J34+一般接種!M34+医療従事者等!C32)</f>
        <v>4431497</v>
      </c>
      <c r="D35" s="30">
        <f t="shared" si="0"/>
        <v>0.80228056756206301</v>
      </c>
      <c r="E35" s="34">
        <f>SUM(一般接種!E34+一般接種!H34+一般接種!K34+一般接種!N34+医療従事者等!D32)</f>
        <v>4378920</v>
      </c>
      <c r="F35" s="31">
        <f t="shared" si="1"/>
        <v>0.79276199959265881</v>
      </c>
      <c r="G35" s="29">
        <f t="shared" si="7"/>
        <v>3184733</v>
      </c>
      <c r="H35" s="31">
        <f t="shared" si="5"/>
        <v>0.57656575165765234</v>
      </c>
      <c r="I35" s="35">
        <v>45322</v>
      </c>
      <c r="J35" s="35">
        <v>242161</v>
      </c>
      <c r="K35" s="35">
        <v>1007438</v>
      </c>
      <c r="L35" s="35">
        <v>1034646</v>
      </c>
      <c r="M35" s="35">
        <v>543073</v>
      </c>
      <c r="N35" s="35">
        <v>251656</v>
      </c>
      <c r="O35" s="35">
        <v>60437</v>
      </c>
      <c r="P35" s="35">
        <f t="shared" si="8"/>
        <v>1532</v>
      </c>
      <c r="Q35" s="65">
        <f t="shared" si="6"/>
        <v>2.7735409264749146E-4</v>
      </c>
      <c r="R35" s="35">
        <v>100</v>
      </c>
      <c r="S35" s="35">
        <v>1432</v>
      </c>
      <c r="U35" s="1">
        <v>5523625</v>
      </c>
    </row>
    <row r="36" spans="1:21" x14ac:dyDescent="0.45">
      <c r="A36" s="33" t="s">
        <v>42</v>
      </c>
      <c r="B36" s="32">
        <f t="shared" si="9"/>
        <v>2992125</v>
      </c>
      <c r="C36" s="34">
        <f>SUM(一般接種!D35+一般接種!G35+一般接種!J35+一般接種!M35+医療従事者等!C33)</f>
        <v>1093669</v>
      </c>
      <c r="D36" s="30">
        <f t="shared" si="0"/>
        <v>0.81329462445872391</v>
      </c>
      <c r="E36" s="34">
        <f>SUM(一般接種!E35+一般接種!H35+一般接種!K35+一般接種!N35+医療従事者等!D33)</f>
        <v>1082303</v>
      </c>
      <c r="F36" s="31">
        <f t="shared" si="1"/>
        <v>0.80484242667164407</v>
      </c>
      <c r="G36" s="29">
        <f t="shared" si="7"/>
        <v>815894</v>
      </c>
      <c r="H36" s="31">
        <f t="shared" si="5"/>
        <v>0.60673037667532514</v>
      </c>
      <c r="I36" s="35">
        <v>7536</v>
      </c>
      <c r="J36" s="35">
        <v>54317</v>
      </c>
      <c r="K36" s="35">
        <v>307343</v>
      </c>
      <c r="L36" s="35">
        <v>253826</v>
      </c>
      <c r="M36" s="35">
        <v>131024</v>
      </c>
      <c r="N36" s="35">
        <v>53195</v>
      </c>
      <c r="O36" s="35">
        <v>8653</v>
      </c>
      <c r="P36" s="35">
        <f t="shared" si="8"/>
        <v>259</v>
      </c>
      <c r="Q36" s="65">
        <f t="shared" si="6"/>
        <v>1.9260243065754768E-4</v>
      </c>
      <c r="R36" s="35">
        <v>64</v>
      </c>
      <c r="S36" s="35">
        <v>195</v>
      </c>
      <c r="U36" s="1">
        <v>1344739</v>
      </c>
    </row>
    <row r="37" spans="1:21" x14ac:dyDescent="0.45">
      <c r="A37" s="33" t="s">
        <v>43</v>
      </c>
      <c r="B37" s="32">
        <f t="shared" si="9"/>
        <v>2068676</v>
      </c>
      <c r="C37" s="34">
        <f>SUM(一般接種!D36+一般接種!G36+一般接種!J36+一般接種!M36+医療従事者等!C34)</f>
        <v>749711</v>
      </c>
      <c r="D37" s="30">
        <f t="shared" si="0"/>
        <v>0.79382210683246646</v>
      </c>
      <c r="E37" s="34">
        <f>SUM(一般接種!E36+一般接種!H36+一般接種!K36+一般接種!N36+医療従事者等!D34)</f>
        <v>740540</v>
      </c>
      <c r="F37" s="31">
        <f t="shared" si="1"/>
        <v>0.78411150829281517</v>
      </c>
      <c r="G37" s="29">
        <f t="shared" si="7"/>
        <v>578309</v>
      </c>
      <c r="H37" s="31">
        <f t="shared" si="5"/>
        <v>0.61233524488793267</v>
      </c>
      <c r="I37" s="35">
        <v>7680</v>
      </c>
      <c r="J37" s="35">
        <v>44728</v>
      </c>
      <c r="K37" s="35">
        <v>212215</v>
      </c>
      <c r="L37" s="35">
        <v>196265</v>
      </c>
      <c r="M37" s="35">
        <v>83195</v>
      </c>
      <c r="N37" s="35">
        <v>29615</v>
      </c>
      <c r="O37" s="35">
        <v>4611</v>
      </c>
      <c r="P37" s="35">
        <f t="shared" si="8"/>
        <v>116</v>
      </c>
      <c r="Q37" s="65">
        <f t="shared" si="6"/>
        <v>1.2282514781371238E-4</v>
      </c>
      <c r="R37" s="35">
        <v>1</v>
      </c>
      <c r="S37" s="35">
        <v>115</v>
      </c>
      <c r="U37" s="1">
        <v>944432</v>
      </c>
    </row>
    <row r="38" spans="1:21" x14ac:dyDescent="0.45">
      <c r="A38" s="33" t="s">
        <v>44</v>
      </c>
      <c r="B38" s="32">
        <f t="shared" si="9"/>
        <v>1217845</v>
      </c>
      <c r="C38" s="34">
        <f>SUM(一般接種!D37+一般接種!G37+一般接種!J37+一般接種!M37+医療従事者等!C35)</f>
        <v>443517</v>
      </c>
      <c r="D38" s="30">
        <f t="shared" si="0"/>
        <v>0.7965635035237828</v>
      </c>
      <c r="E38" s="34">
        <f>SUM(一般接種!E37+一般接種!H37+一般接種!K37+一般接種!N37+医療従事者等!D35)</f>
        <v>438106</v>
      </c>
      <c r="F38" s="31">
        <f t="shared" si="1"/>
        <v>0.78684526246973718</v>
      </c>
      <c r="G38" s="29">
        <f t="shared" si="7"/>
        <v>335976</v>
      </c>
      <c r="H38" s="31">
        <f t="shared" si="5"/>
        <v>0.60341817711588608</v>
      </c>
      <c r="I38" s="35">
        <v>4900</v>
      </c>
      <c r="J38" s="35">
        <v>23147</v>
      </c>
      <c r="K38" s="35">
        <v>108271</v>
      </c>
      <c r="L38" s="35">
        <v>110518</v>
      </c>
      <c r="M38" s="35">
        <v>59620</v>
      </c>
      <c r="N38" s="35">
        <v>24827</v>
      </c>
      <c r="O38" s="35">
        <v>4693</v>
      </c>
      <c r="P38" s="35">
        <f t="shared" si="8"/>
        <v>246</v>
      </c>
      <c r="Q38" s="65">
        <f t="shared" si="6"/>
        <v>4.418198668074743E-4</v>
      </c>
      <c r="R38" s="35">
        <v>16</v>
      </c>
      <c r="S38" s="35">
        <v>230</v>
      </c>
      <c r="U38" s="1">
        <v>556788</v>
      </c>
    </row>
    <row r="39" spans="1:21" x14ac:dyDescent="0.45">
      <c r="A39" s="33" t="s">
        <v>45</v>
      </c>
      <c r="B39" s="32">
        <f t="shared" si="9"/>
        <v>1547365</v>
      </c>
      <c r="C39" s="34">
        <f>SUM(一般接種!D38+一般接種!G38+一般接種!J38+一般接種!M38+医療従事者等!C36)</f>
        <v>563844</v>
      </c>
      <c r="D39" s="30">
        <f t="shared" si="0"/>
        <v>0.83803720190542719</v>
      </c>
      <c r="E39" s="34">
        <f>SUM(一般接種!E38+一般接種!H38+一般接種!K38+一般接種!N38+医療従事者等!D36)</f>
        <v>554508</v>
      </c>
      <c r="F39" s="31">
        <f t="shared" si="1"/>
        <v>0.82416117357668894</v>
      </c>
      <c r="G39" s="29">
        <f t="shared" si="7"/>
        <v>428801</v>
      </c>
      <c r="H39" s="31">
        <f t="shared" si="5"/>
        <v>0.6373237814258006</v>
      </c>
      <c r="I39" s="35">
        <v>4870</v>
      </c>
      <c r="J39" s="35">
        <v>30251</v>
      </c>
      <c r="K39" s="35">
        <v>111381</v>
      </c>
      <c r="L39" s="35">
        <v>142522</v>
      </c>
      <c r="M39" s="35">
        <v>82538</v>
      </c>
      <c r="N39" s="35">
        <v>45431</v>
      </c>
      <c r="O39" s="35">
        <v>11808</v>
      </c>
      <c r="P39" s="35">
        <f t="shared" si="8"/>
        <v>212</v>
      </c>
      <c r="Q39" s="65">
        <f t="shared" si="6"/>
        <v>3.1509404516843413E-4</v>
      </c>
      <c r="R39" s="35">
        <v>23</v>
      </c>
      <c r="S39" s="35">
        <v>189</v>
      </c>
      <c r="U39" s="1">
        <v>672815</v>
      </c>
    </row>
    <row r="40" spans="1:21" x14ac:dyDescent="0.45">
      <c r="A40" s="33" t="s">
        <v>46</v>
      </c>
      <c r="B40" s="32">
        <f t="shared" si="9"/>
        <v>4118648</v>
      </c>
      <c r="C40" s="34">
        <f>SUM(一般接種!D39+一般接種!G39+一般接種!J39+一般接種!M39+医療従事者等!C37)</f>
        <v>1514420</v>
      </c>
      <c r="D40" s="30">
        <f t="shared" si="0"/>
        <v>0.79967641624656571</v>
      </c>
      <c r="E40" s="34">
        <f>SUM(一般接種!E39+一般接種!H39+一般接種!K39+一般接種!N39+医療従事者等!D37)</f>
        <v>1484258</v>
      </c>
      <c r="F40" s="31">
        <f t="shared" si="1"/>
        <v>0.78374963235119399</v>
      </c>
      <c r="G40" s="29">
        <f t="shared" si="7"/>
        <v>1118462</v>
      </c>
      <c r="H40" s="31">
        <f t="shared" si="5"/>
        <v>0.59059421023756054</v>
      </c>
      <c r="I40" s="35">
        <v>21838</v>
      </c>
      <c r="J40" s="35">
        <v>137900</v>
      </c>
      <c r="K40" s="35">
        <v>362426</v>
      </c>
      <c r="L40" s="35">
        <v>317899</v>
      </c>
      <c r="M40" s="35">
        <v>163337</v>
      </c>
      <c r="N40" s="35">
        <v>91322</v>
      </c>
      <c r="O40" s="35">
        <v>23740</v>
      </c>
      <c r="P40" s="35">
        <f t="shared" si="8"/>
        <v>1508</v>
      </c>
      <c r="Q40" s="65">
        <f t="shared" si="6"/>
        <v>7.9628639063127873E-4</v>
      </c>
      <c r="R40" s="35">
        <v>243</v>
      </c>
      <c r="S40" s="35">
        <v>1265</v>
      </c>
      <c r="U40" s="1">
        <v>1893791</v>
      </c>
    </row>
    <row r="41" spans="1:21" x14ac:dyDescent="0.45">
      <c r="A41" s="33" t="s">
        <v>47</v>
      </c>
      <c r="B41" s="32">
        <f t="shared" si="9"/>
        <v>6111621</v>
      </c>
      <c r="C41" s="34">
        <f>SUM(一般接種!D40+一般接種!G40+一般接種!J40+一般接種!M40+医療従事者等!C38)</f>
        <v>2242683</v>
      </c>
      <c r="D41" s="30">
        <f t="shared" si="0"/>
        <v>0.79741739625441743</v>
      </c>
      <c r="E41" s="34">
        <f>SUM(一般接種!E40+一般接種!H40+一般接種!K40+一般接種!N40+医療従事者等!D38)</f>
        <v>2214586</v>
      </c>
      <c r="F41" s="31">
        <f t="shared" si="1"/>
        <v>0.78742711381924479</v>
      </c>
      <c r="G41" s="29">
        <f t="shared" si="7"/>
        <v>1653429</v>
      </c>
      <c r="H41" s="31">
        <f t="shared" si="5"/>
        <v>0.58789987174805591</v>
      </c>
      <c r="I41" s="35">
        <v>22396</v>
      </c>
      <c r="J41" s="35">
        <v>121157</v>
      </c>
      <c r="K41" s="35">
        <v>545031</v>
      </c>
      <c r="L41" s="35">
        <v>531866</v>
      </c>
      <c r="M41" s="35">
        <v>292328</v>
      </c>
      <c r="N41" s="35">
        <v>116348</v>
      </c>
      <c r="O41" s="35">
        <v>24303</v>
      </c>
      <c r="P41" s="35">
        <f t="shared" si="8"/>
        <v>923</v>
      </c>
      <c r="Q41" s="65">
        <f t="shared" si="6"/>
        <v>3.2818559588797318E-4</v>
      </c>
      <c r="R41" s="35">
        <v>50</v>
      </c>
      <c r="S41" s="35">
        <v>873</v>
      </c>
      <c r="U41" s="1">
        <v>2812433</v>
      </c>
    </row>
    <row r="42" spans="1:21" x14ac:dyDescent="0.45">
      <c r="A42" s="33" t="s">
        <v>48</v>
      </c>
      <c r="B42" s="32">
        <f t="shared" si="9"/>
        <v>3092538</v>
      </c>
      <c r="C42" s="34">
        <f>SUM(一般接種!D41+一般接種!G41+一般接種!J41+一般接種!M41+医療従事者等!C39)</f>
        <v>1120900</v>
      </c>
      <c r="D42" s="30">
        <f t="shared" si="0"/>
        <v>0.82655536792738049</v>
      </c>
      <c r="E42" s="34">
        <f>SUM(一般接種!E41+一般接種!H41+一般接種!K41+一般接種!N41+医療従事者等!D39)</f>
        <v>1097362</v>
      </c>
      <c r="F42" s="31">
        <f t="shared" si="1"/>
        <v>0.80919836886388274</v>
      </c>
      <c r="G42" s="29">
        <f t="shared" si="7"/>
        <v>872689</v>
      </c>
      <c r="H42" s="31">
        <f t="shared" si="5"/>
        <v>0.6435237554475669</v>
      </c>
      <c r="I42" s="35">
        <v>44768</v>
      </c>
      <c r="J42" s="35">
        <v>46617</v>
      </c>
      <c r="K42" s="35">
        <v>286859</v>
      </c>
      <c r="L42" s="35">
        <v>309694</v>
      </c>
      <c r="M42" s="35">
        <v>133620</v>
      </c>
      <c r="N42" s="35">
        <v>41748</v>
      </c>
      <c r="O42" s="35">
        <v>9383</v>
      </c>
      <c r="P42" s="35">
        <f t="shared" si="8"/>
        <v>1587</v>
      </c>
      <c r="Q42" s="65">
        <f t="shared" si="6"/>
        <v>1.1702590497820974E-3</v>
      </c>
      <c r="R42" s="35">
        <v>396</v>
      </c>
      <c r="S42" s="35">
        <v>1191</v>
      </c>
      <c r="U42" s="1">
        <v>1356110</v>
      </c>
    </row>
    <row r="43" spans="1:21" x14ac:dyDescent="0.45">
      <c r="A43" s="33" t="s">
        <v>49</v>
      </c>
      <c r="B43" s="32">
        <f t="shared" si="9"/>
        <v>1653300</v>
      </c>
      <c r="C43" s="34">
        <f>SUM(一般接種!D42+一般接種!G42+一般接種!J42+一般接種!M42+医療従事者等!C40)</f>
        <v>599331</v>
      </c>
      <c r="D43" s="30">
        <f t="shared" si="0"/>
        <v>0.81547291036520897</v>
      </c>
      <c r="E43" s="34">
        <f>SUM(一般接種!E42+一般接種!H42+一般接種!K42+一般接種!N42+医療従事者等!D40)</f>
        <v>591782</v>
      </c>
      <c r="F43" s="31">
        <f t="shared" si="1"/>
        <v>0.80520144935226801</v>
      </c>
      <c r="G43" s="29">
        <f t="shared" si="7"/>
        <v>461998</v>
      </c>
      <c r="H43" s="31">
        <f t="shared" si="5"/>
        <v>0.62861232548108781</v>
      </c>
      <c r="I43" s="35">
        <v>7912</v>
      </c>
      <c r="J43" s="35">
        <v>39676</v>
      </c>
      <c r="K43" s="35">
        <v>152174</v>
      </c>
      <c r="L43" s="35">
        <v>160366</v>
      </c>
      <c r="M43" s="35">
        <v>67220</v>
      </c>
      <c r="N43" s="35">
        <v>28964</v>
      </c>
      <c r="O43" s="35">
        <v>5686</v>
      </c>
      <c r="P43" s="35">
        <f t="shared" si="8"/>
        <v>189</v>
      </c>
      <c r="Q43" s="65">
        <f t="shared" si="6"/>
        <v>2.5716070094659627E-4</v>
      </c>
      <c r="R43" s="35">
        <v>8</v>
      </c>
      <c r="S43" s="35">
        <v>181</v>
      </c>
      <c r="U43" s="1">
        <v>734949</v>
      </c>
    </row>
    <row r="44" spans="1:21" x14ac:dyDescent="0.45">
      <c r="A44" s="33" t="s">
        <v>50</v>
      </c>
      <c r="B44" s="32">
        <f t="shared" si="9"/>
        <v>2138125</v>
      </c>
      <c r="C44" s="34">
        <f>SUM(一般接種!D43+一般接種!G43+一般接種!J43+一般接種!M43+医療従事者等!C41)</f>
        <v>779388</v>
      </c>
      <c r="D44" s="30">
        <f t="shared" si="0"/>
        <v>0.80027846915892453</v>
      </c>
      <c r="E44" s="34">
        <f>SUM(一般接種!E43+一般接種!H43+一般接種!K43+一般接種!N43+医療従事者等!D41)</f>
        <v>770478</v>
      </c>
      <c r="F44" s="31">
        <f t="shared" si="1"/>
        <v>0.79112964834027455</v>
      </c>
      <c r="G44" s="29">
        <f t="shared" si="7"/>
        <v>587672</v>
      </c>
      <c r="H44" s="31">
        <f t="shared" si="5"/>
        <v>0.60342377420176285</v>
      </c>
      <c r="I44" s="35">
        <v>9385</v>
      </c>
      <c r="J44" s="35">
        <v>48320</v>
      </c>
      <c r="K44" s="35">
        <v>170663</v>
      </c>
      <c r="L44" s="35">
        <v>186975</v>
      </c>
      <c r="M44" s="35">
        <v>113806</v>
      </c>
      <c r="N44" s="35">
        <v>52692</v>
      </c>
      <c r="O44" s="35">
        <v>5831</v>
      </c>
      <c r="P44" s="35">
        <f t="shared" si="8"/>
        <v>587</v>
      </c>
      <c r="Q44" s="65">
        <f t="shared" si="6"/>
        <v>6.0273376212655147E-4</v>
      </c>
      <c r="R44" s="35">
        <v>145</v>
      </c>
      <c r="S44" s="35">
        <v>442</v>
      </c>
      <c r="U44" s="1">
        <v>973896</v>
      </c>
    </row>
    <row r="45" spans="1:21" x14ac:dyDescent="0.45">
      <c r="A45" s="33" t="s">
        <v>51</v>
      </c>
      <c r="B45" s="32">
        <f t="shared" si="9"/>
        <v>3065956</v>
      </c>
      <c r="C45" s="34">
        <f>SUM(一般接種!D44+一般接種!G44+一般接種!J44+一般接種!M44+医療従事者等!C42)</f>
        <v>1113244</v>
      </c>
      <c r="D45" s="30">
        <f t="shared" si="0"/>
        <v>0.82084383126913874</v>
      </c>
      <c r="E45" s="34">
        <f>SUM(一般接種!E44+一般接種!H44+一般接種!K44+一般接種!N44+医療従事者等!D42)</f>
        <v>1101903</v>
      </c>
      <c r="F45" s="31">
        <f t="shared" si="1"/>
        <v>0.81248161248293971</v>
      </c>
      <c r="G45" s="29">
        <f t="shared" si="7"/>
        <v>850084</v>
      </c>
      <c r="H45" s="31">
        <f t="shared" si="5"/>
        <v>0.62680437304004732</v>
      </c>
      <c r="I45" s="35">
        <v>12469</v>
      </c>
      <c r="J45" s="35">
        <v>58887</v>
      </c>
      <c r="K45" s="35">
        <v>279405</v>
      </c>
      <c r="L45" s="35">
        <v>271470</v>
      </c>
      <c r="M45" s="35">
        <v>141660</v>
      </c>
      <c r="N45" s="35">
        <v>71212</v>
      </c>
      <c r="O45" s="35">
        <v>14981</v>
      </c>
      <c r="P45" s="35">
        <f t="shared" si="8"/>
        <v>725</v>
      </c>
      <c r="Q45" s="65">
        <f t="shared" si="6"/>
        <v>5.3457443082569999E-4</v>
      </c>
      <c r="R45" s="35">
        <v>210</v>
      </c>
      <c r="S45" s="35">
        <v>515</v>
      </c>
      <c r="U45" s="1">
        <v>1356219</v>
      </c>
    </row>
    <row r="46" spans="1:21" x14ac:dyDescent="0.45">
      <c r="A46" s="33" t="s">
        <v>52</v>
      </c>
      <c r="B46" s="32">
        <f t="shared" si="9"/>
        <v>1550271</v>
      </c>
      <c r="C46" s="34">
        <f>SUM(一般接種!D45+一般接種!G45+一般接種!J45+一般接種!M45+医療従事者等!C43)</f>
        <v>565490</v>
      </c>
      <c r="D46" s="30">
        <f t="shared" si="0"/>
        <v>0.80649830924729771</v>
      </c>
      <c r="E46" s="34">
        <f>SUM(一般接種!E45+一般接種!H45+一般接種!K45+一般接種!N45+医療従事者等!D43)</f>
        <v>557936</v>
      </c>
      <c r="F46" s="31">
        <f t="shared" si="1"/>
        <v>0.79572484158552814</v>
      </c>
      <c r="G46" s="29">
        <f t="shared" si="7"/>
        <v>426218</v>
      </c>
      <c r="H46" s="31">
        <f t="shared" si="5"/>
        <v>0.60786945192800002</v>
      </c>
      <c r="I46" s="35">
        <v>10594</v>
      </c>
      <c r="J46" s="35">
        <v>33508</v>
      </c>
      <c r="K46" s="35">
        <v>140977</v>
      </c>
      <c r="L46" s="35">
        <v>125329</v>
      </c>
      <c r="M46" s="35">
        <v>73245</v>
      </c>
      <c r="N46" s="35">
        <v>36001</v>
      </c>
      <c r="O46" s="35">
        <v>6564</v>
      </c>
      <c r="P46" s="35">
        <f t="shared" si="8"/>
        <v>627</v>
      </c>
      <c r="Q46" s="65">
        <f t="shared" si="6"/>
        <v>8.9422348741455314E-4</v>
      </c>
      <c r="R46" s="35">
        <v>150</v>
      </c>
      <c r="S46" s="35">
        <v>477</v>
      </c>
      <c r="U46" s="1">
        <v>701167</v>
      </c>
    </row>
    <row r="47" spans="1:21" x14ac:dyDescent="0.45">
      <c r="A47" s="33" t="s">
        <v>53</v>
      </c>
      <c r="B47" s="32">
        <f t="shared" si="9"/>
        <v>11140512</v>
      </c>
      <c r="C47" s="34">
        <f>SUM(一般接種!D46+一般接種!G46+一般接種!J46+一般接種!M46+医療従事者等!C44)</f>
        <v>4134041</v>
      </c>
      <c r="D47" s="30">
        <f t="shared" si="0"/>
        <v>0.80677280418096975</v>
      </c>
      <c r="E47" s="34">
        <f>SUM(一般接種!E46+一般接種!H46+一般接種!K46+一般接種!N46+医療従事者等!D44)</f>
        <v>4050816</v>
      </c>
      <c r="F47" s="31">
        <f t="shared" si="1"/>
        <v>0.79053114943493286</v>
      </c>
      <c r="G47" s="29">
        <f t="shared" si="7"/>
        <v>2950873</v>
      </c>
      <c r="H47" s="31">
        <f t="shared" si="5"/>
        <v>0.57587336095406672</v>
      </c>
      <c r="I47" s="35">
        <v>43539</v>
      </c>
      <c r="J47" s="35">
        <v>228934</v>
      </c>
      <c r="K47" s="35">
        <v>928174</v>
      </c>
      <c r="L47" s="35">
        <v>1022737</v>
      </c>
      <c r="M47" s="35">
        <v>489476</v>
      </c>
      <c r="N47" s="35">
        <v>191368</v>
      </c>
      <c r="O47" s="35">
        <v>46645</v>
      </c>
      <c r="P47" s="35">
        <f t="shared" si="8"/>
        <v>4782</v>
      </c>
      <c r="Q47" s="65">
        <f t="shared" si="6"/>
        <v>9.3322430754639283E-4</v>
      </c>
      <c r="R47" s="35">
        <v>64</v>
      </c>
      <c r="S47" s="35">
        <v>4718</v>
      </c>
      <c r="U47" s="1">
        <v>5124170</v>
      </c>
    </row>
    <row r="48" spans="1:21" x14ac:dyDescent="0.45">
      <c r="A48" s="33" t="s">
        <v>54</v>
      </c>
      <c r="B48" s="32">
        <f t="shared" si="9"/>
        <v>1787867</v>
      </c>
      <c r="C48" s="34">
        <f>SUM(一般接種!D47+一般接種!G47+一般接種!J47+一般接種!M47+医療従事者等!C45)</f>
        <v>657542</v>
      </c>
      <c r="D48" s="30">
        <f t="shared" si="0"/>
        <v>0.80362297762709878</v>
      </c>
      <c r="E48" s="34">
        <f>SUM(一般接種!E47+一般接種!H47+一般接種!K47+一般接種!N47+医療従事者等!D45)</f>
        <v>649285</v>
      </c>
      <c r="F48" s="31">
        <f t="shared" si="1"/>
        <v>0.79353158433774695</v>
      </c>
      <c r="G48" s="29">
        <f t="shared" si="7"/>
        <v>480530</v>
      </c>
      <c r="H48" s="31">
        <f t="shared" si="5"/>
        <v>0.58728560219598103</v>
      </c>
      <c r="I48" s="35">
        <v>8393</v>
      </c>
      <c r="J48" s="35">
        <v>56448</v>
      </c>
      <c r="K48" s="35">
        <v>165602</v>
      </c>
      <c r="L48" s="35">
        <v>146710</v>
      </c>
      <c r="M48" s="35">
        <v>63018</v>
      </c>
      <c r="N48" s="35">
        <v>32013</v>
      </c>
      <c r="O48" s="35">
        <v>8346</v>
      </c>
      <c r="P48" s="35">
        <f t="shared" si="8"/>
        <v>510</v>
      </c>
      <c r="Q48" s="65">
        <f t="shared" si="6"/>
        <v>6.2330272224408534E-4</v>
      </c>
      <c r="R48" s="35">
        <v>41</v>
      </c>
      <c r="S48" s="35">
        <v>469</v>
      </c>
      <c r="U48" s="1">
        <v>818222</v>
      </c>
    </row>
    <row r="49" spans="1:21" x14ac:dyDescent="0.45">
      <c r="A49" s="33" t="s">
        <v>55</v>
      </c>
      <c r="B49" s="32">
        <f t="shared" si="9"/>
        <v>3036600</v>
      </c>
      <c r="C49" s="34">
        <f>SUM(一般接種!D48+一般接種!G48+一般接種!J48+一般接種!M48+医療従事者等!C46)</f>
        <v>1099747</v>
      </c>
      <c r="D49" s="30">
        <f t="shared" si="0"/>
        <v>0.82320212464949716</v>
      </c>
      <c r="E49" s="34">
        <f>SUM(一般接種!E48+一般接種!H48+一般接種!K48+一般接種!N48+医療従事者等!D46)</f>
        <v>1082519</v>
      </c>
      <c r="F49" s="31">
        <f t="shared" si="1"/>
        <v>0.81030631661050134</v>
      </c>
      <c r="G49" s="29">
        <f t="shared" si="7"/>
        <v>853837</v>
      </c>
      <c r="H49" s="31">
        <f t="shared" si="5"/>
        <v>0.63912921108614318</v>
      </c>
      <c r="I49" s="35">
        <v>14885</v>
      </c>
      <c r="J49" s="35">
        <v>65845</v>
      </c>
      <c r="K49" s="35">
        <v>276822</v>
      </c>
      <c r="L49" s="35">
        <v>301844</v>
      </c>
      <c r="M49" s="35">
        <v>131813</v>
      </c>
      <c r="N49" s="35">
        <v>51593</v>
      </c>
      <c r="O49" s="35">
        <v>11035</v>
      </c>
      <c r="P49" s="35">
        <f t="shared" si="8"/>
        <v>497</v>
      </c>
      <c r="Q49" s="65">
        <f t="shared" si="6"/>
        <v>3.7202325257609261E-4</v>
      </c>
      <c r="R49" s="35">
        <v>80</v>
      </c>
      <c r="S49" s="35">
        <v>417</v>
      </c>
      <c r="U49" s="1">
        <v>1335938</v>
      </c>
    </row>
    <row r="50" spans="1:21" x14ac:dyDescent="0.45">
      <c r="A50" s="33" t="s">
        <v>56</v>
      </c>
      <c r="B50" s="32">
        <f t="shared" si="9"/>
        <v>4024843</v>
      </c>
      <c r="C50" s="34">
        <f>SUM(一般接種!D49+一般接種!G49+一般接種!J49+一般接種!M49+医療従事者等!C47)</f>
        <v>1459039</v>
      </c>
      <c r="D50" s="30">
        <f t="shared" si="0"/>
        <v>0.82963815892348935</v>
      </c>
      <c r="E50" s="34">
        <f>SUM(一般接種!E49+一般接種!H49+一般接種!K49+一般接種!N49+医療従事者等!D47)</f>
        <v>1442250</v>
      </c>
      <c r="F50" s="31">
        <f t="shared" si="1"/>
        <v>0.82009160461605379</v>
      </c>
      <c r="G50" s="29">
        <f t="shared" si="7"/>
        <v>1122844</v>
      </c>
      <c r="H50" s="31">
        <f t="shared" si="5"/>
        <v>0.6384710956446582</v>
      </c>
      <c r="I50" s="35">
        <v>20989</v>
      </c>
      <c r="J50" s="35">
        <v>77865</v>
      </c>
      <c r="K50" s="35">
        <v>344082</v>
      </c>
      <c r="L50" s="35">
        <v>429252</v>
      </c>
      <c r="M50" s="35">
        <v>176139</v>
      </c>
      <c r="N50" s="35">
        <v>65142</v>
      </c>
      <c r="O50" s="35">
        <v>9375</v>
      </c>
      <c r="P50" s="35">
        <f t="shared" si="8"/>
        <v>710</v>
      </c>
      <c r="Q50" s="65">
        <f t="shared" si="6"/>
        <v>4.0371990936203725E-4</v>
      </c>
      <c r="R50" s="35">
        <v>61</v>
      </c>
      <c r="S50" s="35">
        <v>649</v>
      </c>
      <c r="U50" s="1">
        <v>1758645</v>
      </c>
    </row>
    <row r="51" spans="1:21" x14ac:dyDescent="0.45">
      <c r="A51" s="33" t="s">
        <v>57</v>
      </c>
      <c r="B51" s="32">
        <f t="shared" si="9"/>
        <v>2532772</v>
      </c>
      <c r="C51" s="34">
        <f>SUM(一般接種!D50+一般接種!G50+一般接種!J50+一般接種!M50+医療従事者等!C48)</f>
        <v>925287</v>
      </c>
      <c r="D51" s="30">
        <f t="shared" si="0"/>
        <v>0.81041759908770905</v>
      </c>
      <c r="E51" s="34">
        <f>SUM(一般接種!E50+一般接種!H50+一般接種!K50+一般接種!N50+医療従事者等!D48)</f>
        <v>909488</v>
      </c>
      <c r="F51" s="31">
        <f t="shared" si="1"/>
        <v>0.79657995990334063</v>
      </c>
      <c r="G51" s="29">
        <f t="shared" si="7"/>
        <v>696750</v>
      </c>
      <c r="H51" s="31">
        <f t="shared" si="5"/>
        <v>0.61025223759153779</v>
      </c>
      <c r="I51" s="35">
        <v>19351</v>
      </c>
      <c r="J51" s="35">
        <v>50846</v>
      </c>
      <c r="K51" s="35">
        <v>216395</v>
      </c>
      <c r="L51" s="35">
        <v>218778</v>
      </c>
      <c r="M51" s="35">
        <v>116262</v>
      </c>
      <c r="N51" s="35">
        <v>62895</v>
      </c>
      <c r="O51" s="35">
        <v>12223</v>
      </c>
      <c r="P51" s="35">
        <f t="shared" si="8"/>
        <v>1247</v>
      </c>
      <c r="Q51" s="65">
        <f t="shared" si="6"/>
        <v>1.0921916616815897E-3</v>
      </c>
      <c r="R51" s="35">
        <v>237</v>
      </c>
      <c r="S51" s="35">
        <v>1010</v>
      </c>
      <c r="U51" s="1">
        <v>1141741</v>
      </c>
    </row>
    <row r="52" spans="1:21" x14ac:dyDescent="0.45">
      <c r="A52" s="33" t="s">
        <v>58</v>
      </c>
      <c r="B52" s="32">
        <f t="shared" si="9"/>
        <v>2379319</v>
      </c>
      <c r="C52" s="34">
        <f>SUM(一般接種!D51+一般接種!G51+一般接種!J51+一般接種!M51+医療従事者等!C49)</f>
        <v>870159</v>
      </c>
      <c r="D52" s="30">
        <f t="shared" si="0"/>
        <v>0.80033681584855609</v>
      </c>
      <c r="E52" s="34">
        <f>SUM(一般接種!E51+一般接種!H51+一般接種!K51+一般接種!N51+医療従事者等!D49)</f>
        <v>857853</v>
      </c>
      <c r="F52" s="31">
        <f t="shared" si="1"/>
        <v>0.78901825814147919</v>
      </c>
      <c r="G52" s="29">
        <f t="shared" si="7"/>
        <v>650560</v>
      </c>
      <c r="H52" s="31">
        <f t="shared" si="5"/>
        <v>0.59835859758783927</v>
      </c>
      <c r="I52" s="35">
        <v>10937</v>
      </c>
      <c r="J52" s="35">
        <v>46222</v>
      </c>
      <c r="K52" s="35">
        <v>186555</v>
      </c>
      <c r="L52" s="35">
        <v>215308</v>
      </c>
      <c r="M52" s="35">
        <v>121732</v>
      </c>
      <c r="N52" s="35">
        <v>56594</v>
      </c>
      <c r="O52" s="35">
        <v>13212</v>
      </c>
      <c r="P52" s="35">
        <f t="shared" si="8"/>
        <v>747</v>
      </c>
      <c r="Q52" s="65">
        <f t="shared" si="6"/>
        <v>6.8706018260900753E-4</v>
      </c>
      <c r="R52" s="35">
        <v>156</v>
      </c>
      <c r="S52" s="35">
        <v>591</v>
      </c>
      <c r="U52" s="1">
        <v>1087241</v>
      </c>
    </row>
    <row r="53" spans="1:21" x14ac:dyDescent="0.45">
      <c r="A53" s="33" t="s">
        <v>59</v>
      </c>
      <c r="B53" s="32">
        <f t="shared" si="9"/>
        <v>3618114</v>
      </c>
      <c r="C53" s="34">
        <f>SUM(一般接種!D52+一般接種!G52+一般接種!J52+一般接種!M52+医療従事者等!C50)</f>
        <v>1320087</v>
      </c>
      <c r="D53" s="30">
        <f t="shared" si="0"/>
        <v>0.81611939781776632</v>
      </c>
      <c r="E53" s="34">
        <f>SUM(一般接種!E52+一般接種!H52+一般接種!K52+一般接種!N52+医療従事者等!D50)</f>
        <v>1296161</v>
      </c>
      <c r="F53" s="31">
        <f t="shared" si="1"/>
        <v>0.80132759037462975</v>
      </c>
      <c r="G53" s="29">
        <f t="shared" si="7"/>
        <v>1000905</v>
      </c>
      <c r="H53" s="31">
        <f t="shared" si="5"/>
        <v>0.61879102352556414</v>
      </c>
      <c r="I53" s="35">
        <v>17258</v>
      </c>
      <c r="J53" s="35">
        <v>70602</v>
      </c>
      <c r="K53" s="35">
        <v>342042</v>
      </c>
      <c r="L53" s="35">
        <v>301783</v>
      </c>
      <c r="M53" s="35">
        <v>171584</v>
      </c>
      <c r="N53" s="35">
        <v>82087</v>
      </c>
      <c r="O53" s="35">
        <v>15549</v>
      </c>
      <c r="P53" s="35">
        <f t="shared" si="8"/>
        <v>961</v>
      </c>
      <c r="Q53" s="65">
        <f t="shared" si="6"/>
        <v>5.9412049456048996E-4</v>
      </c>
      <c r="R53" s="35">
        <v>100</v>
      </c>
      <c r="S53" s="35">
        <v>861</v>
      </c>
      <c r="U53" s="1">
        <v>1617517</v>
      </c>
    </row>
    <row r="54" spans="1:21" x14ac:dyDescent="0.45">
      <c r="A54" s="33" t="s">
        <v>60</v>
      </c>
      <c r="B54" s="32">
        <f t="shared" si="9"/>
        <v>2760052</v>
      </c>
      <c r="C54" s="34">
        <f>SUM(一般接種!D53+一般接種!G53+一般接種!J53+一般接種!M53+医療従事者等!C51)</f>
        <v>1058339</v>
      </c>
      <c r="D54" s="37">
        <f t="shared" si="0"/>
        <v>0.71262956882887418</v>
      </c>
      <c r="E54" s="34">
        <f>SUM(一般接種!E53+一般接種!H53+一般接種!K53+一般接種!N53+医療従事者等!D51)</f>
        <v>1036416</v>
      </c>
      <c r="F54" s="31">
        <f t="shared" si="1"/>
        <v>0.69786777885662954</v>
      </c>
      <c r="G54" s="29">
        <f t="shared" si="7"/>
        <v>664682</v>
      </c>
      <c r="H54" s="31">
        <f t="shared" si="5"/>
        <v>0.44756174256860398</v>
      </c>
      <c r="I54" s="35">
        <v>17219</v>
      </c>
      <c r="J54" s="35">
        <v>58192</v>
      </c>
      <c r="K54" s="35">
        <v>210688</v>
      </c>
      <c r="L54" s="35">
        <v>190698</v>
      </c>
      <c r="M54" s="35">
        <v>117331</v>
      </c>
      <c r="N54" s="35">
        <v>57471</v>
      </c>
      <c r="O54" s="35">
        <v>13083</v>
      </c>
      <c r="P54" s="35">
        <f t="shared" si="8"/>
        <v>615</v>
      </c>
      <c r="Q54" s="65">
        <f t="shared" si="6"/>
        <v>4.1410850854948898E-4</v>
      </c>
      <c r="R54" s="35">
        <v>14</v>
      </c>
      <c r="S54" s="35">
        <v>601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19" sqref="F1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（6月16日公表時点）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193514506</v>
      </c>
      <c r="C6" s="40">
        <f>SUM(C7:C53)</f>
        <v>161075732</v>
      </c>
      <c r="D6" s="40">
        <f>SUM(D7:D53)</f>
        <v>80840254</v>
      </c>
      <c r="E6" s="41">
        <f>SUM(E7:E53)</f>
        <v>80235478</v>
      </c>
      <c r="F6" s="41">
        <f t="shared" ref="F6:T6" si="0">SUM(F7:F53)</f>
        <v>32317580</v>
      </c>
      <c r="G6" s="41">
        <f>SUM(G7:G53)</f>
        <v>16209318</v>
      </c>
      <c r="H6" s="41">
        <f t="shared" ref="H6:N6" si="1">SUM(H7:H53)</f>
        <v>16108262</v>
      </c>
      <c r="I6" s="41">
        <f>SUM(I7:I53)</f>
        <v>117429</v>
      </c>
      <c r="J6" s="41">
        <f t="shared" si="1"/>
        <v>58679</v>
      </c>
      <c r="K6" s="41">
        <f t="shared" si="1"/>
        <v>58750</v>
      </c>
      <c r="L6" s="69">
        <f>SUM(L7:L53)</f>
        <v>3765</v>
      </c>
      <c r="M6" s="69">
        <f t="shared" si="1"/>
        <v>3656</v>
      </c>
      <c r="N6" s="69">
        <f t="shared" si="1"/>
        <v>109</v>
      </c>
      <c r="O6" s="42"/>
      <c r="P6" s="41">
        <f>SUM(P7:P53)</f>
        <v>177119930</v>
      </c>
      <c r="Q6" s="43">
        <f>C6/P6</f>
        <v>0.9094161904874285</v>
      </c>
      <c r="R6" s="41">
        <f t="shared" si="0"/>
        <v>34260550</v>
      </c>
      <c r="S6" s="44">
        <f>F6/R6</f>
        <v>0.94328841772826177</v>
      </c>
      <c r="T6" s="41">
        <f t="shared" si="0"/>
        <v>202140</v>
      </c>
      <c r="U6" s="44">
        <f>I6/T6</f>
        <v>0.58092905906797265</v>
      </c>
      <c r="V6" s="41">
        <f t="shared" ref="V6" si="2">SUM(V7:V53)</f>
        <v>92010</v>
      </c>
      <c r="W6" s="44">
        <v>4.0919465275513531E-2</v>
      </c>
    </row>
    <row r="7" spans="1:23" x14ac:dyDescent="0.45">
      <c r="A7" s="45" t="s">
        <v>14</v>
      </c>
      <c r="B7" s="40">
        <v>7942538</v>
      </c>
      <c r="C7" s="40">
        <v>6444405</v>
      </c>
      <c r="D7" s="40">
        <v>3236033</v>
      </c>
      <c r="E7" s="41">
        <v>3208372</v>
      </c>
      <c r="F7" s="46">
        <v>1497159</v>
      </c>
      <c r="G7" s="41">
        <v>750623</v>
      </c>
      <c r="H7" s="41">
        <v>746536</v>
      </c>
      <c r="I7" s="41">
        <v>864</v>
      </c>
      <c r="J7" s="41">
        <v>424</v>
      </c>
      <c r="K7" s="41">
        <v>440</v>
      </c>
      <c r="L7" s="69">
        <v>110</v>
      </c>
      <c r="M7" s="69">
        <v>109</v>
      </c>
      <c r="N7" s="69">
        <v>1</v>
      </c>
      <c r="O7" s="42"/>
      <c r="P7" s="41">
        <v>7433760</v>
      </c>
      <c r="Q7" s="43">
        <v>0.86691055401304318</v>
      </c>
      <c r="R7" s="47">
        <v>1518500</v>
      </c>
      <c r="S7" s="43">
        <v>0.98594599934145544</v>
      </c>
      <c r="T7" s="41">
        <v>900</v>
      </c>
      <c r="U7" s="44">
        <v>0.96</v>
      </c>
      <c r="V7" s="41">
        <v>750</v>
      </c>
      <c r="W7" s="44">
        <v>0.14666666666666667</v>
      </c>
    </row>
    <row r="8" spans="1:23" x14ac:dyDescent="0.45">
      <c r="A8" s="45" t="s">
        <v>15</v>
      </c>
      <c r="B8" s="40">
        <v>2040852</v>
      </c>
      <c r="C8" s="40">
        <v>1850086</v>
      </c>
      <c r="D8" s="40">
        <v>928824</v>
      </c>
      <c r="E8" s="41">
        <v>921262</v>
      </c>
      <c r="F8" s="46">
        <v>188354</v>
      </c>
      <c r="G8" s="41">
        <v>94623</v>
      </c>
      <c r="H8" s="41">
        <v>93731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0.96260630451805584</v>
      </c>
      <c r="R8" s="47">
        <v>186500</v>
      </c>
      <c r="S8" s="43">
        <v>1.0099410187667561</v>
      </c>
      <c r="T8" s="41">
        <v>3800</v>
      </c>
      <c r="U8" s="44">
        <v>0.6344736842105263</v>
      </c>
      <c r="V8" s="41">
        <v>200</v>
      </c>
      <c r="W8" s="44">
        <v>5.0000000000000001E-3</v>
      </c>
    </row>
    <row r="9" spans="1:23" x14ac:dyDescent="0.45">
      <c r="A9" s="45" t="s">
        <v>16</v>
      </c>
      <c r="B9" s="40">
        <v>1962181</v>
      </c>
      <c r="C9" s="40">
        <v>1717564</v>
      </c>
      <c r="D9" s="40">
        <v>863062</v>
      </c>
      <c r="E9" s="41">
        <v>854502</v>
      </c>
      <c r="F9" s="46">
        <v>244519</v>
      </c>
      <c r="G9" s="41">
        <v>122725</v>
      </c>
      <c r="H9" s="41">
        <v>121794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0.91379958873900358</v>
      </c>
      <c r="R9" s="47">
        <v>227500</v>
      </c>
      <c r="S9" s="43">
        <v>1.0748087912087911</v>
      </c>
      <c r="T9" s="41">
        <v>260</v>
      </c>
      <c r="U9" s="44">
        <v>0.37692307692307692</v>
      </c>
      <c r="V9" s="41">
        <v>50</v>
      </c>
      <c r="W9" s="44">
        <v>0</v>
      </c>
    </row>
    <row r="10" spans="1:23" x14ac:dyDescent="0.45">
      <c r="A10" s="45" t="s">
        <v>17</v>
      </c>
      <c r="B10" s="40">
        <v>3548662</v>
      </c>
      <c r="C10" s="40">
        <v>2806981</v>
      </c>
      <c r="D10" s="40">
        <v>1409597</v>
      </c>
      <c r="E10" s="41">
        <v>1397384</v>
      </c>
      <c r="F10" s="46">
        <v>741630</v>
      </c>
      <c r="G10" s="41">
        <v>371693</v>
      </c>
      <c r="H10" s="41">
        <v>369937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3169865</v>
      </c>
      <c r="Q10" s="43">
        <v>0.88552067674806345</v>
      </c>
      <c r="R10" s="47">
        <v>854400</v>
      </c>
      <c r="S10" s="43">
        <v>0.86801264044943816</v>
      </c>
      <c r="T10" s="41">
        <v>240</v>
      </c>
      <c r="U10" s="44">
        <v>0.20833333333333334</v>
      </c>
      <c r="V10" s="41">
        <v>660</v>
      </c>
      <c r="W10" s="44">
        <v>1.5151515151515152E-3</v>
      </c>
    </row>
    <row r="11" spans="1:23" x14ac:dyDescent="0.45">
      <c r="A11" s="45" t="s">
        <v>18</v>
      </c>
      <c r="B11" s="40">
        <v>1586901</v>
      </c>
      <c r="C11" s="40">
        <v>1490579</v>
      </c>
      <c r="D11" s="40">
        <v>748488</v>
      </c>
      <c r="E11" s="41">
        <v>742091</v>
      </c>
      <c r="F11" s="46">
        <v>96256</v>
      </c>
      <c r="G11" s="41">
        <v>48434</v>
      </c>
      <c r="H11" s="41">
        <v>47822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0.97842010430239157</v>
      </c>
      <c r="R11" s="47">
        <v>87900</v>
      </c>
      <c r="S11" s="43">
        <v>1.0950625711035267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1740497</v>
      </c>
      <c r="C12" s="40">
        <v>1662542</v>
      </c>
      <c r="D12" s="40">
        <v>834154</v>
      </c>
      <c r="E12" s="41">
        <v>828388</v>
      </c>
      <c r="F12" s="46">
        <v>77793</v>
      </c>
      <c r="G12" s="41">
        <v>38945</v>
      </c>
      <c r="H12" s="41">
        <v>38848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0.95735735735735739</v>
      </c>
      <c r="R12" s="47">
        <v>61700</v>
      </c>
      <c r="S12" s="43">
        <v>1.2608265802269043</v>
      </c>
      <c r="T12" s="41">
        <v>340</v>
      </c>
      <c r="U12" s="44">
        <v>0.47352941176470587</v>
      </c>
      <c r="V12" s="41">
        <v>280</v>
      </c>
      <c r="W12" s="44">
        <v>3.5714285714285713E-3</v>
      </c>
    </row>
    <row r="13" spans="1:23" x14ac:dyDescent="0.45">
      <c r="A13" s="45" t="s">
        <v>20</v>
      </c>
      <c r="B13" s="40">
        <v>2962971</v>
      </c>
      <c r="C13" s="40">
        <v>2754760</v>
      </c>
      <c r="D13" s="40">
        <v>1384074</v>
      </c>
      <c r="E13" s="41">
        <v>1370686</v>
      </c>
      <c r="F13" s="46">
        <v>207932</v>
      </c>
      <c r="G13" s="41">
        <v>104449</v>
      </c>
      <c r="H13" s="41">
        <v>103483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0.94663990872977688</v>
      </c>
      <c r="R13" s="47">
        <v>178600</v>
      </c>
      <c r="S13" s="43">
        <v>1.1642329227323629</v>
      </c>
      <c r="T13" s="41">
        <v>560</v>
      </c>
      <c r="U13" s="44">
        <v>0.45178571428571429</v>
      </c>
      <c r="V13" s="41">
        <v>430</v>
      </c>
      <c r="W13" s="44">
        <v>6.0465116279069767E-2</v>
      </c>
    </row>
    <row r="14" spans="1:23" x14ac:dyDescent="0.45">
      <c r="A14" s="45" t="s">
        <v>21</v>
      </c>
      <c r="B14" s="40">
        <v>4634551</v>
      </c>
      <c r="C14" s="40">
        <v>3763171</v>
      </c>
      <c r="D14" s="40">
        <v>1889372</v>
      </c>
      <c r="E14" s="41">
        <v>1873799</v>
      </c>
      <c r="F14" s="46">
        <v>870871</v>
      </c>
      <c r="G14" s="41">
        <v>436828</v>
      </c>
      <c r="H14" s="41">
        <v>434043</v>
      </c>
      <c r="I14" s="41">
        <v>370</v>
      </c>
      <c r="J14" s="41">
        <v>178</v>
      </c>
      <c r="K14" s="41">
        <v>192</v>
      </c>
      <c r="L14" s="69">
        <v>139</v>
      </c>
      <c r="M14" s="69">
        <v>139</v>
      </c>
      <c r="N14" s="69">
        <v>0</v>
      </c>
      <c r="O14" s="42"/>
      <c r="P14" s="41">
        <v>4064675</v>
      </c>
      <c r="Q14" s="43">
        <v>0.92582334380977571</v>
      </c>
      <c r="R14" s="47">
        <v>892500</v>
      </c>
      <c r="S14" s="43">
        <v>0.97576582633053222</v>
      </c>
      <c r="T14" s="41">
        <v>860</v>
      </c>
      <c r="U14" s="44">
        <v>0.43023255813953487</v>
      </c>
      <c r="V14" s="41">
        <v>1710</v>
      </c>
      <c r="W14" s="44">
        <v>8.1286549707602337E-2</v>
      </c>
    </row>
    <row r="15" spans="1:23" x14ac:dyDescent="0.45">
      <c r="A15" s="48" t="s">
        <v>22</v>
      </c>
      <c r="B15" s="40">
        <v>3076818</v>
      </c>
      <c r="C15" s="40">
        <v>2693739</v>
      </c>
      <c r="D15" s="40">
        <v>1352075</v>
      </c>
      <c r="E15" s="41">
        <v>1341664</v>
      </c>
      <c r="F15" s="46">
        <v>382192</v>
      </c>
      <c r="G15" s="41">
        <v>192161</v>
      </c>
      <c r="H15" s="41">
        <v>190031</v>
      </c>
      <c r="I15" s="41">
        <v>828</v>
      </c>
      <c r="J15" s="41">
        <v>414</v>
      </c>
      <c r="K15" s="41">
        <v>414</v>
      </c>
      <c r="L15" s="69">
        <v>59</v>
      </c>
      <c r="M15" s="69">
        <v>58</v>
      </c>
      <c r="N15" s="69">
        <v>1</v>
      </c>
      <c r="O15" s="42"/>
      <c r="P15" s="41">
        <v>2869350</v>
      </c>
      <c r="Q15" s="43">
        <v>0.93879763709550945</v>
      </c>
      <c r="R15" s="47">
        <v>375900</v>
      </c>
      <c r="S15" s="43">
        <v>1.0167384942803936</v>
      </c>
      <c r="T15" s="41">
        <v>1220</v>
      </c>
      <c r="U15" s="44">
        <v>0.67868852459016393</v>
      </c>
      <c r="V15" s="41">
        <v>710</v>
      </c>
      <c r="W15" s="44">
        <v>8.3098591549295775E-2</v>
      </c>
    </row>
    <row r="16" spans="1:23" x14ac:dyDescent="0.45">
      <c r="A16" s="45" t="s">
        <v>23</v>
      </c>
      <c r="B16" s="40">
        <v>3004603</v>
      </c>
      <c r="C16" s="40">
        <v>2153616</v>
      </c>
      <c r="D16" s="40">
        <v>1081082</v>
      </c>
      <c r="E16" s="41">
        <v>1072534</v>
      </c>
      <c r="F16" s="46">
        <v>850712</v>
      </c>
      <c r="G16" s="41">
        <v>426589</v>
      </c>
      <c r="H16" s="41">
        <v>424123</v>
      </c>
      <c r="I16" s="41">
        <v>225</v>
      </c>
      <c r="J16" s="41">
        <v>96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0.85935130152687744</v>
      </c>
      <c r="R16" s="47">
        <v>887500</v>
      </c>
      <c r="S16" s="43">
        <v>0.95854873239436622</v>
      </c>
      <c r="T16" s="41">
        <v>440</v>
      </c>
      <c r="U16" s="44">
        <v>0.51136363636363635</v>
      </c>
      <c r="V16" s="41">
        <v>440</v>
      </c>
      <c r="W16" s="44">
        <v>0.11363636363636363</v>
      </c>
    </row>
    <row r="17" spans="1:23" x14ac:dyDescent="0.45">
      <c r="A17" s="45" t="s">
        <v>24</v>
      </c>
      <c r="B17" s="40">
        <v>11562956</v>
      </c>
      <c r="C17" s="40">
        <v>9865785</v>
      </c>
      <c r="D17" s="40">
        <v>4957047</v>
      </c>
      <c r="E17" s="41">
        <v>4908738</v>
      </c>
      <c r="F17" s="46">
        <v>1678672</v>
      </c>
      <c r="G17" s="41">
        <v>840746</v>
      </c>
      <c r="H17" s="41">
        <v>837926</v>
      </c>
      <c r="I17" s="41">
        <v>18079</v>
      </c>
      <c r="J17" s="41">
        <v>9064</v>
      </c>
      <c r="K17" s="41">
        <v>9015</v>
      </c>
      <c r="L17" s="69">
        <v>420</v>
      </c>
      <c r="M17" s="69">
        <v>400</v>
      </c>
      <c r="N17" s="69">
        <v>20</v>
      </c>
      <c r="O17" s="42"/>
      <c r="P17" s="41">
        <v>10836010</v>
      </c>
      <c r="Q17" s="43">
        <v>0.91046289178396844</v>
      </c>
      <c r="R17" s="47">
        <v>659400</v>
      </c>
      <c r="S17" s="43">
        <v>2.5457567485592962</v>
      </c>
      <c r="T17" s="41">
        <v>37820</v>
      </c>
      <c r="U17" s="44">
        <v>0.47802749867794819</v>
      </c>
      <c r="V17" s="41">
        <v>10550</v>
      </c>
      <c r="W17" s="44">
        <v>3.9810426540284362E-2</v>
      </c>
    </row>
    <row r="18" spans="1:23" x14ac:dyDescent="0.45">
      <c r="A18" s="45" t="s">
        <v>25</v>
      </c>
      <c r="B18" s="40">
        <v>9874122</v>
      </c>
      <c r="C18" s="40">
        <v>8170439</v>
      </c>
      <c r="D18" s="40">
        <v>4101793</v>
      </c>
      <c r="E18" s="41">
        <v>4068646</v>
      </c>
      <c r="F18" s="46">
        <v>1702762</v>
      </c>
      <c r="G18" s="41">
        <v>853170</v>
      </c>
      <c r="H18" s="41">
        <v>849592</v>
      </c>
      <c r="I18" s="41">
        <v>814</v>
      </c>
      <c r="J18" s="41">
        <v>370</v>
      </c>
      <c r="K18" s="41">
        <v>444</v>
      </c>
      <c r="L18" s="69">
        <v>107</v>
      </c>
      <c r="M18" s="69">
        <v>104</v>
      </c>
      <c r="N18" s="69">
        <v>3</v>
      </c>
      <c r="O18" s="42"/>
      <c r="P18" s="41">
        <v>8816645</v>
      </c>
      <c r="Q18" s="43">
        <v>0.92670613368237009</v>
      </c>
      <c r="R18" s="47">
        <v>643300</v>
      </c>
      <c r="S18" s="43">
        <v>2.6469174568630498</v>
      </c>
      <c r="T18" s="41">
        <v>4560</v>
      </c>
      <c r="U18" s="44">
        <v>0.17850877192982456</v>
      </c>
      <c r="V18" s="41">
        <v>1750</v>
      </c>
      <c r="W18" s="44">
        <v>6.1142857142857145E-2</v>
      </c>
    </row>
    <row r="19" spans="1:23" x14ac:dyDescent="0.45">
      <c r="A19" s="45" t="s">
        <v>26</v>
      </c>
      <c r="B19" s="40">
        <v>21272389</v>
      </c>
      <c r="C19" s="40">
        <v>15895606</v>
      </c>
      <c r="D19" s="40">
        <v>7980426</v>
      </c>
      <c r="E19" s="41">
        <v>7915180</v>
      </c>
      <c r="F19" s="46">
        <v>5361932</v>
      </c>
      <c r="G19" s="41">
        <v>2689756</v>
      </c>
      <c r="H19" s="41">
        <v>2672176</v>
      </c>
      <c r="I19" s="41">
        <v>13629</v>
      </c>
      <c r="J19" s="41">
        <v>6759</v>
      </c>
      <c r="K19" s="41">
        <v>6870</v>
      </c>
      <c r="L19" s="69">
        <v>1222</v>
      </c>
      <c r="M19" s="69">
        <v>1196</v>
      </c>
      <c r="N19" s="69">
        <v>26</v>
      </c>
      <c r="O19" s="42"/>
      <c r="P19" s="41">
        <v>17678890</v>
      </c>
      <c r="Q19" s="43">
        <v>0.89912918740939052</v>
      </c>
      <c r="R19" s="47">
        <v>10134750</v>
      </c>
      <c r="S19" s="43">
        <v>0.5290640617676805</v>
      </c>
      <c r="T19" s="41">
        <v>43740</v>
      </c>
      <c r="U19" s="44">
        <v>0.31159122085048013</v>
      </c>
      <c r="V19" s="41">
        <v>13110</v>
      </c>
      <c r="W19" s="44">
        <v>9.3211289092295951E-2</v>
      </c>
    </row>
    <row r="20" spans="1:23" x14ac:dyDescent="0.45">
      <c r="A20" s="45" t="s">
        <v>27</v>
      </c>
      <c r="B20" s="40">
        <v>14363376</v>
      </c>
      <c r="C20" s="40">
        <v>11022769</v>
      </c>
      <c r="D20" s="40">
        <v>5530729</v>
      </c>
      <c r="E20" s="41">
        <v>5492040</v>
      </c>
      <c r="F20" s="46">
        <v>3333919</v>
      </c>
      <c r="G20" s="41">
        <v>1669835</v>
      </c>
      <c r="H20" s="41">
        <v>1664084</v>
      </c>
      <c r="I20" s="41">
        <v>6090</v>
      </c>
      <c r="J20" s="41">
        <v>3051</v>
      </c>
      <c r="K20" s="41">
        <v>3039</v>
      </c>
      <c r="L20" s="69">
        <v>598</v>
      </c>
      <c r="M20" s="69">
        <v>592</v>
      </c>
      <c r="N20" s="69">
        <v>6</v>
      </c>
      <c r="O20" s="42"/>
      <c r="P20" s="41">
        <v>11882835</v>
      </c>
      <c r="Q20" s="43">
        <v>0.927621144280805</v>
      </c>
      <c r="R20" s="47">
        <v>1939900</v>
      </c>
      <c r="S20" s="43">
        <v>1.7186035362647558</v>
      </c>
      <c r="T20" s="41">
        <v>11640</v>
      </c>
      <c r="U20" s="44">
        <v>0.52319587628865982</v>
      </c>
      <c r="V20" s="41">
        <v>8420</v>
      </c>
      <c r="W20" s="44">
        <v>7.1021377672209021E-2</v>
      </c>
    </row>
    <row r="21" spans="1:23" x14ac:dyDescent="0.45">
      <c r="A21" s="45" t="s">
        <v>28</v>
      </c>
      <c r="B21" s="40">
        <v>3545118</v>
      </c>
      <c r="C21" s="40">
        <v>2973527</v>
      </c>
      <c r="D21" s="40">
        <v>1492141</v>
      </c>
      <c r="E21" s="41">
        <v>1481386</v>
      </c>
      <c r="F21" s="46">
        <v>571482</v>
      </c>
      <c r="G21" s="41">
        <v>286702</v>
      </c>
      <c r="H21" s="41">
        <v>284780</v>
      </c>
      <c r="I21" s="41">
        <v>77</v>
      </c>
      <c r="J21" s="41">
        <v>35</v>
      </c>
      <c r="K21" s="41">
        <v>42</v>
      </c>
      <c r="L21" s="69">
        <v>32</v>
      </c>
      <c r="M21" s="69">
        <v>31</v>
      </c>
      <c r="N21" s="69">
        <v>1</v>
      </c>
      <c r="O21" s="42"/>
      <c r="P21" s="41">
        <v>3293905</v>
      </c>
      <c r="Q21" s="43">
        <v>0.90273611412593868</v>
      </c>
      <c r="R21" s="47">
        <v>584800</v>
      </c>
      <c r="S21" s="43">
        <v>0.97722640218878254</v>
      </c>
      <c r="T21" s="41">
        <v>340</v>
      </c>
      <c r="U21" s="44">
        <v>0.22647058823529412</v>
      </c>
      <c r="V21" s="41">
        <v>2080</v>
      </c>
      <c r="W21" s="44">
        <v>1.5384615384615385E-2</v>
      </c>
    </row>
    <row r="22" spans="1:23" x14ac:dyDescent="0.45">
      <c r="A22" s="45" t="s">
        <v>29</v>
      </c>
      <c r="B22" s="40">
        <v>1676033</v>
      </c>
      <c r="C22" s="40">
        <v>1489795</v>
      </c>
      <c r="D22" s="40">
        <v>747082</v>
      </c>
      <c r="E22" s="41">
        <v>742713</v>
      </c>
      <c r="F22" s="46">
        <v>186010</v>
      </c>
      <c r="G22" s="41">
        <v>93224</v>
      </c>
      <c r="H22" s="41">
        <v>92786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0.92435100389645841</v>
      </c>
      <c r="R22" s="47">
        <v>176600</v>
      </c>
      <c r="S22" s="43">
        <v>1.0532842582106454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1734661</v>
      </c>
      <c r="C23" s="40">
        <v>1528108</v>
      </c>
      <c r="D23" s="40">
        <v>766690</v>
      </c>
      <c r="E23" s="41">
        <v>761418</v>
      </c>
      <c r="F23" s="46">
        <v>205530</v>
      </c>
      <c r="G23" s="41">
        <v>103114</v>
      </c>
      <c r="H23" s="41">
        <v>102416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0.94308443341788406</v>
      </c>
      <c r="R23" s="47">
        <v>220900</v>
      </c>
      <c r="S23" s="43">
        <v>0.93042100497962876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1193948</v>
      </c>
      <c r="C24" s="40">
        <v>1051157</v>
      </c>
      <c r="D24" s="40">
        <v>527382</v>
      </c>
      <c r="E24" s="41">
        <v>523775</v>
      </c>
      <c r="F24" s="46">
        <v>142711</v>
      </c>
      <c r="G24" s="41">
        <v>71603</v>
      </c>
      <c r="H24" s="41">
        <v>71108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0.93405457760558752</v>
      </c>
      <c r="R24" s="47">
        <v>145200</v>
      </c>
      <c r="S24" s="43">
        <v>0.98285812672176309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1273813</v>
      </c>
      <c r="C25" s="40">
        <v>1123768</v>
      </c>
      <c r="D25" s="40">
        <v>563610</v>
      </c>
      <c r="E25" s="41">
        <v>560158</v>
      </c>
      <c r="F25" s="46">
        <v>149988</v>
      </c>
      <c r="G25" s="41">
        <v>75247</v>
      </c>
      <c r="H25" s="41">
        <v>74741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0.88402835138728275</v>
      </c>
      <c r="R25" s="47">
        <v>139400</v>
      </c>
      <c r="S25" s="43">
        <v>1.0759540889526542</v>
      </c>
      <c r="T25" s="41">
        <v>380</v>
      </c>
      <c r="U25" s="44">
        <v>8.4210526315789472E-2</v>
      </c>
      <c r="V25" s="41">
        <v>2230</v>
      </c>
      <c r="W25" s="44">
        <v>1.1210762331838564E-2</v>
      </c>
    </row>
    <row r="26" spans="1:23" x14ac:dyDescent="0.45">
      <c r="A26" s="45" t="s">
        <v>33</v>
      </c>
      <c r="B26" s="40">
        <v>3237940</v>
      </c>
      <c r="C26" s="40">
        <v>2947574</v>
      </c>
      <c r="D26" s="40">
        <v>1478889</v>
      </c>
      <c r="E26" s="41">
        <v>1468685</v>
      </c>
      <c r="F26" s="46">
        <v>290223</v>
      </c>
      <c r="G26" s="41">
        <v>145651</v>
      </c>
      <c r="H26" s="41">
        <v>144572</v>
      </c>
      <c r="I26" s="41">
        <v>121</v>
      </c>
      <c r="J26" s="41">
        <v>55</v>
      </c>
      <c r="K26" s="41">
        <v>66</v>
      </c>
      <c r="L26" s="69">
        <v>22</v>
      </c>
      <c r="M26" s="69">
        <v>22</v>
      </c>
      <c r="N26" s="69">
        <v>0</v>
      </c>
      <c r="O26" s="42"/>
      <c r="P26" s="41">
        <v>3174370</v>
      </c>
      <c r="Q26" s="43">
        <v>0.92855401229220291</v>
      </c>
      <c r="R26" s="47">
        <v>268100</v>
      </c>
      <c r="S26" s="43">
        <v>1.0825177172696754</v>
      </c>
      <c r="T26" s="41">
        <v>140</v>
      </c>
      <c r="U26" s="44">
        <v>0.86428571428571432</v>
      </c>
      <c r="V26" s="41">
        <v>4540</v>
      </c>
      <c r="W26" s="44">
        <v>4.845814977973568E-3</v>
      </c>
    </row>
    <row r="27" spans="1:23" x14ac:dyDescent="0.45">
      <c r="A27" s="45" t="s">
        <v>34</v>
      </c>
      <c r="B27" s="40">
        <v>3120402</v>
      </c>
      <c r="C27" s="40">
        <v>2779415</v>
      </c>
      <c r="D27" s="40">
        <v>1392807</v>
      </c>
      <c r="E27" s="41">
        <v>1386608</v>
      </c>
      <c r="F27" s="46">
        <v>338824</v>
      </c>
      <c r="G27" s="41">
        <v>170557</v>
      </c>
      <c r="H27" s="41">
        <v>168267</v>
      </c>
      <c r="I27" s="41">
        <v>2132</v>
      </c>
      <c r="J27" s="41">
        <v>1065</v>
      </c>
      <c r="K27" s="41">
        <v>1067</v>
      </c>
      <c r="L27" s="69">
        <v>31</v>
      </c>
      <c r="M27" s="69">
        <v>31</v>
      </c>
      <c r="N27" s="69">
        <v>0</v>
      </c>
      <c r="O27" s="42"/>
      <c r="P27" s="41">
        <v>3040725</v>
      </c>
      <c r="Q27" s="43">
        <v>0.91406325794012944</v>
      </c>
      <c r="R27" s="47">
        <v>279600</v>
      </c>
      <c r="S27" s="43">
        <v>1.2118168812589414</v>
      </c>
      <c r="T27" s="41">
        <v>2680</v>
      </c>
      <c r="U27" s="44">
        <v>0.79552238805970155</v>
      </c>
      <c r="V27" s="41">
        <v>200</v>
      </c>
      <c r="W27" s="44">
        <v>0.155</v>
      </c>
    </row>
    <row r="28" spans="1:23" x14ac:dyDescent="0.45">
      <c r="A28" s="45" t="s">
        <v>35</v>
      </c>
      <c r="B28" s="40">
        <v>5923351</v>
      </c>
      <c r="C28" s="40">
        <v>5141642</v>
      </c>
      <c r="D28" s="40">
        <v>2579708</v>
      </c>
      <c r="E28" s="41">
        <v>2561934</v>
      </c>
      <c r="F28" s="46">
        <v>781483</v>
      </c>
      <c r="G28" s="41">
        <v>391741</v>
      </c>
      <c r="H28" s="41">
        <v>389742</v>
      </c>
      <c r="I28" s="41">
        <v>201</v>
      </c>
      <c r="J28" s="41">
        <v>94</v>
      </c>
      <c r="K28" s="41">
        <v>107</v>
      </c>
      <c r="L28" s="69">
        <v>25</v>
      </c>
      <c r="M28" s="69">
        <v>25</v>
      </c>
      <c r="N28" s="69">
        <v>0</v>
      </c>
      <c r="O28" s="42"/>
      <c r="P28" s="41">
        <v>5396620</v>
      </c>
      <c r="Q28" s="43">
        <v>0.952752278277885</v>
      </c>
      <c r="R28" s="47">
        <v>752600</v>
      </c>
      <c r="S28" s="43">
        <v>1.0383776242359819</v>
      </c>
      <c r="T28" s="41">
        <v>1160</v>
      </c>
      <c r="U28" s="44">
        <v>0.17327586206896553</v>
      </c>
      <c r="V28" s="41">
        <v>14240</v>
      </c>
      <c r="W28" s="44">
        <v>1.7556179775280898E-3</v>
      </c>
    </row>
    <row r="29" spans="1:23" x14ac:dyDescent="0.45">
      <c r="A29" s="45" t="s">
        <v>36</v>
      </c>
      <c r="B29" s="40">
        <v>11225730</v>
      </c>
      <c r="C29" s="40">
        <v>8791931</v>
      </c>
      <c r="D29" s="40">
        <v>4409921</v>
      </c>
      <c r="E29" s="41">
        <v>4382010</v>
      </c>
      <c r="F29" s="46">
        <v>2433007</v>
      </c>
      <c r="G29" s="41">
        <v>1220393</v>
      </c>
      <c r="H29" s="41">
        <v>1212614</v>
      </c>
      <c r="I29" s="41">
        <v>735</v>
      </c>
      <c r="J29" s="41">
        <v>330</v>
      </c>
      <c r="K29" s="41">
        <v>405</v>
      </c>
      <c r="L29" s="69">
        <v>57</v>
      </c>
      <c r="M29" s="69">
        <v>56</v>
      </c>
      <c r="N29" s="69">
        <v>1</v>
      </c>
      <c r="O29" s="42"/>
      <c r="P29" s="41">
        <v>10122610</v>
      </c>
      <c r="Q29" s="43">
        <v>0.86854388344507982</v>
      </c>
      <c r="R29" s="47">
        <v>2709900</v>
      </c>
      <c r="S29" s="43">
        <v>0.89782169083730023</v>
      </c>
      <c r="T29" s="41">
        <v>1540</v>
      </c>
      <c r="U29" s="44">
        <v>0.47727272727272729</v>
      </c>
      <c r="V29" s="41">
        <v>1140</v>
      </c>
      <c r="W29" s="44">
        <v>0.05</v>
      </c>
    </row>
    <row r="30" spans="1:23" x14ac:dyDescent="0.45">
      <c r="A30" s="45" t="s">
        <v>37</v>
      </c>
      <c r="B30" s="40">
        <v>2772058</v>
      </c>
      <c r="C30" s="40">
        <v>2499973</v>
      </c>
      <c r="D30" s="40">
        <v>1253717</v>
      </c>
      <c r="E30" s="41">
        <v>1246256</v>
      </c>
      <c r="F30" s="46">
        <v>271541</v>
      </c>
      <c r="G30" s="41">
        <v>136406</v>
      </c>
      <c r="H30" s="41">
        <v>135135</v>
      </c>
      <c r="I30" s="41">
        <v>516</v>
      </c>
      <c r="J30" s="41">
        <v>257</v>
      </c>
      <c r="K30" s="41">
        <v>259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0.93708634219389275</v>
      </c>
      <c r="R30" s="47">
        <v>239400</v>
      </c>
      <c r="S30" s="43">
        <v>1.1342564745196324</v>
      </c>
      <c r="T30" s="41">
        <v>880</v>
      </c>
      <c r="U30" s="44">
        <v>0.58636363636363631</v>
      </c>
      <c r="V30" s="41">
        <v>410</v>
      </c>
      <c r="W30" s="44">
        <v>6.8292682926829273E-2</v>
      </c>
    </row>
    <row r="31" spans="1:23" x14ac:dyDescent="0.45">
      <c r="A31" s="45" t="s">
        <v>38</v>
      </c>
      <c r="B31" s="40">
        <v>2180545</v>
      </c>
      <c r="C31" s="40">
        <v>1811780</v>
      </c>
      <c r="D31" s="40">
        <v>909184</v>
      </c>
      <c r="E31" s="41">
        <v>902596</v>
      </c>
      <c r="F31" s="46">
        <v>368655</v>
      </c>
      <c r="G31" s="41">
        <v>184712</v>
      </c>
      <c r="H31" s="41">
        <v>183943</v>
      </c>
      <c r="I31" s="41">
        <v>94</v>
      </c>
      <c r="J31" s="41">
        <v>45</v>
      </c>
      <c r="K31" s="41">
        <v>49</v>
      </c>
      <c r="L31" s="69">
        <v>16</v>
      </c>
      <c r="M31" s="69">
        <v>13</v>
      </c>
      <c r="N31" s="69">
        <v>3</v>
      </c>
      <c r="O31" s="42"/>
      <c r="P31" s="41">
        <v>1916090</v>
      </c>
      <c r="Q31" s="43">
        <v>0.94556101226977851</v>
      </c>
      <c r="R31" s="47">
        <v>348300</v>
      </c>
      <c r="S31" s="43">
        <v>1.0584409991386736</v>
      </c>
      <c r="T31" s="41">
        <v>240</v>
      </c>
      <c r="U31" s="44">
        <v>0.39166666666666666</v>
      </c>
      <c r="V31" s="41">
        <v>80</v>
      </c>
      <c r="W31" s="44">
        <v>0.2</v>
      </c>
    </row>
    <row r="32" spans="1:23" x14ac:dyDescent="0.45">
      <c r="A32" s="45" t="s">
        <v>39</v>
      </c>
      <c r="B32" s="40">
        <v>3761720</v>
      </c>
      <c r="C32" s="40">
        <v>3108985</v>
      </c>
      <c r="D32" s="40">
        <v>1559065</v>
      </c>
      <c r="E32" s="41">
        <v>1549920</v>
      </c>
      <c r="F32" s="46">
        <v>652175</v>
      </c>
      <c r="G32" s="41">
        <v>327336</v>
      </c>
      <c r="H32" s="41">
        <v>324839</v>
      </c>
      <c r="I32" s="41">
        <v>497</v>
      </c>
      <c r="J32" s="41">
        <v>250</v>
      </c>
      <c r="K32" s="41">
        <v>247</v>
      </c>
      <c r="L32" s="69">
        <v>63</v>
      </c>
      <c r="M32" s="69">
        <v>63</v>
      </c>
      <c r="N32" s="69">
        <v>0</v>
      </c>
      <c r="O32" s="42"/>
      <c r="P32" s="41">
        <v>3409695</v>
      </c>
      <c r="Q32" s="43">
        <v>0.91180736106895188</v>
      </c>
      <c r="R32" s="47">
        <v>704200</v>
      </c>
      <c r="S32" s="43">
        <v>0.92612184038625389</v>
      </c>
      <c r="T32" s="41">
        <v>1060</v>
      </c>
      <c r="U32" s="44">
        <v>0.46886792452830189</v>
      </c>
      <c r="V32" s="41">
        <v>880</v>
      </c>
      <c r="W32" s="44">
        <v>7.1590909090909094E-2</v>
      </c>
    </row>
    <row r="33" spans="1:23" x14ac:dyDescent="0.45">
      <c r="A33" s="45" t="s">
        <v>40</v>
      </c>
      <c r="B33" s="40">
        <v>12919057</v>
      </c>
      <c r="C33" s="40">
        <v>9979809</v>
      </c>
      <c r="D33" s="40">
        <v>5005833</v>
      </c>
      <c r="E33" s="41">
        <v>4973976</v>
      </c>
      <c r="F33" s="46">
        <v>2874954</v>
      </c>
      <c r="G33" s="41">
        <v>1441098</v>
      </c>
      <c r="H33" s="41">
        <v>1433856</v>
      </c>
      <c r="I33" s="41">
        <v>63914</v>
      </c>
      <c r="J33" s="41">
        <v>32157</v>
      </c>
      <c r="K33" s="41">
        <v>31757</v>
      </c>
      <c r="L33" s="69">
        <v>380</v>
      </c>
      <c r="M33" s="69">
        <v>370</v>
      </c>
      <c r="N33" s="69">
        <v>10</v>
      </c>
      <c r="O33" s="42"/>
      <c r="P33" s="41">
        <v>11521165</v>
      </c>
      <c r="Q33" s="43">
        <v>0.86621526555691197</v>
      </c>
      <c r="R33" s="47">
        <v>3481600</v>
      </c>
      <c r="S33" s="43">
        <v>0.82575654871323534</v>
      </c>
      <c r="T33" s="41">
        <v>72720</v>
      </c>
      <c r="U33" s="44">
        <v>0.87890539053905392</v>
      </c>
      <c r="V33" s="41">
        <v>14210</v>
      </c>
      <c r="W33" s="44">
        <v>2.6741731175228711E-2</v>
      </c>
    </row>
    <row r="34" spans="1:23" x14ac:dyDescent="0.45">
      <c r="A34" s="45" t="s">
        <v>41</v>
      </c>
      <c r="B34" s="40">
        <v>8306592</v>
      </c>
      <c r="C34" s="40">
        <v>6917606</v>
      </c>
      <c r="D34" s="40">
        <v>3468249</v>
      </c>
      <c r="E34" s="41">
        <v>3449357</v>
      </c>
      <c r="F34" s="46">
        <v>1387728</v>
      </c>
      <c r="G34" s="41">
        <v>696862</v>
      </c>
      <c r="H34" s="41">
        <v>690866</v>
      </c>
      <c r="I34" s="41">
        <v>1124</v>
      </c>
      <c r="J34" s="41">
        <v>546</v>
      </c>
      <c r="K34" s="41">
        <v>578</v>
      </c>
      <c r="L34" s="69">
        <v>134</v>
      </c>
      <c r="M34" s="69">
        <v>127</v>
      </c>
      <c r="N34" s="69">
        <v>7</v>
      </c>
      <c r="O34" s="42"/>
      <c r="P34" s="41">
        <v>7609375</v>
      </c>
      <c r="Q34" s="43">
        <v>0.90908990554414781</v>
      </c>
      <c r="R34" s="47">
        <v>1135400</v>
      </c>
      <c r="S34" s="43">
        <v>1.2222370970583054</v>
      </c>
      <c r="T34" s="41">
        <v>2540</v>
      </c>
      <c r="U34" s="44">
        <v>0.44251968503937006</v>
      </c>
      <c r="V34" s="41">
        <v>1980</v>
      </c>
      <c r="W34" s="44">
        <v>6.7676767676767682E-2</v>
      </c>
    </row>
    <row r="35" spans="1:23" x14ac:dyDescent="0.45">
      <c r="A35" s="45" t="s">
        <v>42</v>
      </c>
      <c r="B35" s="40">
        <v>2037845</v>
      </c>
      <c r="C35" s="40">
        <v>1815465</v>
      </c>
      <c r="D35" s="40">
        <v>910302</v>
      </c>
      <c r="E35" s="41">
        <v>905163</v>
      </c>
      <c r="F35" s="46">
        <v>222172</v>
      </c>
      <c r="G35" s="41">
        <v>111333</v>
      </c>
      <c r="H35" s="41">
        <v>110839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0.92432411791660307</v>
      </c>
      <c r="R35" s="47">
        <v>127300</v>
      </c>
      <c r="S35" s="43">
        <v>1.7452631578947368</v>
      </c>
      <c r="T35" s="41">
        <v>800</v>
      </c>
      <c r="U35" s="44">
        <v>0.25750000000000001</v>
      </c>
      <c r="V35" s="41">
        <v>820</v>
      </c>
      <c r="W35" s="44">
        <v>2.4390243902439024E-3</v>
      </c>
    </row>
    <row r="36" spans="1:23" x14ac:dyDescent="0.45">
      <c r="A36" s="45" t="s">
        <v>43</v>
      </c>
      <c r="B36" s="40">
        <v>1388262</v>
      </c>
      <c r="C36" s="40">
        <v>1325890</v>
      </c>
      <c r="D36" s="40">
        <v>664695</v>
      </c>
      <c r="E36" s="41">
        <v>661195</v>
      </c>
      <c r="F36" s="46">
        <v>62297</v>
      </c>
      <c r="G36" s="41">
        <v>31213</v>
      </c>
      <c r="H36" s="41">
        <v>31084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0.94798179666748894</v>
      </c>
      <c r="R36" s="47">
        <v>48100</v>
      </c>
      <c r="S36" s="43">
        <v>1.2951559251559253</v>
      </c>
      <c r="T36" s="41">
        <v>160</v>
      </c>
      <c r="U36" s="44">
        <v>0.46875</v>
      </c>
      <c r="V36" s="41">
        <v>1090</v>
      </c>
      <c r="W36" s="44">
        <v>0</v>
      </c>
    </row>
    <row r="37" spans="1:23" x14ac:dyDescent="0.45">
      <c r="A37" s="45" t="s">
        <v>44</v>
      </c>
      <c r="B37" s="40">
        <v>816816</v>
      </c>
      <c r="C37" s="40">
        <v>716766</v>
      </c>
      <c r="D37" s="40">
        <v>359551</v>
      </c>
      <c r="E37" s="41">
        <v>357215</v>
      </c>
      <c r="F37" s="46">
        <v>99965</v>
      </c>
      <c r="G37" s="41">
        <v>50181</v>
      </c>
      <c r="H37" s="41">
        <v>49784</v>
      </c>
      <c r="I37" s="41">
        <v>63</v>
      </c>
      <c r="J37" s="41">
        <v>30</v>
      </c>
      <c r="K37" s="41">
        <v>33</v>
      </c>
      <c r="L37" s="69">
        <v>22</v>
      </c>
      <c r="M37" s="69">
        <v>21</v>
      </c>
      <c r="N37" s="69">
        <v>1</v>
      </c>
      <c r="O37" s="42"/>
      <c r="P37" s="41">
        <v>826860</v>
      </c>
      <c r="Q37" s="43">
        <v>0.86685291343153614</v>
      </c>
      <c r="R37" s="47">
        <v>110800</v>
      </c>
      <c r="S37" s="43">
        <v>0.90221119133574013</v>
      </c>
      <c r="T37" s="41">
        <v>440</v>
      </c>
      <c r="U37" s="44">
        <v>0.14318181818181819</v>
      </c>
      <c r="V37" s="41">
        <v>130</v>
      </c>
      <c r="W37" s="44">
        <v>0.16923076923076924</v>
      </c>
    </row>
    <row r="38" spans="1:23" x14ac:dyDescent="0.45">
      <c r="A38" s="45" t="s">
        <v>45</v>
      </c>
      <c r="B38" s="40">
        <v>1042385</v>
      </c>
      <c r="C38" s="40">
        <v>986867</v>
      </c>
      <c r="D38" s="40">
        <v>495081</v>
      </c>
      <c r="E38" s="41">
        <v>491786</v>
      </c>
      <c r="F38" s="46">
        <v>55384</v>
      </c>
      <c r="G38" s="41">
        <v>27776</v>
      </c>
      <c r="H38" s="41">
        <v>27608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0.91588584686774943</v>
      </c>
      <c r="R38" s="47">
        <v>47400</v>
      </c>
      <c r="S38" s="43">
        <v>1.1684388185654009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2753219</v>
      </c>
      <c r="C39" s="40">
        <v>2419513</v>
      </c>
      <c r="D39" s="40">
        <v>1213979</v>
      </c>
      <c r="E39" s="41">
        <v>1205534</v>
      </c>
      <c r="F39" s="46">
        <v>333338</v>
      </c>
      <c r="G39" s="41">
        <v>167330</v>
      </c>
      <c r="H39" s="41">
        <v>166008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0.85280300867425884</v>
      </c>
      <c r="R39" s="47">
        <v>385900</v>
      </c>
      <c r="S39" s="43">
        <v>0.86379372894532258</v>
      </c>
      <c r="T39" s="41">
        <v>720</v>
      </c>
      <c r="U39" s="44">
        <v>0.44027777777777777</v>
      </c>
      <c r="V39" s="41">
        <v>270</v>
      </c>
      <c r="W39" s="44">
        <v>0.18888888888888888</v>
      </c>
    </row>
    <row r="40" spans="1:23" x14ac:dyDescent="0.45">
      <c r="A40" s="45" t="s">
        <v>47</v>
      </c>
      <c r="B40" s="40">
        <v>4140154</v>
      </c>
      <c r="C40" s="40">
        <v>3545073</v>
      </c>
      <c r="D40" s="40">
        <v>1777886</v>
      </c>
      <c r="E40" s="41">
        <v>1767187</v>
      </c>
      <c r="F40" s="46">
        <v>594958</v>
      </c>
      <c r="G40" s="41">
        <v>298521</v>
      </c>
      <c r="H40" s="41">
        <v>296437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0.89040194101114423</v>
      </c>
      <c r="R40" s="47">
        <v>616200</v>
      </c>
      <c r="S40" s="43">
        <v>0.9655274261603376</v>
      </c>
      <c r="T40" s="41">
        <v>1240</v>
      </c>
      <c r="U40" s="44">
        <v>9.9193548387096778E-2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2032631</v>
      </c>
      <c r="C41" s="40">
        <v>1819735</v>
      </c>
      <c r="D41" s="40">
        <v>912321</v>
      </c>
      <c r="E41" s="41">
        <v>907414</v>
      </c>
      <c r="F41" s="46">
        <v>212840</v>
      </c>
      <c r="G41" s="41">
        <v>106863</v>
      </c>
      <c r="H41" s="41">
        <v>105977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0.899045242888727</v>
      </c>
      <c r="R41" s="47">
        <v>210200</v>
      </c>
      <c r="S41" s="43">
        <v>1.0125594671741198</v>
      </c>
      <c r="T41" s="41">
        <v>420</v>
      </c>
      <c r="U41" s="44">
        <v>0.12857142857142856</v>
      </c>
      <c r="V41" s="41">
        <v>280</v>
      </c>
      <c r="W41" s="44">
        <v>7.1428571428571426E-3</v>
      </c>
    </row>
    <row r="42" spans="1:23" x14ac:dyDescent="0.45">
      <c r="A42" s="45" t="s">
        <v>49</v>
      </c>
      <c r="B42" s="40">
        <v>1092870</v>
      </c>
      <c r="C42" s="40">
        <v>940694</v>
      </c>
      <c r="D42" s="40">
        <v>471704</v>
      </c>
      <c r="E42" s="41">
        <v>468990</v>
      </c>
      <c r="F42" s="46">
        <v>152009</v>
      </c>
      <c r="G42" s="41">
        <v>76231</v>
      </c>
      <c r="H42" s="41">
        <v>75778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0.9173877638591581</v>
      </c>
      <c r="R42" s="47">
        <v>152900</v>
      </c>
      <c r="S42" s="43">
        <v>0.99417266187050357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1445029</v>
      </c>
      <c r="C43" s="40">
        <v>1332774</v>
      </c>
      <c r="D43" s="40">
        <v>668478</v>
      </c>
      <c r="E43" s="41">
        <v>664296</v>
      </c>
      <c r="F43" s="46">
        <v>112081</v>
      </c>
      <c r="G43" s="41">
        <v>56129</v>
      </c>
      <c r="H43" s="41">
        <v>55952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0.92469628324232811</v>
      </c>
      <c r="R43" s="47">
        <v>102300</v>
      </c>
      <c r="S43" s="43">
        <v>1.0956109481915934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2056342</v>
      </c>
      <c r="C44" s="40">
        <v>1923442</v>
      </c>
      <c r="D44" s="40">
        <v>964646</v>
      </c>
      <c r="E44" s="41">
        <v>958796</v>
      </c>
      <c r="F44" s="46">
        <v>132844</v>
      </c>
      <c r="G44" s="41">
        <v>66692</v>
      </c>
      <c r="H44" s="41">
        <v>66152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0.91786977165899164</v>
      </c>
      <c r="R44" s="47">
        <v>128400</v>
      </c>
      <c r="S44" s="43">
        <v>1.0346105919003115</v>
      </c>
      <c r="T44" s="41">
        <v>100</v>
      </c>
      <c r="U44" s="44">
        <v>0.56000000000000005</v>
      </c>
      <c r="V44" s="41">
        <v>2280</v>
      </c>
      <c r="W44" s="44">
        <v>0</v>
      </c>
    </row>
    <row r="45" spans="1:23" x14ac:dyDescent="0.45">
      <c r="A45" s="45" t="s">
        <v>52</v>
      </c>
      <c r="B45" s="40">
        <v>1037346</v>
      </c>
      <c r="C45" s="40">
        <v>978448</v>
      </c>
      <c r="D45" s="40">
        <v>491581</v>
      </c>
      <c r="E45" s="41">
        <v>486867</v>
      </c>
      <c r="F45" s="46">
        <v>58813</v>
      </c>
      <c r="G45" s="41">
        <v>29573</v>
      </c>
      <c r="H45" s="41">
        <v>29240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0.93292588160698708</v>
      </c>
      <c r="R45" s="47">
        <v>55600</v>
      </c>
      <c r="S45" s="43">
        <v>1.0577877697841727</v>
      </c>
      <c r="T45" s="41">
        <v>140</v>
      </c>
      <c r="U45" s="44">
        <v>0.52857142857142858</v>
      </c>
      <c r="V45" s="41">
        <v>380</v>
      </c>
      <c r="W45" s="44">
        <v>2.8947368421052631E-2</v>
      </c>
    </row>
    <row r="46" spans="1:23" x14ac:dyDescent="0.45">
      <c r="A46" s="45" t="s">
        <v>53</v>
      </c>
      <c r="B46" s="40">
        <v>7659923</v>
      </c>
      <c r="C46" s="40">
        <v>6680801</v>
      </c>
      <c r="D46" s="40">
        <v>3356464</v>
      </c>
      <c r="E46" s="41">
        <v>3324337</v>
      </c>
      <c r="F46" s="46">
        <v>978906</v>
      </c>
      <c r="G46" s="41">
        <v>493108</v>
      </c>
      <c r="H46" s="41">
        <v>485798</v>
      </c>
      <c r="I46" s="41">
        <v>197</v>
      </c>
      <c r="J46" s="41">
        <v>94</v>
      </c>
      <c r="K46" s="41">
        <v>103</v>
      </c>
      <c r="L46" s="69">
        <v>19</v>
      </c>
      <c r="M46" s="69">
        <v>19</v>
      </c>
      <c r="N46" s="69">
        <v>0</v>
      </c>
      <c r="O46" s="42"/>
      <c r="P46" s="41">
        <v>7070230</v>
      </c>
      <c r="Q46" s="43">
        <v>0.94491989652387542</v>
      </c>
      <c r="R46" s="47">
        <v>1044200</v>
      </c>
      <c r="S46" s="43">
        <v>0.93746983336525569</v>
      </c>
      <c r="T46" s="41">
        <v>820</v>
      </c>
      <c r="U46" s="44">
        <v>0.24024390243902438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1190781</v>
      </c>
      <c r="C47" s="40">
        <v>1107228</v>
      </c>
      <c r="D47" s="40">
        <v>555371</v>
      </c>
      <c r="E47" s="41">
        <v>551857</v>
      </c>
      <c r="F47" s="46">
        <v>83536</v>
      </c>
      <c r="G47" s="41">
        <v>42080</v>
      </c>
      <c r="H47" s="41">
        <v>41456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0.91339996122768019</v>
      </c>
      <c r="R47" s="47">
        <v>74400</v>
      </c>
      <c r="S47" s="43">
        <v>1.1227956989247312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5">
      <c r="A48" s="45" t="s">
        <v>55</v>
      </c>
      <c r="B48" s="40">
        <v>2031087</v>
      </c>
      <c r="C48" s="40">
        <v>1746357</v>
      </c>
      <c r="D48" s="40">
        <v>877085</v>
      </c>
      <c r="E48" s="41">
        <v>869272</v>
      </c>
      <c r="F48" s="46">
        <v>284700</v>
      </c>
      <c r="G48" s="41">
        <v>142645</v>
      </c>
      <c r="H48" s="41">
        <v>142055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0.91525746180655643</v>
      </c>
      <c r="R48" s="47">
        <v>288800</v>
      </c>
      <c r="S48" s="43">
        <v>0.98580332409972304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2667092</v>
      </c>
      <c r="C49" s="40">
        <v>2298980</v>
      </c>
      <c r="D49" s="40">
        <v>1153383</v>
      </c>
      <c r="E49" s="41">
        <v>1145597</v>
      </c>
      <c r="F49" s="46">
        <v>367859</v>
      </c>
      <c r="G49" s="41">
        <v>184499</v>
      </c>
      <c r="H49" s="41">
        <v>183360</v>
      </c>
      <c r="I49" s="41">
        <v>252</v>
      </c>
      <c r="J49" s="41">
        <v>124</v>
      </c>
      <c r="K49" s="41">
        <v>128</v>
      </c>
      <c r="L49" s="69">
        <v>1</v>
      </c>
      <c r="M49" s="69">
        <v>1</v>
      </c>
      <c r="N49" s="69">
        <v>0</v>
      </c>
      <c r="O49" s="42"/>
      <c r="P49" s="41">
        <v>2537755</v>
      </c>
      <c r="Q49" s="43">
        <v>0.90591093308849746</v>
      </c>
      <c r="R49" s="47">
        <v>350000</v>
      </c>
      <c r="S49" s="43">
        <v>1.0510257142857142</v>
      </c>
      <c r="T49" s="41">
        <v>720</v>
      </c>
      <c r="U49" s="44">
        <v>0.35</v>
      </c>
      <c r="V49" s="41">
        <v>220</v>
      </c>
      <c r="W49" s="44">
        <v>4.5454545454545452E-3</v>
      </c>
    </row>
    <row r="50" spans="1:23" x14ac:dyDescent="0.45">
      <c r="A50" s="45" t="s">
        <v>57</v>
      </c>
      <c r="B50" s="40">
        <v>1695650</v>
      </c>
      <c r="C50" s="40">
        <v>1559853</v>
      </c>
      <c r="D50" s="40">
        <v>783254</v>
      </c>
      <c r="E50" s="41">
        <v>776599</v>
      </c>
      <c r="F50" s="46">
        <v>135661</v>
      </c>
      <c r="G50" s="41">
        <v>68040</v>
      </c>
      <c r="H50" s="41">
        <v>67621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0.93124162325935433</v>
      </c>
      <c r="R50" s="47">
        <v>125500</v>
      </c>
      <c r="S50" s="43">
        <v>1.0809641434262949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1610210</v>
      </c>
      <c r="C51" s="40">
        <v>1547136</v>
      </c>
      <c r="D51" s="40">
        <v>776648</v>
      </c>
      <c r="E51" s="41">
        <v>770488</v>
      </c>
      <c r="F51" s="46">
        <v>63046</v>
      </c>
      <c r="G51" s="41">
        <v>31614</v>
      </c>
      <c r="H51" s="41">
        <v>31432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0.95367118803916673</v>
      </c>
      <c r="R51" s="47">
        <v>55600</v>
      </c>
      <c r="S51" s="43">
        <v>1.1339208633093525</v>
      </c>
      <c r="T51" s="41">
        <v>300</v>
      </c>
      <c r="U51" s="44">
        <v>0.09</v>
      </c>
      <c r="V51" s="41">
        <v>110</v>
      </c>
      <c r="W51" s="44">
        <v>9.0909090909090905E-3</v>
      </c>
    </row>
    <row r="52" spans="1:23" x14ac:dyDescent="0.45">
      <c r="A52" s="45" t="s">
        <v>59</v>
      </c>
      <c r="B52" s="40">
        <v>2411377</v>
      </c>
      <c r="C52" s="40">
        <v>2211886</v>
      </c>
      <c r="D52" s="40">
        <v>1110817</v>
      </c>
      <c r="E52" s="41">
        <v>1101069</v>
      </c>
      <c r="F52" s="46">
        <v>199257</v>
      </c>
      <c r="G52" s="41">
        <v>100022</v>
      </c>
      <c r="H52" s="41">
        <v>99235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0.91878242592661818</v>
      </c>
      <c r="R52" s="47">
        <v>197100</v>
      </c>
      <c r="S52" s="43">
        <v>1.0109436834094367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1961102</v>
      </c>
      <c r="C53" s="40">
        <v>1681712</v>
      </c>
      <c r="D53" s="40">
        <v>845974</v>
      </c>
      <c r="E53" s="41">
        <v>835738</v>
      </c>
      <c r="F53" s="46">
        <v>278900</v>
      </c>
      <c r="G53" s="41">
        <v>140245</v>
      </c>
      <c r="H53" s="41">
        <v>138655</v>
      </c>
      <c r="I53" s="41">
        <v>485</v>
      </c>
      <c r="J53" s="41">
        <v>242</v>
      </c>
      <c r="K53" s="41">
        <v>243</v>
      </c>
      <c r="L53" s="69">
        <v>5</v>
      </c>
      <c r="M53" s="69">
        <v>5</v>
      </c>
      <c r="N53" s="69">
        <v>0</v>
      </c>
      <c r="O53" s="42"/>
      <c r="P53" s="41">
        <v>1955425</v>
      </c>
      <c r="Q53" s="43">
        <v>0.8600237799966759</v>
      </c>
      <c r="R53" s="47">
        <v>305500</v>
      </c>
      <c r="S53" s="43">
        <v>0.9129296235679214</v>
      </c>
      <c r="T53" s="41">
        <v>1260</v>
      </c>
      <c r="U53" s="44">
        <v>0.38492063492063494</v>
      </c>
      <c r="V53" s="41">
        <v>1360</v>
      </c>
      <c r="W53" s="44">
        <v>3.6764705882352941E-3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DIGI-808455956-3841349</_dlc_DocId>
    <_dlc_DocIdUrl xmlns="89559dea-130d-4237-8e78-1ce7f44b9a24">
      <Url>https://digitalgojp.sharepoint.com/sites/digi_portal/_layouts/15/DocIdRedir.aspx?ID=DIGI-808455956-3841349</Url>
      <Description>DIGI-808455956-3841349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2022-06-16T04:25:41Z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6d9e2b35-20d7-4605-b753-11be137fe308</vt:lpwstr>
  </property>
  <property fmtid="{D5CDD505-2E9C-101B-9397-08002B2CF9AE}" pid="4" name="MediaServiceImageTags">
    <vt:lpwstr/>
  </property>
</Properties>
</file>