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696" yWindow="8268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1" l="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N7" i="1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M7" i="11" l="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<sst xmlns="http://schemas.openxmlformats.org/spreadsheetml/2006/main" count="351" uniqueCount="152">
  <si>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</si>
  <si>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（6月21日公表時点）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</si>
  <si>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</si>
  <si>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</si>
  <si>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</si>
  <si>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</si>
  <si>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</si>
  <si>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</si>
  <si>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</si>
  <si>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</si>
  <si>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</si>
  <si>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</si>
  <si>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</si>
  <si>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</si>
  <si>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</si>
  <si>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</si>
  <si>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</si>
  <si>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</si>
  <si>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</si>
  <si>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</si>
  <si>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</si>
  <si>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</si>
  <si>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</si>
  <si>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</si>
  <si>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</si>
  <si>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</si>
  <si>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</si>
  <si>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</si>
  <si>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</si>
  <si>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</si>
  <si>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</si>
  <si>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</si>
  <si>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</si>
  <si>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</si>
  <si>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</si>
  <si>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</si>
  <si>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</si>
  <si>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</si>
  <si>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</si>
  <si>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</si>
  <si>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</si>
  <si>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</si>
  <si>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</si>
  <si>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</si>
  <si>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</si>
  <si>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</si>
  <si>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</si>
  <si>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</si>
  <si>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</si>
  <si>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</si>
  <si>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</si>
  <si>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</si>
  <si>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</si>
  <si>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</si>
  <si>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</si>
  <si>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</si>
  <si>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</si>
  <si>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</si>
  <si>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</si>
  <si>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</si>
  <si>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</si>
  <si>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</si>
  <si>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</si>
  <si>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</si>
  <si>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</si>
  <si>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</si>
  <si>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</si>
  <si>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</si>
  <si>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</si>
  <si>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</si>
  <si>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</si>
  <si>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</si>
  <si>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</si>
  <si>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</si>
  <si>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</si>
  <si>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</si>
  <si>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</si>
  <si>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</si>
  <si>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</si>
  <si>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</si>
  <si>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</si>
  <si>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</si>
  <si>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</si>
  <si>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</si>
  <si>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</si>
  <si>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</si>
  <si>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</si>
  <si>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</si>
  <si>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</si>
  <si>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</si>
  <si>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</si>
  <si>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</si>
  <si>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</si>
  <si>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</si>
  <si>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</si>
  <si>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接種回数（6月20日まで）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</si>
  <si>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</si>
  <si>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</si>
  <si>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</si>
  <si>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</si>
  <si>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</si>
  <si>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</si>
  <si>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</si>
  <si>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</si>
  <si>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</si>
  <si>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</si>
  <si>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</si>
  <si>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</si>
  <si>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</si>
  <si>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</si>
  <si>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</si>
  <si>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</si>
  <si>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</si>
  <si>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</si>
  <si>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</si>
  <si>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</si>
  <si>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</si>
  <si>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</si>
  <si>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</si>
  <si>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（6月20日まで）</t>
  </si>
  <si>
    <t>ワクチン供給量
（6月20日まで）※4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</si>
  <si>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</si>
  <si>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</si>
  <si>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</si>
  <si>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</si>
  <si>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</si>
  <si>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</si>
  <si>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</si>
  <si>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</si>
  <si>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</si>
  <si>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</si>
  <si>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</si>
  <si>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</si>
  <si>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</si>
  <si>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</si>
  <si>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</si>
  <si>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</si>
  <si>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</si>
  <si>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</si>
  <si>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</si>
  <si>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</si>
  <si>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</si>
  <si>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</si>
  <si>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</si>
  <si>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</si>
  <si>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</si>
  <si>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</si>
  <si>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</si>
  <si>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</si>
  <si>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</si>
  <si>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</si>
  <si>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 xml:space="preserve">ファイザー社※5※6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</si>
</sst>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5" sqref="B5:B9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44732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77012498</v>
      </c>
      <c r="D10" s="11">
        <f>C10/$B10</f>
        <v>0.60809730188769739</v>
      </c>
      <c r="E10" s="21">
        <f>SUM(E11:E57)</f>
        <v>700837</v>
      </c>
      <c r="F10" s="11">
        <f>E10/$B10</f>
        <v>5.5338691748846817E-3</v>
      </c>
      <c r="G10" s="21">
        <f>SUM(G11:G57)</f>
        <v>131747</v>
      </c>
      <c r="H10" s="11">
        <f>G10/$B10</f>
        <v>1.0402856330124295E-3</v>
      </c>
    </row>
    <row r="11" spans="1:8" x14ac:dyDescent="0.45">
      <c r="A11" s="12" t="s">
        <v>14</v>
      </c>
      <c r="B11" s="20">
        <v>5226603</v>
      </c>
      <c r="C11" s="21">
        <v>3299191</v>
      </c>
      <c r="D11" s="11">
        <f t="shared" ref="D11:D57" si="0">C11/$B11</f>
        <v>0.63123045695263247</v>
      </c>
      <c r="E11" s="21">
        <v>33418</v>
      </c>
      <c r="F11" s="11">
        <f t="shared" ref="F11:F57" si="1">E11/$B11</f>
        <v>6.3938278840003724E-3</v>
      </c>
      <c r="G11" s="21">
        <v>6756</v>
      </c>
      <c r="H11" s="11">
        <f t="shared" ref="H11:H57" si="2">G11/$B11</f>
        <v>1.2926177863518619E-3</v>
      </c>
    </row>
    <row r="12" spans="1:8" x14ac:dyDescent="0.45">
      <c r="A12" s="12" t="s">
        <v>15</v>
      </c>
      <c r="B12" s="20">
        <v>1259615</v>
      </c>
      <c r="C12" s="21">
        <v>847456</v>
      </c>
      <c r="D12" s="11">
        <f t="shared" si="0"/>
        <v>0.67278970161517604</v>
      </c>
      <c r="E12" s="21">
        <v>9782</v>
      </c>
      <c r="F12" s="11">
        <f t="shared" si="1"/>
        <v>7.7658649666763257E-3</v>
      </c>
      <c r="G12" s="21">
        <v>2473</v>
      </c>
      <c r="H12" s="11">
        <f t="shared" si="2"/>
        <v>1.963298309404064E-3</v>
      </c>
    </row>
    <row r="13" spans="1:8" x14ac:dyDescent="0.45">
      <c r="A13" s="12" t="s">
        <v>16</v>
      </c>
      <c r="B13" s="20">
        <v>1220823</v>
      </c>
      <c r="C13" s="21">
        <v>832130</v>
      </c>
      <c r="D13" s="11">
        <f t="shared" si="0"/>
        <v>0.68161396041850453</v>
      </c>
      <c r="E13" s="21">
        <v>10210</v>
      </c>
      <c r="F13" s="11">
        <f t="shared" si="1"/>
        <v>8.3632107193262247E-3</v>
      </c>
      <c r="G13" s="21">
        <v>2098</v>
      </c>
      <c r="H13" s="11">
        <f t="shared" si="2"/>
        <v>1.7185128392895612E-3</v>
      </c>
    </row>
    <row r="14" spans="1:8" x14ac:dyDescent="0.45">
      <c r="A14" s="12" t="s">
        <v>17</v>
      </c>
      <c r="B14" s="20">
        <v>2281989</v>
      </c>
      <c r="C14" s="21">
        <v>1454214</v>
      </c>
      <c r="D14" s="11">
        <f t="shared" si="0"/>
        <v>0.63725723480700391</v>
      </c>
      <c r="E14" s="21">
        <v>14580</v>
      </c>
      <c r="F14" s="11">
        <f t="shared" si="1"/>
        <v>6.3891631379467649E-3</v>
      </c>
      <c r="G14" s="21">
        <v>4999</v>
      </c>
      <c r="H14" s="11">
        <f t="shared" si="2"/>
        <v>2.1906328207541752E-3</v>
      </c>
    </row>
    <row r="15" spans="1:8" x14ac:dyDescent="0.45">
      <c r="A15" s="12" t="s">
        <v>18</v>
      </c>
      <c r="B15" s="20">
        <v>971288</v>
      </c>
      <c r="C15" s="21">
        <v>690356</v>
      </c>
      <c r="D15" s="11">
        <f t="shared" si="0"/>
        <v>0.71076343988600699</v>
      </c>
      <c r="E15" s="21">
        <v>7318</v>
      </c>
      <c r="F15" s="11">
        <f t="shared" si="1"/>
        <v>7.5343255553450674E-3</v>
      </c>
      <c r="G15" s="21">
        <v>1536</v>
      </c>
      <c r="H15" s="11">
        <f t="shared" si="2"/>
        <v>1.5814053092388664E-3</v>
      </c>
    </row>
    <row r="16" spans="1:8" x14ac:dyDescent="0.45">
      <c r="A16" s="12" t="s">
        <v>19</v>
      </c>
      <c r="B16" s="20">
        <v>1069562</v>
      </c>
      <c r="C16" s="21">
        <v>743066</v>
      </c>
      <c r="D16" s="11">
        <f t="shared" si="0"/>
        <v>0.69473859392910364</v>
      </c>
      <c r="E16" s="21">
        <v>5599</v>
      </c>
      <c r="F16" s="11">
        <f t="shared" si="1"/>
        <v>5.2348531454932019E-3</v>
      </c>
      <c r="G16" s="21">
        <v>1320</v>
      </c>
      <c r="H16" s="11">
        <f t="shared" si="2"/>
        <v>1.2341500539473167E-3</v>
      </c>
    </row>
    <row r="17" spans="1:8" x14ac:dyDescent="0.45">
      <c r="A17" s="12" t="s">
        <v>20</v>
      </c>
      <c r="B17" s="20">
        <v>1862059.0000000002</v>
      </c>
      <c r="C17" s="21">
        <v>1255754</v>
      </c>
      <c r="D17" s="11">
        <f t="shared" si="0"/>
        <v>0.6743900166428668</v>
      </c>
      <c r="E17" s="21">
        <v>12137</v>
      </c>
      <c r="F17" s="11">
        <f t="shared" si="1"/>
        <v>6.5180534021746887E-3</v>
      </c>
      <c r="G17" s="21">
        <v>1877</v>
      </c>
      <c r="H17" s="11">
        <f t="shared" si="2"/>
        <v>1.0080239133131656E-3</v>
      </c>
    </row>
    <row r="18" spans="1:8" x14ac:dyDescent="0.45">
      <c r="A18" s="12" t="s">
        <v>21</v>
      </c>
      <c r="B18" s="20">
        <v>2907675</v>
      </c>
      <c r="C18" s="21">
        <v>1885389</v>
      </c>
      <c r="D18" s="11">
        <f t="shared" si="0"/>
        <v>0.64841806598055152</v>
      </c>
      <c r="E18" s="21">
        <v>16037</v>
      </c>
      <c r="F18" s="11">
        <f t="shared" si="1"/>
        <v>5.5154032001513238E-3</v>
      </c>
      <c r="G18" s="21">
        <v>2837</v>
      </c>
      <c r="H18" s="11">
        <f t="shared" si="2"/>
        <v>9.7569363838805924E-4</v>
      </c>
    </row>
    <row r="19" spans="1:8" x14ac:dyDescent="0.45">
      <c r="A19" s="12" t="s">
        <v>22</v>
      </c>
      <c r="B19" s="20">
        <v>1955401</v>
      </c>
      <c r="C19" s="21">
        <v>1249677</v>
      </c>
      <c r="D19" s="11">
        <f t="shared" si="0"/>
        <v>0.63908988488806129</v>
      </c>
      <c r="E19" s="21">
        <v>14273</v>
      </c>
      <c r="F19" s="11">
        <f t="shared" si="1"/>
        <v>7.2992700729927005E-3</v>
      </c>
      <c r="G19" s="21">
        <v>2393</v>
      </c>
      <c r="H19" s="11">
        <f t="shared" si="2"/>
        <v>1.2237899029406245E-3</v>
      </c>
    </row>
    <row r="20" spans="1:8" x14ac:dyDescent="0.45">
      <c r="A20" s="12" t="s">
        <v>23</v>
      </c>
      <c r="B20" s="20">
        <v>1958101</v>
      </c>
      <c r="C20" s="21">
        <v>1249590</v>
      </c>
      <c r="D20" s="11">
        <f t="shared" si="0"/>
        <v>0.6381642213552825</v>
      </c>
      <c r="E20" s="21">
        <v>10016</v>
      </c>
      <c r="F20" s="11">
        <f t="shared" si="1"/>
        <v>5.1151600453704892E-3</v>
      </c>
      <c r="G20" s="21">
        <v>1283</v>
      </c>
      <c r="H20" s="11">
        <f t="shared" si="2"/>
        <v>6.5522667114719822E-4</v>
      </c>
    </row>
    <row r="21" spans="1:8" x14ac:dyDescent="0.45">
      <c r="A21" s="12" t="s">
        <v>24</v>
      </c>
      <c r="B21" s="20">
        <v>7393799</v>
      </c>
      <c r="C21" s="21">
        <v>4498423</v>
      </c>
      <c r="D21" s="11">
        <f t="shared" si="0"/>
        <v>0.608404826801486</v>
      </c>
      <c r="E21" s="21">
        <v>52726</v>
      </c>
      <c r="F21" s="11">
        <f t="shared" si="1"/>
        <v>7.1311108132639254E-3</v>
      </c>
      <c r="G21" s="21">
        <v>7750</v>
      </c>
      <c r="H21" s="11">
        <f t="shared" si="2"/>
        <v>1.0481756401546755E-3</v>
      </c>
    </row>
    <row r="22" spans="1:8" x14ac:dyDescent="0.45">
      <c r="A22" s="12" t="s">
        <v>25</v>
      </c>
      <c r="B22" s="20">
        <v>6322892.0000000009</v>
      </c>
      <c r="C22" s="21">
        <v>3929288</v>
      </c>
      <c r="D22" s="11">
        <f t="shared" si="0"/>
        <v>0.62143841773669384</v>
      </c>
      <c r="E22" s="21">
        <v>40506</v>
      </c>
      <c r="F22" s="11">
        <f t="shared" si="1"/>
        <v>6.4062457495715555E-3</v>
      </c>
      <c r="G22" s="21">
        <v>6477</v>
      </c>
      <c r="H22" s="11">
        <f t="shared" si="2"/>
        <v>1.0243730242427041E-3</v>
      </c>
    </row>
    <row r="23" spans="1:8" x14ac:dyDescent="0.45">
      <c r="A23" s="12" t="s">
        <v>26</v>
      </c>
      <c r="B23" s="20">
        <v>13843329.000000002</v>
      </c>
      <c r="C23" s="21">
        <v>8204173</v>
      </c>
      <c r="D23" s="11">
        <f t="shared" si="0"/>
        <v>0.59264451491400649</v>
      </c>
      <c r="E23" s="21">
        <v>66378</v>
      </c>
      <c r="F23" s="11">
        <f t="shared" si="1"/>
        <v>4.7949449153451449E-3</v>
      </c>
      <c r="G23" s="21">
        <v>9805</v>
      </c>
      <c r="H23" s="11">
        <f t="shared" si="2"/>
        <v>7.0828339050527502E-4</v>
      </c>
    </row>
    <row r="24" spans="1:8" x14ac:dyDescent="0.45">
      <c r="A24" s="12" t="s">
        <v>27</v>
      </c>
      <c r="B24" s="20">
        <v>9220206</v>
      </c>
      <c r="C24" s="21">
        <v>5568715</v>
      </c>
      <c r="D24" s="11">
        <f t="shared" si="0"/>
        <v>0.60396860981197165</v>
      </c>
      <c r="E24" s="21">
        <v>51758</v>
      </c>
      <c r="F24" s="11">
        <f t="shared" si="1"/>
        <v>5.6135405217627461E-3</v>
      </c>
      <c r="G24" s="21">
        <v>9904</v>
      </c>
      <c r="H24" s="11">
        <f t="shared" si="2"/>
        <v>1.074162551248855E-3</v>
      </c>
    </row>
    <row r="25" spans="1:8" x14ac:dyDescent="0.45">
      <c r="A25" s="12" t="s">
        <v>28</v>
      </c>
      <c r="B25" s="20">
        <v>2213174</v>
      </c>
      <c r="C25" s="21">
        <v>1536063</v>
      </c>
      <c r="D25" s="11">
        <f t="shared" si="0"/>
        <v>0.69405433101961256</v>
      </c>
      <c r="E25" s="21">
        <v>9752</v>
      </c>
      <c r="F25" s="11">
        <f t="shared" si="1"/>
        <v>4.4063412998706832E-3</v>
      </c>
      <c r="G25" s="21">
        <v>1606</v>
      </c>
      <c r="H25" s="11">
        <f t="shared" si="2"/>
        <v>7.2565464803038527E-4</v>
      </c>
    </row>
    <row r="26" spans="1:8" x14ac:dyDescent="0.45">
      <c r="A26" s="12" t="s">
        <v>29</v>
      </c>
      <c r="B26" s="20">
        <v>1047674</v>
      </c>
      <c r="C26" s="21">
        <v>685368</v>
      </c>
      <c r="D26" s="11">
        <f t="shared" si="0"/>
        <v>0.65418059434518749</v>
      </c>
      <c r="E26" s="21">
        <v>7119</v>
      </c>
      <c r="F26" s="11">
        <f t="shared" si="1"/>
        <v>6.7950526595104968E-3</v>
      </c>
      <c r="G26" s="21">
        <v>2236</v>
      </c>
      <c r="H26" s="11">
        <f t="shared" si="2"/>
        <v>2.1342516851616056E-3</v>
      </c>
    </row>
    <row r="27" spans="1:8" x14ac:dyDescent="0.45">
      <c r="A27" s="12" t="s">
        <v>30</v>
      </c>
      <c r="B27" s="20">
        <v>1132656</v>
      </c>
      <c r="C27" s="21">
        <v>702375</v>
      </c>
      <c r="D27" s="11">
        <f t="shared" si="0"/>
        <v>0.62011325592236299</v>
      </c>
      <c r="E27" s="21">
        <v>5847</v>
      </c>
      <c r="F27" s="11">
        <f t="shared" si="1"/>
        <v>5.1622028223926768E-3</v>
      </c>
      <c r="G27" s="21">
        <v>905</v>
      </c>
      <c r="H27" s="11">
        <f t="shared" si="2"/>
        <v>7.9900693590993202E-4</v>
      </c>
    </row>
    <row r="28" spans="1:8" x14ac:dyDescent="0.45">
      <c r="A28" s="12" t="s">
        <v>31</v>
      </c>
      <c r="B28" s="20">
        <v>774582.99999999988</v>
      </c>
      <c r="C28" s="21">
        <v>491590</v>
      </c>
      <c r="D28" s="11">
        <f t="shared" si="0"/>
        <v>0.63465116068904182</v>
      </c>
      <c r="E28" s="21">
        <v>3914</v>
      </c>
      <c r="F28" s="11">
        <f t="shared" si="1"/>
        <v>5.05304144294414E-3</v>
      </c>
      <c r="G28" s="21">
        <v>195</v>
      </c>
      <c r="H28" s="11">
        <f t="shared" si="2"/>
        <v>2.5174836008536207E-4</v>
      </c>
    </row>
    <row r="29" spans="1:8" x14ac:dyDescent="0.45">
      <c r="A29" s="12" t="s">
        <v>32</v>
      </c>
      <c r="B29" s="20">
        <v>820997</v>
      </c>
      <c r="C29" s="21">
        <v>516195</v>
      </c>
      <c r="D29" s="11">
        <f t="shared" si="0"/>
        <v>0.62874163973802588</v>
      </c>
      <c r="E29" s="21">
        <v>3514</v>
      </c>
      <c r="F29" s="11">
        <f t="shared" si="1"/>
        <v>4.2801618032709014E-3</v>
      </c>
      <c r="G29" s="21">
        <v>900</v>
      </c>
      <c r="H29" s="11">
        <f t="shared" si="2"/>
        <v>1.096228122636258E-3</v>
      </c>
    </row>
    <row r="30" spans="1:8" x14ac:dyDescent="0.45">
      <c r="A30" s="12" t="s">
        <v>33</v>
      </c>
      <c r="B30" s="20">
        <v>2071737</v>
      </c>
      <c r="C30" s="21">
        <v>1363831</v>
      </c>
      <c r="D30" s="11">
        <f t="shared" si="0"/>
        <v>0.65830315334427103</v>
      </c>
      <c r="E30" s="21">
        <v>11911</v>
      </c>
      <c r="F30" s="11">
        <f t="shared" si="1"/>
        <v>5.7492818827872454E-3</v>
      </c>
      <c r="G30" s="21">
        <v>2316</v>
      </c>
      <c r="H30" s="11">
        <f t="shared" si="2"/>
        <v>1.1179025136877896E-3</v>
      </c>
    </row>
    <row r="31" spans="1:8" x14ac:dyDescent="0.45">
      <c r="A31" s="12" t="s">
        <v>34</v>
      </c>
      <c r="B31" s="20">
        <v>2016791</v>
      </c>
      <c r="C31" s="21">
        <v>1288480</v>
      </c>
      <c r="D31" s="11">
        <f t="shared" si="0"/>
        <v>0.63887631390659716</v>
      </c>
      <c r="E31" s="21">
        <v>9519</v>
      </c>
      <c r="F31" s="11">
        <f t="shared" si="1"/>
        <v>4.7198742953533605E-3</v>
      </c>
      <c r="G31" s="21">
        <v>1768</v>
      </c>
      <c r="H31" s="11">
        <f t="shared" si="2"/>
        <v>8.7664016747397223E-4</v>
      </c>
    </row>
    <row r="32" spans="1:8" x14ac:dyDescent="0.45">
      <c r="A32" s="12" t="s">
        <v>35</v>
      </c>
      <c r="B32" s="20">
        <v>3686259.9999999995</v>
      </c>
      <c r="C32" s="21">
        <v>2315538</v>
      </c>
      <c r="D32" s="11">
        <f t="shared" si="0"/>
        <v>0.62815373847748135</v>
      </c>
      <c r="E32" s="21">
        <v>23706</v>
      </c>
      <c r="F32" s="11">
        <f t="shared" si="1"/>
        <v>6.4309082918730647E-3</v>
      </c>
      <c r="G32" s="21">
        <v>3114</v>
      </c>
      <c r="H32" s="11">
        <f t="shared" si="2"/>
        <v>8.4475864426274876E-4</v>
      </c>
    </row>
    <row r="33" spans="1:8" x14ac:dyDescent="0.45">
      <c r="A33" s="12" t="s">
        <v>36</v>
      </c>
      <c r="B33" s="20">
        <v>7558801.9999999991</v>
      </c>
      <c r="C33" s="21">
        <v>4371455</v>
      </c>
      <c r="D33" s="11">
        <f t="shared" si="0"/>
        <v>0.57832643320991883</v>
      </c>
      <c r="E33" s="21">
        <v>37202</v>
      </c>
      <c r="F33" s="11">
        <f t="shared" si="1"/>
        <v>4.9216793878183347E-3</v>
      </c>
      <c r="G33" s="21">
        <v>6613</v>
      </c>
      <c r="H33" s="11">
        <f t="shared" si="2"/>
        <v>8.7487408719000715E-4</v>
      </c>
    </row>
    <row r="34" spans="1:8" x14ac:dyDescent="0.45">
      <c r="A34" s="12" t="s">
        <v>37</v>
      </c>
      <c r="B34" s="20">
        <v>1800557</v>
      </c>
      <c r="C34" s="21">
        <v>1103579</v>
      </c>
      <c r="D34" s="11">
        <f t="shared" si="0"/>
        <v>0.61290978291717513</v>
      </c>
      <c r="E34" s="21">
        <v>10868</v>
      </c>
      <c r="F34" s="11">
        <f t="shared" si="1"/>
        <v>6.0359099989614326E-3</v>
      </c>
      <c r="G34" s="21">
        <v>2942</v>
      </c>
      <c r="H34" s="11">
        <f t="shared" si="2"/>
        <v>1.6339388311505827E-3</v>
      </c>
    </row>
    <row r="35" spans="1:8" x14ac:dyDescent="0.45">
      <c r="A35" s="12" t="s">
        <v>38</v>
      </c>
      <c r="B35" s="20">
        <v>1418843</v>
      </c>
      <c r="C35" s="21">
        <v>846272</v>
      </c>
      <c r="D35" s="11">
        <f t="shared" si="0"/>
        <v>0.59645217969852904</v>
      </c>
      <c r="E35" s="21">
        <v>5972</v>
      </c>
      <c r="F35" s="11">
        <f t="shared" si="1"/>
        <v>4.2090633001678132E-3</v>
      </c>
      <c r="G35" s="21">
        <v>1603</v>
      </c>
      <c r="H35" s="11">
        <f t="shared" si="2"/>
        <v>1.1297937826806772E-3</v>
      </c>
    </row>
    <row r="36" spans="1:8" x14ac:dyDescent="0.45">
      <c r="A36" s="12" t="s">
        <v>39</v>
      </c>
      <c r="B36" s="20">
        <v>2530542</v>
      </c>
      <c r="C36" s="21">
        <v>1453580</v>
      </c>
      <c r="D36" s="11">
        <f t="shared" si="0"/>
        <v>0.57441449302165304</v>
      </c>
      <c r="E36" s="21">
        <v>13910</v>
      </c>
      <c r="F36" s="11">
        <f t="shared" si="1"/>
        <v>5.4968461301966136E-3</v>
      </c>
      <c r="G36" s="21">
        <v>2574</v>
      </c>
      <c r="H36" s="11">
        <f t="shared" si="2"/>
        <v>1.0171733960550743E-3</v>
      </c>
    </row>
    <row r="37" spans="1:8" x14ac:dyDescent="0.45">
      <c r="A37" s="12" t="s">
        <v>40</v>
      </c>
      <c r="B37" s="20">
        <v>8839511</v>
      </c>
      <c r="C37" s="21">
        <v>4776449</v>
      </c>
      <c r="D37" s="11">
        <f t="shared" si="0"/>
        <v>0.54035217558980353</v>
      </c>
      <c r="E37" s="21">
        <v>51567</v>
      </c>
      <c r="F37" s="11">
        <f t="shared" si="1"/>
        <v>5.8336937416560717E-3</v>
      </c>
      <c r="G37" s="21">
        <v>8956</v>
      </c>
      <c r="H37" s="11">
        <f t="shared" si="2"/>
        <v>1.0131782176638505E-3</v>
      </c>
    </row>
    <row r="38" spans="1:8" x14ac:dyDescent="0.45">
      <c r="A38" s="12" t="s">
        <v>41</v>
      </c>
      <c r="B38" s="20">
        <v>5523625</v>
      </c>
      <c r="C38" s="21">
        <v>3207682</v>
      </c>
      <c r="D38" s="11">
        <f t="shared" si="0"/>
        <v>0.58072045079092083</v>
      </c>
      <c r="E38" s="21">
        <v>32413</v>
      </c>
      <c r="F38" s="11">
        <f t="shared" si="1"/>
        <v>5.8680667134354703E-3</v>
      </c>
      <c r="G38" s="21">
        <v>6109</v>
      </c>
      <c r="H38" s="11">
        <f t="shared" si="2"/>
        <v>1.1059766005114395E-3</v>
      </c>
    </row>
    <row r="39" spans="1:8" x14ac:dyDescent="0.45">
      <c r="A39" s="12" t="s">
        <v>42</v>
      </c>
      <c r="B39" s="20">
        <v>1344738.9999999998</v>
      </c>
      <c r="C39" s="21">
        <v>819827</v>
      </c>
      <c r="D39" s="11">
        <f t="shared" si="0"/>
        <v>0.609655107794152</v>
      </c>
      <c r="E39" s="21">
        <v>5036</v>
      </c>
      <c r="F39" s="11">
        <f t="shared" si="1"/>
        <v>3.7449646362602714E-3</v>
      </c>
      <c r="G39" s="21">
        <v>1695</v>
      </c>
      <c r="H39" s="11">
        <f t="shared" si="2"/>
        <v>1.2604676446507466E-3</v>
      </c>
    </row>
    <row r="40" spans="1:8" x14ac:dyDescent="0.45">
      <c r="A40" s="12" t="s">
        <v>43</v>
      </c>
      <c r="B40" s="20">
        <v>944432</v>
      </c>
      <c r="C40" s="21">
        <v>580540</v>
      </c>
      <c r="D40" s="11">
        <f t="shared" si="0"/>
        <v>0.61469751130838435</v>
      </c>
      <c r="E40" s="21">
        <v>3602</v>
      </c>
      <c r="F40" s="11">
        <f t="shared" si="1"/>
        <v>3.8139326071119995E-3</v>
      </c>
      <c r="G40" s="21">
        <v>452</v>
      </c>
      <c r="H40" s="11">
        <f t="shared" si="2"/>
        <v>4.7859454148101713E-4</v>
      </c>
    </row>
    <row r="41" spans="1:8" x14ac:dyDescent="0.45">
      <c r="A41" s="12" t="s">
        <v>44</v>
      </c>
      <c r="B41" s="20">
        <v>556788</v>
      </c>
      <c r="C41" s="21">
        <v>338338</v>
      </c>
      <c r="D41" s="11">
        <f t="shared" si="0"/>
        <v>0.60766036624352537</v>
      </c>
      <c r="E41" s="21">
        <v>2818</v>
      </c>
      <c r="F41" s="11">
        <f t="shared" si="1"/>
        <v>5.0611722953799289E-3</v>
      </c>
      <c r="G41" s="21">
        <v>199</v>
      </c>
      <c r="H41" s="11">
        <f t="shared" si="2"/>
        <v>3.5740712802718452E-4</v>
      </c>
    </row>
    <row r="42" spans="1:8" x14ac:dyDescent="0.45">
      <c r="A42" s="12" t="s">
        <v>45</v>
      </c>
      <c r="B42" s="20">
        <v>672814.99999999988</v>
      </c>
      <c r="C42" s="21">
        <v>432601</v>
      </c>
      <c r="D42" s="11">
        <f t="shared" si="0"/>
        <v>0.64297169355617823</v>
      </c>
      <c r="E42" s="21">
        <v>4446</v>
      </c>
      <c r="F42" s="11">
        <f t="shared" si="1"/>
        <v>6.6080571925417842E-3</v>
      </c>
      <c r="G42" s="21">
        <v>1018</v>
      </c>
      <c r="H42" s="11">
        <f t="shared" si="2"/>
        <v>1.5130459338748396E-3</v>
      </c>
    </row>
    <row r="43" spans="1:8" x14ac:dyDescent="0.45">
      <c r="A43" s="12" t="s">
        <v>46</v>
      </c>
      <c r="B43" s="20">
        <v>1893791</v>
      </c>
      <c r="C43" s="21">
        <v>1127197</v>
      </c>
      <c r="D43" s="11">
        <f t="shared" si="0"/>
        <v>0.59520665163156861</v>
      </c>
      <c r="E43" s="21">
        <v>12278</v>
      </c>
      <c r="F43" s="11">
        <f t="shared" si="1"/>
        <v>6.4832919788931302E-3</v>
      </c>
      <c r="G43" s="21">
        <v>1820</v>
      </c>
      <c r="H43" s="11">
        <f t="shared" si="2"/>
        <v>9.6103529903775024E-4</v>
      </c>
    </row>
    <row r="44" spans="1:8" x14ac:dyDescent="0.45">
      <c r="A44" s="12" t="s">
        <v>47</v>
      </c>
      <c r="B44" s="20">
        <v>2812432.9999999995</v>
      </c>
      <c r="C44" s="21">
        <v>1661907</v>
      </c>
      <c r="D44" s="11">
        <f t="shared" si="0"/>
        <v>0.59091434355947337</v>
      </c>
      <c r="E44" s="21">
        <v>11318</v>
      </c>
      <c r="F44" s="11">
        <f t="shared" si="1"/>
        <v>4.0242736449188311E-3</v>
      </c>
      <c r="G44" s="21">
        <v>1287</v>
      </c>
      <c r="H44" s="11">
        <f t="shared" si="2"/>
        <v>4.5761090130858235E-4</v>
      </c>
    </row>
    <row r="45" spans="1:8" x14ac:dyDescent="0.45">
      <c r="A45" s="12" t="s">
        <v>48</v>
      </c>
      <c r="B45" s="20">
        <v>1356110</v>
      </c>
      <c r="C45" s="21">
        <v>876290</v>
      </c>
      <c r="D45" s="11">
        <f t="shared" si="0"/>
        <v>0.64617914475964344</v>
      </c>
      <c r="E45" s="21">
        <v>4866</v>
      </c>
      <c r="F45" s="11">
        <f t="shared" si="1"/>
        <v>3.5882044966853723E-3</v>
      </c>
      <c r="G45" s="21">
        <v>770</v>
      </c>
      <c r="H45" s="11">
        <f t="shared" si="2"/>
        <v>5.6780054715325449E-4</v>
      </c>
    </row>
    <row r="46" spans="1:8" x14ac:dyDescent="0.45">
      <c r="A46" s="12" t="s">
        <v>49</v>
      </c>
      <c r="B46" s="20">
        <v>734949</v>
      </c>
      <c r="C46" s="21">
        <v>464500</v>
      </c>
      <c r="D46" s="11">
        <f t="shared" si="0"/>
        <v>0.63201664333171415</v>
      </c>
      <c r="E46" s="21">
        <v>3288</v>
      </c>
      <c r="F46" s="11">
        <f t="shared" si="1"/>
        <v>4.473779813293167E-3</v>
      </c>
      <c r="G46" s="21">
        <v>822</v>
      </c>
      <c r="H46" s="11">
        <f t="shared" si="2"/>
        <v>1.1184449533232917E-3</v>
      </c>
    </row>
    <row r="47" spans="1:8" x14ac:dyDescent="0.45">
      <c r="A47" s="12" t="s">
        <v>50</v>
      </c>
      <c r="B47" s="20">
        <v>973896</v>
      </c>
      <c r="C47" s="21">
        <v>591429</v>
      </c>
      <c r="D47" s="11">
        <f t="shared" si="0"/>
        <v>0.60728147564010937</v>
      </c>
      <c r="E47" s="21">
        <v>4362</v>
      </c>
      <c r="F47" s="11">
        <f t="shared" si="1"/>
        <v>4.478917666773454E-3</v>
      </c>
      <c r="G47" s="21">
        <v>374</v>
      </c>
      <c r="H47" s="11">
        <f t="shared" si="2"/>
        <v>3.8402457757296467E-4</v>
      </c>
    </row>
    <row r="48" spans="1:8" x14ac:dyDescent="0.45">
      <c r="A48" s="12" t="s">
        <v>51</v>
      </c>
      <c r="B48" s="20">
        <v>1356219</v>
      </c>
      <c r="C48" s="21">
        <v>856584</v>
      </c>
      <c r="D48" s="11">
        <f t="shared" si="0"/>
        <v>0.63159710931641566</v>
      </c>
      <c r="E48" s="21">
        <v>7506</v>
      </c>
      <c r="F48" s="11">
        <f t="shared" si="1"/>
        <v>5.5345043831416607E-3</v>
      </c>
      <c r="G48" s="21">
        <v>4252</v>
      </c>
      <c r="H48" s="11">
        <f t="shared" si="2"/>
        <v>3.1351868687874156E-3</v>
      </c>
    </row>
    <row r="49" spans="1:8" x14ac:dyDescent="0.45">
      <c r="A49" s="12" t="s">
        <v>52</v>
      </c>
      <c r="B49" s="20">
        <v>701167</v>
      </c>
      <c r="C49" s="21">
        <v>428828</v>
      </c>
      <c r="D49" s="11">
        <f t="shared" si="0"/>
        <v>0.61159181764116111</v>
      </c>
      <c r="E49" s="21">
        <v>4034</v>
      </c>
      <c r="F49" s="11">
        <f t="shared" si="1"/>
        <v>5.7532656271615749E-3</v>
      </c>
      <c r="G49" s="21">
        <v>825</v>
      </c>
      <c r="H49" s="11">
        <f t="shared" si="2"/>
        <v>1.1766098518612542E-3</v>
      </c>
    </row>
    <row r="50" spans="1:8" x14ac:dyDescent="0.45">
      <c r="A50" s="12" t="s">
        <v>53</v>
      </c>
      <c r="B50" s="20">
        <v>5124170</v>
      </c>
      <c r="C50" s="21">
        <v>2966136</v>
      </c>
      <c r="D50" s="11">
        <f t="shared" si="0"/>
        <v>0.57885198968808604</v>
      </c>
      <c r="E50" s="21">
        <v>20368</v>
      </c>
      <c r="F50" s="11">
        <f t="shared" si="1"/>
        <v>3.974887640339801E-3</v>
      </c>
      <c r="G50" s="21">
        <v>7223</v>
      </c>
      <c r="H50" s="11">
        <f t="shared" si="2"/>
        <v>1.4095941391483889E-3</v>
      </c>
    </row>
    <row r="51" spans="1:8" x14ac:dyDescent="0.45">
      <c r="A51" s="12" t="s">
        <v>54</v>
      </c>
      <c r="B51" s="20">
        <v>818222</v>
      </c>
      <c r="C51" s="21">
        <v>483569</v>
      </c>
      <c r="D51" s="11">
        <f t="shared" si="0"/>
        <v>0.59099975312323549</v>
      </c>
      <c r="E51" s="21">
        <v>4193</v>
      </c>
      <c r="F51" s="11">
        <f t="shared" si="1"/>
        <v>5.1245261066067641E-3</v>
      </c>
      <c r="G51" s="21">
        <v>787</v>
      </c>
      <c r="H51" s="11">
        <f t="shared" si="2"/>
        <v>9.6184165177665723E-4</v>
      </c>
    </row>
    <row r="52" spans="1:8" x14ac:dyDescent="0.45">
      <c r="A52" s="12" t="s">
        <v>55</v>
      </c>
      <c r="B52" s="20">
        <v>1335937.9999999998</v>
      </c>
      <c r="C52" s="21">
        <v>858823</v>
      </c>
      <c r="D52" s="11">
        <f t="shared" si="0"/>
        <v>0.64286142021560888</v>
      </c>
      <c r="E52" s="21">
        <v>6859</v>
      </c>
      <c r="F52" s="11">
        <f t="shared" si="1"/>
        <v>5.1342203006426957E-3</v>
      </c>
      <c r="G52" s="21">
        <v>895</v>
      </c>
      <c r="H52" s="11">
        <f t="shared" si="2"/>
        <v>6.6994126972958336E-4</v>
      </c>
    </row>
    <row r="53" spans="1:8" x14ac:dyDescent="0.45">
      <c r="A53" s="12" t="s">
        <v>56</v>
      </c>
      <c r="B53" s="20">
        <v>1758645</v>
      </c>
      <c r="C53" s="21">
        <v>1127538</v>
      </c>
      <c r="D53" s="11">
        <f t="shared" si="0"/>
        <v>0.64114019600317285</v>
      </c>
      <c r="E53" s="21">
        <v>6302</v>
      </c>
      <c r="F53" s="11">
        <f t="shared" si="1"/>
        <v>3.5834406602810688E-3</v>
      </c>
      <c r="G53" s="21">
        <v>1292</v>
      </c>
      <c r="H53" s="11">
        <f t="shared" si="2"/>
        <v>7.3465651112077763E-4</v>
      </c>
    </row>
    <row r="54" spans="1:8" x14ac:dyDescent="0.45">
      <c r="A54" s="12" t="s">
        <v>57</v>
      </c>
      <c r="B54" s="20">
        <v>1141741</v>
      </c>
      <c r="C54" s="21">
        <v>702250</v>
      </c>
      <c r="D54" s="11">
        <f t="shared" si="0"/>
        <v>0.61506944219398274</v>
      </c>
      <c r="E54" s="21">
        <v>7021</v>
      </c>
      <c r="F54" s="11">
        <f t="shared" si="1"/>
        <v>6.1493806388664331E-3</v>
      </c>
      <c r="G54" s="21">
        <v>651</v>
      </c>
      <c r="H54" s="11">
        <f t="shared" si="2"/>
        <v>5.7018185385301922E-4</v>
      </c>
    </row>
    <row r="55" spans="1:8" x14ac:dyDescent="0.45">
      <c r="A55" s="12" t="s">
        <v>58</v>
      </c>
      <c r="B55" s="20">
        <v>1087241</v>
      </c>
      <c r="C55" s="21">
        <v>655233</v>
      </c>
      <c r="D55" s="11">
        <f t="shared" si="0"/>
        <v>0.60265663270608816</v>
      </c>
      <c r="E55" s="21">
        <v>7231</v>
      </c>
      <c r="F55" s="11">
        <f t="shared" si="1"/>
        <v>6.6507793580264174E-3</v>
      </c>
      <c r="G55" s="21">
        <v>1118</v>
      </c>
      <c r="H55" s="11">
        <f t="shared" si="2"/>
        <v>1.0282908757120086E-3</v>
      </c>
    </row>
    <row r="56" spans="1:8" x14ac:dyDescent="0.45">
      <c r="A56" s="12" t="s">
        <v>59</v>
      </c>
      <c r="B56" s="20">
        <v>1617517</v>
      </c>
      <c r="C56" s="21">
        <v>1006193</v>
      </c>
      <c r="D56" s="11">
        <f t="shared" si="0"/>
        <v>0.62206023182445691</v>
      </c>
      <c r="E56" s="21">
        <v>7826</v>
      </c>
      <c r="F56" s="11">
        <f t="shared" si="1"/>
        <v>4.8382799067954157E-3</v>
      </c>
      <c r="G56" s="21">
        <v>2168</v>
      </c>
      <c r="H56" s="11">
        <f t="shared" si="2"/>
        <v>1.3403259440240814E-3</v>
      </c>
    </row>
    <row r="57" spans="1:8" x14ac:dyDescent="0.45">
      <c r="A57" s="12" t="s">
        <v>60</v>
      </c>
      <c r="B57" s="20">
        <v>1485118</v>
      </c>
      <c r="C57" s="21">
        <v>668836</v>
      </c>
      <c r="D57" s="11">
        <f t="shared" si="0"/>
        <v>0.45035882670602606</v>
      </c>
      <c r="E57" s="21">
        <v>5531</v>
      </c>
      <c r="F57" s="11">
        <f t="shared" si="1"/>
        <v>3.7242831882719082E-3</v>
      </c>
      <c r="G57" s="21">
        <v>754</v>
      </c>
      <c r="H57" s="11">
        <f t="shared" si="2"/>
        <v>5.0770376495335725E-4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C16" sqref="C16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（6月21日公表時点）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44732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15939888</v>
      </c>
      <c r="D10" s="11">
        <f>C10/$B10</f>
        <v>0.57860065645863712</v>
      </c>
      <c r="E10" s="21">
        <f>SUM(E11:E30)</f>
        <v>158926</v>
      </c>
      <c r="F10" s="11">
        <f>E10/$B10</f>
        <v>5.7688415331616739E-3</v>
      </c>
      <c r="G10" s="21">
        <f>SUM(G11:G30)</f>
        <v>29817</v>
      </c>
      <c r="H10" s="11">
        <f>G10/$B10</f>
        <v>1.0823247800503483E-3</v>
      </c>
    </row>
    <row r="11" spans="1:8" x14ac:dyDescent="0.45">
      <c r="A11" s="12" t="s">
        <v>70</v>
      </c>
      <c r="B11" s="20">
        <v>1961575</v>
      </c>
      <c r="C11" s="21">
        <v>1150852</v>
      </c>
      <c r="D11" s="11">
        <f t="shared" ref="D11:D30" si="0">C11/$B11</f>
        <v>0.58669793405809112</v>
      </c>
      <c r="E11" s="21">
        <v>14541</v>
      </c>
      <c r="F11" s="11">
        <f t="shared" ref="F11:F30" si="1">E11/$B11</f>
        <v>7.4129207397117111E-3</v>
      </c>
      <c r="G11" s="21">
        <v>2982</v>
      </c>
      <c r="H11" s="11">
        <f t="shared" ref="H11:H30" si="2">G11/$B11</f>
        <v>1.5202069765367116E-3</v>
      </c>
    </row>
    <row r="12" spans="1:8" x14ac:dyDescent="0.45">
      <c r="A12" s="12" t="s">
        <v>71</v>
      </c>
      <c r="B12" s="20">
        <v>1065932</v>
      </c>
      <c r="C12" s="21">
        <v>634976</v>
      </c>
      <c r="D12" s="11">
        <f t="shared" si="0"/>
        <v>0.59570028857375512</v>
      </c>
      <c r="E12" s="21">
        <v>7849</v>
      </c>
      <c r="F12" s="11">
        <f t="shared" si="1"/>
        <v>7.3635091169042682E-3</v>
      </c>
      <c r="G12" s="21">
        <v>3345</v>
      </c>
      <c r="H12" s="11">
        <f t="shared" si="2"/>
        <v>3.1380988655936777E-3</v>
      </c>
    </row>
    <row r="13" spans="1:8" x14ac:dyDescent="0.45">
      <c r="A13" s="12" t="s">
        <v>72</v>
      </c>
      <c r="B13" s="20">
        <v>1324589</v>
      </c>
      <c r="C13" s="21">
        <v>791392</v>
      </c>
      <c r="D13" s="11">
        <f t="shared" si="0"/>
        <v>0.59746230717603721</v>
      </c>
      <c r="E13" s="21">
        <v>10797</v>
      </c>
      <c r="F13" s="11">
        <f t="shared" si="1"/>
        <v>8.1512076576205905E-3</v>
      </c>
      <c r="G13" s="21">
        <v>1403</v>
      </c>
      <c r="H13" s="11">
        <f t="shared" si="2"/>
        <v>1.0591964752840314E-3</v>
      </c>
    </row>
    <row r="14" spans="1:8" x14ac:dyDescent="0.45">
      <c r="A14" s="12" t="s">
        <v>73</v>
      </c>
      <c r="B14" s="20">
        <v>974726</v>
      </c>
      <c r="C14" s="21">
        <v>603905</v>
      </c>
      <c r="D14" s="11">
        <f t="shared" si="0"/>
        <v>0.61956385691979077</v>
      </c>
      <c r="E14" s="21">
        <v>5443</v>
      </c>
      <c r="F14" s="11">
        <f t="shared" si="1"/>
        <v>5.5841333872288209E-3</v>
      </c>
      <c r="G14" s="21">
        <v>1002</v>
      </c>
      <c r="H14" s="11">
        <f t="shared" si="2"/>
        <v>1.0279811967670914E-3</v>
      </c>
    </row>
    <row r="15" spans="1:8" x14ac:dyDescent="0.45">
      <c r="A15" s="12" t="s">
        <v>74</v>
      </c>
      <c r="B15" s="20">
        <v>3759920</v>
      </c>
      <c r="C15" s="21">
        <v>2278918</v>
      </c>
      <c r="D15" s="11">
        <f t="shared" si="0"/>
        <v>0.60610810868316345</v>
      </c>
      <c r="E15" s="21">
        <v>20893</v>
      </c>
      <c r="F15" s="11">
        <f t="shared" si="1"/>
        <v>5.556767165258835E-3</v>
      </c>
      <c r="G15" s="21">
        <v>2585</v>
      </c>
      <c r="H15" s="11">
        <f t="shared" si="2"/>
        <v>6.8751462797080791E-4</v>
      </c>
    </row>
    <row r="16" spans="1:8" x14ac:dyDescent="0.45">
      <c r="A16" s="12" t="s">
        <v>75</v>
      </c>
      <c r="B16" s="20">
        <v>1521562.0000000002</v>
      </c>
      <c r="C16" s="21">
        <v>878629</v>
      </c>
      <c r="D16" s="11">
        <f t="shared" si="0"/>
        <v>0.57745198683983945</v>
      </c>
      <c r="E16" s="21">
        <v>7512</v>
      </c>
      <c r="F16" s="11">
        <f t="shared" si="1"/>
        <v>4.9370318133602174E-3</v>
      </c>
      <c r="G16" s="21">
        <v>987</v>
      </c>
      <c r="H16" s="11">
        <f t="shared" si="2"/>
        <v>6.4867550582887838E-4</v>
      </c>
    </row>
    <row r="17" spans="1:8" x14ac:dyDescent="0.45">
      <c r="A17" s="12" t="s">
        <v>76</v>
      </c>
      <c r="B17" s="20">
        <v>718601</v>
      </c>
      <c r="C17" s="21">
        <v>441547</v>
      </c>
      <c r="D17" s="11">
        <f t="shared" si="0"/>
        <v>0.61445363978062928</v>
      </c>
      <c r="E17" s="21">
        <v>4661</v>
      </c>
      <c r="F17" s="11">
        <f t="shared" si="1"/>
        <v>6.4862141856190016E-3</v>
      </c>
      <c r="G17" s="21">
        <v>317</v>
      </c>
      <c r="H17" s="11">
        <f t="shared" si="2"/>
        <v>4.4113492744930776E-4</v>
      </c>
    </row>
    <row r="18" spans="1:8" x14ac:dyDescent="0.45">
      <c r="A18" s="12" t="s">
        <v>77</v>
      </c>
      <c r="B18" s="20">
        <v>784774</v>
      </c>
      <c r="C18" s="21">
        <v>516916</v>
      </c>
      <c r="D18" s="11">
        <f t="shared" si="0"/>
        <v>0.65868135284808116</v>
      </c>
      <c r="E18" s="21">
        <v>3860</v>
      </c>
      <c r="F18" s="11">
        <f t="shared" si="1"/>
        <v>4.9186135116606822E-3</v>
      </c>
      <c r="G18" s="21">
        <v>354</v>
      </c>
      <c r="H18" s="11">
        <f t="shared" si="2"/>
        <v>4.5108528060307809E-4</v>
      </c>
    </row>
    <row r="19" spans="1:8" x14ac:dyDescent="0.45">
      <c r="A19" s="12" t="s">
        <v>78</v>
      </c>
      <c r="B19" s="20">
        <v>694295.99999999988</v>
      </c>
      <c r="C19" s="21">
        <v>433580</v>
      </c>
      <c r="D19" s="11">
        <f t="shared" si="0"/>
        <v>0.62448869070252466</v>
      </c>
      <c r="E19" s="21">
        <v>4983</v>
      </c>
      <c r="F19" s="11">
        <f t="shared" si="1"/>
        <v>7.1770541670987606E-3</v>
      </c>
      <c r="G19" s="21">
        <v>424</v>
      </c>
      <c r="H19" s="11">
        <f t="shared" si="2"/>
        <v>6.1069054121008922E-4</v>
      </c>
    </row>
    <row r="20" spans="1:8" x14ac:dyDescent="0.45">
      <c r="A20" s="12" t="s">
        <v>79</v>
      </c>
      <c r="B20" s="20">
        <v>799966</v>
      </c>
      <c r="C20" s="21">
        <v>496145</v>
      </c>
      <c r="D20" s="11">
        <f t="shared" si="0"/>
        <v>0.620207608823375</v>
      </c>
      <c r="E20" s="21">
        <v>3315</v>
      </c>
      <c r="F20" s="11">
        <f t="shared" si="1"/>
        <v>4.1439261168599662E-3</v>
      </c>
      <c r="G20" s="21">
        <v>688</v>
      </c>
      <c r="H20" s="11">
        <f t="shared" si="2"/>
        <v>8.6003655155344105E-4</v>
      </c>
    </row>
    <row r="21" spans="1:8" x14ac:dyDescent="0.45">
      <c r="A21" s="12" t="s">
        <v>80</v>
      </c>
      <c r="B21" s="20">
        <v>2300944</v>
      </c>
      <c r="C21" s="21">
        <v>1294326</v>
      </c>
      <c r="D21" s="11">
        <f t="shared" si="0"/>
        <v>0.56251955719044011</v>
      </c>
      <c r="E21" s="21">
        <v>11657</v>
      </c>
      <c r="F21" s="11">
        <f t="shared" si="1"/>
        <v>5.0661815324492907E-3</v>
      </c>
      <c r="G21" s="21">
        <v>1507</v>
      </c>
      <c r="H21" s="11">
        <f t="shared" si="2"/>
        <v>6.5494857762726951E-4</v>
      </c>
    </row>
    <row r="22" spans="1:8" x14ac:dyDescent="0.45">
      <c r="A22" s="12" t="s">
        <v>81</v>
      </c>
      <c r="B22" s="20">
        <v>1400720</v>
      </c>
      <c r="C22" s="21">
        <v>776748</v>
      </c>
      <c r="D22" s="11">
        <f t="shared" si="0"/>
        <v>0.55453481066879895</v>
      </c>
      <c r="E22" s="21">
        <v>7183</v>
      </c>
      <c r="F22" s="11">
        <f t="shared" si="1"/>
        <v>5.1280769889770978E-3</v>
      </c>
      <c r="G22" s="21">
        <v>936</v>
      </c>
      <c r="H22" s="11">
        <f t="shared" si="2"/>
        <v>6.682277685761608E-4</v>
      </c>
    </row>
    <row r="23" spans="1:8" x14ac:dyDescent="0.45">
      <c r="A23" s="12" t="s">
        <v>82</v>
      </c>
      <c r="B23" s="20">
        <v>2739963</v>
      </c>
      <c r="C23" s="21">
        <v>1385552</v>
      </c>
      <c r="D23" s="11">
        <f t="shared" si="0"/>
        <v>0.50568274097131971</v>
      </c>
      <c r="E23" s="21">
        <v>19094</v>
      </c>
      <c r="F23" s="11">
        <f t="shared" si="1"/>
        <v>6.9687072416671318E-3</v>
      </c>
      <c r="G23" s="21">
        <v>3845</v>
      </c>
      <c r="H23" s="11">
        <f t="shared" si="2"/>
        <v>1.4033036212532798E-3</v>
      </c>
    </row>
    <row r="24" spans="1:8" x14ac:dyDescent="0.45">
      <c r="A24" s="12" t="s">
        <v>83</v>
      </c>
      <c r="B24" s="20">
        <v>831479.00000000012</v>
      </c>
      <c r="C24" s="21">
        <v>461574</v>
      </c>
      <c r="D24" s="11">
        <f t="shared" si="0"/>
        <v>0.55512406206290232</v>
      </c>
      <c r="E24" s="21">
        <v>3982</v>
      </c>
      <c r="F24" s="11">
        <f t="shared" si="1"/>
        <v>4.7890566087658249E-3</v>
      </c>
      <c r="G24" s="21">
        <v>840</v>
      </c>
      <c r="H24" s="11">
        <f t="shared" si="2"/>
        <v>1.0102480038581851E-3</v>
      </c>
    </row>
    <row r="25" spans="1:8" x14ac:dyDescent="0.45">
      <c r="A25" s="12" t="s">
        <v>84</v>
      </c>
      <c r="B25" s="20">
        <v>1526835</v>
      </c>
      <c r="C25" s="21">
        <v>846734</v>
      </c>
      <c r="D25" s="11">
        <f t="shared" si="0"/>
        <v>0.55456810984814997</v>
      </c>
      <c r="E25" s="21">
        <v>9654</v>
      </c>
      <c r="F25" s="11">
        <f t="shared" si="1"/>
        <v>6.3228836121781333E-3</v>
      </c>
      <c r="G25" s="21">
        <v>1537</v>
      </c>
      <c r="H25" s="11">
        <f t="shared" si="2"/>
        <v>1.0066575628669765E-3</v>
      </c>
    </row>
    <row r="26" spans="1:8" x14ac:dyDescent="0.45">
      <c r="A26" s="12" t="s">
        <v>85</v>
      </c>
      <c r="B26" s="20">
        <v>708155</v>
      </c>
      <c r="C26" s="21">
        <v>398447</v>
      </c>
      <c r="D26" s="11">
        <f t="shared" si="0"/>
        <v>0.562655068452528</v>
      </c>
      <c r="E26" s="21">
        <v>4760</v>
      </c>
      <c r="F26" s="11">
        <f t="shared" si="1"/>
        <v>6.7216922848811348E-3</v>
      </c>
      <c r="G26" s="21">
        <v>566</v>
      </c>
      <c r="H26" s="11">
        <f t="shared" si="2"/>
        <v>7.9926004900057193E-4</v>
      </c>
    </row>
    <row r="27" spans="1:8" x14ac:dyDescent="0.45">
      <c r="A27" s="12" t="s">
        <v>86</v>
      </c>
      <c r="B27" s="20">
        <v>1194817</v>
      </c>
      <c r="C27" s="21">
        <v>672012</v>
      </c>
      <c r="D27" s="11">
        <f t="shared" si="0"/>
        <v>0.56243926894244056</v>
      </c>
      <c r="E27" s="21">
        <v>5171</v>
      </c>
      <c r="F27" s="11">
        <f t="shared" si="1"/>
        <v>4.3278594127803671E-3</v>
      </c>
      <c r="G27" s="21">
        <v>509</v>
      </c>
      <c r="H27" s="11">
        <f t="shared" si="2"/>
        <v>4.2600666043419202E-4</v>
      </c>
    </row>
    <row r="28" spans="1:8" x14ac:dyDescent="0.45">
      <c r="A28" s="12" t="s">
        <v>87</v>
      </c>
      <c r="B28" s="20">
        <v>944709</v>
      </c>
      <c r="C28" s="21">
        <v>567677</v>
      </c>
      <c r="D28" s="11">
        <f t="shared" si="0"/>
        <v>0.6009014416079449</v>
      </c>
      <c r="E28" s="21">
        <v>5760</v>
      </c>
      <c r="F28" s="11">
        <f t="shared" si="1"/>
        <v>6.0971156197305205E-3</v>
      </c>
      <c r="G28" s="21">
        <v>2915</v>
      </c>
      <c r="H28" s="11">
        <f t="shared" si="2"/>
        <v>3.0856062554712616E-3</v>
      </c>
    </row>
    <row r="29" spans="1:8" x14ac:dyDescent="0.45">
      <c r="A29" s="12" t="s">
        <v>88</v>
      </c>
      <c r="B29" s="20">
        <v>1562767</v>
      </c>
      <c r="C29" s="21">
        <v>864122</v>
      </c>
      <c r="D29" s="11">
        <f t="shared" si="0"/>
        <v>0.55294359299882834</v>
      </c>
      <c r="E29" s="21">
        <v>4934</v>
      </c>
      <c r="F29" s="11">
        <f t="shared" si="1"/>
        <v>3.1572204941619575E-3</v>
      </c>
      <c r="G29" s="21">
        <v>2373</v>
      </c>
      <c r="H29" s="11">
        <f t="shared" si="2"/>
        <v>1.5184605254654085E-3</v>
      </c>
    </row>
    <row r="30" spans="1:8" x14ac:dyDescent="0.45">
      <c r="A30" s="12" t="s">
        <v>89</v>
      </c>
      <c r="B30" s="20">
        <v>732702</v>
      </c>
      <c r="C30" s="21">
        <v>445836</v>
      </c>
      <c r="D30" s="11">
        <f t="shared" si="0"/>
        <v>0.60848202952905817</v>
      </c>
      <c r="E30" s="21">
        <v>2877</v>
      </c>
      <c r="F30" s="11">
        <f t="shared" si="1"/>
        <v>3.9265622313027666E-3</v>
      </c>
      <c r="G30" s="21">
        <v>702</v>
      </c>
      <c r="H30" s="11">
        <f t="shared" si="2"/>
        <v>9.5809756217398064E-4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44732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5585591</v>
      </c>
      <c r="D39" s="11">
        <f>C39/$B39</f>
        <v>0.58348786029696964</v>
      </c>
      <c r="E39" s="21">
        <v>44043</v>
      </c>
      <c r="F39" s="11">
        <f>E39/$B39</f>
        <v>4.6008660195598697E-3</v>
      </c>
      <c r="G39" s="21">
        <v>5306</v>
      </c>
      <c r="H39" s="11">
        <f>G39/$B39</f>
        <v>5.5428093226584632E-4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topLeftCell="B1" zoomScale="99" zoomScaleNormal="100" zoomScaleSheetLayoutView="99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（6月21日公表時点）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283021713</v>
      </c>
      <c r="C7" s="32">
        <f>SUM(C8:C54)</f>
        <v>103673661</v>
      </c>
      <c r="D7" s="31">
        <f t="shared" ref="D7:D54" si="0">C7/U7</f>
        <v>0.8186161359279609</v>
      </c>
      <c r="E7" s="32">
        <f>SUM(E8:E54)</f>
        <v>102214793</v>
      </c>
      <c r="F7" s="31">
        <f t="shared" ref="F7:F54" si="1">E7/U7</f>
        <v>0.80709678883951419</v>
      </c>
      <c r="G7" s="32">
        <f>SUM(G8:G54)</f>
        <v>77012498</v>
      </c>
      <c r="H7" s="31">
        <f>G7/U7</f>
        <v>0.60809730188769751</v>
      </c>
      <c r="I7" s="32">
        <f t="shared" ref="I7:J7" si="2">SUM(I8:I54)</f>
        <v>1029504</v>
      </c>
      <c r="J7" s="32">
        <f t="shared" si="2"/>
        <v>5263891</v>
      </c>
      <c r="K7" s="32">
        <f t="shared" ref="K7:P7" si="3">SUM(K8:K54)</f>
        <v>23222931</v>
      </c>
      <c r="L7" s="32">
        <f t="shared" si="3"/>
        <v>25423492</v>
      </c>
      <c r="M7" s="32">
        <f t="shared" si="3"/>
        <v>13695229</v>
      </c>
      <c r="N7" s="32">
        <f t="shared" si="3"/>
        <v>6505745</v>
      </c>
      <c r="O7" s="32">
        <f t="shared" si="3"/>
        <v>1871706</v>
      </c>
      <c r="P7" s="63">
        <f t="shared" si="3"/>
        <v>120761</v>
      </c>
      <c r="Q7" s="64">
        <f>P7/U7</f>
        <v>9.5353923298605687E-4</v>
      </c>
      <c r="R7" s="63">
        <f t="shared" ref="R7:S7" si="4">SUM(R8:R54)</f>
        <v>5926</v>
      </c>
      <c r="S7" s="63">
        <f t="shared" si="4"/>
        <v>114835</v>
      </c>
      <c r="U7" s="1">
        <v>126645025</v>
      </c>
    </row>
    <row r="8" spans="1:21" x14ac:dyDescent="0.45">
      <c r="A8" s="33" t="s">
        <v>14</v>
      </c>
      <c r="B8" s="32">
        <f>C8+E8+G8+P8</f>
        <v>11870507</v>
      </c>
      <c r="C8" s="34">
        <f>SUM(一般接種!D7+一般接種!G7+一般接種!J7+一般接種!M7+医療従事者等!C5)</f>
        <v>4317293</v>
      </c>
      <c r="D8" s="30">
        <f t="shared" si="0"/>
        <v>0.82602275321083307</v>
      </c>
      <c r="E8" s="34">
        <f>SUM(一般接種!E7+一般接種!H7+一般接種!K7+一般接種!N7+医療従事者等!D5)</f>
        <v>4250906</v>
      </c>
      <c r="F8" s="31">
        <f t="shared" si="1"/>
        <v>0.81332100410151675</v>
      </c>
      <c r="G8" s="29">
        <f>SUM(I8:O8)</f>
        <v>3299191</v>
      </c>
      <c r="H8" s="31">
        <f t="shared" ref="H8:H54" si="5">G8/U8</f>
        <v>0.63123045695263247</v>
      </c>
      <c r="I8" s="35">
        <v>41997</v>
      </c>
      <c r="J8" s="35">
        <v>230275</v>
      </c>
      <c r="K8" s="35">
        <v>920922</v>
      </c>
      <c r="L8" s="35">
        <v>1073474</v>
      </c>
      <c r="M8" s="35">
        <v>653156</v>
      </c>
      <c r="N8" s="35">
        <v>303838</v>
      </c>
      <c r="O8" s="35">
        <v>75529</v>
      </c>
      <c r="P8" s="35">
        <f>SUM(R8:S8)</f>
        <v>3117</v>
      </c>
      <c r="Q8" s="65">
        <f t="shared" ref="Q8:Q54" si="6">P8/U8</f>
        <v>5.9637206039946024E-4</v>
      </c>
      <c r="R8" s="35">
        <v>126</v>
      </c>
      <c r="S8" s="35">
        <v>2991</v>
      </c>
      <c r="U8" s="1">
        <v>5226603</v>
      </c>
    </row>
    <row r="9" spans="1:21" x14ac:dyDescent="0.45">
      <c r="A9" s="33" t="s">
        <v>15</v>
      </c>
      <c r="B9" s="32">
        <f>C9+E9+G9+P9</f>
        <v>3018900</v>
      </c>
      <c r="C9" s="34">
        <f>SUM(一般接種!D8+一般接種!G8+一般接種!J8+一般接種!M8+医療従事者等!C6)</f>
        <v>1092667</v>
      </c>
      <c r="D9" s="30">
        <f t="shared" si="0"/>
        <v>0.867461089301096</v>
      </c>
      <c r="E9" s="34">
        <f>SUM(一般接種!E8+一般接種!H8+一般接種!K8+一般接種!N8+医療従事者等!D6)</f>
        <v>1077265</v>
      </c>
      <c r="F9" s="31">
        <f t="shared" si="1"/>
        <v>0.85523354358276138</v>
      </c>
      <c r="G9" s="29">
        <f t="shared" ref="G9:G54" si="7">SUM(I9:O9)</f>
        <v>847456</v>
      </c>
      <c r="H9" s="31">
        <f t="shared" si="5"/>
        <v>0.67278970161517604</v>
      </c>
      <c r="I9" s="35">
        <v>10656</v>
      </c>
      <c r="J9" s="35">
        <v>43813</v>
      </c>
      <c r="K9" s="35">
        <v>228039</v>
      </c>
      <c r="L9" s="35">
        <v>263601</v>
      </c>
      <c r="M9" s="35">
        <v>181213</v>
      </c>
      <c r="N9" s="35">
        <v>91756</v>
      </c>
      <c r="O9" s="35">
        <v>28378</v>
      </c>
      <c r="P9" s="35">
        <f t="shared" ref="P9:P54" si="8">SUM(R9:S9)</f>
        <v>1512</v>
      </c>
      <c r="Q9" s="65">
        <f t="shared" si="6"/>
        <v>1.2003667787379476E-3</v>
      </c>
      <c r="R9" s="35">
        <v>67</v>
      </c>
      <c r="S9" s="35">
        <v>1445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2932780</v>
      </c>
      <c r="C10" s="34">
        <f>SUM(一般接種!D9+一般接種!G9+一般接種!J9+一般接種!M9+医療従事者等!C7)</f>
        <v>1058483</v>
      </c>
      <c r="D10" s="30">
        <f t="shared" si="0"/>
        <v>0.86702413044315185</v>
      </c>
      <c r="E10" s="34">
        <f>SUM(一般接種!E9+一般接種!H9+一般接種!K9+一般接種!N9+医療従事者等!D7)</f>
        <v>1041515</v>
      </c>
      <c r="F10" s="31">
        <f t="shared" si="1"/>
        <v>0.85312530972958411</v>
      </c>
      <c r="G10" s="29">
        <f t="shared" si="7"/>
        <v>832130</v>
      </c>
      <c r="H10" s="31">
        <f t="shared" si="5"/>
        <v>0.68161396041850453</v>
      </c>
      <c r="I10" s="35">
        <v>10313</v>
      </c>
      <c r="J10" s="35">
        <v>47579</v>
      </c>
      <c r="K10" s="35">
        <v>220751</v>
      </c>
      <c r="L10" s="35">
        <v>256450</v>
      </c>
      <c r="M10" s="35">
        <v>168304</v>
      </c>
      <c r="N10" s="35">
        <v>104927</v>
      </c>
      <c r="O10" s="35">
        <v>23806</v>
      </c>
      <c r="P10" s="35">
        <f t="shared" si="8"/>
        <v>652</v>
      </c>
      <c r="Q10" s="65">
        <f t="shared" si="6"/>
        <v>5.3406595386882455E-4</v>
      </c>
      <c r="R10" s="35">
        <v>6</v>
      </c>
      <c r="S10" s="35">
        <v>646</v>
      </c>
      <c r="U10" s="1">
        <v>1220823</v>
      </c>
    </row>
    <row r="11" spans="1:21" x14ac:dyDescent="0.45">
      <c r="A11" s="33" t="s">
        <v>17</v>
      </c>
      <c r="B11" s="32">
        <f t="shared" si="9"/>
        <v>5285586</v>
      </c>
      <c r="C11" s="34">
        <f>SUM(一般接種!D10+一般接種!G10+一般接種!J10+一般接種!M10+医療従事者等!C8)</f>
        <v>1932838</v>
      </c>
      <c r="D11" s="30">
        <f t="shared" si="0"/>
        <v>0.84699707141445468</v>
      </c>
      <c r="E11" s="34">
        <f>SUM(一般接種!E10+一般接種!H10+一般接種!K10+一般接種!N10+医療従事者等!D8)</f>
        <v>1896958</v>
      </c>
      <c r="F11" s="31">
        <f t="shared" si="1"/>
        <v>0.83127394566757329</v>
      </c>
      <c r="G11" s="29">
        <f t="shared" si="7"/>
        <v>1454214</v>
      </c>
      <c r="H11" s="31">
        <f t="shared" si="5"/>
        <v>0.63725723480700391</v>
      </c>
      <c r="I11" s="35">
        <v>18708</v>
      </c>
      <c r="J11" s="35">
        <v>124762</v>
      </c>
      <c r="K11" s="35">
        <v>459330</v>
      </c>
      <c r="L11" s="35">
        <v>393212</v>
      </c>
      <c r="M11" s="35">
        <v>268932</v>
      </c>
      <c r="N11" s="35">
        <v>149761</v>
      </c>
      <c r="O11" s="35">
        <v>39509</v>
      </c>
      <c r="P11" s="35">
        <f t="shared" si="8"/>
        <v>1576</v>
      </c>
      <c r="Q11" s="65">
        <f t="shared" si="6"/>
        <v>6.9062559021976005E-4</v>
      </c>
      <c r="R11" s="35">
        <v>14</v>
      </c>
      <c r="S11" s="35">
        <v>1562</v>
      </c>
      <c r="U11" s="1">
        <v>2281989</v>
      </c>
    </row>
    <row r="12" spans="1:21" x14ac:dyDescent="0.45">
      <c r="A12" s="33" t="s">
        <v>18</v>
      </c>
      <c r="B12" s="32">
        <f t="shared" si="9"/>
        <v>2389061</v>
      </c>
      <c r="C12" s="34">
        <f>SUM(一般接種!D11+一般接種!G11+一般接種!J11+一般接種!M11+医療従事者等!C9)</f>
        <v>854813</v>
      </c>
      <c r="D12" s="30">
        <f t="shared" si="0"/>
        <v>0.88008191185312701</v>
      </c>
      <c r="E12" s="34">
        <f>SUM(一般接種!E11+一般接種!H11+一般接種!K11+一般接種!N11+医療従事者等!D9)</f>
        <v>843641</v>
      </c>
      <c r="F12" s="31">
        <f t="shared" si="1"/>
        <v>0.86857965917420987</v>
      </c>
      <c r="G12" s="29">
        <f t="shared" si="7"/>
        <v>690356</v>
      </c>
      <c r="H12" s="31">
        <f t="shared" si="5"/>
        <v>0.71076343988600699</v>
      </c>
      <c r="I12" s="35">
        <v>4871</v>
      </c>
      <c r="J12" s="35">
        <v>29623</v>
      </c>
      <c r="K12" s="35">
        <v>127320</v>
      </c>
      <c r="L12" s="35">
        <v>229151</v>
      </c>
      <c r="M12" s="35">
        <v>188958</v>
      </c>
      <c r="N12" s="35">
        <v>89670</v>
      </c>
      <c r="O12" s="35">
        <v>20763</v>
      </c>
      <c r="P12" s="35">
        <f t="shared" si="8"/>
        <v>251</v>
      </c>
      <c r="Q12" s="65">
        <f t="shared" si="6"/>
        <v>2.5841974779879914E-4</v>
      </c>
      <c r="R12" s="35">
        <v>3</v>
      </c>
      <c r="S12" s="35">
        <v>248</v>
      </c>
      <c r="U12" s="1">
        <v>971288</v>
      </c>
    </row>
    <row r="13" spans="1:21" x14ac:dyDescent="0.45">
      <c r="A13" s="33" t="s">
        <v>19</v>
      </c>
      <c r="B13" s="32">
        <f t="shared" si="9"/>
        <v>2599523</v>
      </c>
      <c r="C13" s="34">
        <f>SUM(一般接種!D12+一般接種!G12+一般接種!J12+一般接種!M12+医療従事者等!C10)</f>
        <v>933229</v>
      </c>
      <c r="D13" s="30">
        <f t="shared" si="0"/>
        <v>0.87253380355697008</v>
      </c>
      <c r="E13" s="34">
        <f>SUM(一般接種!E12+一般接種!H12+一般接種!K12+一般接種!N12+医療従事者等!D10)</f>
        <v>922785</v>
      </c>
      <c r="F13" s="31">
        <f t="shared" si="1"/>
        <v>0.86276905873619292</v>
      </c>
      <c r="G13" s="29">
        <f t="shared" si="7"/>
        <v>743066</v>
      </c>
      <c r="H13" s="31">
        <f t="shared" si="5"/>
        <v>0.69473859392910364</v>
      </c>
      <c r="I13" s="35">
        <v>9650</v>
      </c>
      <c r="J13" s="35">
        <v>34692</v>
      </c>
      <c r="K13" s="35">
        <v>192737</v>
      </c>
      <c r="L13" s="35">
        <v>270742</v>
      </c>
      <c r="M13" s="35">
        <v>142234</v>
      </c>
      <c r="N13" s="35">
        <v>75768</v>
      </c>
      <c r="O13" s="35">
        <v>17243</v>
      </c>
      <c r="P13" s="35">
        <f t="shared" si="8"/>
        <v>443</v>
      </c>
      <c r="Q13" s="65">
        <f t="shared" si="6"/>
        <v>4.1418823780201616E-4</v>
      </c>
      <c r="R13" s="35">
        <v>2</v>
      </c>
      <c r="S13" s="35">
        <v>441</v>
      </c>
      <c r="U13" s="1">
        <v>1069562</v>
      </c>
    </row>
    <row r="14" spans="1:21" x14ac:dyDescent="0.45">
      <c r="A14" s="33" t="s">
        <v>20</v>
      </c>
      <c r="B14" s="32">
        <f t="shared" si="9"/>
        <v>4425274</v>
      </c>
      <c r="C14" s="34">
        <f>SUM(一般接種!D13+一般接種!G13+一般接種!J13+一般接種!M13+医療従事者等!C11)</f>
        <v>1594663</v>
      </c>
      <c r="D14" s="30">
        <f t="shared" si="0"/>
        <v>0.85639767590608029</v>
      </c>
      <c r="E14" s="34">
        <f>SUM(一般接種!E13+一般接種!H13+一般接種!K13+一般接種!N13+医療従事者等!D11)</f>
        <v>1573106</v>
      </c>
      <c r="F14" s="31">
        <f t="shared" si="1"/>
        <v>0.84482070654044794</v>
      </c>
      <c r="G14" s="29">
        <f t="shared" si="7"/>
        <v>1255754</v>
      </c>
      <c r="H14" s="31">
        <f t="shared" si="5"/>
        <v>0.6743900166428668</v>
      </c>
      <c r="I14" s="35">
        <v>19031</v>
      </c>
      <c r="J14" s="35">
        <v>74950</v>
      </c>
      <c r="K14" s="35">
        <v>345410</v>
      </c>
      <c r="L14" s="35">
        <v>418541</v>
      </c>
      <c r="M14" s="35">
        <v>236350</v>
      </c>
      <c r="N14" s="35">
        <v>128215</v>
      </c>
      <c r="O14" s="35">
        <v>33257</v>
      </c>
      <c r="P14" s="35">
        <f t="shared" si="8"/>
        <v>1751</v>
      </c>
      <c r="Q14" s="65">
        <f t="shared" si="6"/>
        <v>9.4035688450258559E-4</v>
      </c>
      <c r="R14" s="35">
        <v>119</v>
      </c>
      <c r="S14" s="35">
        <v>1632</v>
      </c>
      <c r="U14" s="1">
        <v>1862059</v>
      </c>
    </row>
    <row r="15" spans="1:21" x14ac:dyDescent="0.45">
      <c r="A15" s="33" t="s">
        <v>21</v>
      </c>
      <c r="B15" s="32">
        <f t="shared" si="9"/>
        <v>6799328</v>
      </c>
      <c r="C15" s="34">
        <f>SUM(一般接種!D14+一般接種!G14+一般接種!J14+一般接種!M14+医療従事者等!C12)</f>
        <v>2472572</v>
      </c>
      <c r="D15" s="30">
        <f t="shared" si="0"/>
        <v>0.85036051140516045</v>
      </c>
      <c r="E15" s="34">
        <f>SUM(一般接種!E14+一般接種!H14+一般接種!K14+一般接種!N14+医療従事者等!D12)</f>
        <v>2437067</v>
      </c>
      <c r="F15" s="31">
        <f t="shared" si="1"/>
        <v>0.8381497244361904</v>
      </c>
      <c r="G15" s="29">
        <f t="shared" si="7"/>
        <v>1885389</v>
      </c>
      <c r="H15" s="31">
        <f t="shared" si="5"/>
        <v>0.64841806598055152</v>
      </c>
      <c r="I15" s="35">
        <v>21220</v>
      </c>
      <c r="J15" s="35">
        <v>141566</v>
      </c>
      <c r="K15" s="35">
        <v>553865</v>
      </c>
      <c r="L15" s="35">
        <v>592210</v>
      </c>
      <c r="M15" s="35">
        <v>346188</v>
      </c>
      <c r="N15" s="35">
        <v>180470</v>
      </c>
      <c r="O15" s="35">
        <v>49870</v>
      </c>
      <c r="P15" s="35">
        <f t="shared" si="8"/>
        <v>4300</v>
      </c>
      <c r="Q15" s="65">
        <f t="shared" si="6"/>
        <v>1.4788447814834877E-3</v>
      </c>
      <c r="R15" s="35">
        <v>83</v>
      </c>
      <c r="S15" s="35">
        <v>4217</v>
      </c>
      <c r="U15" s="1">
        <v>2907675</v>
      </c>
    </row>
    <row r="16" spans="1:21" x14ac:dyDescent="0.45">
      <c r="A16" s="36" t="s">
        <v>22</v>
      </c>
      <c r="B16" s="32">
        <f t="shared" si="9"/>
        <v>4492027</v>
      </c>
      <c r="C16" s="34">
        <f>SUM(一般接種!D15+一般接種!G15+一般接種!J15+一般接種!M15+医療従事者等!C13)</f>
        <v>1631054</v>
      </c>
      <c r="D16" s="30">
        <f t="shared" si="0"/>
        <v>0.83412762906431981</v>
      </c>
      <c r="E16" s="34">
        <f>SUM(一般接種!E15+一般接種!H15+一般接種!K15+一般接種!N15+医療従事者等!D13)</f>
        <v>1609301</v>
      </c>
      <c r="F16" s="31">
        <f t="shared" si="1"/>
        <v>0.8230030566620351</v>
      </c>
      <c r="G16" s="29">
        <f t="shared" si="7"/>
        <v>1249677</v>
      </c>
      <c r="H16" s="31">
        <f t="shared" si="5"/>
        <v>0.63908988488806129</v>
      </c>
      <c r="I16" s="35">
        <v>14814</v>
      </c>
      <c r="J16" s="35">
        <v>72185</v>
      </c>
      <c r="K16" s="35">
        <v>366866</v>
      </c>
      <c r="L16" s="35">
        <v>347544</v>
      </c>
      <c r="M16" s="35">
        <v>253428</v>
      </c>
      <c r="N16" s="35">
        <v>147233</v>
      </c>
      <c r="O16" s="35">
        <v>47607</v>
      </c>
      <c r="P16" s="35">
        <f t="shared" si="8"/>
        <v>1995</v>
      </c>
      <c r="Q16" s="65">
        <f t="shared" si="6"/>
        <v>1.0202510891627855E-3</v>
      </c>
      <c r="R16" s="35">
        <v>113</v>
      </c>
      <c r="S16" s="35">
        <v>1882</v>
      </c>
      <c r="U16" s="1">
        <v>1955401</v>
      </c>
    </row>
    <row r="17" spans="1:21" x14ac:dyDescent="0.45">
      <c r="A17" s="33" t="s">
        <v>23</v>
      </c>
      <c r="B17" s="32">
        <f t="shared" si="9"/>
        <v>4450434</v>
      </c>
      <c r="C17" s="34">
        <f>SUM(一般接種!D16+一般接種!G16+一般接種!J16+一般接種!M16+医療従事者等!C14)</f>
        <v>1612318</v>
      </c>
      <c r="D17" s="30">
        <f t="shared" si="0"/>
        <v>0.8234090069919785</v>
      </c>
      <c r="E17" s="34">
        <f>SUM(一般接種!E16+一般接種!H16+一般接種!K16+一般接種!N16+医療従事者等!D14)</f>
        <v>1586968</v>
      </c>
      <c r="F17" s="31">
        <f t="shared" si="1"/>
        <v>0.81046279022379331</v>
      </c>
      <c r="G17" s="29">
        <f t="shared" si="7"/>
        <v>1249590</v>
      </c>
      <c r="H17" s="31">
        <f t="shared" si="5"/>
        <v>0.6381642213552825</v>
      </c>
      <c r="I17" s="35">
        <v>16262</v>
      </c>
      <c r="J17" s="35">
        <v>71949</v>
      </c>
      <c r="K17" s="35">
        <v>402216</v>
      </c>
      <c r="L17" s="35">
        <v>435415</v>
      </c>
      <c r="M17" s="35">
        <v>217350</v>
      </c>
      <c r="N17" s="35">
        <v>78293</v>
      </c>
      <c r="O17" s="35">
        <v>28105</v>
      </c>
      <c r="P17" s="35">
        <f t="shared" si="8"/>
        <v>1558</v>
      </c>
      <c r="Q17" s="65">
        <f t="shared" si="6"/>
        <v>7.9566886488490634E-4</v>
      </c>
      <c r="R17" s="35">
        <v>51</v>
      </c>
      <c r="S17" s="35">
        <v>1507</v>
      </c>
      <c r="U17" s="1">
        <v>1958101</v>
      </c>
    </row>
    <row r="18" spans="1:21" x14ac:dyDescent="0.45">
      <c r="A18" s="33" t="s">
        <v>24</v>
      </c>
      <c r="B18" s="32">
        <f t="shared" si="9"/>
        <v>16666548</v>
      </c>
      <c r="C18" s="34">
        <f>SUM(一般接種!D17+一般接種!G17+一般接種!J17+一般接種!M17+医療従事者等!C15)</f>
        <v>6126085</v>
      </c>
      <c r="D18" s="30">
        <f t="shared" si="0"/>
        <v>0.82854362148605876</v>
      </c>
      <c r="E18" s="34">
        <f>SUM(一般接種!E17+一般接種!H17+一般接種!K17+一般接種!N17+医療従事者等!D15)</f>
        <v>6036254</v>
      </c>
      <c r="F18" s="31">
        <f t="shared" si="1"/>
        <v>0.81639411620467373</v>
      </c>
      <c r="G18" s="29">
        <f t="shared" si="7"/>
        <v>4498423</v>
      </c>
      <c r="H18" s="31">
        <f t="shared" si="5"/>
        <v>0.608404826801486</v>
      </c>
      <c r="I18" s="35">
        <v>49345</v>
      </c>
      <c r="J18" s="35">
        <v>269395</v>
      </c>
      <c r="K18" s="35">
        <v>1313805</v>
      </c>
      <c r="L18" s="35">
        <v>1414317</v>
      </c>
      <c r="M18" s="35">
        <v>835556</v>
      </c>
      <c r="N18" s="35">
        <v>474172</v>
      </c>
      <c r="O18" s="35">
        <v>141833</v>
      </c>
      <c r="P18" s="35">
        <f t="shared" si="8"/>
        <v>5786</v>
      </c>
      <c r="Q18" s="65">
        <f t="shared" si="6"/>
        <v>7.8254764566902614E-4</v>
      </c>
      <c r="R18" s="35">
        <v>208</v>
      </c>
      <c r="S18" s="35">
        <v>5578</v>
      </c>
      <c r="U18" s="1">
        <v>7393799</v>
      </c>
    </row>
    <row r="19" spans="1:21" x14ac:dyDescent="0.45">
      <c r="A19" s="33" t="s">
        <v>25</v>
      </c>
      <c r="B19" s="32">
        <f t="shared" si="9"/>
        <v>14325095</v>
      </c>
      <c r="C19" s="34">
        <f>SUM(一般接種!D18+一般接種!G18+一般接種!J18+一般接種!M18+医療従事者等!C16)</f>
        <v>5228063</v>
      </c>
      <c r="D19" s="30">
        <f t="shared" si="0"/>
        <v>0.82684679731996058</v>
      </c>
      <c r="E19" s="34">
        <f>SUM(一般接種!E18+一般接種!H18+一般接種!K18+一般接種!N18+医療従事者等!D16)</f>
        <v>5160940</v>
      </c>
      <c r="F19" s="31">
        <f t="shared" si="1"/>
        <v>0.81623092724025648</v>
      </c>
      <c r="G19" s="29">
        <f t="shared" si="7"/>
        <v>3929288</v>
      </c>
      <c r="H19" s="31">
        <f t="shared" si="5"/>
        <v>0.62143841773669395</v>
      </c>
      <c r="I19" s="35">
        <v>43006</v>
      </c>
      <c r="J19" s="35">
        <v>212979</v>
      </c>
      <c r="K19" s="35">
        <v>1086915</v>
      </c>
      <c r="L19" s="35">
        <v>1320877</v>
      </c>
      <c r="M19" s="35">
        <v>753491</v>
      </c>
      <c r="N19" s="35">
        <v>393098</v>
      </c>
      <c r="O19" s="35">
        <v>118922</v>
      </c>
      <c r="P19" s="35">
        <f t="shared" si="8"/>
        <v>6804</v>
      </c>
      <c r="Q19" s="65">
        <f t="shared" si="6"/>
        <v>1.0760898652072502E-3</v>
      </c>
      <c r="R19" s="35">
        <v>202</v>
      </c>
      <c r="S19" s="35">
        <v>6602</v>
      </c>
      <c r="U19" s="1">
        <v>6322892</v>
      </c>
    </row>
    <row r="20" spans="1:21" x14ac:dyDescent="0.45">
      <c r="A20" s="33" t="s">
        <v>26</v>
      </c>
      <c r="B20" s="32">
        <f t="shared" si="9"/>
        <v>30662594</v>
      </c>
      <c r="C20" s="34">
        <f>SUM(一般接種!D19+一般接種!G19+一般接種!J19+一般接種!M19+医療従事者等!C17)</f>
        <v>11292228</v>
      </c>
      <c r="D20" s="30">
        <f t="shared" si="0"/>
        <v>0.81571621970408992</v>
      </c>
      <c r="E20" s="34">
        <f>SUM(一般接種!E19+一般接種!H19+一般接種!K19+一般接種!N19+医療従事者等!D17)</f>
        <v>11144629</v>
      </c>
      <c r="F20" s="31">
        <f t="shared" si="1"/>
        <v>0.80505411667959348</v>
      </c>
      <c r="G20" s="29">
        <f t="shared" si="7"/>
        <v>8204173</v>
      </c>
      <c r="H20" s="31">
        <f t="shared" si="5"/>
        <v>0.5926445149140066</v>
      </c>
      <c r="I20" s="35">
        <v>103001</v>
      </c>
      <c r="J20" s="35">
        <v>608131</v>
      </c>
      <c r="K20" s="35">
        <v>2633783</v>
      </c>
      <c r="L20" s="35">
        <v>2931267</v>
      </c>
      <c r="M20" s="35">
        <v>1262992</v>
      </c>
      <c r="N20" s="35">
        <v>509105</v>
      </c>
      <c r="O20" s="35">
        <v>155894</v>
      </c>
      <c r="P20" s="35">
        <f t="shared" si="8"/>
        <v>21564</v>
      </c>
      <c r="Q20" s="65">
        <f t="shared" si="6"/>
        <v>1.5577178003932436E-3</v>
      </c>
      <c r="R20" s="35">
        <v>1259</v>
      </c>
      <c r="S20" s="35">
        <v>20305</v>
      </c>
      <c r="U20" s="1">
        <v>13843329</v>
      </c>
    </row>
    <row r="21" spans="1:21" x14ac:dyDescent="0.45">
      <c r="A21" s="33" t="s">
        <v>27</v>
      </c>
      <c r="B21" s="32">
        <f t="shared" si="9"/>
        <v>20693221</v>
      </c>
      <c r="C21" s="34">
        <f>SUM(一般接種!D20+一般接種!G20+一般接種!J20+一般接種!M20+医療従事者等!C18)</f>
        <v>7604935</v>
      </c>
      <c r="D21" s="30">
        <f t="shared" si="0"/>
        <v>0.82481183175299988</v>
      </c>
      <c r="E21" s="34">
        <f>SUM(一般接種!E20+一般接種!H20+一般接種!K20+一般接種!N20+医療従事者等!D18)</f>
        <v>7511671</v>
      </c>
      <c r="F21" s="31">
        <f t="shared" si="1"/>
        <v>0.8146966564521444</v>
      </c>
      <c r="G21" s="29">
        <f t="shared" si="7"/>
        <v>5568715</v>
      </c>
      <c r="H21" s="31">
        <f t="shared" si="5"/>
        <v>0.60396860981197165</v>
      </c>
      <c r="I21" s="35">
        <v>51116</v>
      </c>
      <c r="J21" s="35">
        <v>303151</v>
      </c>
      <c r="K21" s="35">
        <v>1452737</v>
      </c>
      <c r="L21" s="35">
        <v>2049958</v>
      </c>
      <c r="M21" s="35">
        <v>1097342</v>
      </c>
      <c r="N21" s="35">
        <v>474772</v>
      </c>
      <c r="O21" s="35">
        <v>139639</v>
      </c>
      <c r="P21" s="35">
        <f t="shared" si="8"/>
        <v>7900</v>
      </c>
      <c r="Q21" s="65">
        <f t="shared" si="6"/>
        <v>8.5681382823767712E-4</v>
      </c>
      <c r="R21" s="35">
        <v>538</v>
      </c>
      <c r="S21" s="35">
        <v>7362</v>
      </c>
      <c r="U21" s="1">
        <v>9220206</v>
      </c>
    </row>
    <row r="22" spans="1:21" x14ac:dyDescent="0.45">
      <c r="A22" s="33" t="s">
        <v>28</v>
      </c>
      <c r="B22" s="32">
        <f t="shared" si="9"/>
        <v>5304190</v>
      </c>
      <c r="C22" s="34">
        <f>SUM(一般接種!D21+一般接種!G21+一般接種!J21+一般接種!M21+医療従事者等!C19)</f>
        <v>1900612</v>
      </c>
      <c r="D22" s="30">
        <f t="shared" si="0"/>
        <v>0.85877206220568292</v>
      </c>
      <c r="E22" s="34">
        <f>SUM(一般接種!E21+一般接種!H21+一般接種!K21+一般接種!N21+医療従事者等!D19)</f>
        <v>1866441</v>
      </c>
      <c r="F22" s="31">
        <f t="shared" si="1"/>
        <v>0.84333224590565403</v>
      </c>
      <c r="G22" s="29">
        <f t="shared" si="7"/>
        <v>1536063</v>
      </c>
      <c r="H22" s="31">
        <f t="shared" si="5"/>
        <v>0.69405433101961256</v>
      </c>
      <c r="I22" s="35">
        <v>16811</v>
      </c>
      <c r="J22" s="35">
        <v>64986</v>
      </c>
      <c r="K22" s="35">
        <v>344002</v>
      </c>
      <c r="L22" s="35">
        <v>567634</v>
      </c>
      <c r="M22" s="35">
        <v>356151</v>
      </c>
      <c r="N22" s="35">
        <v>149725</v>
      </c>
      <c r="O22" s="35">
        <v>36754</v>
      </c>
      <c r="P22" s="35">
        <f t="shared" si="8"/>
        <v>1074</v>
      </c>
      <c r="Q22" s="65">
        <f t="shared" si="6"/>
        <v>4.8527589787337099E-4</v>
      </c>
      <c r="R22" s="35">
        <v>8</v>
      </c>
      <c r="S22" s="35">
        <v>1066</v>
      </c>
      <c r="U22" s="1">
        <v>2213174</v>
      </c>
    </row>
    <row r="23" spans="1:21" x14ac:dyDescent="0.45">
      <c r="A23" s="33" t="s">
        <v>29</v>
      </c>
      <c r="B23" s="32">
        <f t="shared" si="9"/>
        <v>2471461</v>
      </c>
      <c r="C23" s="34">
        <f>SUM(一般接種!D22+一般接種!G22+一般接種!J22+一般接種!M22+医療従事者等!C20)</f>
        <v>896816</v>
      </c>
      <c r="D23" s="30">
        <f t="shared" si="0"/>
        <v>0.85600673491945012</v>
      </c>
      <c r="E23" s="34">
        <f>SUM(一般接種!E22+一般接種!H22+一般接種!K22+一般接種!N22+医療従事者等!D20)</f>
        <v>888558</v>
      </c>
      <c r="F23" s="31">
        <f t="shared" si="1"/>
        <v>0.84812451201423344</v>
      </c>
      <c r="G23" s="29">
        <f t="shared" si="7"/>
        <v>685368</v>
      </c>
      <c r="H23" s="31">
        <f t="shared" si="5"/>
        <v>0.65418059434518749</v>
      </c>
      <c r="I23" s="35">
        <v>10201</v>
      </c>
      <c r="J23" s="35">
        <v>39143</v>
      </c>
      <c r="K23" s="35">
        <v>212807</v>
      </c>
      <c r="L23" s="35">
        <v>219387</v>
      </c>
      <c r="M23" s="35">
        <v>127425</v>
      </c>
      <c r="N23" s="35">
        <v>62647</v>
      </c>
      <c r="O23" s="35">
        <v>13758</v>
      </c>
      <c r="P23" s="35">
        <f t="shared" si="8"/>
        <v>719</v>
      </c>
      <c r="Q23" s="65">
        <f t="shared" si="6"/>
        <v>6.8628218319820864E-4</v>
      </c>
      <c r="R23" s="35">
        <v>76</v>
      </c>
      <c r="S23" s="35">
        <v>643</v>
      </c>
      <c r="U23" s="1">
        <v>1047674</v>
      </c>
    </row>
    <row r="24" spans="1:21" x14ac:dyDescent="0.45">
      <c r="A24" s="33" t="s">
        <v>30</v>
      </c>
      <c r="B24" s="32">
        <f t="shared" si="9"/>
        <v>2566815</v>
      </c>
      <c r="C24" s="34">
        <f>SUM(一般接種!D23+一般接種!G23+一般接種!J23+一般接種!M23+医療従事者等!C21)</f>
        <v>937611</v>
      </c>
      <c r="D24" s="30">
        <f t="shared" si="0"/>
        <v>0.8277985549010467</v>
      </c>
      <c r="E24" s="34">
        <f>SUM(一般接種!E23+一般接種!H23+一般接種!K23+一般接種!N23+医療従事者等!D21)</f>
        <v>925698</v>
      </c>
      <c r="F24" s="31">
        <f t="shared" si="1"/>
        <v>0.81728079840657708</v>
      </c>
      <c r="G24" s="29">
        <f t="shared" si="7"/>
        <v>702375</v>
      </c>
      <c r="H24" s="31">
        <f t="shared" si="5"/>
        <v>0.62011325592236299</v>
      </c>
      <c r="I24" s="35">
        <v>9285</v>
      </c>
      <c r="J24" s="35">
        <v>55370</v>
      </c>
      <c r="K24" s="35">
        <v>204609</v>
      </c>
      <c r="L24" s="35">
        <v>215394</v>
      </c>
      <c r="M24" s="35">
        <v>130662</v>
      </c>
      <c r="N24" s="35">
        <v>67601</v>
      </c>
      <c r="O24" s="35">
        <v>19454</v>
      </c>
      <c r="P24" s="35">
        <f t="shared" si="8"/>
        <v>1131</v>
      </c>
      <c r="Q24" s="65">
        <f t="shared" si="6"/>
        <v>9.985379497393736E-4</v>
      </c>
      <c r="R24" s="35">
        <v>38</v>
      </c>
      <c r="S24" s="35">
        <v>1093</v>
      </c>
      <c r="U24" s="1">
        <v>1132656</v>
      </c>
    </row>
    <row r="25" spans="1:21" x14ac:dyDescent="0.45">
      <c r="A25" s="33" t="s">
        <v>31</v>
      </c>
      <c r="B25" s="32">
        <f t="shared" si="9"/>
        <v>1781488</v>
      </c>
      <c r="C25" s="34">
        <f>SUM(一般接種!D24+一般接種!G24+一般接種!J24+一般接種!M24+医療従事者等!C22)</f>
        <v>647797</v>
      </c>
      <c r="D25" s="30">
        <f t="shared" si="0"/>
        <v>0.83631708932419124</v>
      </c>
      <c r="E25" s="34">
        <f>SUM(一般接種!E24+一般接種!H24+一般接種!K24+一般接種!N24+医療従事者等!D22)</f>
        <v>641065</v>
      </c>
      <c r="F25" s="31">
        <f t="shared" si="1"/>
        <v>0.82762596132370581</v>
      </c>
      <c r="G25" s="29">
        <f t="shared" si="7"/>
        <v>491590</v>
      </c>
      <c r="H25" s="31">
        <f t="shared" si="5"/>
        <v>0.6346511606890417</v>
      </c>
      <c r="I25" s="35">
        <v>7666</v>
      </c>
      <c r="J25" s="35">
        <v>32325</v>
      </c>
      <c r="K25" s="35">
        <v>143704</v>
      </c>
      <c r="L25" s="35">
        <v>172095</v>
      </c>
      <c r="M25" s="35">
        <v>91957</v>
      </c>
      <c r="N25" s="35">
        <v>34485</v>
      </c>
      <c r="O25" s="35">
        <v>9358</v>
      </c>
      <c r="P25" s="35">
        <f t="shared" si="8"/>
        <v>1036</v>
      </c>
      <c r="Q25" s="65">
        <f t="shared" si="6"/>
        <v>1.3374938515304364E-3</v>
      </c>
      <c r="R25" s="35">
        <v>145</v>
      </c>
      <c r="S25" s="35">
        <v>891</v>
      </c>
      <c r="U25" s="1">
        <v>774583</v>
      </c>
    </row>
    <row r="26" spans="1:21" x14ac:dyDescent="0.45">
      <c r="A26" s="33" t="s">
        <v>32</v>
      </c>
      <c r="B26" s="32">
        <f t="shared" si="9"/>
        <v>1872869</v>
      </c>
      <c r="C26" s="34">
        <f>SUM(一般接種!D25+一般接種!G25+一般接種!J25+一般接種!M25+医療従事者等!C23)</f>
        <v>681628</v>
      </c>
      <c r="D26" s="30">
        <f t="shared" si="0"/>
        <v>0.83024420308478597</v>
      </c>
      <c r="E26" s="34">
        <f>SUM(一般接種!E25+一般接種!H25+一般接種!K25+一般接種!N25+医療従事者等!D23)</f>
        <v>673209</v>
      </c>
      <c r="F26" s="31">
        <f t="shared" si="1"/>
        <v>0.81998959801314741</v>
      </c>
      <c r="G26" s="29">
        <f t="shared" si="7"/>
        <v>516195</v>
      </c>
      <c r="H26" s="31">
        <f t="shared" si="5"/>
        <v>0.62874163973802588</v>
      </c>
      <c r="I26" s="35">
        <v>6294</v>
      </c>
      <c r="J26" s="35">
        <v>37872</v>
      </c>
      <c r="K26" s="35">
        <v>168853</v>
      </c>
      <c r="L26" s="35">
        <v>164895</v>
      </c>
      <c r="M26" s="35">
        <v>96199</v>
      </c>
      <c r="N26" s="35">
        <v>34573</v>
      </c>
      <c r="O26" s="35">
        <v>7509</v>
      </c>
      <c r="P26" s="35">
        <f t="shared" si="8"/>
        <v>1837</v>
      </c>
      <c r="Q26" s="65">
        <f t="shared" si="6"/>
        <v>2.23752340142534E-3</v>
      </c>
      <c r="R26" s="35">
        <v>114</v>
      </c>
      <c r="S26" s="35">
        <v>1723</v>
      </c>
      <c r="U26" s="1">
        <v>820997</v>
      </c>
    </row>
    <row r="27" spans="1:21" x14ac:dyDescent="0.45">
      <c r="A27" s="33" t="s">
        <v>33</v>
      </c>
      <c r="B27" s="32">
        <f t="shared" si="9"/>
        <v>4801063</v>
      </c>
      <c r="C27" s="34">
        <f>SUM(一般接種!D26+一般接種!G26+一般接種!J26+一般接種!M26+医療従事者等!C24)</f>
        <v>1729988</v>
      </c>
      <c r="D27" s="30">
        <f t="shared" si="0"/>
        <v>0.83504228577275974</v>
      </c>
      <c r="E27" s="34">
        <f>SUM(一般接種!E26+一般接種!H26+一般接種!K26+一般接種!N26+医療従事者等!D24)</f>
        <v>1706452</v>
      </c>
      <c r="F27" s="31">
        <f t="shared" si="1"/>
        <v>0.82368177041777024</v>
      </c>
      <c r="G27" s="29">
        <f t="shared" si="7"/>
        <v>1363831</v>
      </c>
      <c r="H27" s="31">
        <f t="shared" si="5"/>
        <v>0.65830315334427103</v>
      </c>
      <c r="I27" s="35">
        <v>14311</v>
      </c>
      <c r="J27" s="35">
        <v>69255</v>
      </c>
      <c r="K27" s="35">
        <v>457121</v>
      </c>
      <c r="L27" s="35">
        <v>432599</v>
      </c>
      <c r="M27" s="35">
        <v>235155</v>
      </c>
      <c r="N27" s="35">
        <v>121803</v>
      </c>
      <c r="O27" s="35">
        <v>33587</v>
      </c>
      <c r="P27" s="35">
        <f t="shared" si="8"/>
        <v>792</v>
      </c>
      <c r="Q27" s="65">
        <f t="shared" si="6"/>
        <v>3.8228790623520264E-4</v>
      </c>
      <c r="R27" s="35">
        <v>10</v>
      </c>
      <c r="S27" s="35">
        <v>782</v>
      </c>
      <c r="U27" s="1">
        <v>2071737</v>
      </c>
    </row>
    <row r="28" spans="1:21" x14ac:dyDescent="0.45">
      <c r="A28" s="33" t="s">
        <v>34</v>
      </c>
      <c r="B28" s="32">
        <f t="shared" si="9"/>
        <v>4613401</v>
      </c>
      <c r="C28" s="34">
        <f>SUM(一般接種!D27+一般接種!G27+一般接種!J27+一般接種!M27+医療従事者等!C25)</f>
        <v>1668839</v>
      </c>
      <c r="D28" s="30">
        <f t="shared" si="0"/>
        <v>0.82747245500401378</v>
      </c>
      <c r="E28" s="34">
        <f>SUM(一般接種!E27+一般接種!H27+一般接種!K27+一般接種!N27+医療従事者等!D25)</f>
        <v>1654633</v>
      </c>
      <c r="F28" s="31">
        <f t="shared" si="1"/>
        <v>0.82042859175789662</v>
      </c>
      <c r="G28" s="29">
        <f t="shared" si="7"/>
        <v>1288480</v>
      </c>
      <c r="H28" s="31">
        <f t="shared" si="5"/>
        <v>0.63887631390659716</v>
      </c>
      <c r="I28" s="35">
        <v>15475</v>
      </c>
      <c r="J28" s="35">
        <v>85187</v>
      </c>
      <c r="K28" s="35">
        <v>466678</v>
      </c>
      <c r="L28" s="35">
        <v>403291</v>
      </c>
      <c r="M28" s="35">
        <v>191801</v>
      </c>
      <c r="N28" s="35">
        <v>97553</v>
      </c>
      <c r="O28" s="35">
        <v>28495</v>
      </c>
      <c r="P28" s="35">
        <f t="shared" si="8"/>
        <v>1449</v>
      </c>
      <c r="Q28" s="65">
        <f t="shared" si="6"/>
        <v>7.1846810105757116E-4</v>
      </c>
      <c r="R28" s="35">
        <v>35</v>
      </c>
      <c r="S28" s="35">
        <v>1414</v>
      </c>
      <c r="U28" s="1">
        <v>2016791</v>
      </c>
    </row>
    <row r="29" spans="1:21" x14ac:dyDescent="0.45">
      <c r="A29" s="33" t="s">
        <v>35</v>
      </c>
      <c r="B29" s="32">
        <f t="shared" si="9"/>
        <v>8555678</v>
      </c>
      <c r="C29" s="34">
        <f>SUM(一般接種!D28+一般接種!G28+一般接種!J28+一般接種!M28+医療従事者等!C26)</f>
        <v>3137012</v>
      </c>
      <c r="D29" s="30">
        <f t="shared" si="0"/>
        <v>0.85100128585612522</v>
      </c>
      <c r="E29" s="34">
        <f>SUM(一般接種!E28+一般接種!H28+一般接種!K28+一般接種!N28+医療従事者等!D26)</f>
        <v>3101299</v>
      </c>
      <c r="F29" s="31">
        <f t="shared" si="1"/>
        <v>0.84131314665813051</v>
      </c>
      <c r="G29" s="29">
        <f t="shared" si="7"/>
        <v>2315538</v>
      </c>
      <c r="H29" s="31">
        <f t="shared" si="5"/>
        <v>0.62815373847748124</v>
      </c>
      <c r="I29" s="35">
        <v>23539</v>
      </c>
      <c r="J29" s="35">
        <v>115466</v>
      </c>
      <c r="K29" s="35">
        <v>654602</v>
      </c>
      <c r="L29" s="35">
        <v>754863</v>
      </c>
      <c r="M29" s="35">
        <v>452549</v>
      </c>
      <c r="N29" s="35">
        <v>251011</v>
      </c>
      <c r="O29" s="35">
        <v>63508</v>
      </c>
      <c r="P29" s="35">
        <f t="shared" si="8"/>
        <v>1829</v>
      </c>
      <c r="Q29" s="65">
        <f t="shared" si="6"/>
        <v>4.9616684661418352E-4</v>
      </c>
      <c r="R29" s="35">
        <v>23</v>
      </c>
      <c r="S29" s="35">
        <v>1806</v>
      </c>
      <c r="U29" s="1">
        <v>3686260</v>
      </c>
    </row>
    <row r="30" spans="1:21" x14ac:dyDescent="0.45">
      <c r="A30" s="33" t="s">
        <v>36</v>
      </c>
      <c r="B30" s="32">
        <f t="shared" si="9"/>
        <v>16290378</v>
      </c>
      <c r="C30" s="34">
        <f>SUM(一般接種!D29+一般接種!G29+一般接種!J29+一般接種!M29+医療従事者等!C27)</f>
        <v>6009786</v>
      </c>
      <c r="D30" s="30">
        <f t="shared" si="0"/>
        <v>0.79507122954140086</v>
      </c>
      <c r="E30" s="34">
        <f>SUM(一般接種!E29+一般接種!H29+一般接種!K29+一般接種!N29+医療従事者等!D27)</f>
        <v>5903247</v>
      </c>
      <c r="F30" s="31">
        <f t="shared" si="1"/>
        <v>0.78097653569970482</v>
      </c>
      <c r="G30" s="29">
        <f t="shared" si="7"/>
        <v>4371455</v>
      </c>
      <c r="H30" s="31">
        <f t="shared" si="5"/>
        <v>0.57832643320991872</v>
      </c>
      <c r="I30" s="35">
        <v>43116</v>
      </c>
      <c r="J30" s="35">
        <v>374505</v>
      </c>
      <c r="K30" s="35">
        <v>1354389</v>
      </c>
      <c r="L30" s="35">
        <v>1359613</v>
      </c>
      <c r="M30" s="35">
        <v>759232</v>
      </c>
      <c r="N30" s="35">
        <v>368602</v>
      </c>
      <c r="O30" s="35">
        <v>111998</v>
      </c>
      <c r="P30" s="35">
        <f t="shared" si="8"/>
        <v>5890</v>
      </c>
      <c r="Q30" s="65">
        <f t="shared" si="6"/>
        <v>7.7922400930729497E-4</v>
      </c>
      <c r="R30" s="35">
        <v>58</v>
      </c>
      <c r="S30" s="35">
        <v>5832</v>
      </c>
      <c r="U30" s="1">
        <v>7558802</v>
      </c>
    </row>
    <row r="31" spans="1:21" x14ac:dyDescent="0.45">
      <c r="A31" s="33" t="s">
        <v>37</v>
      </c>
      <c r="B31" s="32">
        <f t="shared" si="9"/>
        <v>4047968</v>
      </c>
      <c r="C31" s="34">
        <f>SUM(一般接種!D30+一般接種!G30+一般接種!J30+一般接種!M30+医療従事者等!C28)</f>
        <v>1480040</v>
      </c>
      <c r="D31" s="30">
        <f t="shared" si="0"/>
        <v>0.8219900841795067</v>
      </c>
      <c r="E31" s="34">
        <f>SUM(一般接種!E30+一般接種!H30+一般接種!K30+一般接種!N30+医療従事者等!D28)</f>
        <v>1463608</v>
      </c>
      <c r="F31" s="31">
        <f t="shared" si="1"/>
        <v>0.81286401930069418</v>
      </c>
      <c r="G31" s="29">
        <f t="shared" si="7"/>
        <v>1103579</v>
      </c>
      <c r="H31" s="31">
        <f t="shared" si="5"/>
        <v>0.61290978291717513</v>
      </c>
      <c r="I31" s="35">
        <v>16812</v>
      </c>
      <c r="J31" s="35">
        <v>67435</v>
      </c>
      <c r="K31" s="35">
        <v>346938</v>
      </c>
      <c r="L31" s="35">
        <v>353643</v>
      </c>
      <c r="M31" s="35">
        <v>196502</v>
      </c>
      <c r="N31" s="35">
        <v>97995</v>
      </c>
      <c r="O31" s="35">
        <v>24254</v>
      </c>
      <c r="P31" s="35">
        <f t="shared" si="8"/>
        <v>741</v>
      </c>
      <c r="Q31" s="65">
        <f t="shared" si="6"/>
        <v>4.1153931811100677E-4</v>
      </c>
      <c r="R31" s="35">
        <v>76</v>
      </c>
      <c r="S31" s="35">
        <v>665</v>
      </c>
      <c r="U31" s="1">
        <v>1800557</v>
      </c>
    </row>
    <row r="32" spans="1:21" x14ac:dyDescent="0.45">
      <c r="A32" s="33" t="s">
        <v>38</v>
      </c>
      <c r="B32" s="32">
        <f t="shared" si="9"/>
        <v>3149516</v>
      </c>
      <c r="C32" s="34">
        <f>SUM(一般接種!D31+一般接種!G31+一般接種!J31+一般接種!M31+医療従事者等!C29)</f>
        <v>1157285</v>
      </c>
      <c r="D32" s="30">
        <f t="shared" si="0"/>
        <v>0.81565402232664219</v>
      </c>
      <c r="E32" s="34">
        <f>SUM(一般接種!E31+一般接種!H31+一般接種!K31+一般接種!N31+医療従事者等!D29)</f>
        <v>1145111</v>
      </c>
      <c r="F32" s="31">
        <f t="shared" si="1"/>
        <v>0.80707379181488015</v>
      </c>
      <c r="G32" s="29">
        <f t="shared" si="7"/>
        <v>846272</v>
      </c>
      <c r="H32" s="31">
        <f t="shared" si="5"/>
        <v>0.59645217969852904</v>
      </c>
      <c r="I32" s="35">
        <v>8730</v>
      </c>
      <c r="J32" s="35">
        <v>52846</v>
      </c>
      <c r="K32" s="35">
        <v>238459</v>
      </c>
      <c r="L32" s="35">
        <v>285815</v>
      </c>
      <c r="M32" s="35">
        <v>160949</v>
      </c>
      <c r="N32" s="35">
        <v>83031</v>
      </c>
      <c r="O32" s="35">
        <v>16442</v>
      </c>
      <c r="P32" s="35">
        <f t="shared" si="8"/>
        <v>848</v>
      </c>
      <c r="Q32" s="65">
        <f t="shared" si="6"/>
        <v>5.9767007343307192E-4</v>
      </c>
      <c r="R32" s="35">
        <v>9</v>
      </c>
      <c r="S32" s="35">
        <v>839</v>
      </c>
      <c r="U32" s="1">
        <v>1418843</v>
      </c>
    </row>
    <row r="33" spans="1:21" x14ac:dyDescent="0.45">
      <c r="A33" s="33" t="s">
        <v>39</v>
      </c>
      <c r="B33" s="32">
        <f t="shared" si="9"/>
        <v>5480423</v>
      </c>
      <c r="C33" s="34">
        <f>SUM(一般接種!D32+一般接種!G32+一般接種!J32+一般接種!M32+医療従事者等!C30)</f>
        <v>2028664</v>
      </c>
      <c r="D33" s="30">
        <f t="shared" si="0"/>
        <v>0.80167173672675651</v>
      </c>
      <c r="E33" s="34">
        <f>SUM(一般接種!E32+一般接種!H32+一般接種!K32+一般接種!N32+医療従事者等!D30)</f>
        <v>1996600</v>
      </c>
      <c r="F33" s="31">
        <f t="shared" si="1"/>
        <v>0.78900093339687705</v>
      </c>
      <c r="G33" s="29">
        <f t="shared" si="7"/>
        <v>1453580</v>
      </c>
      <c r="H33" s="31">
        <f t="shared" si="5"/>
        <v>0.57441449302165304</v>
      </c>
      <c r="I33" s="35">
        <v>25952</v>
      </c>
      <c r="J33" s="35">
        <v>95994</v>
      </c>
      <c r="K33" s="35">
        <v>450007</v>
      </c>
      <c r="L33" s="35">
        <v>474544</v>
      </c>
      <c r="M33" s="35">
        <v>250625</v>
      </c>
      <c r="N33" s="35">
        <v>124484</v>
      </c>
      <c r="O33" s="35">
        <v>31974</v>
      </c>
      <c r="P33" s="35">
        <f t="shared" si="8"/>
        <v>1579</v>
      </c>
      <c r="Q33" s="65">
        <f t="shared" si="6"/>
        <v>6.2397699781311668E-4</v>
      </c>
      <c r="R33" s="35">
        <v>10</v>
      </c>
      <c r="S33" s="35">
        <v>1569</v>
      </c>
      <c r="U33" s="1">
        <v>2530542</v>
      </c>
    </row>
    <row r="34" spans="1:21" x14ac:dyDescent="0.45">
      <c r="A34" s="33" t="s">
        <v>40</v>
      </c>
      <c r="B34" s="32">
        <f t="shared" si="9"/>
        <v>18494170</v>
      </c>
      <c r="C34" s="34">
        <f>SUM(一般接種!D33+一般接種!G33+一般接種!J33+一般接種!M33+医療従事者等!C31)</f>
        <v>6900645</v>
      </c>
      <c r="D34" s="30">
        <f t="shared" si="0"/>
        <v>0.78065913374619933</v>
      </c>
      <c r="E34" s="34">
        <f>SUM(一般接種!E33+一般接種!H33+一般接種!K33+一般接種!N33+医療従事者等!D31)</f>
        <v>6810240</v>
      </c>
      <c r="F34" s="31">
        <f t="shared" si="1"/>
        <v>0.77043175804634445</v>
      </c>
      <c r="G34" s="29">
        <f t="shared" si="7"/>
        <v>4776449</v>
      </c>
      <c r="H34" s="31">
        <f t="shared" si="5"/>
        <v>0.54035217558980353</v>
      </c>
      <c r="I34" s="35">
        <v>64933</v>
      </c>
      <c r="J34" s="35">
        <v>371740</v>
      </c>
      <c r="K34" s="35">
        <v>1520035</v>
      </c>
      <c r="L34" s="35">
        <v>1553210</v>
      </c>
      <c r="M34" s="35">
        <v>767146</v>
      </c>
      <c r="N34" s="35">
        <v>366308</v>
      </c>
      <c r="O34" s="35">
        <v>133077</v>
      </c>
      <c r="P34" s="35">
        <f t="shared" si="8"/>
        <v>6836</v>
      </c>
      <c r="Q34" s="65">
        <f t="shared" si="6"/>
        <v>7.7334594639907113E-4</v>
      </c>
      <c r="R34" s="35">
        <v>327</v>
      </c>
      <c r="S34" s="35">
        <v>6509</v>
      </c>
      <c r="U34" s="1">
        <v>8839511</v>
      </c>
    </row>
    <row r="35" spans="1:21" x14ac:dyDescent="0.45">
      <c r="A35" s="33" t="s">
        <v>41</v>
      </c>
      <c r="B35" s="32">
        <f t="shared" si="9"/>
        <v>12023266</v>
      </c>
      <c r="C35" s="34">
        <f>SUM(一般接種!D34+一般接種!G34+一般接種!J34+一般接種!M34+医療従事者等!C32)</f>
        <v>4432196</v>
      </c>
      <c r="D35" s="30">
        <f t="shared" si="0"/>
        <v>0.80240711489284666</v>
      </c>
      <c r="E35" s="34">
        <f>SUM(一般接種!E34+一般接種!H34+一般接種!K34+一般接種!N34+医療従事者等!D32)</f>
        <v>4379821</v>
      </c>
      <c r="F35" s="31">
        <f t="shared" si="1"/>
        <v>0.7929251171105931</v>
      </c>
      <c r="G35" s="29">
        <f t="shared" si="7"/>
        <v>3207682</v>
      </c>
      <c r="H35" s="31">
        <f t="shared" si="5"/>
        <v>0.58072045079092083</v>
      </c>
      <c r="I35" s="35">
        <v>45384</v>
      </c>
      <c r="J35" s="35">
        <v>242287</v>
      </c>
      <c r="K35" s="35">
        <v>1007635</v>
      </c>
      <c r="L35" s="35">
        <v>1035081</v>
      </c>
      <c r="M35" s="35">
        <v>543207</v>
      </c>
      <c r="N35" s="35">
        <v>252166</v>
      </c>
      <c r="O35" s="35">
        <v>81922</v>
      </c>
      <c r="P35" s="35">
        <f t="shared" si="8"/>
        <v>3567</v>
      </c>
      <c r="Q35" s="65">
        <f t="shared" si="6"/>
        <v>6.4577157211070631E-4</v>
      </c>
      <c r="R35" s="35">
        <v>100</v>
      </c>
      <c r="S35" s="35">
        <v>3467</v>
      </c>
      <c r="U35" s="1">
        <v>5523625</v>
      </c>
    </row>
    <row r="36" spans="1:21" x14ac:dyDescent="0.45">
      <c r="A36" s="33" t="s">
        <v>42</v>
      </c>
      <c r="B36" s="32">
        <f t="shared" si="9"/>
        <v>2996740</v>
      </c>
      <c r="C36" s="34">
        <f>SUM(一般接種!D35+一般接種!G35+一般接種!J35+一般接種!M35+医療従事者等!C33)</f>
        <v>1093850</v>
      </c>
      <c r="D36" s="30">
        <f t="shared" si="0"/>
        <v>0.81342922306856569</v>
      </c>
      <c r="E36" s="34">
        <f>SUM(一般接種!E35+一般接種!H35+一般接種!K35+一般接種!N35+医療従事者等!D33)</f>
        <v>1082542</v>
      </c>
      <c r="F36" s="31">
        <f t="shared" si="1"/>
        <v>0.80502015632773349</v>
      </c>
      <c r="G36" s="29">
        <f t="shared" si="7"/>
        <v>819827</v>
      </c>
      <c r="H36" s="31">
        <f t="shared" si="5"/>
        <v>0.60965510779415188</v>
      </c>
      <c r="I36" s="35">
        <v>7537</v>
      </c>
      <c r="J36" s="35">
        <v>54331</v>
      </c>
      <c r="K36" s="35">
        <v>307348</v>
      </c>
      <c r="L36" s="35">
        <v>253832</v>
      </c>
      <c r="M36" s="35">
        <v>131051</v>
      </c>
      <c r="N36" s="35">
        <v>53214</v>
      </c>
      <c r="O36" s="35">
        <v>12514</v>
      </c>
      <c r="P36" s="35">
        <f t="shared" si="8"/>
        <v>521</v>
      </c>
      <c r="Q36" s="65">
        <f t="shared" si="6"/>
        <v>3.8743577750031792E-4</v>
      </c>
      <c r="R36" s="35">
        <v>64</v>
      </c>
      <c r="S36" s="35">
        <v>457</v>
      </c>
      <c r="U36" s="1">
        <v>1344739</v>
      </c>
    </row>
    <row r="37" spans="1:21" x14ac:dyDescent="0.45">
      <c r="A37" s="33" t="s">
        <v>43</v>
      </c>
      <c r="B37" s="32">
        <f t="shared" si="9"/>
        <v>2071453</v>
      </c>
      <c r="C37" s="34">
        <f>SUM(一般接種!D36+一般接種!G36+一般接種!J36+一般接種!M36+医療従事者等!C34)</f>
        <v>749798</v>
      </c>
      <c r="D37" s="30">
        <f t="shared" si="0"/>
        <v>0.79391422569332681</v>
      </c>
      <c r="E37" s="34">
        <f>SUM(一般接種!E36+一般接種!H36+一般接種!K36+一般接種!N36+医療従事者等!D34)</f>
        <v>740681</v>
      </c>
      <c r="F37" s="31">
        <f t="shared" si="1"/>
        <v>0.78426080437765766</v>
      </c>
      <c r="G37" s="29">
        <f t="shared" si="7"/>
        <v>580540</v>
      </c>
      <c r="H37" s="31">
        <f t="shared" si="5"/>
        <v>0.61469751130838435</v>
      </c>
      <c r="I37" s="35">
        <v>7680</v>
      </c>
      <c r="J37" s="35">
        <v>44731</v>
      </c>
      <c r="K37" s="35">
        <v>212239</v>
      </c>
      <c r="L37" s="35">
        <v>196277</v>
      </c>
      <c r="M37" s="35">
        <v>83198</v>
      </c>
      <c r="N37" s="35">
        <v>29633</v>
      </c>
      <c r="O37" s="35">
        <v>6782</v>
      </c>
      <c r="P37" s="35">
        <f t="shared" si="8"/>
        <v>434</v>
      </c>
      <c r="Q37" s="65">
        <f t="shared" si="6"/>
        <v>4.595354668202687E-4</v>
      </c>
      <c r="R37" s="35">
        <v>2</v>
      </c>
      <c r="S37" s="35">
        <v>432</v>
      </c>
      <c r="U37" s="1">
        <v>944432</v>
      </c>
    </row>
    <row r="38" spans="1:21" x14ac:dyDescent="0.45">
      <c r="A38" s="33" t="s">
        <v>44</v>
      </c>
      <c r="B38" s="32">
        <f t="shared" si="9"/>
        <v>1220943</v>
      </c>
      <c r="C38" s="34">
        <f>SUM(一般接種!D37+一般接種!G37+一般接種!J37+一般接種!M37+医療従事者等!C35)</f>
        <v>443658</v>
      </c>
      <c r="D38" s="30">
        <f t="shared" si="0"/>
        <v>0.79681674174012374</v>
      </c>
      <c r="E38" s="34">
        <f>SUM(一般接種!E37+一般接種!H37+一般接種!K37+一般接種!N37+医療従事者等!D35)</f>
        <v>438302</v>
      </c>
      <c r="F38" s="31">
        <f t="shared" si="1"/>
        <v>0.78719728155060809</v>
      </c>
      <c r="G38" s="29">
        <f t="shared" si="7"/>
        <v>338338</v>
      </c>
      <c r="H38" s="31">
        <f t="shared" si="5"/>
        <v>0.60766036624352537</v>
      </c>
      <c r="I38" s="35">
        <v>4912</v>
      </c>
      <c r="J38" s="35">
        <v>23192</v>
      </c>
      <c r="K38" s="35">
        <v>108316</v>
      </c>
      <c r="L38" s="35">
        <v>110524</v>
      </c>
      <c r="M38" s="35">
        <v>59621</v>
      </c>
      <c r="N38" s="35">
        <v>25014</v>
      </c>
      <c r="O38" s="35">
        <v>6759</v>
      </c>
      <c r="P38" s="35">
        <f t="shared" si="8"/>
        <v>645</v>
      </c>
      <c r="Q38" s="65">
        <f t="shared" si="6"/>
        <v>1.1584301385805728E-3</v>
      </c>
      <c r="R38" s="35">
        <v>16</v>
      </c>
      <c r="S38" s="35">
        <v>629</v>
      </c>
      <c r="U38" s="1">
        <v>556788</v>
      </c>
    </row>
    <row r="39" spans="1:21" x14ac:dyDescent="0.45">
      <c r="A39" s="33" t="s">
        <v>45</v>
      </c>
      <c r="B39" s="32">
        <f t="shared" si="9"/>
        <v>1551897</v>
      </c>
      <c r="C39" s="34">
        <f>SUM(一般接種!D38+一般接種!G38+一般接種!J38+一般接種!M38+医療従事者等!C36)</f>
        <v>564202</v>
      </c>
      <c r="D39" s="30">
        <f t="shared" si="0"/>
        <v>0.83856929467981545</v>
      </c>
      <c r="E39" s="34">
        <f>SUM(一般接種!E38+一般接種!H38+一般接種!K38+一般接種!N38+医療従事者等!D36)</f>
        <v>554728</v>
      </c>
      <c r="F39" s="31">
        <f t="shared" si="1"/>
        <v>0.82448815796318453</v>
      </c>
      <c r="G39" s="29">
        <f t="shared" si="7"/>
        <v>432601</v>
      </c>
      <c r="H39" s="31">
        <f t="shared" si="5"/>
        <v>0.64297169355617811</v>
      </c>
      <c r="I39" s="35">
        <v>4900</v>
      </c>
      <c r="J39" s="35">
        <v>30253</v>
      </c>
      <c r="K39" s="35">
        <v>111384</v>
      </c>
      <c r="L39" s="35">
        <v>142582</v>
      </c>
      <c r="M39" s="35">
        <v>82541</v>
      </c>
      <c r="N39" s="35">
        <v>45471</v>
      </c>
      <c r="O39" s="35">
        <v>15470</v>
      </c>
      <c r="P39" s="35">
        <f t="shared" si="8"/>
        <v>366</v>
      </c>
      <c r="Q39" s="65">
        <f t="shared" si="6"/>
        <v>5.4398311571531553E-4</v>
      </c>
      <c r="R39" s="35">
        <v>23</v>
      </c>
      <c r="S39" s="35">
        <v>343</v>
      </c>
      <c r="U39" s="1">
        <v>672815</v>
      </c>
    </row>
    <row r="40" spans="1:21" x14ac:dyDescent="0.45">
      <c r="A40" s="33" t="s">
        <v>46</v>
      </c>
      <c r="B40" s="32">
        <f t="shared" si="9"/>
        <v>4128656</v>
      </c>
      <c r="C40" s="34">
        <f>SUM(一般接種!D39+一般接種!G39+一般接種!J39+一般接種!M39+医療従事者等!C37)</f>
        <v>1514561</v>
      </c>
      <c r="D40" s="30">
        <f t="shared" si="0"/>
        <v>0.79975087008017254</v>
      </c>
      <c r="E40" s="34">
        <f>SUM(一般接種!E39+一般接種!H39+一般接種!K39+一般接種!N39+医療従事者等!D37)</f>
        <v>1484610</v>
      </c>
      <c r="F40" s="31">
        <f t="shared" si="1"/>
        <v>0.78393550291452441</v>
      </c>
      <c r="G40" s="29">
        <f t="shared" si="7"/>
        <v>1127197</v>
      </c>
      <c r="H40" s="31">
        <f t="shared" si="5"/>
        <v>0.59520665163156861</v>
      </c>
      <c r="I40" s="35">
        <v>21838</v>
      </c>
      <c r="J40" s="35">
        <v>137958</v>
      </c>
      <c r="K40" s="35">
        <v>362563</v>
      </c>
      <c r="L40" s="35">
        <v>317893</v>
      </c>
      <c r="M40" s="35">
        <v>163360</v>
      </c>
      <c r="N40" s="35">
        <v>91527</v>
      </c>
      <c r="O40" s="35">
        <v>32058</v>
      </c>
      <c r="P40" s="35">
        <f t="shared" si="8"/>
        <v>2288</v>
      </c>
      <c r="Q40" s="65">
        <f t="shared" si="6"/>
        <v>1.2081586616474575E-3</v>
      </c>
      <c r="R40" s="35">
        <v>244</v>
      </c>
      <c r="S40" s="35">
        <v>2044</v>
      </c>
      <c r="U40" s="1">
        <v>1893791</v>
      </c>
    </row>
    <row r="41" spans="1:21" x14ac:dyDescent="0.45">
      <c r="A41" s="33" t="s">
        <v>47</v>
      </c>
      <c r="B41" s="32">
        <f t="shared" si="9"/>
        <v>6122745</v>
      </c>
      <c r="C41" s="34">
        <f>SUM(一般接種!D40+一般接種!G40+一般接種!J40+一般接種!M40+医療従事者等!C38)</f>
        <v>2243286</v>
      </c>
      <c r="D41" s="30">
        <f t="shared" si="0"/>
        <v>0.79763180136202361</v>
      </c>
      <c r="E41" s="34">
        <f>SUM(一般接種!E40+一般接種!H40+一般接種!K40+一般接種!N40+医療従事者等!D38)</f>
        <v>2215565</v>
      </c>
      <c r="F41" s="31">
        <f t="shared" si="1"/>
        <v>0.78777521100058201</v>
      </c>
      <c r="G41" s="29">
        <f t="shared" si="7"/>
        <v>1661907</v>
      </c>
      <c r="H41" s="31">
        <f t="shared" si="5"/>
        <v>0.59091434355947325</v>
      </c>
      <c r="I41" s="35">
        <v>22399</v>
      </c>
      <c r="J41" s="35">
        <v>121238</v>
      </c>
      <c r="K41" s="35">
        <v>545024</v>
      </c>
      <c r="L41" s="35">
        <v>531967</v>
      </c>
      <c r="M41" s="35">
        <v>292350</v>
      </c>
      <c r="N41" s="35">
        <v>116392</v>
      </c>
      <c r="O41" s="35">
        <v>32537</v>
      </c>
      <c r="P41" s="35">
        <f t="shared" si="8"/>
        <v>1987</v>
      </c>
      <c r="Q41" s="65">
        <f t="shared" si="6"/>
        <v>7.0650571942513834E-4</v>
      </c>
      <c r="R41" s="35">
        <v>50</v>
      </c>
      <c r="S41" s="35">
        <v>1937</v>
      </c>
      <c r="U41" s="1">
        <v>2812433</v>
      </c>
    </row>
    <row r="42" spans="1:21" x14ac:dyDescent="0.45">
      <c r="A42" s="33" t="s">
        <v>48</v>
      </c>
      <c r="B42" s="32">
        <f t="shared" si="9"/>
        <v>3098228</v>
      </c>
      <c r="C42" s="34">
        <f>SUM(一般接種!D41+一般接種!G41+一般接種!J41+一般接種!M41+医療従事者等!C39)</f>
        <v>1121227</v>
      </c>
      <c r="D42" s="30">
        <f t="shared" si="0"/>
        <v>0.82679649880909367</v>
      </c>
      <c r="E42" s="34">
        <f>SUM(一般接種!E41+一般接種!H41+一般接種!K41+一般接種!N41+医療従事者等!D39)</f>
        <v>1097786</v>
      </c>
      <c r="F42" s="31">
        <f t="shared" si="1"/>
        <v>0.809511027866471</v>
      </c>
      <c r="G42" s="29">
        <f t="shared" si="7"/>
        <v>876290</v>
      </c>
      <c r="H42" s="31">
        <f t="shared" si="5"/>
        <v>0.64617914475964344</v>
      </c>
      <c r="I42" s="35">
        <v>44769</v>
      </c>
      <c r="J42" s="35">
        <v>46618</v>
      </c>
      <c r="K42" s="35">
        <v>286865</v>
      </c>
      <c r="L42" s="35">
        <v>309722</v>
      </c>
      <c r="M42" s="35">
        <v>133642</v>
      </c>
      <c r="N42" s="35">
        <v>41758</v>
      </c>
      <c r="O42" s="35">
        <v>12916</v>
      </c>
      <c r="P42" s="35">
        <f t="shared" si="8"/>
        <v>2925</v>
      </c>
      <c r="Q42" s="65">
        <f t="shared" si="6"/>
        <v>2.1569046758743758E-3</v>
      </c>
      <c r="R42" s="35">
        <v>396</v>
      </c>
      <c r="S42" s="35">
        <v>2529</v>
      </c>
      <c r="U42" s="1">
        <v>1356110</v>
      </c>
    </row>
    <row r="43" spans="1:21" x14ac:dyDescent="0.45">
      <c r="A43" s="33" t="s">
        <v>49</v>
      </c>
      <c r="B43" s="32">
        <f t="shared" si="9"/>
        <v>1656451</v>
      </c>
      <c r="C43" s="34">
        <f>SUM(一般接種!D42+一般接種!G42+一般接種!J42+一般接種!M42+医療従事者等!C40)</f>
        <v>599419</v>
      </c>
      <c r="D43" s="30">
        <f t="shared" si="0"/>
        <v>0.81559264656459152</v>
      </c>
      <c r="E43" s="34">
        <f>SUM(一般接種!E42+一般接種!H42+一般接種!K42+一般接種!N42+医療従事者等!D40)</f>
        <v>591939</v>
      </c>
      <c r="F43" s="31">
        <f t="shared" si="1"/>
        <v>0.80541506961707543</v>
      </c>
      <c r="G43" s="29">
        <f t="shared" si="7"/>
        <v>464500</v>
      </c>
      <c r="H43" s="31">
        <f t="shared" si="5"/>
        <v>0.63201664333171415</v>
      </c>
      <c r="I43" s="35">
        <v>7914</v>
      </c>
      <c r="J43" s="35">
        <v>39679</v>
      </c>
      <c r="K43" s="35">
        <v>152443</v>
      </c>
      <c r="L43" s="35">
        <v>160375</v>
      </c>
      <c r="M43" s="35">
        <v>67229</v>
      </c>
      <c r="N43" s="35">
        <v>28969</v>
      </c>
      <c r="O43" s="35">
        <v>7891</v>
      </c>
      <c r="P43" s="35">
        <f t="shared" si="8"/>
        <v>593</v>
      </c>
      <c r="Q43" s="65">
        <f t="shared" si="6"/>
        <v>8.0685870720281273E-4</v>
      </c>
      <c r="R43" s="35">
        <v>8</v>
      </c>
      <c r="S43" s="35">
        <v>585</v>
      </c>
      <c r="U43" s="1">
        <v>734949</v>
      </c>
    </row>
    <row r="44" spans="1:21" x14ac:dyDescent="0.45">
      <c r="A44" s="33" t="s">
        <v>50</v>
      </c>
      <c r="B44" s="32">
        <f t="shared" si="9"/>
        <v>2143142</v>
      </c>
      <c r="C44" s="34">
        <f>SUM(一般接種!D43+一般接種!G43+一般接種!J43+一般接種!M43+医療従事者等!C41)</f>
        <v>779605</v>
      </c>
      <c r="D44" s="30">
        <f t="shared" si="0"/>
        <v>0.80050128555821154</v>
      </c>
      <c r="E44" s="34">
        <f>SUM(一般接種!E43+一般接種!H43+一般接種!K43+一般接種!N43+医療従事者等!D41)</f>
        <v>770808</v>
      </c>
      <c r="F44" s="31">
        <f t="shared" si="1"/>
        <v>0.79146849355578008</v>
      </c>
      <c r="G44" s="29">
        <f t="shared" si="7"/>
        <v>591429</v>
      </c>
      <c r="H44" s="31">
        <f t="shared" si="5"/>
        <v>0.60728147564010937</v>
      </c>
      <c r="I44" s="35">
        <v>9386</v>
      </c>
      <c r="J44" s="35">
        <v>48414</v>
      </c>
      <c r="K44" s="35">
        <v>170664</v>
      </c>
      <c r="L44" s="35">
        <v>186974</v>
      </c>
      <c r="M44" s="35">
        <v>113847</v>
      </c>
      <c r="N44" s="35">
        <v>52708</v>
      </c>
      <c r="O44" s="35">
        <v>9436</v>
      </c>
      <c r="P44" s="35">
        <f t="shared" si="8"/>
        <v>1300</v>
      </c>
      <c r="Q44" s="65">
        <f t="shared" si="6"/>
        <v>1.3348447883552248E-3</v>
      </c>
      <c r="R44" s="35">
        <v>147</v>
      </c>
      <c r="S44" s="35">
        <v>1153</v>
      </c>
      <c r="U44" s="1">
        <v>973896</v>
      </c>
    </row>
    <row r="45" spans="1:21" x14ac:dyDescent="0.45">
      <c r="A45" s="33" t="s">
        <v>51</v>
      </c>
      <c r="B45" s="32">
        <f t="shared" si="9"/>
        <v>3073792</v>
      </c>
      <c r="C45" s="34">
        <f>SUM(一般接種!D44+一般接種!G44+一般接種!J44+一般接種!M44+医療従事者等!C42)</f>
        <v>1113483</v>
      </c>
      <c r="D45" s="30">
        <f t="shared" si="0"/>
        <v>0.82102005649530052</v>
      </c>
      <c r="E45" s="34">
        <f>SUM(一般接種!E44+一般接種!H44+一般接種!K44+一般接種!N44+医療従事者等!D42)</f>
        <v>1102297</v>
      </c>
      <c r="F45" s="31">
        <f t="shared" si="1"/>
        <v>0.81277212603569182</v>
      </c>
      <c r="G45" s="29">
        <f t="shared" si="7"/>
        <v>856584</v>
      </c>
      <c r="H45" s="31">
        <f t="shared" si="5"/>
        <v>0.63159710931641566</v>
      </c>
      <c r="I45" s="35">
        <v>12479</v>
      </c>
      <c r="J45" s="35">
        <v>59162</v>
      </c>
      <c r="K45" s="35">
        <v>279865</v>
      </c>
      <c r="L45" s="35">
        <v>271504</v>
      </c>
      <c r="M45" s="35">
        <v>141997</v>
      </c>
      <c r="N45" s="35">
        <v>71518</v>
      </c>
      <c r="O45" s="35">
        <v>20059</v>
      </c>
      <c r="P45" s="35">
        <f t="shared" si="8"/>
        <v>1428</v>
      </c>
      <c r="Q45" s="65">
        <f t="shared" si="6"/>
        <v>1.0529272927159994E-3</v>
      </c>
      <c r="R45" s="35">
        <v>210</v>
      </c>
      <c r="S45" s="35">
        <v>1218</v>
      </c>
      <c r="U45" s="1">
        <v>1356219</v>
      </c>
    </row>
    <row r="46" spans="1:21" x14ac:dyDescent="0.45">
      <c r="A46" s="33" t="s">
        <v>52</v>
      </c>
      <c r="B46" s="32">
        <f t="shared" si="9"/>
        <v>1553559</v>
      </c>
      <c r="C46" s="34">
        <f>SUM(一般接種!D45+一般接種!G45+一般接種!J45+一般接種!M45+医療従事者等!C43)</f>
        <v>565576</v>
      </c>
      <c r="D46" s="30">
        <f t="shared" si="0"/>
        <v>0.80662096191064325</v>
      </c>
      <c r="E46" s="34">
        <f>SUM(一般接種!E45+一般接種!H45+一般接種!K45+一般接種!N45+医療従事者等!D43)</f>
        <v>558103</v>
      </c>
      <c r="F46" s="31">
        <f t="shared" si="1"/>
        <v>0.79596301594342</v>
      </c>
      <c r="G46" s="29">
        <f t="shared" si="7"/>
        <v>428828</v>
      </c>
      <c r="H46" s="31">
        <f t="shared" si="5"/>
        <v>0.61159181764116111</v>
      </c>
      <c r="I46" s="35">
        <v>10595</v>
      </c>
      <c r="J46" s="35">
        <v>33509</v>
      </c>
      <c r="K46" s="35">
        <v>140986</v>
      </c>
      <c r="L46" s="35">
        <v>125385</v>
      </c>
      <c r="M46" s="35">
        <v>73239</v>
      </c>
      <c r="N46" s="35">
        <v>36023</v>
      </c>
      <c r="O46" s="35">
        <v>9091</v>
      </c>
      <c r="P46" s="35">
        <f t="shared" si="8"/>
        <v>1052</v>
      </c>
      <c r="Q46" s="65">
        <f t="shared" si="6"/>
        <v>1.500355835343078E-3</v>
      </c>
      <c r="R46" s="35">
        <v>150</v>
      </c>
      <c r="S46" s="35">
        <v>902</v>
      </c>
      <c r="U46" s="1">
        <v>701167</v>
      </c>
    </row>
    <row r="47" spans="1:21" x14ac:dyDescent="0.45">
      <c r="A47" s="33" t="s">
        <v>53</v>
      </c>
      <c r="B47" s="32">
        <f t="shared" si="9"/>
        <v>11158603</v>
      </c>
      <c r="C47" s="34">
        <f>SUM(一般接種!D46+一般接種!G46+一般接種!J46+一般接種!M46+医療従事者等!C44)</f>
        <v>4132742</v>
      </c>
      <c r="D47" s="30">
        <f t="shared" si="0"/>
        <v>0.80651929971097758</v>
      </c>
      <c r="E47" s="34">
        <f>SUM(一般接種!E46+一般接種!H46+一般接種!K46+一般接種!N46+医療従事者等!D44)</f>
        <v>4050723</v>
      </c>
      <c r="F47" s="31">
        <f t="shared" si="1"/>
        <v>0.79051300015417136</v>
      </c>
      <c r="G47" s="29">
        <f t="shared" si="7"/>
        <v>2966136</v>
      </c>
      <c r="H47" s="31">
        <f t="shared" si="5"/>
        <v>0.57885198968808604</v>
      </c>
      <c r="I47" s="35">
        <v>43550</v>
      </c>
      <c r="J47" s="35">
        <v>229230</v>
      </c>
      <c r="K47" s="35">
        <v>928349</v>
      </c>
      <c r="L47" s="35">
        <v>1022988</v>
      </c>
      <c r="M47" s="35">
        <v>489925</v>
      </c>
      <c r="N47" s="35">
        <v>191744</v>
      </c>
      <c r="O47" s="35">
        <v>60350</v>
      </c>
      <c r="P47" s="35">
        <f t="shared" si="8"/>
        <v>9002</v>
      </c>
      <c r="Q47" s="65">
        <f t="shared" si="6"/>
        <v>1.7567723162970784E-3</v>
      </c>
      <c r="R47" s="35">
        <v>65</v>
      </c>
      <c r="S47" s="35">
        <v>8937</v>
      </c>
      <c r="U47" s="1">
        <v>5124170</v>
      </c>
    </row>
    <row r="48" spans="1:21" x14ac:dyDescent="0.45">
      <c r="A48" s="33" t="s">
        <v>54</v>
      </c>
      <c r="B48" s="32">
        <f t="shared" si="9"/>
        <v>1791857</v>
      </c>
      <c r="C48" s="34">
        <f>SUM(一般接種!D47+一般接種!G47+一般接種!J47+一般接種!M47+医療従事者等!C45)</f>
        <v>657730</v>
      </c>
      <c r="D48" s="30">
        <f t="shared" si="0"/>
        <v>0.80385274412078878</v>
      </c>
      <c r="E48" s="34">
        <f>SUM(一般接種!E47+一般接種!H47+一般接種!K47+一般接種!N47+医療従事者等!D45)</f>
        <v>649567</v>
      </c>
      <c r="F48" s="31">
        <f t="shared" si="1"/>
        <v>0.79387623407828189</v>
      </c>
      <c r="G48" s="29">
        <f t="shared" si="7"/>
        <v>483569</v>
      </c>
      <c r="H48" s="31">
        <f t="shared" si="5"/>
        <v>0.59099975312323549</v>
      </c>
      <c r="I48" s="35">
        <v>8396</v>
      </c>
      <c r="J48" s="35">
        <v>56461</v>
      </c>
      <c r="K48" s="35">
        <v>165605</v>
      </c>
      <c r="L48" s="35">
        <v>146860</v>
      </c>
      <c r="M48" s="35">
        <v>63018</v>
      </c>
      <c r="N48" s="35">
        <v>32114</v>
      </c>
      <c r="O48" s="35">
        <v>11115</v>
      </c>
      <c r="P48" s="35">
        <f t="shared" si="8"/>
        <v>991</v>
      </c>
      <c r="Q48" s="65">
        <f t="shared" si="6"/>
        <v>1.2111627406742914E-3</v>
      </c>
      <c r="R48" s="35">
        <v>41</v>
      </c>
      <c r="S48" s="35">
        <v>950</v>
      </c>
      <c r="U48" s="1">
        <v>818222</v>
      </c>
    </row>
    <row r="49" spans="1:21" x14ac:dyDescent="0.45">
      <c r="A49" s="33" t="s">
        <v>55</v>
      </c>
      <c r="B49" s="32">
        <f t="shared" si="9"/>
        <v>3043208</v>
      </c>
      <c r="C49" s="34">
        <f>SUM(一般接種!D48+一般接種!G48+一般接種!J48+一般接種!M48+医療従事者等!C46)</f>
        <v>1100137</v>
      </c>
      <c r="D49" s="30">
        <f t="shared" si="0"/>
        <v>0.82349405436479839</v>
      </c>
      <c r="E49" s="34">
        <f>SUM(一般接種!E48+一般接種!H48+一般接種!K48+一般接種!N48+医療従事者等!D46)</f>
        <v>1083393</v>
      </c>
      <c r="F49" s="31">
        <f t="shared" si="1"/>
        <v>0.81096053858786865</v>
      </c>
      <c r="G49" s="29">
        <f t="shared" si="7"/>
        <v>858823</v>
      </c>
      <c r="H49" s="31">
        <f t="shared" si="5"/>
        <v>0.64286142021560877</v>
      </c>
      <c r="I49" s="35">
        <v>14885</v>
      </c>
      <c r="J49" s="35">
        <v>65847</v>
      </c>
      <c r="K49" s="35">
        <v>276933</v>
      </c>
      <c r="L49" s="35">
        <v>301871</v>
      </c>
      <c r="M49" s="35">
        <v>131822</v>
      </c>
      <c r="N49" s="35">
        <v>51649</v>
      </c>
      <c r="O49" s="35">
        <v>15816</v>
      </c>
      <c r="P49" s="35">
        <f t="shared" si="8"/>
        <v>855</v>
      </c>
      <c r="Q49" s="65">
        <f t="shared" si="6"/>
        <v>6.3999976046792586E-4</v>
      </c>
      <c r="R49" s="35">
        <v>80</v>
      </c>
      <c r="S49" s="35">
        <v>775</v>
      </c>
      <c r="U49" s="1">
        <v>1335938</v>
      </c>
    </row>
    <row r="50" spans="1:21" x14ac:dyDescent="0.45">
      <c r="A50" s="33" t="s">
        <v>56</v>
      </c>
      <c r="B50" s="32">
        <f t="shared" si="9"/>
        <v>4031360</v>
      </c>
      <c r="C50" s="34">
        <f>SUM(一般接種!D49+一般接種!G49+一般接種!J49+一般接種!M49+医療従事者等!C47)</f>
        <v>1459305</v>
      </c>
      <c r="D50" s="30">
        <f t="shared" si="0"/>
        <v>0.82978941173460252</v>
      </c>
      <c r="E50" s="34">
        <f>SUM(一般接種!E49+一般接種!H49+一般接種!K49+一般接種!N49+医療従事者等!D47)</f>
        <v>1442970</v>
      </c>
      <c r="F50" s="31">
        <f t="shared" si="1"/>
        <v>0.82050101072132242</v>
      </c>
      <c r="G50" s="29">
        <f t="shared" si="7"/>
        <v>1127538</v>
      </c>
      <c r="H50" s="31">
        <f t="shared" si="5"/>
        <v>0.64114019600317285</v>
      </c>
      <c r="I50" s="35">
        <v>20993</v>
      </c>
      <c r="J50" s="35">
        <v>77873</v>
      </c>
      <c r="K50" s="35">
        <v>344105</v>
      </c>
      <c r="L50" s="35">
        <v>429300</v>
      </c>
      <c r="M50" s="35">
        <v>176342</v>
      </c>
      <c r="N50" s="35">
        <v>65625</v>
      </c>
      <c r="O50" s="35">
        <v>13300</v>
      </c>
      <c r="P50" s="35">
        <f t="shared" si="8"/>
        <v>1547</v>
      </c>
      <c r="Q50" s="65">
        <f t="shared" si="6"/>
        <v>8.7965450673672062E-4</v>
      </c>
      <c r="R50" s="35">
        <v>103</v>
      </c>
      <c r="S50" s="35">
        <v>1444</v>
      </c>
      <c r="U50" s="1">
        <v>1758645</v>
      </c>
    </row>
    <row r="51" spans="1:21" x14ac:dyDescent="0.45">
      <c r="A51" s="33" t="s">
        <v>57</v>
      </c>
      <c r="B51" s="32">
        <f t="shared" si="9"/>
        <v>2539725</v>
      </c>
      <c r="C51" s="34">
        <f>SUM(一般接種!D50+一般接種!G50+一般接種!J50+一般接種!M50+医療従事者等!C48)</f>
        <v>925533</v>
      </c>
      <c r="D51" s="30">
        <f t="shared" si="0"/>
        <v>0.81063305951174569</v>
      </c>
      <c r="E51" s="34">
        <f>SUM(一般接種!E50+一般接種!H50+一般接種!K50+一般接種!N50+医療従事者等!D48)</f>
        <v>909872</v>
      </c>
      <c r="F51" s="31">
        <f t="shared" si="1"/>
        <v>0.79691628837012951</v>
      </c>
      <c r="G51" s="29">
        <f t="shared" si="7"/>
        <v>702250</v>
      </c>
      <c r="H51" s="31">
        <f t="shared" si="5"/>
        <v>0.61506944219398274</v>
      </c>
      <c r="I51" s="35">
        <v>19351</v>
      </c>
      <c r="J51" s="35">
        <v>50846</v>
      </c>
      <c r="K51" s="35">
        <v>216396</v>
      </c>
      <c r="L51" s="35">
        <v>218784</v>
      </c>
      <c r="M51" s="35">
        <v>116268</v>
      </c>
      <c r="N51" s="35">
        <v>62981</v>
      </c>
      <c r="O51" s="35">
        <v>17624</v>
      </c>
      <c r="P51" s="35">
        <f t="shared" si="8"/>
        <v>2070</v>
      </c>
      <c r="Q51" s="65">
        <f t="shared" si="6"/>
        <v>1.8130206412837937E-3</v>
      </c>
      <c r="R51" s="35">
        <v>237</v>
      </c>
      <c r="S51" s="35">
        <v>1833</v>
      </c>
      <c r="U51" s="1">
        <v>1141741</v>
      </c>
    </row>
    <row r="52" spans="1:21" x14ac:dyDescent="0.45">
      <c r="A52" s="33" t="s">
        <v>58</v>
      </c>
      <c r="B52" s="32">
        <f t="shared" si="9"/>
        <v>2385310</v>
      </c>
      <c r="C52" s="34">
        <f>SUM(一般接種!D51+一般接種!G51+一般接種!J51+一般接種!M51+医療従事者等!C49)</f>
        <v>870475</v>
      </c>
      <c r="D52" s="30">
        <f t="shared" si="0"/>
        <v>0.80062745978122607</v>
      </c>
      <c r="E52" s="34">
        <f>SUM(一般接種!E51+一般接種!H51+一般接種!K51+一般接種!N51+医療従事者等!D49)</f>
        <v>858287</v>
      </c>
      <c r="F52" s="31">
        <f t="shared" si="1"/>
        <v>0.78941743366926009</v>
      </c>
      <c r="G52" s="29">
        <f t="shared" si="7"/>
        <v>655233</v>
      </c>
      <c r="H52" s="31">
        <f t="shared" si="5"/>
        <v>0.60265663270608816</v>
      </c>
      <c r="I52" s="35">
        <v>10937</v>
      </c>
      <c r="J52" s="35">
        <v>46221</v>
      </c>
      <c r="K52" s="35">
        <v>186556</v>
      </c>
      <c r="L52" s="35">
        <v>215318</v>
      </c>
      <c r="M52" s="35">
        <v>121749</v>
      </c>
      <c r="N52" s="35">
        <v>56679</v>
      </c>
      <c r="O52" s="35">
        <v>17773</v>
      </c>
      <c r="P52" s="35">
        <f t="shared" si="8"/>
        <v>1315</v>
      </c>
      <c r="Q52" s="65">
        <f t="shared" si="6"/>
        <v>1.2094834539904216E-3</v>
      </c>
      <c r="R52" s="35">
        <v>156</v>
      </c>
      <c r="S52" s="35">
        <v>1159</v>
      </c>
      <c r="U52" s="1">
        <v>1087241</v>
      </c>
    </row>
    <row r="53" spans="1:21" x14ac:dyDescent="0.45">
      <c r="A53" s="33" t="s">
        <v>59</v>
      </c>
      <c r="B53" s="32">
        <f t="shared" si="9"/>
        <v>3624989</v>
      </c>
      <c r="C53" s="34">
        <f>SUM(一般接種!D52+一般接種!G52+一般接種!J52+一般接種!M52+医療従事者等!C50)</f>
        <v>1320342</v>
      </c>
      <c r="D53" s="30">
        <f t="shared" si="0"/>
        <v>0.81627704685638547</v>
      </c>
      <c r="E53" s="34">
        <f>SUM(一般接種!E52+一般接種!H52+一般接種!K52+一般接種!N52+医療従事者等!D50)</f>
        <v>1296724</v>
      </c>
      <c r="F53" s="31">
        <f t="shared" si="1"/>
        <v>0.80167565472263969</v>
      </c>
      <c r="G53" s="29">
        <f t="shared" si="7"/>
        <v>1006193</v>
      </c>
      <c r="H53" s="31">
        <f t="shared" si="5"/>
        <v>0.62206023182445691</v>
      </c>
      <c r="I53" s="35">
        <v>17258</v>
      </c>
      <c r="J53" s="35">
        <v>70613</v>
      </c>
      <c r="K53" s="35">
        <v>342051</v>
      </c>
      <c r="L53" s="35">
        <v>301799</v>
      </c>
      <c r="M53" s="35">
        <v>171618</v>
      </c>
      <c r="N53" s="35">
        <v>82147</v>
      </c>
      <c r="O53" s="35">
        <v>20707</v>
      </c>
      <c r="P53" s="35">
        <f t="shared" si="8"/>
        <v>1730</v>
      </c>
      <c r="Q53" s="65">
        <f t="shared" si="6"/>
        <v>1.0695405365136813E-3</v>
      </c>
      <c r="R53" s="35">
        <v>100</v>
      </c>
      <c r="S53" s="35">
        <v>1630</v>
      </c>
      <c r="U53" s="1">
        <v>1617517</v>
      </c>
    </row>
    <row r="54" spans="1:21" x14ac:dyDescent="0.45">
      <c r="A54" s="33" t="s">
        <v>60</v>
      </c>
      <c r="B54" s="32">
        <f t="shared" si="9"/>
        <v>2765491</v>
      </c>
      <c r="C54" s="34">
        <f>SUM(一般接種!D53+一般接種!G53+一般接種!J53+一般接種!M53+医療従事者等!C51)</f>
        <v>1058572</v>
      </c>
      <c r="D54" s="37">
        <f t="shared" si="0"/>
        <v>0.71278645871910518</v>
      </c>
      <c r="E54" s="34">
        <f>SUM(一般接種!E53+一般接種!H53+一般接種!K53+一般接種!N53+医療従事者等!D51)</f>
        <v>1036908</v>
      </c>
      <c r="F54" s="31">
        <f t="shared" si="1"/>
        <v>0.69819906566346912</v>
      </c>
      <c r="G54" s="29">
        <f t="shared" si="7"/>
        <v>668836</v>
      </c>
      <c r="H54" s="31">
        <f t="shared" si="5"/>
        <v>0.45035882670602606</v>
      </c>
      <c r="I54" s="35">
        <v>17226</v>
      </c>
      <c r="J54" s="35">
        <v>58254</v>
      </c>
      <c r="K54" s="35">
        <v>210704</v>
      </c>
      <c r="L54" s="35">
        <v>190714</v>
      </c>
      <c r="M54" s="35">
        <v>117358</v>
      </c>
      <c r="N54" s="35">
        <v>57517</v>
      </c>
      <c r="O54" s="35">
        <v>17063</v>
      </c>
      <c r="P54" s="35">
        <f t="shared" si="8"/>
        <v>1175</v>
      </c>
      <c r="Q54" s="65">
        <f t="shared" si="6"/>
        <v>7.9118292283845461E-4</v>
      </c>
      <c r="R54" s="35">
        <v>14</v>
      </c>
      <c r="S54" s="35">
        <v>1161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topLeftCell="B1" workbookViewId="0">
      <selection activeCell="E6" sqref="E6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8"/>
      <c r="U2" s="118"/>
      <c r="W2" s="49" t="str">
        <f>'進捗状況 (都道府県別)'!H3</f>
        <v>（6月21日公表時点）</v>
      </c>
    </row>
    <row r="3" spans="1:23" ht="37.5" customHeight="1" x14ac:dyDescent="0.45">
      <c r="A3" s="119" t="s">
        <v>3</v>
      </c>
      <c r="B3" s="132" t="s">
        <v>119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">
        <v>120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13</v>
      </c>
      <c r="C4" s="123" t="s">
        <v>121</v>
      </c>
      <c r="D4" s="123"/>
      <c r="E4" s="123"/>
      <c r="F4" s="124" t="s">
        <v>122</v>
      </c>
      <c r="G4" s="125"/>
      <c r="H4" s="126"/>
      <c r="I4" s="124" t="s">
        <v>123</v>
      </c>
      <c r="J4" s="125"/>
      <c r="K4" s="126"/>
      <c r="L4" s="129" t="s">
        <v>124</v>
      </c>
      <c r="M4" s="130"/>
      <c r="N4" s="131"/>
      <c r="P4" s="98" t="s">
        <v>151</v>
      </c>
      <c r="Q4" s="98"/>
      <c r="R4" s="127" t="s">
        <v>125</v>
      </c>
      <c r="S4" s="127"/>
      <c r="T4" s="128" t="s">
        <v>123</v>
      </c>
      <c r="U4" s="128"/>
      <c r="V4" s="114" t="s">
        <v>126</v>
      </c>
      <c r="W4" s="114"/>
    </row>
    <row r="5" spans="1:23" ht="36" x14ac:dyDescent="0.45">
      <c r="A5" s="121"/>
      <c r="B5" s="122"/>
      <c r="C5" s="38" t="s">
        <v>127</v>
      </c>
      <c r="D5" s="38" t="s">
        <v>96</v>
      </c>
      <c r="E5" s="38" t="s">
        <v>97</v>
      </c>
      <c r="F5" s="38" t="s">
        <v>127</v>
      </c>
      <c r="G5" s="38" t="s">
        <v>96</v>
      </c>
      <c r="H5" s="38" t="s">
        <v>97</v>
      </c>
      <c r="I5" s="38" t="s">
        <v>127</v>
      </c>
      <c r="J5" s="38" t="s">
        <v>96</v>
      </c>
      <c r="K5" s="38" t="s">
        <v>97</v>
      </c>
      <c r="L5" s="68" t="s">
        <v>127</v>
      </c>
      <c r="M5" s="68" t="s">
        <v>96</v>
      </c>
      <c r="N5" s="68" t="s">
        <v>97</v>
      </c>
      <c r="P5" s="39" t="s">
        <v>128</v>
      </c>
      <c r="Q5" s="39" t="s">
        <v>129</v>
      </c>
      <c r="R5" s="39" t="s">
        <v>130</v>
      </c>
      <c r="S5" s="39" t="s">
        <v>131</v>
      </c>
      <c r="T5" s="39" t="s">
        <v>130</v>
      </c>
      <c r="U5" s="39" t="s">
        <v>129</v>
      </c>
      <c r="V5" s="39" t="s">
        <v>132</v>
      </c>
      <c r="W5" s="39" t="s">
        <v>129</v>
      </c>
    </row>
    <row r="6" spans="1:23" x14ac:dyDescent="0.45">
      <c r="A6" s="28" t="s">
        <v>133</v>
      </c>
      <c r="B6" s="40">
        <f>SUM(B7:B53)</f>
        <v>193594339</v>
      </c>
      <c r="C6" s="40">
        <f>SUM(C7:C53)</f>
        <v>161149231</v>
      </c>
      <c r="D6" s="40">
        <f>SUM(D7:D53)</f>
        <v>80866061</v>
      </c>
      <c r="E6" s="41">
        <f>SUM(E7:E53)</f>
        <v>80283170</v>
      </c>
      <c r="F6" s="41">
        <f t="shared" ref="F6:T6" si="0">SUM(F7:F53)</f>
        <v>32322844</v>
      </c>
      <c r="G6" s="41">
        <f>SUM(G7:G53)</f>
        <v>16212148</v>
      </c>
      <c r="H6" s="41">
        <f t="shared" ref="H6:N6" si="1">SUM(H7:H53)</f>
        <v>16110696</v>
      </c>
      <c r="I6" s="41">
        <f>SUM(I7:I53)</f>
        <v>117439</v>
      </c>
      <c r="J6" s="41">
        <f t="shared" si="1"/>
        <v>58679</v>
      </c>
      <c r="K6" s="41">
        <f t="shared" si="1"/>
        <v>58760</v>
      </c>
      <c r="L6" s="69">
        <f>SUM(L7:L53)</f>
        <v>4825</v>
      </c>
      <c r="M6" s="69">
        <f t="shared" si="1"/>
        <v>4609</v>
      </c>
      <c r="N6" s="69">
        <f t="shared" si="1"/>
        <v>216</v>
      </c>
      <c r="O6" s="42"/>
      <c r="P6" s="41">
        <f>SUM(P7:P53)</f>
        <v>177120130</v>
      </c>
      <c r="Q6" s="43">
        <f>C6/P6</f>
        <v>0.9098301305447325</v>
      </c>
      <c r="R6" s="41">
        <f t="shared" si="0"/>
        <v>34260650</v>
      </c>
      <c r="S6" s="44">
        <f>F6/R6</f>
        <v>0.94343931011233007</v>
      </c>
      <c r="T6" s="41">
        <f t="shared" si="0"/>
        <v>202140</v>
      </c>
      <c r="U6" s="44">
        <f>I6/T6</f>
        <v>0.58097852973186903</v>
      </c>
      <c r="V6" s="41">
        <f t="shared" ref="V6" si="2">SUM(V7:V53)</f>
        <v>132050</v>
      </c>
      <c r="W6" s="44">
        <v>3.6539189700870882E-2</v>
      </c>
    </row>
    <row r="7" spans="1:23" x14ac:dyDescent="0.45">
      <c r="A7" s="45" t="s">
        <v>14</v>
      </c>
      <c r="B7" s="40">
        <v>7946189</v>
      </c>
      <c r="C7" s="40">
        <v>6447896</v>
      </c>
      <c r="D7" s="40">
        <v>3236915</v>
      </c>
      <c r="E7" s="41">
        <v>3210981</v>
      </c>
      <c r="F7" s="46">
        <v>1497255</v>
      </c>
      <c r="G7" s="41">
        <v>750669</v>
      </c>
      <c r="H7" s="41">
        <v>746586</v>
      </c>
      <c r="I7" s="41">
        <v>866</v>
      </c>
      <c r="J7" s="41">
        <v>425</v>
      </c>
      <c r="K7" s="41">
        <v>441</v>
      </c>
      <c r="L7" s="69">
        <v>172</v>
      </c>
      <c r="M7" s="69">
        <v>163</v>
      </c>
      <c r="N7" s="69">
        <v>9</v>
      </c>
      <c r="O7" s="42"/>
      <c r="P7" s="41">
        <v>7433760</v>
      </c>
      <c r="Q7" s="43">
        <v>0.86738016831320897</v>
      </c>
      <c r="R7" s="47">
        <v>1518500</v>
      </c>
      <c r="S7" s="43">
        <v>0.98600921962462962</v>
      </c>
      <c r="T7" s="41">
        <v>900</v>
      </c>
      <c r="U7" s="44">
        <v>0.9622222222222222</v>
      </c>
      <c r="V7" s="41">
        <v>990</v>
      </c>
      <c r="W7" s="44">
        <v>0.17373737373737375</v>
      </c>
    </row>
    <row r="8" spans="1:23" x14ac:dyDescent="0.45">
      <c r="A8" s="45" t="s">
        <v>15</v>
      </c>
      <c r="B8" s="40">
        <v>2042297</v>
      </c>
      <c r="C8" s="40">
        <v>1851502</v>
      </c>
      <c r="D8" s="40">
        <v>929145</v>
      </c>
      <c r="E8" s="41">
        <v>922357</v>
      </c>
      <c r="F8" s="46">
        <v>188383</v>
      </c>
      <c r="G8" s="41">
        <v>94636</v>
      </c>
      <c r="H8" s="41">
        <v>93747</v>
      </c>
      <c r="I8" s="41">
        <v>2411</v>
      </c>
      <c r="J8" s="41">
        <v>1213</v>
      </c>
      <c r="K8" s="41">
        <v>1198</v>
      </c>
      <c r="L8" s="69">
        <v>1</v>
      </c>
      <c r="M8" s="69">
        <v>1</v>
      </c>
      <c r="N8" s="69">
        <v>0</v>
      </c>
      <c r="O8" s="42"/>
      <c r="P8" s="41">
        <v>1921955</v>
      </c>
      <c r="Q8" s="43">
        <v>0.96334305433790068</v>
      </c>
      <c r="R8" s="47">
        <v>186500</v>
      </c>
      <c r="S8" s="43">
        <v>1.0100965147453083</v>
      </c>
      <c r="T8" s="41">
        <v>3800</v>
      </c>
      <c r="U8" s="44">
        <v>0.6344736842105263</v>
      </c>
      <c r="V8" s="41">
        <v>800</v>
      </c>
      <c r="W8" s="44">
        <v>1.25E-3</v>
      </c>
    </row>
    <row r="9" spans="1:23" x14ac:dyDescent="0.45">
      <c r="A9" s="45" t="s">
        <v>16</v>
      </c>
      <c r="B9" s="40">
        <v>1963658</v>
      </c>
      <c r="C9" s="40">
        <v>1719033</v>
      </c>
      <c r="D9" s="40">
        <v>863269</v>
      </c>
      <c r="E9" s="41">
        <v>855764</v>
      </c>
      <c r="F9" s="46">
        <v>244527</v>
      </c>
      <c r="G9" s="41">
        <v>122726</v>
      </c>
      <c r="H9" s="41">
        <v>121801</v>
      </c>
      <c r="I9" s="41">
        <v>98</v>
      </c>
      <c r="J9" s="41">
        <v>50</v>
      </c>
      <c r="K9" s="41">
        <v>48</v>
      </c>
      <c r="L9" s="69">
        <v>0</v>
      </c>
      <c r="M9" s="69">
        <v>0</v>
      </c>
      <c r="N9" s="69">
        <v>0</v>
      </c>
      <c r="O9" s="42"/>
      <c r="P9" s="41">
        <v>1879585</v>
      </c>
      <c r="Q9" s="43">
        <v>0.91458114424194703</v>
      </c>
      <c r="R9" s="47">
        <v>227500</v>
      </c>
      <c r="S9" s="43">
        <v>1.074843956043956</v>
      </c>
      <c r="T9" s="41">
        <v>260</v>
      </c>
      <c r="U9" s="44">
        <v>0.37692307692307692</v>
      </c>
      <c r="V9" s="41">
        <v>400</v>
      </c>
      <c r="W9" s="44">
        <v>0</v>
      </c>
    </row>
    <row r="10" spans="1:23" x14ac:dyDescent="0.45">
      <c r="A10" s="45" t="s">
        <v>17</v>
      </c>
      <c r="B10" s="40">
        <v>3550538</v>
      </c>
      <c r="C10" s="40">
        <v>2808839</v>
      </c>
      <c r="D10" s="40">
        <v>1410098</v>
      </c>
      <c r="E10" s="41">
        <v>1398741</v>
      </c>
      <c r="F10" s="46">
        <v>741647</v>
      </c>
      <c r="G10" s="41">
        <v>371705</v>
      </c>
      <c r="H10" s="41">
        <v>369942</v>
      </c>
      <c r="I10" s="41">
        <v>50</v>
      </c>
      <c r="J10" s="41">
        <v>21</v>
      </c>
      <c r="K10" s="41">
        <v>29</v>
      </c>
      <c r="L10" s="69">
        <v>2</v>
      </c>
      <c r="M10" s="69">
        <v>2</v>
      </c>
      <c r="N10" s="69">
        <v>0</v>
      </c>
      <c r="O10" s="42"/>
      <c r="P10" s="41">
        <v>3169865</v>
      </c>
      <c r="Q10" s="43">
        <v>0.88610682158388454</v>
      </c>
      <c r="R10" s="47">
        <v>854400</v>
      </c>
      <c r="S10" s="43">
        <v>0.86803253745318354</v>
      </c>
      <c r="T10" s="41">
        <v>240</v>
      </c>
      <c r="U10" s="44">
        <v>0.20833333333333334</v>
      </c>
      <c r="V10" s="41">
        <v>1550</v>
      </c>
      <c r="W10" s="44">
        <v>1.2903225806451613E-3</v>
      </c>
    </row>
    <row r="11" spans="1:23" x14ac:dyDescent="0.45">
      <c r="A11" s="45" t="s">
        <v>18</v>
      </c>
      <c r="B11" s="40">
        <v>1588486</v>
      </c>
      <c r="C11" s="40">
        <v>1492249</v>
      </c>
      <c r="D11" s="40">
        <v>748606</v>
      </c>
      <c r="E11" s="41">
        <v>743643</v>
      </c>
      <c r="F11" s="46">
        <v>96171</v>
      </c>
      <c r="G11" s="41">
        <v>48391</v>
      </c>
      <c r="H11" s="41">
        <v>47780</v>
      </c>
      <c r="I11" s="41">
        <v>66</v>
      </c>
      <c r="J11" s="41">
        <v>33</v>
      </c>
      <c r="K11" s="41">
        <v>33</v>
      </c>
      <c r="L11" s="69">
        <v>0</v>
      </c>
      <c r="M11" s="69">
        <v>0</v>
      </c>
      <c r="N11" s="69">
        <v>0</v>
      </c>
      <c r="O11" s="42"/>
      <c r="P11" s="41">
        <v>1523455</v>
      </c>
      <c r="Q11" s="43">
        <v>0.97951629683843633</v>
      </c>
      <c r="R11" s="47">
        <v>87900</v>
      </c>
      <c r="S11" s="43">
        <v>1.0940955631399318</v>
      </c>
      <c r="T11" s="41">
        <v>140</v>
      </c>
      <c r="U11" s="44">
        <v>0.47142857142857142</v>
      </c>
      <c r="V11" s="41">
        <v>50</v>
      </c>
      <c r="W11" s="44">
        <v>0</v>
      </c>
    </row>
    <row r="12" spans="1:23" x14ac:dyDescent="0.45">
      <c r="A12" s="45" t="s">
        <v>19</v>
      </c>
      <c r="B12" s="40">
        <v>1741456</v>
      </c>
      <c r="C12" s="40">
        <v>1663347</v>
      </c>
      <c r="D12" s="40">
        <v>834547</v>
      </c>
      <c r="E12" s="41">
        <v>828800</v>
      </c>
      <c r="F12" s="46">
        <v>77857</v>
      </c>
      <c r="G12" s="41">
        <v>39005</v>
      </c>
      <c r="H12" s="41">
        <v>38852</v>
      </c>
      <c r="I12" s="41">
        <v>161</v>
      </c>
      <c r="J12" s="41">
        <v>80</v>
      </c>
      <c r="K12" s="41">
        <v>81</v>
      </c>
      <c r="L12" s="69">
        <v>91</v>
      </c>
      <c r="M12" s="69">
        <v>86</v>
      </c>
      <c r="N12" s="69">
        <v>5</v>
      </c>
      <c r="O12" s="42"/>
      <c r="P12" s="41">
        <v>1736595</v>
      </c>
      <c r="Q12" s="43">
        <v>0.95782090815647858</v>
      </c>
      <c r="R12" s="47">
        <v>61700</v>
      </c>
      <c r="S12" s="43">
        <v>1.2618638573743923</v>
      </c>
      <c r="T12" s="41">
        <v>340</v>
      </c>
      <c r="U12" s="44">
        <v>0.47352941176470587</v>
      </c>
      <c r="V12" s="41">
        <v>300</v>
      </c>
      <c r="W12" s="44">
        <v>0.30333333333333334</v>
      </c>
    </row>
    <row r="13" spans="1:23" x14ac:dyDescent="0.45">
      <c r="A13" s="45" t="s">
        <v>20</v>
      </c>
      <c r="B13" s="40">
        <v>2965646</v>
      </c>
      <c r="C13" s="40">
        <v>2757418</v>
      </c>
      <c r="D13" s="40">
        <v>1384844</v>
      </c>
      <c r="E13" s="41">
        <v>1372574</v>
      </c>
      <c r="F13" s="46">
        <v>207949</v>
      </c>
      <c r="G13" s="41">
        <v>104459</v>
      </c>
      <c r="H13" s="41">
        <v>103490</v>
      </c>
      <c r="I13" s="41">
        <v>253</v>
      </c>
      <c r="J13" s="41">
        <v>126</v>
      </c>
      <c r="K13" s="41">
        <v>127</v>
      </c>
      <c r="L13" s="69">
        <v>26</v>
      </c>
      <c r="M13" s="69">
        <v>20</v>
      </c>
      <c r="N13" s="69">
        <v>6</v>
      </c>
      <c r="O13" s="42"/>
      <c r="P13" s="41">
        <v>2910040</v>
      </c>
      <c r="Q13" s="43">
        <v>0.9475532982364504</v>
      </c>
      <c r="R13" s="47">
        <v>178600</v>
      </c>
      <c r="S13" s="43">
        <v>1.1643281075027996</v>
      </c>
      <c r="T13" s="41">
        <v>560</v>
      </c>
      <c r="U13" s="44">
        <v>0.45178571428571429</v>
      </c>
      <c r="V13" s="41">
        <v>10530</v>
      </c>
      <c r="W13" s="44">
        <v>2.4691358024691358E-3</v>
      </c>
    </row>
    <row r="14" spans="1:23" x14ac:dyDescent="0.45">
      <c r="A14" s="45" t="s">
        <v>21</v>
      </c>
      <c r="B14" s="40">
        <v>4637266</v>
      </c>
      <c r="C14" s="40">
        <v>3765863</v>
      </c>
      <c r="D14" s="40">
        <v>1890220</v>
      </c>
      <c r="E14" s="41">
        <v>1875643</v>
      </c>
      <c r="F14" s="46">
        <v>870892</v>
      </c>
      <c r="G14" s="41">
        <v>436845</v>
      </c>
      <c r="H14" s="41">
        <v>434047</v>
      </c>
      <c r="I14" s="41">
        <v>370</v>
      </c>
      <c r="J14" s="41">
        <v>176</v>
      </c>
      <c r="K14" s="41">
        <v>194</v>
      </c>
      <c r="L14" s="69">
        <v>141</v>
      </c>
      <c r="M14" s="69">
        <v>141</v>
      </c>
      <c r="N14" s="69">
        <v>0</v>
      </c>
      <c r="O14" s="42"/>
      <c r="P14" s="41">
        <v>4064675</v>
      </c>
      <c r="Q14" s="43">
        <v>0.92648563538290274</v>
      </c>
      <c r="R14" s="47">
        <v>892500</v>
      </c>
      <c r="S14" s="43">
        <v>0.97578935574229697</v>
      </c>
      <c r="T14" s="41">
        <v>860</v>
      </c>
      <c r="U14" s="44">
        <v>0.43023255813953487</v>
      </c>
      <c r="V14" s="41">
        <v>2210</v>
      </c>
      <c r="W14" s="44">
        <v>6.3800904977375561E-2</v>
      </c>
    </row>
    <row r="15" spans="1:23" x14ac:dyDescent="0.45">
      <c r="A15" s="48" t="s">
        <v>22</v>
      </c>
      <c r="B15" s="40">
        <v>3079619</v>
      </c>
      <c r="C15" s="40">
        <v>2696470</v>
      </c>
      <c r="D15" s="40">
        <v>1353209</v>
      </c>
      <c r="E15" s="41">
        <v>1343261</v>
      </c>
      <c r="F15" s="46">
        <v>382234</v>
      </c>
      <c r="G15" s="41">
        <v>192175</v>
      </c>
      <c r="H15" s="41">
        <v>190059</v>
      </c>
      <c r="I15" s="41">
        <v>828</v>
      </c>
      <c r="J15" s="41">
        <v>414</v>
      </c>
      <c r="K15" s="41">
        <v>414</v>
      </c>
      <c r="L15" s="69">
        <v>87</v>
      </c>
      <c r="M15" s="69">
        <v>86</v>
      </c>
      <c r="N15" s="69">
        <v>1</v>
      </c>
      <c r="O15" s="42"/>
      <c r="P15" s="41">
        <v>2869350</v>
      </c>
      <c r="Q15" s="43">
        <v>0.93974942060048439</v>
      </c>
      <c r="R15" s="47">
        <v>375900</v>
      </c>
      <c r="S15" s="43">
        <v>1.0168502261239691</v>
      </c>
      <c r="T15" s="41">
        <v>1220</v>
      </c>
      <c r="U15" s="44">
        <v>0.67868852459016393</v>
      </c>
      <c r="V15" s="41">
        <v>710</v>
      </c>
      <c r="W15" s="44">
        <v>0.12253521126760564</v>
      </c>
    </row>
    <row r="16" spans="1:23" x14ac:dyDescent="0.45">
      <c r="A16" s="45" t="s">
        <v>23</v>
      </c>
      <c r="B16" s="40">
        <v>3005683</v>
      </c>
      <c r="C16" s="40">
        <v>2154608</v>
      </c>
      <c r="D16" s="40">
        <v>1081459</v>
      </c>
      <c r="E16" s="41">
        <v>1073149</v>
      </c>
      <c r="F16" s="46">
        <v>850801</v>
      </c>
      <c r="G16" s="41">
        <v>426616</v>
      </c>
      <c r="H16" s="41">
        <v>424185</v>
      </c>
      <c r="I16" s="41">
        <v>224</v>
      </c>
      <c r="J16" s="41">
        <v>95</v>
      </c>
      <c r="K16" s="41">
        <v>129</v>
      </c>
      <c r="L16" s="69">
        <v>50</v>
      </c>
      <c r="M16" s="69">
        <v>43</v>
      </c>
      <c r="N16" s="69">
        <v>7</v>
      </c>
      <c r="O16" s="42"/>
      <c r="P16" s="41">
        <v>2506095</v>
      </c>
      <c r="Q16" s="43">
        <v>0.85974713648125867</v>
      </c>
      <c r="R16" s="47">
        <v>887500</v>
      </c>
      <c r="S16" s="43">
        <v>0.95864901408450709</v>
      </c>
      <c r="T16" s="41">
        <v>440</v>
      </c>
      <c r="U16" s="44">
        <v>0.50909090909090904</v>
      </c>
      <c r="V16" s="41">
        <v>440</v>
      </c>
      <c r="W16" s="44">
        <v>0.11363636363636363</v>
      </c>
    </row>
    <row r="17" spans="1:23" x14ac:dyDescent="0.45">
      <c r="A17" s="45" t="s">
        <v>24</v>
      </c>
      <c r="B17" s="40">
        <v>11568154</v>
      </c>
      <c r="C17" s="40">
        <v>9870521</v>
      </c>
      <c r="D17" s="40">
        <v>4958976</v>
      </c>
      <c r="E17" s="41">
        <v>4911545</v>
      </c>
      <c r="F17" s="46">
        <v>1678940</v>
      </c>
      <c r="G17" s="41">
        <v>840840</v>
      </c>
      <c r="H17" s="41">
        <v>838100</v>
      </c>
      <c r="I17" s="41">
        <v>18079</v>
      </c>
      <c r="J17" s="41">
        <v>9064</v>
      </c>
      <c r="K17" s="41">
        <v>9015</v>
      </c>
      <c r="L17" s="69">
        <v>614</v>
      </c>
      <c r="M17" s="69">
        <v>576</v>
      </c>
      <c r="N17" s="69">
        <v>38</v>
      </c>
      <c r="O17" s="42"/>
      <c r="P17" s="41">
        <v>10836010</v>
      </c>
      <c r="Q17" s="43">
        <v>0.91089995302699056</v>
      </c>
      <c r="R17" s="47">
        <v>659400</v>
      </c>
      <c r="S17" s="43">
        <v>2.5461631786472552</v>
      </c>
      <c r="T17" s="41">
        <v>37820</v>
      </c>
      <c r="U17" s="44">
        <v>0.47802749867794819</v>
      </c>
      <c r="V17" s="41">
        <v>10550</v>
      </c>
      <c r="W17" s="44">
        <v>5.819905213270142E-2</v>
      </c>
    </row>
    <row r="18" spans="1:23" x14ac:dyDescent="0.45">
      <c r="A18" s="45" t="s">
        <v>25</v>
      </c>
      <c r="B18" s="40">
        <v>9878623</v>
      </c>
      <c r="C18" s="40">
        <v>8174744</v>
      </c>
      <c r="D18" s="40">
        <v>4103552</v>
      </c>
      <c r="E18" s="41">
        <v>4071192</v>
      </c>
      <c r="F18" s="46">
        <v>1702946</v>
      </c>
      <c r="G18" s="41">
        <v>853264</v>
      </c>
      <c r="H18" s="41">
        <v>849682</v>
      </c>
      <c r="I18" s="41">
        <v>813</v>
      </c>
      <c r="J18" s="41">
        <v>369</v>
      </c>
      <c r="K18" s="41">
        <v>444</v>
      </c>
      <c r="L18" s="69">
        <v>120</v>
      </c>
      <c r="M18" s="69">
        <v>117</v>
      </c>
      <c r="N18" s="69">
        <v>3</v>
      </c>
      <c r="O18" s="42"/>
      <c r="P18" s="41">
        <v>8816645</v>
      </c>
      <c r="Q18" s="43">
        <v>0.92719441465546137</v>
      </c>
      <c r="R18" s="47">
        <v>643300</v>
      </c>
      <c r="S18" s="43">
        <v>2.6472034820457018</v>
      </c>
      <c r="T18" s="41">
        <v>4560</v>
      </c>
      <c r="U18" s="44">
        <v>0.17828947368421053</v>
      </c>
      <c r="V18" s="41">
        <v>2990</v>
      </c>
      <c r="W18" s="44">
        <v>4.0133779264214048E-2</v>
      </c>
    </row>
    <row r="19" spans="1:23" x14ac:dyDescent="0.45">
      <c r="A19" s="45" t="s">
        <v>26</v>
      </c>
      <c r="B19" s="40">
        <v>21280428</v>
      </c>
      <c r="C19" s="40">
        <v>15902666</v>
      </c>
      <c r="D19" s="40">
        <v>7983508</v>
      </c>
      <c r="E19" s="41">
        <v>7919158</v>
      </c>
      <c r="F19" s="46">
        <v>5362692</v>
      </c>
      <c r="G19" s="41">
        <v>2690103</v>
      </c>
      <c r="H19" s="41">
        <v>2672589</v>
      </c>
      <c r="I19" s="41">
        <v>13630</v>
      </c>
      <c r="J19" s="41">
        <v>6758</v>
      </c>
      <c r="K19" s="41">
        <v>6872</v>
      </c>
      <c r="L19" s="69">
        <v>1440</v>
      </c>
      <c r="M19" s="69">
        <v>1375</v>
      </c>
      <c r="N19" s="69">
        <v>65</v>
      </c>
      <c r="O19" s="42"/>
      <c r="P19" s="41">
        <v>17678890</v>
      </c>
      <c r="Q19" s="43">
        <v>0.89952853374844233</v>
      </c>
      <c r="R19" s="47">
        <v>10134850</v>
      </c>
      <c r="S19" s="43">
        <v>0.52913383029842576</v>
      </c>
      <c r="T19" s="41">
        <v>43740</v>
      </c>
      <c r="U19" s="44">
        <v>0.31161408321902151</v>
      </c>
      <c r="V19" s="41">
        <v>17210</v>
      </c>
      <c r="W19" s="44">
        <v>8.367228355607205E-2</v>
      </c>
    </row>
    <row r="20" spans="1:23" x14ac:dyDescent="0.45">
      <c r="A20" s="45" t="s">
        <v>27</v>
      </c>
      <c r="B20" s="40">
        <v>14372145</v>
      </c>
      <c r="C20" s="40">
        <v>11029208</v>
      </c>
      <c r="D20" s="40">
        <v>5533504</v>
      </c>
      <c r="E20" s="41">
        <v>5495704</v>
      </c>
      <c r="F20" s="46">
        <v>3336159</v>
      </c>
      <c r="G20" s="41">
        <v>1671300</v>
      </c>
      <c r="H20" s="41">
        <v>1664859</v>
      </c>
      <c r="I20" s="41">
        <v>6094</v>
      </c>
      <c r="J20" s="41">
        <v>3053</v>
      </c>
      <c r="K20" s="41">
        <v>3041</v>
      </c>
      <c r="L20" s="69">
        <v>684</v>
      </c>
      <c r="M20" s="69">
        <v>672</v>
      </c>
      <c r="N20" s="69">
        <v>12</v>
      </c>
      <c r="O20" s="42"/>
      <c r="P20" s="41">
        <v>11882835</v>
      </c>
      <c r="Q20" s="43">
        <v>0.92816301833695414</v>
      </c>
      <c r="R20" s="47">
        <v>1939900</v>
      </c>
      <c r="S20" s="43">
        <v>1.7197582349605649</v>
      </c>
      <c r="T20" s="41">
        <v>11640</v>
      </c>
      <c r="U20" s="44">
        <v>0.52353951890034367</v>
      </c>
      <c r="V20" s="41">
        <v>8420</v>
      </c>
      <c r="W20" s="44">
        <v>8.1235154394299292E-2</v>
      </c>
    </row>
    <row r="21" spans="1:23" x14ac:dyDescent="0.45">
      <c r="A21" s="45" t="s">
        <v>28</v>
      </c>
      <c r="B21" s="40">
        <v>3547676</v>
      </c>
      <c r="C21" s="40">
        <v>2976072</v>
      </c>
      <c r="D21" s="40">
        <v>1493176</v>
      </c>
      <c r="E21" s="41">
        <v>1482896</v>
      </c>
      <c r="F21" s="46">
        <v>571487</v>
      </c>
      <c r="G21" s="41">
        <v>286705</v>
      </c>
      <c r="H21" s="41">
        <v>284782</v>
      </c>
      <c r="I21" s="41">
        <v>77</v>
      </c>
      <c r="J21" s="41">
        <v>35</v>
      </c>
      <c r="K21" s="41">
        <v>42</v>
      </c>
      <c r="L21" s="69">
        <v>40</v>
      </c>
      <c r="M21" s="69">
        <v>31</v>
      </c>
      <c r="N21" s="69">
        <v>9</v>
      </c>
      <c r="O21" s="42"/>
      <c r="P21" s="41">
        <v>3293905</v>
      </c>
      <c r="Q21" s="43">
        <v>0.90350875328827029</v>
      </c>
      <c r="R21" s="47">
        <v>584800</v>
      </c>
      <c r="S21" s="43">
        <v>0.97723495212038303</v>
      </c>
      <c r="T21" s="41">
        <v>340</v>
      </c>
      <c r="U21" s="44">
        <v>0.22647058823529412</v>
      </c>
      <c r="V21" s="41">
        <v>2080</v>
      </c>
      <c r="W21" s="44">
        <v>1.9230769230769232E-2</v>
      </c>
    </row>
    <row r="22" spans="1:23" x14ac:dyDescent="0.45">
      <c r="A22" s="45" t="s">
        <v>29</v>
      </c>
      <c r="B22" s="40">
        <v>1677007</v>
      </c>
      <c r="C22" s="40">
        <v>1490751</v>
      </c>
      <c r="D22" s="40">
        <v>747412</v>
      </c>
      <c r="E22" s="41">
        <v>743339</v>
      </c>
      <c r="F22" s="46">
        <v>186028</v>
      </c>
      <c r="G22" s="41">
        <v>93232</v>
      </c>
      <c r="H22" s="41">
        <v>92796</v>
      </c>
      <c r="I22" s="41">
        <v>216</v>
      </c>
      <c r="J22" s="41">
        <v>108</v>
      </c>
      <c r="K22" s="41">
        <v>108</v>
      </c>
      <c r="L22" s="69">
        <v>12</v>
      </c>
      <c r="M22" s="69">
        <v>11</v>
      </c>
      <c r="N22" s="69">
        <v>1</v>
      </c>
      <c r="O22" s="42"/>
      <c r="P22" s="41">
        <v>1611720</v>
      </c>
      <c r="Q22" s="43">
        <v>0.9249441590350681</v>
      </c>
      <c r="R22" s="47">
        <v>176600</v>
      </c>
      <c r="S22" s="43">
        <v>1.0533861834654588</v>
      </c>
      <c r="T22" s="41">
        <v>540</v>
      </c>
      <c r="U22" s="44">
        <v>0.4</v>
      </c>
      <c r="V22" s="41">
        <v>180</v>
      </c>
      <c r="W22" s="44">
        <v>6.6666666666666666E-2</v>
      </c>
    </row>
    <row r="23" spans="1:23" x14ac:dyDescent="0.45">
      <c r="A23" s="45" t="s">
        <v>30</v>
      </c>
      <c r="B23" s="40">
        <v>1735466</v>
      </c>
      <c r="C23" s="40">
        <v>1528900</v>
      </c>
      <c r="D23" s="40">
        <v>766979</v>
      </c>
      <c r="E23" s="41">
        <v>761921</v>
      </c>
      <c r="F23" s="46">
        <v>205543</v>
      </c>
      <c r="G23" s="41">
        <v>103120</v>
      </c>
      <c r="H23" s="41">
        <v>102423</v>
      </c>
      <c r="I23" s="41">
        <v>1009</v>
      </c>
      <c r="J23" s="41">
        <v>503</v>
      </c>
      <c r="K23" s="41">
        <v>506</v>
      </c>
      <c r="L23" s="69">
        <v>14</v>
      </c>
      <c r="M23" s="69">
        <v>13</v>
      </c>
      <c r="N23" s="69">
        <v>1</v>
      </c>
      <c r="O23" s="42"/>
      <c r="P23" s="41">
        <v>1620330</v>
      </c>
      <c r="Q23" s="43">
        <v>0.94357322273857791</v>
      </c>
      <c r="R23" s="47">
        <v>220900</v>
      </c>
      <c r="S23" s="43">
        <v>0.93047985513807152</v>
      </c>
      <c r="T23" s="41">
        <v>1180</v>
      </c>
      <c r="U23" s="44">
        <v>0.85508474576271187</v>
      </c>
      <c r="V23" s="41">
        <v>400</v>
      </c>
      <c r="W23" s="44">
        <v>3.5000000000000003E-2</v>
      </c>
    </row>
    <row r="24" spans="1:23" x14ac:dyDescent="0.45">
      <c r="A24" s="45" t="s">
        <v>31</v>
      </c>
      <c r="B24" s="40">
        <v>1194466</v>
      </c>
      <c r="C24" s="40">
        <v>1051600</v>
      </c>
      <c r="D24" s="40">
        <v>527541</v>
      </c>
      <c r="E24" s="41">
        <v>524059</v>
      </c>
      <c r="F24" s="46">
        <v>142745</v>
      </c>
      <c r="G24" s="41">
        <v>71615</v>
      </c>
      <c r="H24" s="41">
        <v>71130</v>
      </c>
      <c r="I24" s="41">
        <v>63</v>
      </c>
      <c r="J24" s="41">
        <v>21</v>
      </c>
      <c r="K24" s="41">
        <v>42</v>
      </c>
      <c r="L24" s="69">
        <v>58</v>
      </c>
      <c r="M24" s="69">
        <v>55</v>
      </c>
      <c r="N24" s="69">
        <v>3</v>
      </c>
      <c r="O24" s="42"/>
      <c r="P24" s="41">
        <v>1125370</v>
      </c>
      <c r="Q24" s="43">
        <v>0.93444822591680954</v>
      </c>
      <c r="R24" s="47">
        <v>145200</v>
      </c>
      <c r="S24" s="43">
        <v>0.98309228650137737</v>
      </c>
      <c r="T24" s="41">
        <v>140</v>
      </c>
      <c r="U24" s="44">
        <v>0.45</v>
      </c>
      <c r="V24" s="41">
        <v>2180</v>
      </c>
      <c r="W24" s="44">
        <v>2.6605504587155965E-2</v>
      </c>
    </row>
    <row r="25" spans="1:23" x14ac:dyDescent="0.45">
      <c r="A25" s="45" t="s">
        <v>32</v>
      </c>
      <c r="B25" s="40">
        <v>1274167</v>
      </c>
      <c r="C25" s="40">
        <v>1124107</v>
      </c>
      <c r="D25" s="40">
        <v>563748</v>
      </c>
      <c r="E25" s="41">
        <v>560359</v>
      </c>
      <c r="F25" s="46">
        <v>150002</v>
      </c>
      <c r="G25" s="41">
        <v>75253</v>
      </c>
      <c r="H25" s="41">
        <v>74749</v>
      </c>
      <c r="I25" s="41">
        <v>32</v>
      </c>
      <c r="J25" s="41">
        <v>12</v>
      </c>
      <c r="K25" s="41">
        <v>20</v>
      </c>
      <c r="L25" s="69">
        <v>26</v>
      </c>
      <c r="M25" s="69">
        <v>26</v>
      </c>
      <c r="N25" s="69">
        <v>0</v>
      </c>
      <c r="O25" s="42"/>
      <c r="P25" s="41">
        <v>1271190</v>
      </c>
      <c r="Q25" s="43">
        <v>0.8842950306405809</v>
      </c>
      <c r="R25" s="47">
        <v>139400</v>
      </c>
      <c r="S25" s="43">
        <v>1.0760545193687232</v>
      </c>
      <c r="T25" s="41">
        <v>380</v>
      </c>
      <c r="U25" s="44">
        <v>8.4210526315789472E-2</v>
      </c>
      <c r="V25" s="41">
        <v>3280</v>
      </c>
      <c r="W25" s="44">
        <v>7.926829268292683E-3</v>
      </c>
    </row>
    <row r="26" spans="1:23" x14ac:dyDescent="0.45">
      <c r="A26" s="45" t="s">
        <v>33</v>
      </c>
      <c r="B26" s="40">
        <v>3240031</v>
      </c>
      <c r="C26" s="40">
        <v>2949651</v>
      </c>
      <c r="D26" s="40">
        <v>1479447</v>
      </c>
      <c r="E26" s="41">
        <v>1470204</v>
      </c>
      <c r="F26" s="46">
        <v>290233</v>
      </c>
      <c r="G26" s="41">
        <v>145657</v>
      </c>
      <c r="H26" s="41">
        <v>144576</v>
      </c>
      <c r="I26" s="41">
        <v>121</v>
      </c>
      <c r="J26" s="41">
        <v>55</v>
      </c>
      <c r="K26" s="41">
        <v>66</v>
      </c>
      <c r="L26" s="69">
        <v>26</v>
      </c>
      <c r="M26" s="69">
        <v>26</v>
      </c>
      <c r="N26" s="69">
        <v>0</v>
      </c>
      <c r="O26" s="42"/>
      <c r="P26" s="41">
        <v>3174370</v>
      </c>
      <c r="Q26" s="43">
        <v>0.92920831535076254</v>
      </c>
      <c r="R26" s="47">
        <v>268100</v>
      </c>
      <c r="S26" s="43">
        <v>1.0825550167847817</v>
      </c>
      <c r="T26" s="41">
        <v>140</v>
      </c>
      <c r="U26" s="44">
        <v>0.86428571428571432</v>
      </c>
      <c r="V26" s="41">
        <v>5190</v>
      </c>
      <c r="W26" s="44">
        <v>5.0096339113680152E-3</v>
      </c>
    </row>
    <row r="27" spans="1:23" x14ac:dyDescent="0.45">
      <c r="A27" s="45" t="s">
        <v>34</v>
      </c>
      <c r="B27" s="40">
        <v>3121345</v>
      </c>
      <c r="C27" s="40">
        <v>2780339</v>
      </c>
      <c r="D27" s="40">
        <v>1393102</v>
      </c>
      <c r="E27" s="41">
        <v>1387237</v>
      </c>
      <c r="F27" s="46">
        <v>338842</v>
      </c>
      <c r="G27" s="41">
        <v>170564</v>
      </c>
      <c r="H27" s="41">
        <v>168278</v>
      </c>
      <c r="I27" s="41">
        <v>2132</v>
      </c>
      <c r="J27" s="41">
        <v>1065</v>
      </c>
      <c r="K27" s="41">
        <v>1067</v>
      </c>
      <c r="L27" s="69">
        <v>32</v>
      </c>
      <c r="M27" s="69">
        <v>32</v>
      </c>
      <c r="N27" s="69">
        <v>0</v>
      </c>
      <c r="O27" s="42"/>
      <c r="P27" s="41">
        <v>3040725</v>
      </c>
      <c r="Q27" s="43">
        <v>0.91436713283838555</v>
      </c>
      <c r="R27" s="47">
        <v>279600</v>
      </c>
      <c r="S27" s="43">
        <v>1.2118812589413448</v>
      </c>
      <c r="T27" s="41">
        <v>2680</v>
      </c>
      <c r="U27" s="44">
        <v>0.79552238805970155</v>
      </c>
      <c r="V27" s="41">
        <v>200</v>
      </c>
      <c r="W27" s="44">
        <v>0.16</v>
      </c>
    </row>
    <row r="28" spans="1:23" x14ac:dyDescent="0.45">
      <c r="A28" s="45" t="s">
        <v>35</v>
      </c>
      <c r="B28" s="40">
        <v>5927283</v>
      </c>
      <c r="C28" s="40">
        <v>5144891</v>
      </c>
      <c r="D28" s="40">
        <v>2581118</v>
      </c>
      <c r="E28" s="41">
        <v>2563773</v>
      </c>
      <c r="F28" s="46">
        <v>782098</v>
      </c>
      <c r="G28" s="41">
        <v>392029</v>
      </c>
      <c r="H28" s="41">
        <v>390069</v>
      </c>
      <c r="I28" s="41">
        <v>201</v>
      </c>
      <c r="J28" s="41">
        <v>94</v>
      </c>
      <c r="K28" s="41">
        <v>107</v>
      </c>
      <c r="L28" s="69">
        <v>93</v>
      </c>
      <c r="M28" s="69">
        <v>87</v>
      </c>
      <c r="N28" s="69">
        <v>6</v>
      </c>
      <c r="O28" s="42"/>
      <c r="P28" s="41">
        <v>5396620</v>
      </c>
      <c r="Q28" s="43">
        <v>0.95335432177918766</v>
      </c>
      <c r="R28" s="47">
        <v>752600</v>
      </c>
      <c r="S28" s="43">
        <v>1.0391947913898485</v>
      </c>
      <c r="T28" s="41">
        <v>1160</v>
      </c>
      <c r="U28" s="44">
        <v>0.17327586206896553</v>
      </c>
      <c r="V28" s="41">
        <v>19580</v>
      </c>
      <c r="W28" s="44">
        <v>4.7497446373850867E-3</v>
      </c>
    </row>
    <row r="29" spans="1:23" x14ac:dyDescent="0.45">
      <c r="A29" s="45" t="s">
        <v>36</v>
      </c>
      <c r="B29" s="40">
        <v>11229431</v>
      </c>
      <c r="C29" s="40">
        <v>8795691</v>
      </c>
      <c r="D29" s="40">
        <v>4411292</v>
      </c>
      <c r="E29" s="41">
        <v>4384399</v>
      </c>
      <c r="F29" s="46">
        <v>2432911</v>
      </c>
      <c r="G29" s="41">
        <v>1220338</v>
      </c>
      <c r="H29" s="41">
        <v>1212573</v>
      </c>
      <c r="I29" s="41">
        <v>735</v>
      </c>
      <c r="J29" s="41">
        <v>330</v>
      </c>
      <c r="K29" s="41">
        <v>405</v>
      </c>
      <c r="L29" s="69">
        <v>94</v>
      </c>
      <c r="M29" s="69">
        <v>91</v>
      </c>
      <c r="N29" s="69">
        <v>3</v>
      </c>
      <c r="O29" s="42"/>
      <c r="P29" s="41">
        <v>10122810</v>
      </c>
      <c r="Q29" s="43">
        <v>0.86889816167645151</v>
      </c>
      <c r="R29" s="47">
        <v>2709900</v>
      </c>
      <c r="S29" s="43">
        <v>0.89778626517583671</v>
      </c>
      <c r="T29" s="41">
        <v>1540</v>
      </c>
      <c r="U29" s="44">
        <v>0.47727272727272729</v>
      </c>
      <c r="V29" s="41">
        <v>1140</v>
      </c>
      <c r="W29" s="44">
        <v>8.24561403508772E-2</v>
      </c>
    </row>
    <row r="30" spans="1:23" x14ac:dyDescent="0.45">
      <c r="A30" s="45" t="s">
        <v>37</v>
      </c>
      <c r="B30" s="40">
        <v>2772920</v>
      </c>
      <c r="C30" s="40">
        <v>2500785</v>
      </c>
      <c r="D30" s="40">
        <v>1253947</v>
      </c>
      <c r="E30" s="41">
        <v>1246838</v>
      </c>
      <c r="F30" s="46">
        <v>271588</v>
      </c>
      <c r="G30" s="41">
        <v>136425</v>
      </c>
      <c r="H30" s="41">
        <v>135163</v>
      </c>
      <c r="I30" s="41">
        <v>519</v>
      </c>
      <c r="J30" s="41">
        <v>258</v>
      </c>
      <c r="K30" s="41">
        <v>261</v>
      </c>
      <c r="L30" s="69">
        <v>28</v>
      </c>
      <c r="M30" s="69">
        <v>27</v>
      </c>
      <c r="N30" s="69">
        <v>1</v>
      </c>
      <c r="O30" s="42"/>
      <c r="P30" s="41">
        <v>2667815</v>
      </c>
      <c r="Q30" s="43">
        <v>0.93739071112502181</v>
      </c>
      <c r="R30" s="47">
        <v>239400</v>
      </c>
      <c r="S30" s="43">
        <v>1.134452798663325</v>
      </c>
      <c r="T30" s="41">
        <v>880</v>
      </c>
      <c r="U30" s="44">
        <v>0.58977272727272723</v>
      </c>
      <c r="V30" s="41">
        <v>410</v>
      </c>
      <c r="W30" s="44">
        <v>6.8292682926829273E-2</v>
      </c>
    </row>
    <row r="31" spans="1:23" x14ac:dyDescent="0.45">
      <c r="A31" s="45" t="s">
        <v>38</v>
      </c>
      <c r="B31" s="40">
        <v>2181242</v>
      </c>
      <c r="C31" s="40">
        <v>1812441</v>
      </c>
      <c r="D31" s="40">
        <v>909367</v>
      </c>
      <c r="E31" s="41">
        <v>903074</v>
      </c>
      <c r="F31" s="46">
        <v>368690</v>
      </c>
      <c r="G31" s="41">
        <v>184733</v>
      </c>
      <c r="H31" s="41">
        <v>183957</v>
      </c>
      <c r="I31" s="41">
        <v>94</v>
      </c>
      <c r="J31" s="41">
        <v>45</v>
      </c>
      <c r="K31" s="41">
        <v>49</v>
      </c>
      <c r="L31" s="69">
        <v>17</v>
      </c>
      <c r="M31" s="69">
        <v>14</v>
      </c>
      <c r="N31" s="69">
        <v>3</v>
      </c>
      <c r="O31" s="42"/>
      <c r="P31" s="41">
        <v>1916090</v>
      </c>
      <c r="Q31" s="43">
        <v>0.94590598562697992</v>
      </c>
      <c r="R31" s="47">
        <v>348300</v>
      </c>
      <c r="S31" s="43">
        <v>1.0585414872236578</v>
      </c>
      <c r="T31" s="41">
        <v>240</v>
      </c>
      <c r="U31" s="44">
        <v>0.39166666666666666</v>
      </c>
      <c r="V31" s="41">
        <v>80</v>
      </c>
      <c r="W31" s="44">
        <v>0.21249999999999999</v>
      </c>
    </row>
    <row r="32" spans="1:23" x14ac:dyDescent="0.45">
      <c r="A32" s="45" t="s">
        <v>39</v>
      </c>
      <c r="B32" s="40">
        <v>3762450</v>
      </c>
      <c r="C32" s="40">
        <v>3109661</v>
      </c>
      <c r="D32" s="40">
        <v>1559312</v>
      </c>
      <c r="E32" s="41">
        <v>1550349</v>
      </c>
      <c r="F32" s="46">
        <v>652215</v>
      </c>
      <c r="G32" s="41">
        <v>327364</v>
      </c>
      <c r="H32" s="41">
        <v>324851</v>
      </c>
      <c r="I32" s="41">
        <v>497</v>
      </c>
      <c r="J32" s="41">
        <v>250</v>
      </c>
      <c r="K32" s="41">
        <v>247</v>
      </c>
      <c r="L32" s="69">
        <v>77</v>
      </c>
      <c r="M32" s="69">
        <v>75</v>
      </c>
      <c r="N32" s="69">
        <v>2</v>
      </c>
      <c r="O32" s="42"/>
      <c r="P32" s="41">
        <v>3409695</v>
      </c>
      <c r="Q32" s="43">
        <v>0.91200561927093182</v>
      </c>
      <c r="R32" s="47">
        <v>704200</v>
      </c>
      <c r="S32" s="43">
        <v>0.92617864243112757</v>
      </c>
      <c r="T32" s="41">
        <v>1060</v>
      </c>
      <c r="U32" s="44">
        <v>0.46886792452830189</v>
      </c>
      <c r="V32" s="41">
        <v>880</v>
      </c>
      <c r="W32" s="44">
        <v>8.7499999999999994E-2</v>
      </c>
    </row>
    <row r="33" spans="1:23" x14ac:dyDescent="0.45">
      <c r="A33" s="45" t="s">
        <v>40</v>
      </c>
      <c r="B33" s="40">
        <v>12922036</v>
      </c>
      <c r="C33" s="40">
        <v>9982489</v>
      </c>
      <c r="D33" s="40">
        <v>5006889</v>
      </c>
      <c r="E33" s="41">
        <v>4975600</v>
      </c>
      <c r="F33" s="46">
        <v>2875178</v>
      </c>
      <c r="G33" s="41">
        <v>1441180</v>
      </c>
      <c r="H33" s="41">
        <v>1433998</v>
      </c>
      <c r="I33" s="41">
        <v>63916</v>
      </c>
      <c r="J33" s="41">
        <v>32158</v>
      </c>
      <c r="K33" s="41">
        <v>31758</v>
      </c>
      <c r="L33" s="69">
        <v>453</v>
      </c>
      <c r="M33" s="69">
        <v>440</v>
      </c>
      <c r="N33" s="69">
        <v>13</v>
      </c>
      <c r="O33" s="42"/>
      <c r="P33" s="41">
        <v>11521165</v>
      </c>
      <c r="Q33" s="43">
        <v>0.86644788092176439</v>
      </c>
      <c r="R33" s="47">
        <v>3481600</v>
      </c>
      <c r="S33" s="43">
        <v>0.8258208869485294</v>
      </c>
      <c r="T33" s="41">
        <v>72720</v>
      </c>
      <c r="U33" s="44">
        <v>0.87893289328932889</v>
      </c>
      <c r="V33" s="41">
        <v>21240</v>
      </c>
      <c r="W33" s="44">
        <v>2.1327683615819208E-2</v>
      </c>
    </row>
    <row r="34" spans="1:23" x14ac:dyDescent="0.45">
      <c r="A34" s="45" t="s">
        <v>41</v>
      </c>
      <c r="B34" s="40">
        <v>8308192</v>
      </c>
      <c r="C34" s="40">
        <v>6918982</v>
      </c>
      <c r="D34" s="40">
        <v>3468820</v>
      </c>
      <c r="E34" s="41">
        <v>3450162</v>
      </c>
      <c r="F34" s="46">
        <v>1387894</v>
      </c>
      <c r="G34" s="41">
        <v>696937</v>
      </c>
      <c r="H34" s="41">
        <v>690957</v>
      </c>
      <c r="I34" s="41">
        <v>1124</v>
      </c>
      <c r="J34" s="41">
        <v>546</v>
      </c>
      <c r="K34" s="41">
        <v>578</v>
      </c>
      <c r="L34" s="69">
        <v>192</v>
      </c>
      <c r="M34" s="69">
        <v>180</v>
      </c>
      <c r="N34" s="69">
        <v>12</v>
      </c>
      <c r="O34" s="42"/>
      <c r="P34" s="41">
        <v>7609375</v>
      </c>
      <c r="Q34" s="43">
        <v>0.90927073511293632</v>
      </c>
      <c r="R34" s="47">
        <v>1135400</v>
      </c>
      <c r="S34" s="43">
        <v>1.2223833010392813</v>
      </c>
      <c r="T34" s="41">
        <v>2540</v>
      </c>
      <c r="U34" s="44">
        <v>0.44251968503937006</v>
      </c>
      <c r="V34" s="41">
        <v>2080</v>
      </c>
      <c r="W34" s="44">
        <v>9.2307692307692313E-2</v>
      </c>
    </row>
    <row r="35" spans="1:23" x14ac:dyDescent="0.45">
      <c r="A35" s="45" t="s">
        <v>42</v>
      </c>
      <c r="B35" s="40">
        <v>2038265</v>
      </c>
      <c r="C35" s="40">
        <v>1815876</v>
      </c>
      <c r="D35" s="40">
        <v>910478</v>
      </c>
      <c r="E35" s="41">
        <v>905398</v>
      </c>
      <c r="F35" s="46">
        <v>222181</v>
      </c>
      <c r="G35" s="41">
        <v>111338</v>
      </c>
      <c r="H35" s="41">
        <v>110843</v>
      </c>
      <c r="I35" s="41">
        <v>206</v>
      </c>
      <c r="J35" s="41">
        <v>93</v>
      </c>
      <c r="K35" s="41">
        <v>113</v>
      </c>
      <c r="L35" s="69">
        <v>2</v>
      </c>
      <c r="M35" s="69">
        <v>2</v>
      </c>
      <c r="N35" s="69">
        <v>0</v>
      </c>
      <c r="O35" s="42"/>
      <c r="P35" s="41">
        <v>1964100</v>
      </c>
      <c r="Q35" s="43">
        <v>0.92453337406445701</v>
      </c>
      <c r="R35" s="47">
        <v>127300</v>
      </c>
      <c r="S35" s="43">
        <v>1.7453338570306363</v>
      </c>
      <c r="T35" s="41">
        <v>800</v>
      </c>
      <c r="U35" s="44">
        <v>0.25750000000000001</v>
      </c>
      <c r="V35" s="41">
        <v>2020</v>
      </c>
      <c r="W35" s="44">
        <v>9.9009900990099011E-4</v>
      </c>
    </row>
    <row r="36" spans="1:23" x14ac:dyDescent="0.45">
      <c r="A36" s="45" t="s">
        <v>43</v>
      </c>
      <c r="B36" s="40">
        <v>1388490</v>
      </c>
      <c r="C36" s="40">
        <v>1326106</v>
      </c>
      <c r="D36" s="40">
        <v>664772</v>
      </c>
      <c r="E36" s="41">
        <v>661334</v>
      </c>
      <c r="F36" s="46">
        <v>62300</v>
      </c>
      <c r="G36" s="41">
        <v>31214</v>
      </c>
      <c r="H36" s="41">
        <v>31086</v>
      </c>
      <c r="I36" s="41">
        <v>75</v>
      </c>
      <c r="J36" s="41">
        <v>39</v>
      </c>
      <c r="K36" s="41">
        <v>36</v>
      </c>
      <c r="L36" s="69">
        <v>9</v>
      </c>
      <c r="M36" s="69">
        <v>9</v>
      </c>
      <c r="N36" s="69">
        <v>0</v>
      </c>
      <c r="O36" s="42"/>
      <c r="P36" s="41">
        <v>1398645</v>
      </c>
      <c r="Q36" s="43">
        <v>0.94813623185297202</v>
      </c>
      <c r="R36" s="47">
        <v>48100</v>
      </c>
      <c r="S36" s="43">
        <v>1.2952182952182951</v>
      </c>
      <c r="T36" s="41">
        <v>160</v>
      </c>
      <c r="U36" s="44">
        <v>0.46875</v>
      </c>
      <c r="V36" s="41">
        <v>1450</v>
      </c>
      <c r="W36" s="44">
        <v>6.2068965517241377E-3</v>
      </c>
    </row>
    <row r="37" spans="1:23" x14ac:dyDescent="0.45">
      <c r="A37" s="45" t="s">
        <v>44</v>
      </c>
      <c r="B37" s="40">
        <v>817153</v>
      </c>
      <c r="C37" s="40">
        <v>717085</v>
      </c>
      <c r="D37" s="40">
        <v>359687</v>
      </c>
      <c r="E37" s="41">
        <v>357398</v>
      </c>
      <c r="F37" s="46">
        <v>99979</v>
      </c>
      <c r="G37" s="41">
        <v>50182</v>
      </c>
      <c r="H37" s="41">
        <v>49797</v>
      </c>
      <c r="I37" s="41">
        <v>63</v>
      </c>
      <c r="J37" s="41">
        <v>30</v>
      </c>
      <c r="K37" s="41">
        <v>33</v>
      </c>
      <c r="L37" s="69">
        <v>26</v>
      </c>
      <c r="M37" s="69">
        <v>25</v>
      </c>
      <c r="N37" s="69">
        <v>1</v>
      </c>
      <c r="O37" s="42"/>
      <c r="P37" s="41">
        <v>826860</v>
      </c>
      <c r="Q37" s="43">
        <v>0.86723871030162303</v>
      </c>
      <c r="R37" s="47">
        <v>110800</v>
      </c>
      <c r="S37" s="43">
        <v>0.90233754512635378</v>
      </c>
      <c r="T37" s="41">
        <v>440</v>
      </c>
      <c r="U37" s="44">
        <v>0.14318181818181819</v>
      </c>
      <c r="V37" s="41">
        <v>170</v>
      </c>
      <c r="W37" s="44">
        <v>0.15294117647058825</v>
      </c>
    </row>
    <row r="38" spans="1:23" x14ac:dyDescent="0.45">
      <c r="A38" s="45" t="s">
        <v>45</v>
      </c>
      <c r="B38" s="40">
        <v>1042963</v>
      </c>
      <c r="C38" s="40">
        <v>987443</v>
      </c>
      <c r="D38" s="40">
        <v>495437</v>
      </c>
      <c r="E38" s="41">
        <v>492006</v>
      </c>
      <c r="F38" s="46">
        <v>55386</v>
      </c>
      <c r="G38" s="41">
        <v>27778</v>
      </c>
      <c r="H38" s="41">
        <v>27608</v>
      </c>
      <c r="I38" s="41">
        <v>114</v>
      </c>
      <c r="J38" s="41">
        <v>54</v>
      </c>
      <c r="K38" s="41">
        <v>60</v>
      </c>
      <c r="L38" s="69">
        <v>20</v>
      </c>
      <c r="M38" s="69">
        <v>17</v>
      </c>
      <c r="N38" s="69">
        <v>3</v>
      </c>
      <c r="O38" s="42"/>
      <c r="P38" s="41">
        <v>1077500</v>
      </c>
      <c r="Q38" s="43">
        <v>0.91642041763341064</v>
      </c>
      <c r="R38" s="47">
        <v>47400</v>
      </c>
      <c r="S38" s="43">
        <v>1.1684810126582279</v>
      </c>
      <c r="T38" s="41">
        <v>780</v>
      </c>
      <c r="U38" s="44">
        <v>0.14615384615384616</v>
      </c>
      <c r="V38" s="41">
        <v>100</v>
      </c>
      <c r="W38" s="44">
        <v>0.2</v>
      </c>
    </row>
    <row r="39" spans="1:23" x14ac:dyDescent="0.45">
      <c r="A39" s="45" t="s">
        <v>46</v>
      </c>
      <c r="B39" s="40">
        <v>2753712</v>
      </c>
      <c r="C39" s="40">
        <v>2419959</v>
      </c>
      <c r="D39" s="40">
        <v>1214095</v>
      </c>
      <c r="E39" s="41">
        <v>1205864</v>
      </c>
      <c r="F39" s="46">
        <v>333385</v>
      </c>
      <c r="G39" s="41">
        <v>167355</v>
      </c>
      <c r="H39" s="41">
        <v>166030</v>
      </c>
      <c r="I39" s="41">
        <v>317</v>
      </c>
      <c r="J39" s="41">
        <v>153</v>
      </c>
      <c r="K39" s="41">
        <v>164</v>
      </c>
      <c r="L39" s="69">
        <v>51</v>
      </c>
      <c r="M39" s="69">
        <v>44</v>
      </c>
      <c r="N39" s="69">
        <v>7</v>
      </c>
      <c r="O39" s="42"/>
      <c r="P39" s="41">
        <v>2837130</v>
      </c>
      <c r="Q39" s="43">
        <v>0.85296020978947029</v>
      </c>
      <c r="R39" s="47">
        <v>385900</v>
      </c>
      <c r="S39" s="43">
        <v>0.86391552215599898</v>
      </c>
      <c r="T39" s="41">
        <v>720</v>
      </c>
      <c r="U39" s="44">
        <v>0.44027777777777777</v>
      </c>
      <c r="V39" s="41">
        <v>300</v>
      </c>
      <c r="W39" s="44">
        <v>0.17</v>
      </c>
    </row>
    <row r="40" spans="1:23" x14ac:dyDescent="0.45">
      <c r="A40" s="45" t="s">
        <v>47</v>
      </c>
      <c r="B40" s="40">
        <v>4141736</v>
      </c>
      <c r="C40" s="40">
        <v>3546624</v>
      </c>
      <c r="D40" s="40">
        <v>1778470</v>
      </c>
      <c r="E40" s="41">
        <v>1768154</v>
      </c>
      <c r="F40" s="46">
        <v>594989</v>
      </c>
      <c r="G40" s="41">
        <v>298540</v>
      </c>
      <c r="H40" s="41">
        <v>296449</v>
      </c>
      <c r="I40" s="41">
        <v>123</v>
      </c>
      <c r="J40" s="41">
        <v>57</v>
      </c>
      <c r="K40" s="41">
        <v>66</v>
      </c>
      <c r="L40" s="69">
        <v>0</v>
      </c>
      <c r="M40" s="69">
        <v>0</v>
      </c>
      <c r="N40" s="69">
        <v>0</v>
      </c>
      <c r="O40" s="42"/>
      <c r="P40" s="41">
        <v>3981430</v>
      </c>
      <c r="Q40" s="43">
        <v>0.89079149953659864</v>
      </c>
      <c r="R40" s="47">
        <v>616200</v>
      </c>
      <c r="S40" s="43">
        <v>0.96557773450178519</v>
      </c>
      <c r="T40" s="41">
        <v>1240</v>
      </c>
      <c r="U40" s="44">
        <v>9.9193548387096778E-2</v>
      </c>
      <c r="V40" s="41">
        <v>120</v>
      </c>
      <c r="W40" s="44">
        <v>0</v>
      </c>
    </row>
    <row r="41" spans="1:23" x14ac:dyDescent="0.45">
      <c r="A41" s="45" t="s">
        <v>48</v>
      </c>
      <c r="B41" s="40">
        <v>2033382</v>
      </c>
      <c r="C41" s="40">
        <v>1820460</v>
      </c>
      <c r="D41" s="40">
        <v>912640</v>
      </c>
      <c r="E41" s="41">
        <v>907820</v>
      </c>
      <c r="F41" s="46">
        <v>212865</v>
      </c>
      <c r="G41" s="41">
        <v>106870</v>
      </c>
      <c r="H41" s="41">
        <v>105995</v>
      </c>
      <c r="I41" s="41">
        <v>54</v>
      </c>
      <c r="J41" s="41">
        <v>29</v>
      </c>
      <c r="K41" s="41">
        <v>25</v>
      </c>
      <c r="L41" s="69">
        <v>3</v>
      </c>
      <c r="M41" s="69">
        <v>3</v>
      </c>
      <c r="N41" s="69">
        <v>0</v>
      </c>
      <c r="O41" s="42"/>
      <c r="P41" s="41">
        <v>2024075</v>
      </c>
      <c r="Q41" s="43">
        <v>0.89940343119696653</v>
      </c>
      <c r="R41" s="47">
        <v>210200</v>
      </c>
      <c r="S41" s="43">
        <v>1.0126784015223596</v>
      </c>
      <c r="T41" s="41">
        <v>420</v>
      </c>
      <c r="U41" s="44">
        <v>0.12857142857142856</v>
      </c>
      <c r="V41" s="41">
        <v>930</v>
      </c>
      <c r="W41" s="44">
        <v>3.2258064516129032E-3</v>
      </c>
    </row>
    <row r="42" spans="1:23" x14ac:dyDescent="0.45">
      <c r="A42" s="45" t="s">
        <v>49</v>
      </c>
      <c r="B42" s="40">
        <v>1093115</v>
      </c>
      <c r="C42" s="40">
        <v>940913</v>
      </c>
      <c r="D42" s="40">
        <v>471784</v>
      </c>
      <c r="E42" s="41">
        <v>469129</v>
      </c>
      <c r="F42" s="46">
        <v>152035</v>
      </c>
      <c r="G42" s="41">
        <v>76239</v>
      </c>
      <c r="H42" s="41">
        <v>75796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0.91760133800790911</v>
      </c>
      <c r="R42" s="47">
        <v>152900</v>
      </c>
      <c r="S42" s="43">
        <v>0.99434270765206012</v>
      </c>
      <c r="T42" s="41">
        <v>760</v>
      </c>
      <c r="U42" s="44">
        <v>0.21973684210526315</v>
      </c>
      <c r="V42" s="41">
        <v>2000</v>
      </c>
      <c r="W42" s="44">
        <v>0</v>
      </c>
    </row>
    <row r="43" spans="1:23" x14ac:dyDescent="0.45">
      <c r="A43" s="45" t="s">
        <v>50</v>
      </c>
      <c r="B43" s="40">
        <v>1445576</v>
      </c>
      <c r="C43" s="40">
        <v>1333315</v>
      </c>
      <c r="D43" s="40">
        <v>668692</v>
      </c>
      <c r="E43" s="41">
        <v>664623</v>
      </c>
      <c r="F43" s="46">
        <v>112087</v>
      </c>
      <c r="G43" s="41">
        <v>56132</v>
      </c>
      <c r="H43" s="41">
        <v>55955</v>
      </c>
      <c r="I43" s="41">
        <v>173</v>
      </c>
      <c r="J43" s="41">
        <v>85</v>
      </c>
      <c r="K43" s="41">
        <v>88</v>
      </c>
      <c r="L43" s="69">
        <v>1</v>
      </c>
      <c r="M43" s="69">
        <v>1</v>
      </c>
      <c r="N43" s="69">
        <v>0</v>
      </c>
      <c r="O43" s="42"/>
      <c r="P43" s="41">
        <v>1441310</v>
      </c>
      <c r="Q43" s="43">
        <v>0.9250716362198278</v>
      </c>
      <c r="R43" s="47">
        <v>102300</v>
      </c>
      <c r="S43" s="43">
        <v>1.0956695992179863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5">
      <c r="A44" s="45" t="s">
        <v>51</v>
      </c>
      <c r="B44" s="40">
        <v>2056975</v>
      </c>
      <c r="C44" s="40">
        <v>1924056</v>
      </c>
      <c r="D44" s="40">
        <v>964870</v>
      </c>
      <c r="E44" s="41">
        <v>959186</v>
      </c>
      <c r="F44" s="46">
        <v>132853</v>
      </c>
      <c r="G44" s="41">
        <v>66697</v>
      </c>
      <c r="H44" s="41">
        <v>66156</v>
      </c>
      <c r="I44" s="41">
        <v>56</v>
      </c>
      <c r="J44" s="41">
        <v>26</v>
      </c>
      <c r="K44" s="41">
        <v>30</v>
      </c>
      <c r="L44" s="69">
        <v>10</v>
      </c>
      <c r="M44" s="69">
        <v>10</v>
      </c>
      <c r="N44" s="69">
        <v>0</v>
      </c>
      <c r="O44" s="42"/>
      <c r="P44" s="41">
        <v>2095550</v>
      </c>
      <c r="Q44" s="43">
        <v>0.91816277349621822</v>
      </c>
      <c r="R44" s="47">
        <v>128400</v>
      </c>
      <c r="S44" s="43">
        <v>1.0346806853582555</v>
      </c>
      <c r="T44" s="41">
        <v>100</v>
      </c>
      <c r="U44" s="44">
        <v>0.56000000000000005</v>
      </c>
      <c r="V44" s="41">
        <v>4050</v>
      </c>
      <c r="W44" s="44">
        <v>2.4691358024691358E-3</v>
      </c>
    </row>
    <row r="45" spans="1:23" x14ac:dyDescent="0.45">
      <c r="A45" s="45" t="s">
        <v>52</v>
      </c>
      <c r="B45" s="40">
        <v>1037599</v>
      </c>
      <c r="C45" s="40">
        <v>978690</v>
      </c>
      <c r="D45" s="40">
        <v>491659</v>
      </c>
      <c r="E45" s="41">
        <v>487031</v>
      </c>
      <c r="F45" s="46">
        <v>58824</v>
      </c>
      <c r="G45" s="41">
        <v>29581</v>
      </c>
      <c r="H45" s="41">
        <v>29243</v>
      </c>
      <c r="I45" s="41">
        <v>74</v>
      </c>
      <c r="J45" s="41">
        <v>33</v>
      </c>
      <c r="K45" s="41">
        <v>41</v>
      </c>
      <c r="L45" s="69">
        <v>11</v>
      </c>
      <c r="M45" s="69">
        <v>10</v>
      </c>
      <c r="N45" s="69">
        <v>1</v>
      </c>
      <c r="O45" s="42"/>
      <c r="P45" s="41">
        <v>1048795</v>
      </c>
      <c r="Q45" s="43">
        <v>0.93315662260022214</v>
      </c>
      <c r="R45" s="47">
        <v>55600</v>
      </c>
      <c r="S45" s="43">
        <v>1.0579856115107913</v>
      </c>
      <c r="T45" s="41">
        <v>140</v>
      </c>
      <c r="U45" s="44">
        <v>0.52857142857142858</v>
      </c>
      <c r="V45" s="41">
        <v>780</v>
      </c>
      <c r="W45" s="44">
        <v>1.4102564102564103E-2</v>
      </c>
    </row>
    <row r="46" spans="1:23" x14ac:dyDescent="0.45">
      <c r="A46" s="45" t="s">
        <v>53</v>
      </c>
      <c r="B46" s="40">
        <v>7658531</v>
      </c>
      <c r="C46" s="40">
        <v>6679229</v>
      </c>
      <c r="D46" s="40">
        <v>3355091</v>
      </c>
      <c r="E46" s="41">
        <v>3324138</v>
      </c>
      <c r="F46" s="46">
        <v>979068</v>
      </c>
      <c r="G46" s="41">
        <v>493166</v>
      </c>
      <c r="H46" s="41">
        <v>485902</v>
      </c>
      <c r="I46" s="41">
        <v>197</v>
      </c>
      <c r="J46" s="41">
        <v>94</v>
      </c>
      <c r="K46" s="41">
        <v>103</v>
      </c>
      <c r="L46" s="69">
        <v>37</v>
      </c>
      <c r="M46" s="69">
        <v>35</v>
      </c>
      <c r="N46" s="69">
        <v>2</v>
      </c>
      <c r="O46" s="42"/>
      <c r="P46" s="41">
        <v>7070230</v>
      </c>
      <c r="Q46" s="43">
        <v>0.94469755580794401</v>
      </c>
      <c r="R46" s="47">
        <v>1044200</v>
      </c>
      <c r="S46" s="43">
        <v>0.93762497605822637</v>
      </c>
      <c r="T46" s="41">
        <v>820</v>
      </c>
      <c r="U46" s="44">
        <v>0.24024390243902438</v>
      </c>
      <c r="V46" s="41">
        <v>250</v>
      </c>
      <c r="W46" s="44">
        <v>0.14799999999999999</v>
      </c>
    </row>
    <row r="47" spans="1:23" x14ac:dyDescent="0.45">
      <c r="A47" s="45" t="s">
        <v>54</v>
      </c>
      <c r="B47" s="40">
        <v>1191251</v>
      </c>
      <c r="C47" s="40">
        <v>1107693</v>
      </c>
      <c r="D47" s="40">
        <v>555556</v>
      </c>
      <c r="E47" s="41">
        <v>552137</v>
      </c>
      <c r="F47" s="46">
        <v>83541</v>
      </c>
      <c r="G47" s="41">
        <v>42083</v>
      </c>
      <c r="H47" s="41">
        <v>41458</v>
      </c>
      <c r="I47" s="41">
        <v>16</v>
      </c>
      <c r="J47" s="41">
        <v>5</v>
      </c>
      <c r="K47" s="41">
        <v>11</v>
      </c>
      <c r="L47" s="69">
        <v>1</v>
      </c>
      <c r="M47" s="69">
        <v>1</v>
      </c>
      <c r="N47" s="69">
        <v>0</v>
      </c>
      <c r="O47" s="42"/>
      <c r="P47" s="41">
        <v>1212205</v>
      </c>
      <c r="Q47" s="43">
        <v>0.91378355971143499</v>
      </c>
      <c r="R47" s="47">
        <v>74400</v>
      </c>
      <c r="S47" s="43">
        <v>1.1228629032258064</v>
      </c>
      <c r="T47" s="41">
        <v>140</v>
      </c>
      <c r="U47" s="44">
        <v>0.11428571428571428</v>
      </c>
      <c r="V47" s="41">
        <v>550</v>
      </c>
      <c r="W47" s="44">
        <v>1.8181818181818182E-3</v>
      </c>
    </row>
    <row r="48" spans="1:23" x14ac:dyDescent="0.45">
      <c r="A48" s="45" t="s">
        <v>55</v>
      </c>
      <c r="B48" s="40">
        <v>2032351</v>
      </c>
      <c r="C48" s="40">
        <v>1747604</v>
      </c>
      <c r="D48" s="40">
        <v>877467</v>
      </c>
      <c r="E48" s="41">
        <v>870137</v>
      </c>
      <c r="F48" s="46">
        <v>284717</v>
      </c>
      <c r="G48" s="41">
        <v>142653</v>
      </c>
      <c r="H48" s="41">
        <v>142064</v>
      </c>
      <c r="I48" s="41">
        <v>29</v>
      </c>
      <c r="J48" s="41">
        <v>12</v>
      </c>
      <c r="K48" s="41">
        <v>17</v>
      </c>
      <c r="L48" s="69">
        <v>1</v>
      </c>
      <c r="M48" s="69">
        <v>1</v>
      </c>
      <c r="N48" s="69">
        <v>0</v>
      </c>
      <c r="O48" s="42"/>
      <c r="P48" s="41">
        <v>1908050</v>
      </c>
      <c r="Q48" s="43">
        <v>0.91591100862136732</v>
      </c>
      <c r="R48" s="47">
        <v>288800</v>
      </c>
      <c r="S48" s="43">
        <v>0.98586218836565098</v>
      </c>
      <c r="T48" s="41">
        <v>300</v>
      </c>
      <c r="U48" s="44">
        <v>9.6666666666666665E-2</v>
      </c>
      <c r="V48" s="41">
        <v>10</v>
      </c>
      <c r="W48" s="44">
        <v>0.1</v>
      </c>
    </row>
    <row r="49" spans="1:23" x14ac:dyDescent="0.45">
      <c r="A49" s="45" t="s">
        <v>56</v>
      </c>
      <c r="B49" s="40">
        <v>2668078</v>
      </c>
      <c r="C49" s="40">
        <v>2299947</v>
      </c>
      <c r="D49" s="40">
        <v>1153636</v>
      </c>
      <c r="E49" s="41">
        <v>1146311</v>
      </c>
      <c r="F49" s="46">
        <v>367867</v>
      </c>
      <c r="G49" s="41">
        <v>184501</v>
      </c>
      <c r="H49" s="41">
        <v>183366</v>
      </c>
      <c r="I49" s="41">
        <v>252</v>
      </c>
      <c r="J49" s="41">
        <v>124</v>
      </c>
      <c r="K49" s="41">
        <v>128</v>
      </c>
      <c r="L49" s="69">
        <v>12</v>
      </c>
      <c r="M49" s="69">
        <v>12</v>
      </c>
      <c r="N49" s="69">
        <v>0</v>
      </c>
      <c r="O49" s="42"/>
      <c r="P49" s="41">
        <v>2537755</v>
      </c>
      <c r="Q49" s="43">
        <v>0.90629197854008758</v>
      </c>
      <c r="R49" s="47">
        <v>350000</v>
      </c>
      <c r="S49" s="43">
        <v>1.0510485714285713</v>
      </c>
      <c r="T49" s="41">
        <v>720</v>
      </c>
      <c r="U49" s="44">
        <v>0.35</v>
      </c>
      <c r="V49" s="41">
        <v>300</v>
      </c>
      <c r="W49" s="44">
        <v>0.04</v>
      </c>
    </row>
    <row r="50" spans="1:23" x14ac:dyDescent="0.45">
      <c r="A50" s="45" t="s">
        <v>57</v>
      </c>
      <c r="B50" s="40">
        <v>1696280</v>
      </c>
      <c r="C50" s="40">
        <v>1560473</v>
      </c>
      <c r="D50" s="40">
        <v>783496</v>
      </c>
      <c r="E50" s="41">
        <v>776977</v>
      </c>
      <c r="F50" s="46">
        <v>135671</v>
      </c>
      <c r="G50" s="41">
        <v>68044</v>
      </c>
      <c r="H50" s="41">
        <v>67627</v>
      </c>
      <c r="I50" s="41">
        <v>98</v>
      </c>
      <c r="J50" s="41">
        <v>42</v>
      </c>
      <c r="K50" s="41">
        <v>56</v>
      </c>
      <c r="L50" s="69">
        <v>38</v>
      </c>
      <c r="M50" s="69">
        <v>37</v>
      </c>
      <c r="N50" s="69">
        <v>1</v>
      </c>
      <c r="O50" s="42"/>
      <c r="P50" s="41">
        <v>1675025</v>
      </c>
      <c r="Q50" s="43">
        <v>0.93161176698855241</v>
      </c>
      <c r="R50" s="47">
        <v>125500</v>
      </c>
      <c r="S50" s="43">
        <v>1.0810438247011953</v>
      </c>
      <c r="T50" s="41">
        <v>440</v>
      </c>
      <c r="U50" s="44">
        <v>0.22272727272727272</v>
      </c>
      <c r="V50" s="41">
        <v>600</v>
      </c>
      <c r="W50" s="44">
        <v>6.3333333333333339E-2</v>
      </c>
    </row>
    <row r="51" spans="1:23" x14ac:dyDescent="0.45">
      <c r="A51" s="45" t="s">
        <v>58</v>
      </c>
      <c r="B51" s="40">
        <v>1610960</v>
      </c>
      <c r="C51" s="40">
        <v>1547875</v>
      </c>
      <c r="D51" s="40">
        <v>776958</v>
      </c>
      <c r="E51" s="41">
        <v>770917</v>
      </c>
      <c r="F51" s="46">
        <v>63057</v>
      </c>
      <c r="G51" s="41">
        <v>31620</v>
      </c>
      <c r="H51" s="41">
        <v>31437</v>
      </c>
      <c r="I51" s="41">
        <v>27</v>
      </c>
      <c r="J51" s="41">
        <v>10</v>
      </c>
      <c r="K51" s="41">
        <v>17</v>
      </c>
      <c r="L51" s="69">
        <v>1</v>
      </c>
      <c r="M51" s="69">
        <v>1</v>
      </c>
      <c r="N51" s="69">
        <v>0</v>
      </c>
      <c r="O51" s="42"/>
      <c r="P51" s="41">
        <v>1622295</v>
      </c>
      <c r="Q51" s="43">
        <v>0.9541267155480353</v>
      </c>
      <c r="R51" s="47">
        <v>55600</v>
      </c>
      <c r="S51" s="43">
        <v>1.1341187050359711</v>
      </c>
      <c r="T51" s="41">
        <v>300</v>
      </c>
      <c r="U51" s="44">
        <v>0.09</v>
      </c>
      <c r="V51" s="41">
        <v>140</v>
      </c>
      <c r="W51" s="44">
        <v>7.1428571428571426E-3</v>
      </c>
    </row>
    <row r="52" spans="1:23" x14ac:dyDescent="0.45">
      <c r="A52" s="45" t="s">
        <v>59</v>
      </c>
      <c r="B52" s="40">
        <v>2412195</v>
      </c>
      <c r="C52" s="40">
        <v>2212743</v>
      </c>
      <c r="D52" s="40">
        <v>1111084</v>
      </c>
      <c r="E52" s="41">
        <v>1101659</v>
      </c>
      <c r="F52" s="46">
        <v>199218</v>
      </c>
      <c r="G52" s="41">
        <v>100010</v>
      </c>
      <c r="H52" s="41">
        <v>99208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0.91913841015863518</v>
      </c>
      <c r="R52" s="47">
        <v>197100</v>
      </c>
      <c r="S52" s="43">
        <v>1.0107458143074581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1961827</v>
      </c>
      <c r="C53" s="40">
        <v>1682416</v>
      </c>
      <c r="D53" s="40">
        <v>846187</v>
      </c>
      <c r="E53" s="41">
        <v>836229</v>
      </c>
      <c r="F53" s="46">
        <v>278914</v>
      </c>
      <c r="G53" s="41">
        <v>140259</v>
      </c>
      <c r="H53" s="41">
        <v>138655</v>
      </c>
      <c r="I53" s="41">
        <v>485</v>
      </c>
      <c r="J53" s="41">
        <v>242</v>
      </c>
      <c r="K53" s="41">
        <v>243</v>
      </c>
      <c r="L53" s="69">
        <v>12</v>
      </c>
      <c r="M53" s="69">
        <v>11</v>
      </c>
      <c r="N53" s="69">
        <v>1</v>
      </c>
      <c r="O53" s="42"/>
      <c r="P53" s="41">
        <v>1955425</v>
      </c>
      <c r="Q53" s="43">
        <v>0.86038380403237147</v>
      </c>
      <c r="R53" s="47">
        <v>305500</v>
      </c>
      <c r="S53" s="43">
        <v>0.91297545008183301</v>
      </c>
      <c r="T53" s="41">
        <v>1260</v>
      </c>
      <c r="U53" s="44">
        <v>0.38492063492063494</v>
      </c>
      <c r="V53" s="41">
        <v>2000</v>
      </c>
      <c r="W53" s="44">
        <v>6.0000000000000001E-3</v>
      </c>
    </row>
    <row r="55" spans="1:23" x14ac:dyDescent="0.45">
      <c r="A55" s="133" t="s">
        <v>134</v>
      </c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</row>
    <row r="56" spans="1:23" x14ac:dyDescent="0.45">
      <c r="A56" s="134" t="s">
        <v>135</v>
      </c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3" x14ac:dyDescent="0.45">
      <c r="A57" s="134" t="s">
        <v>136</v>
      </c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3" x14ac:dyDescent="0.45">
      <c r="A58" s="134" t="s">
        <v>137</v>
      </c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3" ht="18" customHeight="1" x14ac:dyDescent="0.45">
      <c r="A59" s="133" t="s">
        <v>138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3" x14ac:dyDescent="0.45">
      <c r="A60" s="22" t="s">
        <v>139</v>
      </c>
    </row>
    <row r="61" spans="1:23" x14ac:dyDescent="0.45">
      <c r="A61" s="22" t="s">
        <v>140</v>
      </c>
    </row>
  </sheetData>
  <mergeCells count="18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20" sqref="E20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141</v>
      </c>
    </row>
    <row r="2" spans="1:6" x14ac:dyDescent="0.45">
      <c r="D2" s="49" t="s">
        <v>142</v>
      </c>
    </row>
    <row r="3" spans="1:6" ht="36" x14ac:dyDescent="0.45">
      <c r="A3" s="45" t="s">
        <v>3</v>
      </c>
      <c r="B3" s="39" t="s">
        <v>143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144</v>
      </c>
    </row>
    <row r="54" spans="1:4" x14ac:dyDescent="0.45">
      <c r="A54" t="s">
        <v>145</v>
      </c>
    </row>
    <row r="55" spans="1:4" x14ac:dyDescent="0.45">
      <c r="A55" t="s">
        <v>146</v>
      </c>
    </row>
    <row r="56" spans="1:4" x14ac:dyDescent="0.45">
      <c r="A56" t="s">
        <v>147</v>
      </c>
    </row>
    <row r="57" spans="1:4" x14ac:dyDescent="0.45">
      <c r="A57" s="22" t="s">
        <v>148</v>
      </c>
    </row>
    <row r="58" spans="1:4" x14ac:dyDescent="0.45">
      <c r="A58" t="s">
        <v>149</v>
      </c>
    </row>
    <row r="59" spans="1:4" x14ac:dyDescent="0.45">
      <c r="A59" t="s">
        <v>150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DIGI-808455956-3873050</_dlc_DocId>
    <_dlc_DocIdUrl xmlns="89559dea-130d-4237-8e78-1ce7f44b9a24">
      <Url>https://digitalgojp.sharepoint.com/sites/digi_portal/_layouts/15/DocIdRedir.aspx?ID=DIGI-808455956-3873050</Url>
      <Description>DIGI-808455956-3873050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0526D05C-DD20-45E0-89B9-BE378E098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2022-06-21T08:26:30Z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e2f5aed1-cd85-4549-9b7a-ba2788072e1e</vt:lpwstr>
  </property>
  <property fmtid="{D5CDD505-2E9C-101B-9397-08002B2CF9AE}" pid="4" name="MediaServiceImageTags">
    <vt:lpwstr/>
  </property>
</Properties>
</file>