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総接種回数!$A$1:$S$61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1" l="1"/>
  <c r="B53" i="12" l="1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N7" i="11" l="1"/>
  <c r="W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R7" i="11"/>
  <c r="V6" i="12" l="1"/>
  <c r="C6" i="12"/>
  <c r="G8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E7" i="11"/>
  <c r="B6" i="12"/>
  <c r="C7" i="11" l="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N6" i="12"/>
  <c r="M6" i="12"/>
  <c r="L6" i="12"/>
  <c r="I6" i="12"/>
  <c r="Q8" i="11" l="1"/>
  <c r="P7" i="11"/>
  <c r="Q7" i="11" s="1"/>
  <c r="S7" i="11" l="1"/>
  <c r="S2" i="11"/>
  <c r="D8" i="11" l="1"/>
  <c r="F8" i="11"/>
  <c r="D9" i="11"/>
  <c r="F9" i="11"/>
  <c r="G9" i="11"/>
  <c r="B9" i="11" s="1"/>
  <c r="D10" i="11"/>
  <c r="F10" i="11"/>
  <c r="G10" i="11"/>
  <c r="B10" i="11" s="1"/>
  <c r="D11" i="11"/>
  <c r="F11" i="11"/>
  <c r="G11" i="11"/>
  <c r="B11" i="11" s="1"/>
  <c r="D12" i="11"/>
  <c r="F12" i="11"/>
  <c r="G12" i="11"/>
  <c r="B12" i="11" s="1"/>
  <c r="D13" i="11"/>
  <c r="F13" i="11"/>
  <c r="G13" i="11"/>
  <c r="B13" i="11" s="1"/>
  <c r="D14" i="11"/>
  <c r="F14" i="11"/>
  <c r="G14" i="11"/>
  <c r="B14" i="11" s="1"/>
  <c r="D15" i="11"/>
  <c r="F15" i="11"/>
  <c r="G15" i="11"/>
  <c r="B15" i="11" s="1"/>
  <c r="D16" i="11"/>
  <c r="F16" i="11"/>
  <c r="G16" i="11"/>
  <c r="B16" i="11" s="1"/>
  <c r="D17" i="11"/>
  <c r="F17" i="11"/>
  <c r="G17" i="11"/>
  <c r="B17" i="11" s="1"/>
  <c r="D18" i="11"/>
  <c r="F18" i="11"/>
  <c r="G18" i="11"/>
  <c r="B18" i="11" s="1"/>
  <c r="D19" i="11"/>
  <c r="F19" i="11"/>
  <c r="G19" i="11"/>
  <c r="B19" i="11" s="1"/>
  <c r="D20" i="11"/>
  <c r="F20" i="11"/>
  <c r="G20" i="11"/>
  <c r="B20" i="11" s="1"/>
  <c r="D21" i="11"/>
  <c r="F21" i="11"/>
  <c r="G21" i="11"/>
  <c r="B21" i="11" s="1"/>
  <c r="D22" i="11"/>
  <c r="F22" i="11"/>
  <c r="G22" i="11"/>
  <c r="B22" i="11" s="1"/>
  <c r="D23" i="11"/>
  <c r="F23" i="11"/>
  <c r="G23" i="11"/>
  <c r="B23" i="11" s="1"/>
  <c r="D24" i="11"/>
  <c r="F24" i="11"/>
  <c r="G24" i="11"/>
  <c r="B24" i="11" s="1"/>
  <c r="D25" i="11"/>
  <c r="F25" i="11"/>
  <c r="G25" i="11"/>
  <c r="B25" i="11" s="1"/>
  <c r="D26" i="11"/>
  <c r="F26" i="11"/>
  <c r="G26" i="11"/>
  <c r="B26" i="11" s="1"/>
  <c r="D27" i="11"/>
  <c r="F27" i="11"/>
  <c r="G27" i="11"/>
  <c r="B27" i="11" s="1"/>
  <c r="D28" i="11"/>
  <c r="F28" i="11"/>
  <c r="G28" i="11"/>
  <c r="B28" i="11" s="1"/>
  <c r="D29" i="11"/>
  <c r="F29" i="11"/>
  <c r="G29" i="11"/>
  <c r="B29" i="11" s="1"/>
  <c r="D30" i="11"/>
  <c r="F30" i="11"/>
  <c r="G30" i="11"/>
  <c r="B30" i="11" s="1"/>
  <c r="D31" i="11"/>
  <c r="F31" i="11"/>
  <c r="G31" i="11"/>
  <c r="B31" i="11" s="1"/>
  <c r="D32" i="11"/>
  <c r="F32" i="11"/>
  <c r="G32" i="11"/>
  <c r="B32" i="11" s="1"/>
  <c r="D33" i="11"/>
  <c r="F33" i="11"/>
  <c r="G33" i="11"/>
  <c r="B33" i="11" s="1"/>
  <c r="D34" i="11"/>
  <c r="F34" i="11"/>
  <c r="G34" i="11"/>
  <c r="B34" i="11" s="1"/>
  <c r="D35" i="11"/>
  <c r="F35" i="11"/>
  <c r="G35" i="11"/>
  <c r="B35" i="11" s="1"/>
  <c r="D36" i="11"/>
  <c r="F36" i="11"/>
  <c r="G36" i="11"/>
  <c r="B36" i="11" s="1"/>
  <c r="D37" i="11"/>
  <c r="F37" i="11"/>
  <c r="G37" i="11"/>
  <c r="B37" i="11" s="1"/>
  <c r="D38" i="11"/>
  <c r="F38" i="11"/>
  <c r="G38" i="11"/>
  <c r="B38" i="11" s="1"/>
  <c r="D39" i="11"/>
  <c r="F39" i="11"/>
  <c r="G39" i="11"/>
  <c r="B39" i="11" s="1"/>
  <c r="D40" i="11"/>
  <c r="F40" i="11"/>
  <c r="G40" i="11"/>
  <c r="B40" i="11" s="1"/>
  <c r="D41" i="11"/>
  <c r="F41" i="11"/>
  <c r="G41" i="11"/>
  <c r="B41" i="11" s="1"/>
  <c r="D42" i="11"/>
  <c r="F42" i="11"/>
  <c r="G42" i="11"/>
  <c r="B42" i="11" s="1"/>
  <c r="D43" i="11"/>
  <c r="F43" i="11"/>
  <c r="G43" i="11"/>
  <c r="B43" i="11" s="1"/>
  <c r="D44" i="11"/>
  <c r="F44" i="11"/>
  <c r="G44" i="11"/>
  <c r="B44" i="11" s="1"/>
  <c r="D45" i="11"/>
  <c r="F45" i="11"/>
  <c r="G45" i="11"/>
  <c r="B45" i="11" s="1"/>
  <c r="D46" i="11"/>
  <c r="F46" i="11"/>
  <c r="G46" i="11"/>
  <c r="B46" i="11" s="1"/>
  <c r="D47" i="11"/>
  <c r="F47" i="11"/>
  <c r="G47" i="11"/>
  <c r="B47" i="11" s="1"/>
  <c r="D48" i="11"/>
  <c r="F48" i="11"/>
  <c r="G48" i="11"/>
  <c r="B48" i="11" s="1"/>
  <c r="D49" i="11"/>
  <c r="F49" i="11"/>
  <c r="G49" i="11"/>
  <c r="B49" i="11" s="1"/>
  <c r="D50" i="11"/>
  <c r="F50" i="11"/>
  <c r="G50" i="11"/>
  <c r="B50" i="11" s="1"/>
  <c r="D51" i="11"/>
  <c r="F51" i="11"/>
  <c r="G51" i="11"/>
  <c r="B51" i="11" s="1"/>
  <c r="D52" i="11"/>
  <c r="F52" i="11"/>
  <c r="G52" i="11"/>
  <c r="B52" i="11" s="1"/>
  <c r="D53" i="11"/>
  <c r="F53" i="11"/>
  <c r="G53" i="11"/>
  <c r="B53" i="11" s="1"/>
  <c r="D54" i="11"/>
  <c r="F54" i="11"/>
  <c r="G54" i="11"/>
  <c r="B54" i="11" s="1"/>
  <c r="M7" i="11"/>
  <c r="L7" i="11"/>
  <c r="G5" i="10"/>
  <c r="G7" i="11" l="1"/>
  <c r="B7" i="11" s="1"/>
  <c r="H7" i="11"/>
  <c r="O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R6" i="12"/>
  <c r="T6" i="12"/>
  <c r="U6" i="12" s="1"/>
  <c r="G6" i="12"/>
  <c r="H6" i="12"/>
  <c r="J6" i="12"/>
  <c r="K6" i="12"/>
  <c r="D6" i="12"/>
  <c r="P6" i="12"/>
  <c r="E6" i="12"/>
  <c r="H35" i="11"/>
  <c r="H23" i="11"/>
  <c r="H17" i="11"/>
  <c r="H47" i="11"/>
  <c r="H19" i="11"/>
  <c r="H39" i="11"/>
  <c r="H31" i="11"/>
  <c r="H9" i="11"/>
  <c r="H25" i="11"/>
  <c r="H15" i="11"/>
  <c r="H32" i="11"/>
  <c r="H40" i="11"/>
  <c r="H48" i="11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<sst xmlns="http://schemas.openxmlformats.org/spreadsheetml/2006/main" count="351" uniqueCount="152">
  <si>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</si>
  <si>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（6月3日公表時点）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</si>
  <si>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</si>
  <si>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</si>
  <si>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</si>
  <si>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</si>
  <si>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</si>
  <si>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</si>
  <si>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</si>
  <si>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</si>
  <si>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</si>
  <si>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</si>
  <si>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</si>
  <si>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</si>
  <si>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</si>
  <si>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</si>
  <si>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</si>
  <si>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</si>
  <si>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</si>
  <si>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</si>
  <si>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</si>
  <si>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</si>
  <si>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</si>
  <si>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</si>
  <si>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</si>
  <si>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</si>
  <si>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</si>
  <si>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</si>
  <si>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</si>
  <si>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</si>
  <si>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</si>
  <si>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</si>
  <si>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</si>
  <si>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</si>
  <si>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</si>
  <si>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</si>
  <si>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</si>
  <si>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</si>
  <si>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</si>
  <si>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</si>
  <si>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</si>
  <si>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</si>
  <si>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</si>
  <si>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</si>
  <si>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</si>
  <si>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</si>
  <si>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</si>
  <si>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</si>
  <si>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</si>
  <si>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</si>
  <si>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</si>
  <si>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</si>
  <si>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</si>
  <si>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</si>
  <si>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</si>
  <si>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</si>
  <si>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</si>
  <si>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</si>
  <si>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</si>
  <si>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</si>
  <si>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</si>
  <si>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</si>
  <si>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</si>
  <si>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</si>
  <si>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</si>
  <si>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</si>
  <si>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</si>
  <si>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</si>
  <si>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</si>
  <si>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</si>
  <si>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</si>
  <si>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</si>
  <si>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</si>
  <si>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</si>
  <si>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</si>
  <si>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</si>
  <si>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</si>
  <si>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</si>
  <si>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</si>
  <si>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</si>
  <si>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</si>
  <si>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</si>
  <si>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</si>
  <si>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</si>
  <si>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</si>
  <si>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</si>
  <si>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</si>
  <si>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</si>
  <si>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</si>
  <si>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</si>
  <si>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</si>
  <si>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</si>
  <si>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</si>
  <si>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</si>
  <si>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</si>
  <si>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接種回数（6月2日まで）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</si>
  <si>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</si>
  <si>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</si>
  <si>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</si>
  <si>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</si>
  <si>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</si>
  <si>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</si>
  <si>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</si>
  <si>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</si>
  <si>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</si>
  <si>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</si>
  <si>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</si>
  <si>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</si>
  <si>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</si>
  <si>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</si>
  <si>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</si>
  <si>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</si>
  <si>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</si>
  <si>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</si>
  <si>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</si>
  <si>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</si>
  <si>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</si>
  <si>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</si>
  <si>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</si>
  <si>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（6月2日まで）</t>
  </si>
  <si>
    <t>ワクチン供給量
（6月2日まで）※4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</si>
  <si>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</si>
  <si>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</si>
  <si>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</si>
  <si>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</si>
  <si>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</t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</si>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</sst>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44714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74877108</v>
      </c>
      <c r="D10" s="11">
        <f>C10/$B10</f>
        <v>0.59123607895375263</v>
      </c>
      <c r="E10" s="21">
        <f>SUM(E11:E57)</f>
        <v>1357968</v>
      </c>
      <c r="F10" s="11">
        <f>E10/$B10</f>
        <v>1.0722632018115198E-2</v>
      </c>
      <c r="G10" s="21">
        <f>SUM(G11:G57)</f>
        <v>122486</v>
      </c>
      <c r="H10" s="11">
        <f>G10/$B10</f>
        <v>9.6715998121521139E-4</v>
      </c>
    </row>
    <row r="11" spans="1:8" x14ac:dyDescent="0.45">
      <c r="A11" s="12" t="s">
        <v>14</v>
      </c>
      <c r="B11" s="20">
        <v>5226603</v>
      </c>
      <c r="C11" s="21">
        <v>3207549</v>
      </c>
      <c r="D11" s="11">
        <f t="shared" ref="D11:D57" si="0">C11/$B11</f>
        <v>0.61369669745339372</v>
      </c>
      <c r="E11" s="21">
        <v>61736</v>
      </c>
      <c r="F11" s="11">
        <f t="shared" ref="F11:F57" si="1">E11/$B11</f>
        <v>1.1811878575816835E-2</v>
      </c>
      <c r="G11" s="21">
        <v>4842</v>
      </c>
      <c r="H11" s="11">
        <f t="shared" ref="H11:H57" si="2">G11/$B11</f>
        <v>9.264143459910768E-4</v>
      </c>
    </row>
    <row r="12" spans="1:8" x14ac:dyDescent="0.45">
      <c r="A12" s="12" t="s">
        <v>15</v>
      </c>
      <c r="B12" s="20">
        <v>1259615</v>
      </c>
      <c r="C12" s="21">
        <v>814160</v>
      </c>
      <c r="D12" s="11">
        <f t="shared" si="0"/>
        <v>0.64635622789503144</v>
      </c>
      <c r="E12" s="21">
        <v>19297</v>
      </c>
      <c r="F12" s="11">
        <f t="shared" si="1"/>
        <v>1.5319760402980276E-2</v>
      </c>
      <c r="G12" s="21">
        <v>3082</v>
      </c>
      <c r="H12" s="11">
        <f t="shared" si="2"/>
        <v>2.4467793730624039E-3</v>
      </c>
    </row>
    <row r="13" spans="1:8" x14ac:dyDescent="0.45">
      <c r="A13" s="12" t="s">
        <v>16</v>
      </c>
      <c r="B13" s="20">
        <v>1220823</v>
      </c>
      <c r="C13" s="21">
        <v>802804</v>
      </c>
      <c r="D13" s="11">
        <f t="shared" si="0"/>
        <v>0.65759246016826356</v>
      </c>
      <c r="E13" s="21">
        <v>24637</v>
      </c>
      <c r="F13" s="11">
        <f t="shared" si="1"/>
        <v>2.018064862801569E-2</v>
      </c>
      <c r="G13" s="21">
        <v>5172</v>
      </c>
      <c r="H13" s="11">
        <f t="shared" si="2"/>
        <v>4.2364863702600624E-3</v>
      </c>
    </row>
    <row r="14" spans="1:8" x14ac:dyDescent="0.45">
      <c r="A14" s="12" t="s">
        <v>17</v>
      </c>
      <c r="B14" s="20">
        <v>2281989</v>
      </c>
      <c r="C14" s="21">
        <v>1409867</v>
      </c>
      <c r="D14" s="11">
        <f t="shared" si="0"/>
        <v>0.61782374936951934</v>
      </c>
      <c r="E14" s="21">
        <v>36971</v>
      </c>
      <c r="F14" s="11">
        <f t="shared" si="1"/>
        <v>1.6201217446709867E-2</v>
      </c>
      <c r="G14" s="21">
        <v>3543</v>
      </c>
      <c r="H14" s="11">
        <f t="shared" si="2"/>
        <v>1.5525929353734833E-3</v>
      </c>
    </row>
    <row r="15" spans="1:8" x14ac:dyDescent="0.45">
      <c r="A15" s="12" t="s">
        <v>18</v>
      </c>
      <c r="B15" s="20">
        <v>971288</v>
      </c>
      <c r="C15" s="21">
        <v>670327</v>
      </c>
      <c r="D15" s="11">
        <f t="shared" si="0"/>
        <v>0.69014236766026138</v>
      </c>
      <c r="E15" s="21">
        <v>18979</v>
      </c>
      <c r="F15" s="11">
        <f t="shared" si="1"/>
        <v>1.9540033440133102E-2</v>
      </c>
      <c r="G15" s="21">
        <v>1187</v>
      </c>
      <c r="H15" s="11">
        <f t="shared" si="2"/>
        <v>1.2220886081162332E-3</v>
      </c>
    </row>
    <row r="16" spans="1:8" x14ac:dyDescent="0.45">
      <c r="A16" s="12" t="s">
        <v>19</v>
      </c>
      <c r="B16" s="20">
        <v>1069562</v>
      </c>
      <c r="C16" s="21">
        <v>724445</v>
      </c>
      <c r="D16" s="11">
        <f t="shared" si="0"/>
        <v>0.67732866350898779</v>
      </c>
      <c r="E16" s="21">
        <v>16799</v>
      </c>
      <c r="F16" s="11">
        <f t="shared" si="1"/>
        <v>1.570642936080377E-2</v>
      </c>
      <c r="G16" s="21">
        <v>1559</v>
      </c>
      <c r="H16" s="11">
        <f t="shared" si="2"/>
        <v>1.4576060106847475E-3</v>
      </c>
    </row>
    <row r="17" spans="1:8" x14ac:dyDescent="0.45">
      <c r="A17" s="12" t="s">
        <v>20</v>
      </c>
      <c r="B17" s="20">
        <v>1862059.0000000002</v>
      </c>
      <c r="C17" s="21">
        <v>1219605</v>
      </c>
      <c r="D17" s="11">
        <f t="shared" si="0"/>
        <v>0.65497656089307577</v>
      </c>
      <c r="E17" s="21">
        <v>26815</v>
      </c>
      <c r="F17" s="11">
        <f t="shared" si="1"/>
        <v>1.4400725218696077E-2</v>
      </c>
      <c r="G17" s="21">
        <v>1632</v>
      </c>
      <c r="H17" s="11">
        <f t="shared" si="2"/>
        <v>8.7644913507037097E-4</v>
      </c>
    </row>
    <row r="18" spans="1:8" x14ac:dyDescent="0.45">
      <c r="A18" s="12" t="s">
        <v>21</v>
      </c>
      <c r="B18" s="20">
        <v>2907675</v>
      </c>
      <c r="C18" s="21">
        <v>1832823</v>
      </c>
      <c r="D18" s="11">
        <f t="shared" si="0"/>
        <v>0.63033970440300235</v>
      </c>
      <c r="E18" s="21">
        <v>37874</v>
      </c>
      <c r="F18" s="11">
        <f t="shared" si="1"/>
        <v>1.3025527268350143E-2</v>
      </c>
      <c r="G18" s="21">
        <v>1730</v>
      </c>
      <c r="H18" s="11">
        <f t="shared" si="2"/>
        <v>5.949770865038218E-4</v>
      </c>
    </row>
    <row r="19" spans="1:8" x14ac:dyDescent="0.45">
      <c r="A19" s="12" t="s">
        <v>22</v>
      </c>
      <c r="B19" s="20">
        <v>1955401</v>
      </c>
      <c r="C19" s="21">
        <v>1198635</v>
      </c>
      <c r="D19" s="11">
        <f t="shared" si="0"/>
        <v>0.61298679912713561</v>
      </c>
      <c r="E19" s="21">
        <v>28998</v>
      </c>
      <c r="F19" s="11">
        <f t="shared" si="1"/>
        <v>1.4829694778718023E-2</v>
      </c>
      <c r="G19" s="21">
        <v>2153</v>
      </c>
      <c r="H19" s="11">
        <f t="shared" si="2"/>
        <v>1.1010529298082592E-3</v>
      </c>
    </row>
    <row r="20" spans="1:8" x14ac:dyDescent="0.45">
      <c r="A20" s="12" t="s">
        <v>23</v>
      </c>
      <c r="B20" s="20">
        <v>1958101</v>
      </c>
      <c r="C20" s="21">
        <v>1221407</v>
      </c>
      <c r="D20" s="11">
        <f t="shared" si="0"/>
        <v>0.6237711946421558</v>
      </c>
      <c r="E20" s="21">
        <v>14164</v>
      </c>
      <c r="F20" s="11">
        <f t="shared" si="1"/>
        <v>7.2335390258214463E-3</v>
      </c>
      <c r="G20" s="21">
        <v>1165</v>
      </c>
      <c r="H20" s="11">
        <f t="shared" si="2"/>
        <v>5.9496420256156346E-4</v>
      </c>
    </row>
    <row r="21" spans="1:8" x14ac:dyDescent="0.45">
      <c r="A21" s="12" t="s">
        <v>24</v>
      </c>
      <c r="B21" s="20">
        <v>7393799</v>
      </c>
      <c r="C21" s="21">
        <v>4341569</v>
      </c>
      <c r="D21" s="11">
        <f t="shared" si="0"/>
        <v>0.58719056333557351</v>
      </c>
      <c r="E21" s="21">
        <v>88326</v>
      </c>
      <c r="F21" s="11">
        <f t="shared" si="1"/>
        <v>1.1945956334490564E-2</v>
      </c>
      <c r="G21" s="21">
        <v>6016</v>
      </c>
      <c r="H21" s="11">
        <f t="shared" si="2"/>
        <v>8.1365479369942294E-4</v>
      </c>
    </row>
    <row r="22" spans="1:8" x14ac:dyDescent="0.45">
      <c r="A22" s="12" t="s">
        <v>25</v>
      </c>
      <c r="B22" s="20">
        <v>6322892.0000000009</v>
      </c>
      <c r="C22" s="21">
        <v>3803084</v>
      </c>
      <c r="D22" s="11">
        <f t="shared" si="0"/>
        <v>0.60147856392296428</v>
      </c>
      <c r="E22" s="21">
        <v>79608</v>
      </c>
      <c r="F22" s="11">
        <f t="shared" si="1"/>
        <v>1.259044120949717E-2</v>
      </c>
      <c r="G22" s="21">
        <v>6681</v>
      </c>
      <c r="H22" s="11">
        <f t="shared" si="2"/>
        <v>1.0566367415416867E-3</v>
      </c>
    </row>
    <row r="23" spans="1:8" x14ac:dyDescent="0.45">
      <c r="A23" s="12" t="s">
        <v>26</v>
      </c>
      <c r="B23" s="20">
        <v>13843329.000000002</v>
      </c>
      <c r="C23" s="21">
        <v>8014369</v>
      </c>
      <c r="D23" s="11">
        <f t="shared" si="0"/>
        <v>0.57893365100258753</v>
      </c>
      <c r="E23" s="21">
        <v>103592</v>
      </c>
      <c r="F23" s="11">
        <f t="shared" si="1"/>
        <v>7.4831711360757221E-3</v>
      </c>
      <c r="G23" s="21">
        <v>10275</v>
      </c>
      <c r="H23" s="11">
        <f t="shared" si="2"/>
        <v>7.4223476159527798E-4</v>
      </c>
    </row>
    <row r="24" spans="1:8" x14ac:dyDescent="0.45">
      <c r="A24" s="12" t="s">
        <v>27</v>
      </c>
      <c r="B24" s="20">
        <v>9220206</v>
      </c>
      <c r="C24" s="21">
        <v>5406486</v>
      </c>
      <c r="D24" s="11">
        <f t="shared" si="0"/>
        <v>0.5863736667054944</v>
      </c>
      <c r="E24" s="21">
        <v>92573</v>
      </c>
      <c r="F24" s="11">
        <f t="shared" si="1"/>
        <v>1.0040231205246391E-2</v>
      </c>
      <c r="G24" s="21">
        <v>8804</v>
      </c>
      <c r="H24" s="11">
        <f t="shared" si="2"/>
        <v>9.5485935997525432E-4</v>
      </c>
    </row>
    <row r="25" spans="1:8" x14ac:dyDescent="0.45">
      <c r="A25" s="12" t="s">
        <v>28</v>
      </c>
      <c r="B25" s="20">
        <v>2213174</v>
      </c>
      <c r="C25" s="21">
        <v>1497493</v>
      </c>
      <c r="D25" s="11">
        <f t="shared" si="0"/>
        <v>0.67662687163322899</v>
      </c>
      <c r="E25" s="21">
        <v>31947</v>
      </c>
      <c r="F25" s="11">
        <f t="shared" si="1"/>
        <v>1.4434924682831083E-2</v>
      </c>
      <c r="G25" s="21">
        <v>2240</v>
      </c>
      <c r="H25" s="11">
        <f t="shared" si="2"/>
        <v>1.0121210532926918E-3</v>
      </c>
    </row>
    <row r="26" spans="1:8" x14ac:dyDescent="0.45">
      <c r="A26" s="12" t="s">
        <v>29</v>
      </c>
      <c r="B26" s="20">
        <v>1047674</v>
      </c>
      <c r="C26" s="21">
        <v>668146</v>
      </c>
      <c r="D26" s="11">
        <f t="shared" si="0"/>
        <v>0.63774227479158596</v>
      </c>
      <c r="E26" s="21">
        <v>11653</v>
      </c>
      <c r="F26" s="11">
        <f t="shared" si="1"/>
        <v>1.1122734743822983E-2</v>
      </c>
      <c r="G26" s="21">
        <v>802</v>
      </c>
      <c r="H26" s="11">
        <f t="shared" si="2"/>
        <v>7.6550530031288359E-4</v>
      </c>
    </row>
    <row r="27" spans="1:8" x14ac:dyDescent="0.45">
      <c r="A27" s="12" t="s">
        <v>30</v>
      </c>
      <c r="B27" s="20">
        <v>1132656</v>
      </c>
      <c r="C27" s="21">
        <v>681086</v>
      </c>
      <c r="D27" s="11">
        <f t="shared" si="0"/>
        <v>0.6013176109957481</v>
      </c>
      <c r="E27" s="21">
        <v>14393</v>
      </c>
      <c r="F27" s="11">
        <f t="shared" si="1"/>
        <v>1.27073003630405E-2</v>
      </c>
      <c r="G27" s="21">
        <v>1026</v>
      </c>
      <c r="H27" s="11">
        <f t="shared" si="2"/>
        <v>9.0583548756197822E-4</v>
      </c>
    </row>
    <row r="28" spans="1:8" x14ac:dyDescent="0.45">
      <c r="A28" s="12" t="s">
        <v>31</v>
      </c>
      <c r="B28" s="20">
        <v>774582.99999999988</v>
      </c>
      <c r="C28" s="21">
        <v>481465</v>
      </c>
      <c r="D28" s="11">
        <f t="shared" si="0"/>
        <v>0.62157961122307104</v>
      </c>
      <c r="E28" s="21">
        <v>6350</v>
      </c>
      <c r="F28" s="11">
        <f t="shared" si="1"/>
        <v>8.197959418164355E-3</v>
      </c>
      <c r="G28" s="21">
        <v>608</v>
      </c>
      <c r="H28" s="11">
        <f t="shared" si="2"/>
        <v>7.849384765738469E-4</v>
      </c>
    </row>
    <row r="29" spans="1:8" x14ac:dyDescent="0.45">
      <c r="A29" s="12" t="s">
        <v>32</v>
      </c>
      <c r="B29" s="20">
        <v>820997</v>
      </c>
      <c r="C29" s="21">
        <v>507485</v>
      </c>
      <c r="D29" s="11">
        <f t="shared" si="0"/>
        <v>0.61813258757340162</v>
      </c>
      <c r="E29" s="21">
        <v>7528</v>
      </c>
      <c r="F29" s="11">
        <f t="shared" si="1"/>
        <v>9.1693392302286125E-3</v>
      </c>
      <c r="G29" s="21">
        <v>376</v>
      </c>
      <c r="H29" s="11">
        <f t="shared" si="2"/>
        <v>4.5797974901248118E-4</v>
      </c>
    </row>
    <row r="30" spans="1:8" x14ac:dyDescent="0.45">
      <c r="A30" s="12" t="s">
        <v>33</v>
      </c>
      <c r="B30" s="20">
        <v>2071737</v>
      </c>
      <c r="C30" s="21">
        <v>1322837</v>
      </c>
      <c r="D30" s="11">
        <f t="shared" si="0"/>
        <v>0.6385158927025969</v>
      </c>
      <c r="E30" s="21">
        <v>26065</v>
      </c>
      <c r="F30" s="11">
        <f t="shared" si="1"/>
        <v>1.2581230146490601E-2</v>
      </c>
      <c r="G30" s="21">
        <v>2867</v>
      </c>
      <c r="H30" s="11">
        <f t="shared" si="2"/>
        <v>1.3838629131014218E-3</v>
      </c>
    </row>
    <row r="31" spans="1:8" x14ac:dyDescent="0.45">
      <c r="A31" s="12" t="s">
        <v>34</v>
      </c>
      <c r="B31" s="20">
        <v>2016791</v>
      </c>
      <c r="C31" s="21">
        <v>1259077</v>
      </c>
      <c r="D31" s="11">
        <f t="shared" si="0"/>
        <v>0.62429721275035444</v>
      </c>
      <c r="E31" s="21">
        <v>19912</v>
      </c>
      <c r="F31" s="11">
        <f t="shared" si="1"/>
        <v>9.8731103024557332E-3</v>
      </c>
      <c r="G31" s="21">
        <v>584</v>
      </c>
      <c r="H31" s="11">
        <f t="shared" si="2"/>
        <v>2.8956892409773744E-4</v>
      </c>
    </row>
    <row r="32" spans="1:8" x14ac:dyDescent="0.45">
      <c r="A32" s="12" t="s">
        <v>35</v>
      </c>
      <c r="B32" s="20">
        <v>3686259.9999999995</v>
      </c>
      <c r="C32" s="21">
        <v>2244372</v>
      </c>
      <c r="D32" s="11">
        <f t="shared" si="0"/>
        <v>0.60884799227401221</v>
      </c>
      <c r="E32" s="21">
        <v>49496</v>
      </c>
      <c r="F32" s="11">
        <f t="shared" si="1"/>
        <v>1.3427159234562946E-2</v>
      </c>
      <c r="G32" s="21">
        <v>3777</v>
      </c>
      <c r="H32" s="11">
        <f t="shared" si="2"/>
        <v>1.024615735189596E-3</v>
      </c>
    </row>
    <row r="33" spans="1:8" x14ac:dyDescent="0.45">
      <c r="A33" s="12" t="s">
        <v>36</v>
      </c>
      <c r="B33" s="20">
        <v>7558801.9999999991</v>
      </c>
      <c r="C33" s="21">
        <v>4255716</v>
      </c>
      <c r="D33" s="11">
        <f t="shared" si="0"/>
        <v>0.56301461527898211</v>
      </c>
      <c r="E33" s="21">
        <v>75911</v>
      </c>
      <c r="F33" s="11">
        <f t="shared" si="1"/>
        <v>1.0042728993298146E-2</v>
      </c>
      <c r="G33" s="21">
        <v>4073</v>
      </c>
      <c r="H33" s="11">
        <f t="shared" si="2"/>
        <v>5.3884200168227724E-4</v>
      </c>
    </row>
    <row r="34" spans="1:8" x14ac:dyDescent="0.45">
      <c r="A34" s="12" t="s">
        <v>37</v>
      </c>
      <c r="B34" s="20">
        <v>1800557</v>
      </c>
      <c r="C34" s="21">
        <v>1071797</v>
      </c>
      <c r="D34" s="11">
        <f t="shared" si="0"/>
        <v>0.59525857831770945</v>
      </c>
      <c r="E34" s="21">
        <v>22133</v>
      </c>
      <c r="F34" s="11">
        <f t="shared" si="1"/>
        <v>1.2292307324900017E-2</v>
      </c>
      <c r="G34" s="21">
        <v>3310</v>
      </c>
      <c r="H34" s="11">
        <f t="shared" si="2"/>
        <v>1.8383200309681949E-3</v>
      </c>
    </row>
    <row r="35" spans="1:8" x14ac:dyDescent="0.45">
      <c r="A35" s="12" t="s">
        <v>38</v>
      </c>
      <c r="B35" s="20">
        <v>1418843</v>
      </c>
      <c r="C35" s="21">
        <v>827305</v>
      </c>
      <c r="D35" s="11">
        <f t="shared" si="0"/>
        <v>0.58308424540276826</v>
      </c>
      <c r="E35" s="21">
        <v>17288</v>
      </c>
      <c r="F35" s="11">
        <f t="shared" si="1"/>
        <v>1.2184575742347815E-2</v>
      </c>
      <c r="G35" s="21">
        <v>687</v>
      </c>
      <c r="H35" s="11">
        <f t="shared" si="2"/>
        <v>4.8419733543457591E-4</v>
      </c>
    </row>
    <row r="36" spans="1:8" x14ac:dyDescent="0.45">
      <c r="A36" s="12" t="s">
        <v>39</v>
      </c>
      <c r="B36" s="20">
        <v>2530542</v>
      </c>
      <c r="C36" s="21">
        <v>1411276</v>
      </c>
      <c r="D36" s="11">
        <f t="shared" si="0"/>
        <v>0.55769712575408747</v>
      </c>
      <c r="E36" s="21">
        <v>27319</v>
      </c>
      <c r="F36" s="11">
        <f t="shared" si="1"/>
        <v>1.0795710958363861E-2</v>
      </c>
      <c r="G36" s="21">
        <v>1487</v>
      </c>
      <c r="H36" s="11">
        <f t="shared" si="2"/>
        <v>5.8762114993546842E-4</v>
      </c>
    </row>
    <row r="37" spans="1:8" x14ac:dyDescent="0.45">
      <c r="A37" s="12" t="s">
        <v>40</v>
      </c>
      <c r="B37" s="20">
        <v>8839511</v>
      </c>
      <c r="C37" s="21">
        <v>4609685</v>
      </c>
      <c r="D37" s="11">
        <f t="shared" si="0"/>
        <v>0.52148642611565277</v>
      </c>
      <c r="E37" s="21">
        <v>96241</v>
      </c>
      <c r="F37" s="11">
        <f t="shared" si="1"/>
        <v>1.0887593216412084E-2</v>
      </c>
      <c r="G37" s="21">
        <v>16106</v>
      </c>
      <c r="H37" s="11">
        <f t="shared" si="2"/>
        <v>1.822046491033271E-3</v>
      </c>
    </row>
    <row r="38" spans="1:8" x14ac:dyDescent="0.45">
      <c r="A38" s="12" t="s">
        <v>41</v>
      </c>
      <c r="B38" s="20">
        <v>5523625</v>
      </c>
      <c r="C38" s="21">
        <v>3111816</v>
      </c>
      <c r="D38" s="11">
        <f t="shared" si="0"/>
        <v>0.56336481929892057</v>
      </c>
      <c r="E38" s="21">
        <v>51626</v>
      </c>
      <c r="F38" s="11">
        <f t="shared" si="1"/>
        <v>9.3463984249473851E-3</v>
      </c>
      <c r="G38" s="21">
        <v>3382</v>
      </c>
      <c r="H38" s="11">
        <f t="shared" si="2"/>
        <v>6.1227907397768679E-4</v>
      </c>
    </row>
    <row r="39" spans="1:8" x14ac:dyDescent="0.45">
      <c r="A39" s="12" t="s">
        <v>42</v>
      </c>
      <c r="B39" s="20">
        <v>1344738.9999999998</v>
      </c>
      <c r="C39" s="21">
        <v>803830</v>
      </c>
      <c r="D39" s="11">
        <f t="shared" si="0"/>
        <v>0.59775911905581691</v>
      </c>
      <c r="E39" s="21">
        <v>13642</v>
      </c>
      <c r="F39" s="11">
        <f t="shared" si="1"/>
        <v>1.0144719532935388E-2</v>
      </c>
      <c r="G39" s="21">
        <v>2542</v>
      </c>
      <c r="H39" s="11">
        <f t="shared" si="2"/>
        <v>1.8903296476119162E-3</v>
      </c>
    </row>
    <row r="40" spans="1:8" x14ac:dyDescent="0.45">
      <c r="A40" s="12" t="s">
        <v>43</v>
      </c>
      <c r="B40" s="20">
        <v>944432</v>
      </c>
      <c r="C40" s="21">
        <v>571059</v>
      </c>
      <c r="D40" s="11">
        <f t="shared" si="0"/>
        <v>0.60465867314957567</v>
      </c>
      <c r="E40" s="21">
        <v>6442</v>
      </c>
      <c r="F40" s="11">
        <f t="shared" si="1"/>
        <v>6.8210310535856472E-3</v>
      </c>
      <c r="G40" s="21">
        <v>397</v>
      </c>
      <c r="H40" s="11">
        <f t="shared" si="2"/>
        <v>4.2035848001761904E-4</v>
      </c>
    </row>
    <row r="41" spans="1:8" x14ac:dyDescent="0.45">
      <c r="A41" s="12" t="s">
        <v>44</v>
      </c>
      <c r="B41" s="20">
        <v>556788</v>
      </c>
      <c r="C41" s="21">
        <v>331325</v>
      </c>
      <c r="D41" s="11">
        <f t="shared" si="0"/>
        <v>0.59506490800807488</v>
      </c>
      <c r="E41" s="21">
        <v>5300</v>
      </c>
      <c r="F41" s="11">
        <f t="shared" si="1"/>
        <v>9.5188833092667222E-3</v>
      </c>
      <c r="G41" s="21">
        <v>427</v>
      </c>
      <c r="H41" s="11">
        <f t="shared" si="2"/>
        <v>7.6689871189752651E-4</v>
      </c>
    </row>
    <row r="42" spans="1:8" x14ac:dyDescent="0.45">
      <c r="A42" s="12" t="s">
        <v>45</v>
      </c>
      <c r="B42" s="20">
        <v>672814.99999999988</v>
      </c>
      <c r="C42" s="21">
        <v>415840</v>
      </c>
      <c r="D42" s="11">
        <f t="shared" si="0"/>
        <v>0.61805994218321536</v>
      </c>
      <c r="E42" s="21">
        <v>8787</v>
      </c>
      <c r="F42" s="11">
        <f t="shared" si="1"/>
        <v>1.306005365516524E-2</v>
      </c>
      <c r="G42" s="21">
        <v>677</v>
      </c>
      <c r="H42" s="11">
        <f t="shared" si="2"/>
        <v>1.0062201348067449E-3</v>
      </c>
    </row>
    <row r="43" spans="1:8" x14ac:dyDescent="0.45">
      <c r="A43" s="12" t="s">
        <v>46</v>
      </c>
      <c r="B43" s="20">
        <v>1893791</v>
      </c>
      <c r="C43" s="21">
        <v>1093224</v>
      </c>
      <c r="D43" s="11">
        <f t="shared" si="0"/>
        <v>0.57726750206332167</v>
      </c>
      <c r="E43" s="21">
        <v>19344</v>
      </c>
      <c r="F43" s="11">
        <f t="shared" si="1"/>
        <v>1.0214432321201231E-2</v>
      </c>
      <c r="G43" s="21">
        <v>1762</v>
      </c>
      <c r="H43" s="11">
        <f t="shared" si="2"/>
        <v>9.304088993980856E-4</v>
      </c>
    </row>
    <row r="44" spans="1:8" x14ac:dyDescent="0.45">
      <c r="A44" s="12" t="s">
        <v>47</v>
      </c>
      <c r="B44" s="20">
        <v>2812432.9999999995</v>
      </c>
      <c r="C44" s="21">
        <v>1628084</v>
      </c>
      <c r="D44" s="11">
        <f t="shared" si="0"/>
        <v>0.57888810151210723</v>
      </c>
      <c r="E44" s="21">
        <v>22949</v>
      </c>
      <c r="F44" s="11">
        <f t="shared" si="1"/>
        <v>8.1598388299383498E-3</v>
      </c>
      <c r="G44" s="21">
        <v>1429</v>
      </c>
      <c r="H44" s="11">
        <f t="shared" si="2"/>
        <v>5.081009929836552E-4</v>
      </c>
    </row>
    <row r="45" spans="1:8" x14ac:dyDescent="0.45">
      <c r="A45" s="12" t="s">
        <v>48</v>
      </c>
      <c r="B45" s="20">
        <v>1356110</v>
      </c>
      <c r="C45" s="21">
        <v>863045</v>
      </c>
      <c r="D45" s="11">
        <f t="shared" si="0"/>
        <v>0.63641223794529944</v>
      </c>
      <c r="E45" s="21">
        <v>7965</v>
      </c>
      <c r="F45" s="11">
        <f t="shared" si="1"/>
        <v>5.8734173481502236E-3</v>
      </c>
      <c r="G45" s="21">
        <v>413</v>
      </c>
      <c r="H45" s="11">
        <f t="shared" si="2"/>
        <v>3.04547566200382E-4</v>
      </c>
    </row>
    <row r="46" spans="1:8" x14ac:dyDescent="0.45">
      <c r="A46" s="12" t="s">
        <v>49</v>
      </c>
      <c r="B46" s="20">
        <v>734949</v>
      </c>
      <c r="C46" s="21">
        <v>453055</v>
      </c>
      <c r="D46" s="11">
        <f t="shared" si="0"/>
        <v>0.61644413421883693</v>
      </c>
      <c r="E46" s="21">
        <v>7372</v>
      </c>
      <c r="F46" s="11">
        <f t="shared" si="1"/>
        <v>1.0030627975546602E-2</v>
      </c>
      <c r="G46" s="21">
        <v>857</v>
      </c>
      <c r="H46" s="11">
        <f t="shared" si="2"/>
        <v>1.1660673053504392E-3</v>
      </c>
    </row>
    <row r="47" spans="1:8" x14ac:dyDescent="0.45">
      <c r="A47" s="12" t="s">
        <v>50</v>
      </c>
      <c r="B47" s="20">
        <v>973896</v>
      </c>
      <c r="C47" s="21">
        <v>578709</v>
      </c>
      <c r="D47" s="11">
        <f t="shared" si="0"/>
        <v>0.59422053278789522</v>
      </c>
      <c r="E47" s="21">
        <v>9894</v>
      </c>
      <c r="F47" s="11">
        <f t="shared" si="1"/>
        <v>1.0159195643066611E-2</v>
      </c>
      <c r="G47" s="21">
        <v>173</v>
      </c>
      <c r="H47" s="11">
        <f t="shared" si="2"/>
        <v>1.7763703721957992E-4</v>
      </c>
    </row>
    <row r="48" spans="1:8" x14ac:dyDescent="0.45">
      <c r="A48" s="12" t="s">
        <v>51</v>
      </c>
      <c r="B48" s="20">
        <v>1356219</v>
      </c>
      <c r="C48" s="21">
        <v>832338</v>
      </c>
      <c r="D48" s="11">
        <f t="shared" si="0"/>
        <v>0.61371946566151925</v>
      </c>
      <c r="E48" s="21">
        <v>15221</v>
      </c>
      <c r="F48" s="11">
        <f t="shared" si="1"/>
        <v>1.1223113671169627E-2</v>
      </c>
      <c r="G48" s="21">
        <v>2405</v>
      </c>
      <c r="H48" s="11">
        <f t="shared" si="2"/>
        <v>1.7733124222562874E-3</v>
      </c>
    </row>
    <row r="49" spans="1:8" x14ac:dyDescent="0.45">
      <c r="A49" s="12" t="s">
        <v>52</v>
      </c>
      <c r="B49" s="20">
        <v>701167</v>
      </c>
      <c r="C49" s="21">
        <v>418612</v>
      </c>
      <c r="D49" s="11">
        <f t="shared" si="0"/>
        <v>0.5970218221907192</v>
      </c>
      <c r="E49" s="21">
        <v>7351</v>
      </c>
      <c r="F49" s="11">
        <f t="shared" si="1"/>
        <v>1.0483950328523733E-2</v>
      </c>
      <c r="G49" s="21">
        <v>769</v>
      </c>
      <c r="H49" s="11">
        <f t="shared" si="2"/>
        <v>1.0967430013106721E-3</v>
      </c>
    </row>
    <row r="50" spans="1:8" x14ac:dyDescent="0.45">
      <c r="A50" s="12" t="s">
        <v>53</v>
      </c>
      <c r="B50" s="20">
        <v>5124170</v>
      </c>
      <c r="C50" s="21">
        <v>2899962</v>
      </c>
      <c r="D50" s="11">
        <f t="shared" si="0"/>
        <v>0.56593789823522633</v>
      </c>
      <c r="E50" s="21">
        <v>42290</v>
      </c>
      <c r="F50" s="11">
        <f t="shared" si="1"/>
        <v>8.253043907598694E-3</v>
      </c>
      <c r="G50" s="21">
        <v>3265</v>
      </c>
      <c r="H50" s="11">
        <f t="shared" si="2"/>
        <v>6.3717636222061324E-4</v>
      </c>
    </row>
    <row r="51" spans="1:8" x14ac:dyDescent="0.45">
      <c r="A51" s="12" t="s">
        <v>54</v>
      </c>
      <c r="B51" s="20">
        <v>818222</v>
      </c>
      <c r="C51" s="21">
        <v>471990</v>
      </c>
      <c r="D51" s="11">
        <f t="shared" si="0"/>
        <v>0.57684833700389382</v>
      </c>
      <c r="E51" s="21">
        <v>6536</v>
      </c>
      <c r="F51" s="11">
        <f t="shared" si="1"/>
        <v>7.9880521423281205E-3</v>
      </c>
      <c r="G51" s="21">
        <v>522</v>
      </c>
      <c r="H51" s="11">
        <f t="shared" si="2"/>
        <v>6.3796866864982858E-4</v>
      </c>
    </row>
    <row r="52" spans="1:8" x14ac:dyDescent="0.45">
      <c r="A52" s="12" t="s">
        <v>55</v>
      </c>
      <c r="B52" s="20">
        <v>1335937.9999999998</v>
      </c>
      <c r="C52" s="21">
        <v>839532</v>
      </c>
      <c r="D52" s="11">
        <f t="shared" si="0"/>
        <v>0.62842137883644311</v>
      </c>
      <c r="E52" s="21">
        <v>12229</v>
      </c>
      <c r="F52" s="11">
        <f t="shared" si="1"/>
        <v>9.1538679190201963E-3</v>
      </c>
      <c r="G52" s="21">
        <v>1552</v>
      </c>
      <c r="H52" s="11">
        <f t="shared" si="2"/>
        <v>1.1617305593523055E-3</v>
      </c>
    </row>
    <row r="53" spans="1:8" x14ac:dyDescent="0.45">
      <c r="A53" s="12" t="s">
        <v>56</v>
      </c>
      <c r="B53" s="20">
        <v>1758645</v>
      </c>
      <c r="C53" s="21">
        <v>1109325</v>
      </c>
      <c r="D53" s="11">
        <f t="shared" si="0"/>
        <v>0.63078392739865063</v>
      </c>
      <c r="E53" s="21">
        <v>11398</v>
      </c>
      <c r="F53" s="11">
        <f t="shared" si="1"/>
        <v>6.4811260942373248E-3</v>
      </c>
      <c r="G53" s="21">
        <v>1362</v>
      </c>
      <c r="H53" s="11">
        <f t="shared" si="2"/>
        <v>7.7445988246633061E-4</v>
      </c>
    </row>
    <row r="54" spans="1:8" x14ac:dyDescent="0.45">
      <c r="A54" s="12" t="s">
        <v>57</v>
      </c>
      <c r="B54" s="20">
        <v>1141741</v>
      </c>
      <c r="C54" s="21">
        <v>682260</v>
      </c>
      <c r="D54" s="11">
        <f t="shared" si="0"/>
        <v>0.59756109310255123</v>
      </c>
      <c r="E54" s="21">
        <v>12998</v>
      </c>
      <c r="F54" s="11">
        <f t="shared" si="1"/>
        <v>1.1384368258650605E-2</v>
      </c>
      <c r="G54" s="21">
        <v>1577</v>
      </c>
      <c r="H54" s="11">
        <f t="shared" si="2"/>
        <v>1.3812239378282816E-3</v>
      </c>
    </row>
    <row r="55" spans="1:8" x14ac:dyDescent="0.45">
      <c r="A55" s="12" t="s">
        <v>58</v>
      </c>
      <c r="B55" s="20">
        <v>1087241</v>
      </c>
      <c r="C55" s="21">
        <v>637223</v>
      </c>
      <c r="D55" s="11">
        <f t="shared" si="0"/>
        <v>0.58609176806246266</v>
      </c>
      <c r="E55" s="21">
        <v>10434</v>
      </c>
      <c r="F55" s="11">
        <f t="shared" si="1"/>
        <v>9.5967683337916804E-3</v>
      </c>
      <c r="G55" s="21">
        <v>578</v>
      </c>
      <c r="H55" s="11">
        <f t="shared" si="2"/>
        <v>5.3162086418742486E-4</v>
      </c>
    </row>
    <row r="56" spans="1:8" x14ac:dyDescent="0.45">
      <c r="A56" s="12" t="s">
        <v>59</v>
      </c>
      <c r="B56" s="20">
        <v>1617517</v>
      </c>
      <c r="C56" s="21">
        <v>980346</v>
      </c>
      <c r="D56" s="11">
        <f t="shared" si="0"/>
        <v>0.60608080162372324</v>
      </c>
      <c r="E56" s="21">
        <v>15990</v>
      </c>
      <c r="F56" s="11">
        <f t="shared" si="1"/>
        <v>9.8855220687015955E-3</v>
      </c>
      <c r="G56" s="21">
        <v>1255</v>
      </c>
      <c r="H56" s="11">
        <f t="shared" si="2"/>
        <v>7.7588056261541612E-4</v>
      </c>
    </row>
    <row r="57" spans="1:8" x14ac:dyDescent="0.45">
      <c r="A57" s="12" t="s">
        <v>60</v>
      </c>
      <c r="B57" s="20">
        <v>1485118</v>
      </c>
      <c r="C57" s="21">
        <v>650663</v>
      </c>
      <c r="D57" s="11">
        <f t="shared" si="0"/>
        <v>0.43812208861518076</v>
      </c>
      <c r="E57" s="21">
        <v>13595</v>
      </c>
      <c r="F57" s="11">
        <f t="shared" si="1"/>
        <v>9.1541547540330125E-3</v>
      </c>
      <c r="G57" s="21">
        <v>1358</v>
      </c>
      <c r="H57" s="11">
        <f t="shared" si="2"/>
        <v>9.144054546507415E-4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B3" sqref="B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（6月3日公表時点）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44714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15451495</v>
      </c>
      <c r="D10" s="11">
        <f>C10/$B10</f>
        <v>0.56087251994915832</v>
      </c>
      <c r="E10" s="21">
        <f>SUM(E11:E30)</f>
        <v>289269</v>
      </c>
      <c r="F10" s="11">
        <f>E10/$B10</f>
        <v>1.050015114868646E-2</v>
      </c>
      <c r="G10" s="21">
        <f>SUM(G11:G30)</f>
        <v>26100</v>
      </c>
      <c r="H10" s="11">
        <f>G10/$B10</f>
        <v>9.4740170906912455E-4</v>
      </c>
    </row>
    <row r="11" spans="1:8" x14ac:dyDescent="0.45">
      <c r="A11" s="12" t="s">
        <v>70</v>
      </c>
      <c r="B11" s="20">
        <v>1961575</v>
      </c>
      <c r="C11" s="21">
        <v>1115376</v>
      </c>
      <c r="D11" s="11">
        <f t="shared" ref="D11:D30" si="0">C11/$B11</f>
        <v>0.5686124670226731</v>
      </c>
      <c r="E11" s="21">
        <v>22112</v>
      </c>
      <c r="F11" s="11">
        <f t="shared" ref="F11:F30" si="1">E11/$B11</f>
        <v>1.1272574334399653E-2</v>
      </c>
      <c r="G11" s="21">
        <v>1881</v>
      </c>
      <c r="H11" s="11">
        <f t="shared" ref="H11:H30" si="2">G11/$B11</f>
        <v>9.5892331417355954E-4</v>
      </c>
    </row>
    <row r="12" spans="1:8" x14ac:dyDescent="0.45">
      <c r="A12" s="12" t="s">
        <v>71</v>
      </c>
      <c r="B12" s="20">
        <v>1065932</v>
      </c>
      <c r="C12" s="21">
        <v>611145</v>
      </c>
      <c r="D12" s="11">
        <f t="shared" si="0"/>
        <v>0.57334332771696506</v>
      </c>
      <c r="E12" s="21">
        <v>18407</v>
      </c>
      <c r="F12" s="11">
        <f t="shared" si="1"/>
        <v>1.7268456149172742E-2</v>
      </c>
      <c r="G12" s="21">
        <v>1419</v>
      </c>
      <c r="H12" s="11">
        <f t="shared" si="2"/>
        <v>1.3312293842383941E-3</v>
      </c>
    </row>
    <row r="13" spans="1:8" x14ac:dyDescent="0.45">
      <c r="A13" s="12" t="s">
        <v>72</v>
      </c>
      <c r="B13" s="20">
        <v>1324589</v>
      </c>
      <c r="C13" s="21">
        <v>754284</v>
      </c>
      <c r="D13" s="11">
        <f t="shared" si="0"/>
        <v>0.56944757958883852</v>
      </c>
      <c r="E13" s="21">
        <v>19657</v>
      </c>
      <c r="F13" s="11">
        <f t="shared" si="1"/>
        <v>1.4840074921352963E-2</v>
      </c>
      <c r="G13" s="21">
        <v>1811</v>
      </c>
      <c r="H13" s="11">
        <f t="shared" si="2"/>
        <v>1.3672165479254319E-3</v>
      </c>
    </row>
    <row r="14" spans="1:8" x14ac:dyDescent="0.45">
      <c r="A14" s="12" t="s">
        <v>73</v>
      </c>
      <c r="B14" s="20">
        <v>974726</v>
      </c>
      <c r="C14" s="21">
        <v>586122</v>
      </c>
      <c r="D14" s="11">
        <f t="shared" si="0"/>
        <v>0.60131975550052019</v>
      </c>
      <c r="E14" s="21">
        <v>10352</v>
      </c>
      <c r="F14" s="11">
        <f t="shared" si="1"/>
        <v>1.0620420507917097E-2</v>
      </c>
      <c r="G14" s="21">
        <v>736</v>
      </c>
      <c r="H14" s="11">
        <f t="shared" si="2"/>
        <v>7.5508399283490948E-4</v>
      </c>
    </row>
    <row r="15" spans="1:8" x14ac:dyDescent="0.45">
      <c r="A15" s="12" t="s">
        <v>74</v>
      </c>
      <c r="B15" s="20">
        <v>3759920</v>
      </c>
      <c r="C15" s="21">
        <v>2213584</v>
      </c>
      <c r="D15" s="11">
        <f t="shared" si="0"/>
        <v>0.58873167514202429</v>
      </c>
      <c r="E15" s="21">
        <v>34064</v>
      </c>
      <c r="F15" s="11">
        <f t="shared" si="1"/>
        <v>9.0597672290899812E-3</v>
      </c>
      <c r="G15" s="21">
        <v>3300</v>
      </c>
      <c r="H15" s="11">
        <f t="shared" si="2"/>
        <v>8.7767824847337177E-4</v>
      </c>
    </row>
    <row r="16" spans="1:8" x14ac:dyDescent="0.45">
      <c r="A16" s="12" t="s">
        <v>75</v>
      </c>
      <c r="B16" s="20">
        <v>1521562.0000000002</v>
      </c>
      <c r="C16" s="21">
        <v>854481</v>
      </c>
      <c r="D16" s="11">
        <f t="shared" si="0"/>
        <v>0.56158145379550739</v>
      </c>
      <c r="E16" s="21">
        <v>14549</v>
      </c>
      <c r="F16" s="11">
        <f t="shared" si="1"/>
        <v>9.5618844319193021E-3</v>
      </c>
      <c r="G16" s="21">
        <v>1683</v>
      </c>
      <c r="H16" s="11">
        <f t="shared" si="2"/>
        <v>1.1061001786322213E-3</v>
      </c>
    </row>
    <row r="17" spans="1:8" x14ac:dyDescent="0.45">
      <c r="A17" s="12" t="s">
        <v>76</v>
      </c>
      <c r="B17" s="20">
        <v>718601</v>
      </c>
      <c r="C17" s="21">
        <v>427039</v>
      </c>
      <c r="D17" s="11">
        <f t="shared" si="0"/>
        <v>0.59426441098746041</v>
      </c>
      <c r="E17" s="21">
        <v>5472</v>
      </c>
      <c r="F17" s="11">
        <f t="shared" si="1"/>
        <v>7.614795971617073E-3</v>
      </c>
      <c r="G17" s="21">
        <v>207</v>
      </c>
      <c r="H17" s="11">
        <f t="shared" si="2"/>
        <v>2.880597160315669E-4</v>
      </c>
    </row>
    <row r="18" spans="1:8" x14ac:dyDescent="0.45">
      <c r="A18" s="12" t="s">
        <v>77</v>
      </c>
      <c r="B18" s="20">
        <v>784774</v>
      </c>
      <c r="C18" s="21">
        <v>499116</v>
      </c>
      <c r="D18" s="11">
        <f t="shared" si="0"/>
        <v>0.63599966359741789</v>
      </c>
      <c r="E18" s="21">
        <v>14028</v>
      </c>
      <c r="F18" s="11">
        <f t="shared" si="1"/>
        <v>1.7875209933050789E-2</v>
      </c>
      <c r="G18" s="21">
        <v>779</v>
      </c>
      <c r="H18" s="11">
        <f t="shared" si="2"/>
        <v>9.9264246776779039E-4</v>
      </c>
    </row>
    <row r="19" spans="1:8" x14ac:dyDescent="0.45">
      <c r="A19" s="12" t="s">
        <v>78</v>
      </c>
      <c r="B19" s="20">
        <v>694295.99999999988</v>
      </c>
      <c r="C19" s="21">
        <v>417604</v>
      </c>
      <c r="D19" s="11">
        <f t="shared" si="0"/>
        <v>0.60147833200825018</v>
      </c>
      <c r="E19" s="21">
        <v>10795</v>
      </c>
      <c r="F19" s="11">
        <f t="shared" si="1"/>
        <v>1.5548123566893661E-2</v>
      </c>
      <c r="G19" s="21">
        <v>1246</v>
      </c>
      <c r="H19" s="11">
        <f t="shared" si="2"/>
        <v>1.7946236187447431E-3</v>
      </c>
    </row>
    <row r="20" spans="1:8" x14ac:dyDescent="0.45">
      <c r="A20" s="12" t="s">
        <v>79</v>
      </c>
      <c r="B20" s="20">
        <v>799966</v>
      </c>
      <c r="C20" s="21">
        <v>488251</v>
      </c>
      <c r="D20" s="11">
        <f t="shared" si="0"/>
        <v>0.61033968943680106</v>
      </c>
      <c r="E20" s="21">
        <v>6220</v>
      </c>
      <c r="F20" s="11">
        <f t="shared" si="1"/>
        <v>7.7753304515441905E-3</v>
      </c>
      <c r="G20" s="21">
        <v>435</v>
      </c>
      <c r="H20" s="11">
        <f t="shared" si="2"/>
        <v>5.4377311035719018E-4</v>
      </c>
    </row>
    <row r="21" spans="1:8" x14ac:dyDescent="0.45">
      <c r="A21" s="12" t="s">
        <v>80</v>
      </c>
      <c r="B21" s="20">
        <v>2300944</v>
      </c>
      <c r="C21" s="21">
        <v>1256995</v>
      </c>
      <c r="D21" s="11">
        <f t="shared" si="0"/>
        <v>0.54629534660556711</v>
      </c>
      <c r="E21" s="21">
        <v>23338</v>
      </c>
      <c r="F21" s="11">
        <f t="shared" si="1"/>
        <v>1.0142793566466633E-2</v>
      </c>
      <c r="G21" s="21">
        <v>1604</v>
      </c>
      <c r="H21" s="11">
        <f t="shared" si="2"/>
        <v>6.9710518813147996E-4</v>
      </c>
    </row>
    <row r="22" spans="1:8" x14ac:dyDescent="0.45">
      <c r="A22" s="12" t="s">
        <v>81</v>
      </c>
      <c r="B22" s="20">
        <v>1400720</v>
      </c>
      <c r="C22" s="21">
        <v>757796</v>
      </c>
      <c r="D22" s="11">
        <f t="shared" si="0"/>
        <v>0.54100462619224399</v>
      </c>
      <c r="E22" s="21">
        <v>12924</v>
      </c>
      <c r="F22" s="11">
        <f t="shared" si="1"/>
        <v>9.2266834199554518E-3</v>
      </c>
      <c r="G22" s="21">
        <v>636</v>
      </c>
      <c r="H22" s="11">
        <f t="shared" si="2"/>
        <v>4.5405220172482725E-4</v>
      </c>
    </row>
    <row r="23" spans="1:8" x14ac:dyDescent="0.45">
      <c r="A23" s="12" t="s">
        <v>82</v>
      </c>
      <c r="B23" s="20">
        <v>2739963</v>
      </c>
      <c r="C23" s="21">
        <v>1325687</v>
      </c>
      <c r="D23" s="11">
        <f t="shared" si="0"/>
        <v>0.48383390578631902</v>
      </c>
      <c r="E23" s="21">
        <v>33560</v>
      </c>
      <c r="F23" s="11">
        <f t="shared" si="1"/>
        <v>1.2248340579781553E-2</v>
      </c>
      <c r="G23" s="21">
        <v>2881</v>
      </c>
      <c r="H23" s="11">
        <f t="shared" si="2"/>
        <v>1.0514740527518072E-3</v>
      </c>
    </row>
    <row r="24" spans="1:8" x14ac:dyDescent="0.45">
      <c r="A24" s="12" t="s">
        <v>83</v>
      </c>
      <c r="B24" s="20">
        <v>831479.00000000012</v>
      </c>
      <c r="C24" s="21">
        <v>449645</v>
      </c>
      <c r="D24" s="11">
        <f t="shared" si="0"/>
        <v>0.54077733773192105</v>
      </c>
      <c r="E24" s="21">
        <v>7632</v>
      </c>
      <c r="F24" s="11">
        <f t="shared" si="1"/>
        <v>9.1788247207686535E-3</v>
      </c>
      <c r="G24" s="21">
        <v>2617</v>
      </c>
      <c r="H24" s="11">
        <f t="shared" si="2"/>
        <v>3.1474036024962742E-3</v>
      </c>
    </row>
    <row r="25" spans="1:8" x14ac:dyDescent="0.45">
      <c r="A25" s="12" t="s">
        <v>84</v>
      </c>
      <c r="B25" s="20">
        <v>1526835</v>
      </c>
      <c r="C25" s="21">
        <v>818112</v>
      </c>
      <c r="D25" s="11">
        <f t="shared" si="0"/>
        <v>0.53582214188173571</v>
      </c>
      <c r="E25" s="21">
        <v>15036</v>
      </c>
      <c r="F25" s="11">
        <f t="shared" si="1"/>
        <v>9.8478224562575517E-3</v>
      </c>
      <c r="G25" s="21">
        <v>1219</v>
      </c>
      <c r="H25" s="11">
        <f t="shared" si="2"/>
        <v>7.9838358434277442E-4</v>
      </c>
    </row>
    <row r="26" spans="1:8" x14ac:dyDescent="0.45">
      <c r="A26" s="12" t="s">
        <v>85</v>
      </c>
      <c r="B26" s="20">
        <v>708155</v>
      </c>
      <c r="C26" s="21">
        <v>383122</v>
      </c>
      <c r="D26" s="11">
        <f t="shared" si="0"/>
        <v>0.54101432595971222</v>
      </c>
      <c r="E26" s="21">
        <v>7776</v>
      </c>
      <c r="F26" s="11">
        <f t="shared" si="1"/>
        <v>1.0980646892276409E-2</v>
      </c>
      <c r="G26" s="21">
        <v>436</v>
      </c>
      <c r="H26" s="11">
        <f t="shared" si="2"/>
        <v>6.1568441937146531E-4</v>
      </c>
    </row>
    <row r="27" spans="1:8" x14ac:dyDescent="0.45">
      <c r="A27" s="12" t="s">
        <v>86</v>
      </c>
      <c r="B27" s="20">
        <v>1194817</v>
      </c>
      <c r="C27" s="21">
        <v>655640</v>
      </c>
      <c r="D27" s="11">
        <f t="shared" si="0"/>
        <v>0.548736752155351</v>
      </c>
      <c r="E27" s="21">
        <v>9984</v>
      </c>
      <c r="F27" s="11">
        <f t="shared" si="1"/>
        <v>8.3560913512278449E-3</v>
      </c>
      <c r="G27" s="21">
        <v>590</v>
      </c>
      <c r="H27" s="11">
        <f t="shared" si="2"/>
        <v>4.9379946887263913E-4</v>
      </c>
    </row>
    <row r="28" spans="1:8" x14ac:dyDescent="0.45">
      <c r="A28" s="12" t="s">
        <v>87</v>
      </c>
      <c r="B28" s="20">
        <v>944709</v>
      </c>
      <c r="C28" s="21">
        <v>551033</v>
      </c>
      <c r="D28" s="11">
        <f t="shared" si="0"/>
        <v>0.58328331793176524</v>
      </c>
      <c r="E28" s="21">
        <v>9253</v>
      </c>
      <c r="F28" s="11">
        <f t="shared" si="1"/>
        <v>9.7945504912094628E-3</v>
      </c>
      <c r="G28" s="21">
        <v>937</v>
      </c>
      <c r="H28" s="11">
        <f t="shared" si="2"/>
        <v>9.9183981522352389E-4</v>
      </c>
    </row>
    <row r="29" spans="1:8" x14ac:dyDescent="0.45">
      <c r="A29" s="12" t="s">
        <v>88</v>
      </c>
      <c r="B29" s="20">
        <v>1562767</v>
      </c>
      <c r="C29" s="21">
        <v>847682</v>
      </c>
      <c r="D29" s="11">
        <f t="shared" si="0"/>
        <v>0.54242379062265844</v>
      </c>
      <c r="E29" s="21">
        <v>9577</v>
      </c>
      <c r="F29" s="11">
        <f t="shared" si="1"/>
        <v>6.1282328075778414E-3</v>
      </c>
      <c r="G29" s="21">
        <v>911</v>
      </c>
      <c r="H29" s="11">
        <f t="shared" si="2"/>
        <v>5.8294038714664439E-4</v>
      </c>
    </row>
    <row r="30" spans="1:8" x14ac:dyDescent="0.45">
      <c r="A30" s="12" t="s">
        <v>89</v>
      </c>
      <c r="B30" s="20">
        <v>732702</v>
      </c>
      <c r="C30" s="21">
        <v>438781</v>
      </c>
      <c r="D30" s="11">
        <f t="shared" si="0"/>
        <v>0.59885328551034389</v>
      </c>
      <c r="E30" s="21">
        <v>4533</v>
      </c>
      <c r="F30" s="11">
        <f t="shared" si="1"/>
        <v>6.1866898138670289E-3</v>
      </c>
      <c r="G30" s="21">
        <v>772</v>
      </c>
      <c r="H30" s="11">
        <f t="shared" si="2"/>
        <v>1.0536343561229531E-3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44714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5462721</v>
      </c>
      <c r="D39" s="11">
        <f>C39/$B39</f>
        <v>0.5706524855989854</v>
      </c>
      <c r="E39" s="21">
        <v>68575</v>
      </c>
      <c r="F39" s="11">
        <f>E39/$B39</f>
        <v>7.1635535111440659E-3</v>
      </c>
      <c r="G39" s="21">
        <v>6731</v>
      </c>
      <c r="H39" s="11">
        <f>G39/$B39</f>
        <v>7.0314077555247109E-4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zoomScale="99" zoomScaleNormal="100" zoomScaleSheetLayoutView="99" workbookViewId="0">
      <selection activeCell="E2" sqref="E2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9" width="13.09765625" customWidth="1"/>
    <col min="21" max="21" width="11.59765625" bestFit="1" customWidth="1"/>
  </cols>
  <sheetData>
    <row r="1" spans="1:21" x14ac:dyDescent="0.45">
      <c r="A1" s="22" t="s">
        <v>94</v>
      </c>
      <c r="B1" s="23"/>
      <c r="C1" s="24"/>
      <c r="D1" s="24"/>
      <c r="E1" s="24"/>
      <c r="F1" s="24"/>
      <c r="J1" s="25"/>
    </row>
    <row r="2" spans="1:21" x14ac:dyDescent="0.45">
      <c r="A2" s="22"/>
      <c r="B2" s="22"/>
      <c r="C2" s="22"/>
      <c r="D2" s="22"/>
      <c r="E2" s="22"/>
      <c r="F2" s="22"/>
      <c r="G2" s="22"/>
      <c r="H2" s="22"/>
      <c r="I2" s="22"/>
      <c r="O2" s="26"/>
      <c r="P2" s="26"/>
      <c r="Q2" s="26"/>
      <c r="R2" s="26"/>
      <c r="S2" s="26" t="str">
        <f>'進捗状況 (都道府県別)'!H3</f>
        <v>（6月3日公表時点）</v>
      </c>
    </row>
    <row r="3" spans="1:21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21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7"/>
      <c r="P4" s="105" t="s">
        <v>99</v>
      </c>
      <c r="Q4" s="106"/>
      <c r="R4" s="106"/>
      <c r="S4" s="107"/>
    </row>
    <row r="5" spans="1:21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6"/>
      <c r="Q5" s="67"/>
      <c r="R5" s="59" t="s">
        <v>107</v>
      </c>
      <c r="S5" s="59" t="s">
        <v>108</v>
      </c>
    </row>
    <row r="6" spans="1:21" x14ac:dyDescent="0.45">
      <c r="A6" s="98"/>
      <c r="B6" s="98"/>
      <c r="C6" s="58" t="s">
        <v>9</v>
      </c>
      <c r="D6" s="58" t="s">
        <v>109</v>
      </c>
      <c r="E6" s="58" t="s">
        <v>9</v>
      </c>
      <c r="F6" s="58" t="s">
        <v>109</v>
      </c>
      <c r="G6" s="58" t="s">
        <v>9</v>
      </c>
      <c r="H6" s="58" t="s">
        <v>109</v>
      </c>
      <c r="I6" s="108" t="s">
        <v>9</v>
      </c>
      <c r="J6" s="109"/>
      <c r="K6" s="109"/>
      <c r="L6" s="109"/>
      <c r="M6" s="109"/>
      <c r="N6" s="109"/>
      <c r="O6" s="110"/>
      <c r="P6" s="58" t="s">
        <v>9</v>
      </c>
      <c r="Q6" s="58" t="s">
        <v>109</v>
      </c>
      <c r="R6" s="62" t="s">
        <v>110</v>
      </c>
      <c r="S6" s="62" t="s">
        <v>110</v>
      </c>
      <c r="U6" s="27" t="s">
        <v>111</v>
      </c>
    </row>
    <row r="7" spans="1:21" x14ac:dyDescent="0.45">
      <c r="A7" s="28" t="s">
        <v>13</v>
      </c>
      <c r="B7" s="32">
        <f>C7+E7+G7+P7</f>
        <v>280435031</v>
      </c>
      <c r="C7" s="32">
        <f>SUM(C8:C54)</f>
        <v>103545183</v>
      </c>
      <c r="D7" s="31">
        <f t="shared" ref="D7:D54" si="0">C7/U7</f>
        <v>0.81760166259985345</v>
      </c>
      <c r="E7" s="32">
        <f>SUM(E8:E54)</f>
        <v>102006436</v>
      </c>
      <c r="F7" s="31">
        <f t="shared" ref="F7:F54" si="1">E7/U7</f>
        <v>0.80545158406340878</v>
      </c>
      <c r="G7" s="32">
        <f>SUM(G8:G54)</f>
        <v>74877108</v>
      </c>
      <c r="H7" s="31">
        <f>G7/U7</f>
        <v>0.59123607895375285</v>
      </c>
      <c r="I7" s="32">
        <f t="shared" ref="I7:J7" si="2">SUM(I8:I54)</f>
        <v>1024242</v>
      </c>
      <c r="J7" s="32">
        <f t="shared" si="2"/>
        <v>5238444</v>
      </c>
      <c r="K7" s="32">
        <f t="shared" ref="K7:P7" si="3">SUM(K8:K54)</f>
        <v>23184792</v>
      </c>
      <c r="L7" s="32">
        <f t="shared" si="3"/>
        <v>25378106</v>
      </c>
      <c r="M7" s="32">
        <f t="shared" si="3"/>
        <v>13662403</v>
      </c>
      <c r="N7" s="32">
        <f t="shared" si="3"/>
        <v>6293029</v>
      </c>
      <c r="O7" s="32">
        <f t="shared" si="3"/>
        <v>96092</v>
      </c>
      <c r="P7" s="63">
        <f t="shared" si="3"/>
        <v>6304</v>
      </c>
      <c r="Q7" s="64">
        <f>P7/U7</f>
        <v>4.9776925702371649E-5</v>
      </c>
      <c r="R7" s="63">
        <f t="shared" ref="R7:S7" si="4">SUM(R8:R54)</f>
        <v>4634</v>
      </c>
      <c r="S7" s="63">
        <f t="shared" si="4"/>
        <v>1670</v>
      </c>
      <c r="U7" s="1">
        <v>126645025</v>
      </c>
    </row>
    <row r="8" spans="1:21" x14ac:dyDescent="0.45">
      <c r="A8" s="33" t="s">
        <v>14</v>
      </c>
      <c r="B8" s="32">
        <f>C8+E8+G8+P8</f>
        <v>11760635</v>
      </c>
      <c r="C8" s="34">
        <f>SUM(一般接種!D7+一般接種!G7+一般接種!J7+一般接種!M7+医療従事者等!C5)</f>
        <v>4311925</v>
      </c>
      <c r="D8" s="30">
        <f t="shared" si="0"/>
        <v>0.82499569988384425</v>
      </c>
      <c r="E8" s="34">
        <f>SUM(一般接種!E7+一般接種!H7+一般接種!K7+一般接種!N7+医療従事者等!D5)</f>
        <v>4241049</v>
      </c>
      <c r="F8" s="31">
        <f t="shared" si="1"/>
        <v>0.81143507551654492</v>
      </c>
      <c r="G8" s="29">
        <f>SUM(I8:O8)</f>
        <v>3207549</v>
      </c>
      <c r="H8" s="31">
        <f t="shared" ref="H8:H54" si="5">G8/U8</f>
        <v>0.61369669745339372</v>
      </c>
      <c r="I8" s="35">
        <v>41918</v>
      </c>
      <c r="J8" s="35">
        <v>228989</v>
      </c>
      <c r="K8" s="35">
        <v>919550</v>
      </c>
      <c r="L8" s="35">
        <v>1070544</v>
      </c>
      <c r="M8" s="35">
        <v>652163</v>
      </c>
      <c r="N8" s="35">
        <v>292023</v>
      </c>
      <c r="O8" s="35">
        <v>2362</v>
      </c>
      <c r="P8" s="35">
        <f>SUM(R8:S8)</f>
        <v>112</v>
      </c>
      <c r="Q8" s="65">
        <f t="shared" ref="Q8:Q54" si="6">P8/U8</f>
        <v>2.1428832455803511E-5</v>
      </c>
      <c r="R8" s="35">
        <v>77</v>
      </c>
      <c r="S8" s="35">
        <v>35</v>
      </c>
      <c r="U8" s="1">
        <v>5226603</v>
      </c>
    </row>
    <row r="9" spans="1:21" x14ac:dyDescent="0.45">
      <c r="A9" s="33" t="s">
        <v>15</v>
      </c>
      <c r="B9" s="32">
        <f>C9+E9+G9+P9</f>
        <v>2977884</v>
      </c>
      <c r="C9" s="34">
        <f>SUM(一般接種!D8+一般接種!G8+一般接種!J8+一般接種!M8+医療従事者等!C6)</f>
        <v>1090818</v>
      </c>
      <c r="D9" s="30">
        <f t="shared" si="0"/>
        <v>0.86599318045593299</v>
      </c>
      <c r="E9" s="34">
        <f>SUM(一般接種!E8+一般接種!H8+一般接種!K8+一般接種!N8+医療従事者等!D6)</f>
        <v>1072849</v>
      </c>
      <c r="F9" s="31">
        <f t="shared" si="1"/>
        <v>0.85172771045120932</v>
      </c>
      <c r="G9" s="29">
        <f t="shared" ref="G9:G54" si="7">SUM(I9:O9)</f>
        <v>814160</v>
      </c>
      <c r="H9" s="31">
        <f t="shared" si="5"/>
        <v>0.64635622789503144</v>
      </c>
      <c r="I9" s="35">
        <v>10623</v>
      </c>
      <c r="J9" s="35">
        <v>43735</v>
      </c>
      <c r="K9" s="35">
        <v>227584</v>
      </c>
      <c r="L9" s="35">
        <v>263331</v>
      </c>
      <c r="M9" s="35">
        <v>180721</v>
      </c>
      <c r="N9" s="35">
        <v>85925</v>
      </c>
      <c r="O9" s="35">
        <v>2241</v>
      </c>
      <c r="P9" s="35">
        <f t="shared" ref="P9:P54" si="8">SUM(R9:S9)</f>
        <v>57</v>
      </c>
      <c r="Q9" s="65">
        <f t="shared" si="6"/>
        <v>4.5251922214327396E-5</v>
      </c>
      <c r="R9" s="35">
        <v>50</v>
      </c>
      <c r="S9" s="35">
        <v>7</v>
      </c>
      <c r="U9" s="1">
        <v>1259615</v>
      </c>
    </row>
    <row r="10" spans="1:21" x14ac:dyDescent="0.45">
      <c r="A10" s="33" t="s">
        <v>16</v>
      </c>
      <c r="B10" s="32">
        <f t="shared" ref="B10:B54" si="9">C10+E10+G10+P10</f>
        <v>2897176</v>
      </c>
      <c r="C10" s="34">
        <f>SUM(一般接種!D9+一般接種!G9+一般接種!J9+一般接種!M9+医療従事者等!C7)</f>
        <v>1056343</v>
      </c>
      <c r="D10" s="30">
        <f t="shared" si="0"/>
        <v>0.86527121458229406</v>
      </c>
      <c r="E10" s="34">
        <f>SUM(一般接種!E9+一般接種!H9+一般接種!K9+一般接種!N9+医療従事者等!D7)</f>
        <v>1038018</v>
      </c>
      <c r="F10" s="31">
        <f t="shared" si="1"/>
        <v>0.85026084862424778</v>
      </c>
      <c r="G10" s="29">
        <f t="shared" si="7"/>
        <v>802804</v>
      </c>
      <c r="H10" s="31">
        <f t="shared" si="5"/>
        <v>0.65759246016826356</v>
      </c>
      <c r="I10" s="35">
        <v>10307</v>
      </c>
      <c r="J10" s="35">
        <v>47558</v>
      </c>
      <c r="K10" s="35">
        <v>220739</v>
      </c>
      <c r="L10" s="35">
        <v>256367</v>
      </c>
      <c r="M10" s="35">
        <v>168122</v>
      </c>
      <c r="N10" s="35">
        <v>96612</v>
      </c>
      <c r="O10" s="35">
        <v>3099</v>
      </c>
      <c r="P10" s="35">
        <f t="shared" si="8"/>
        <v>11</v>
      </c>
      <c r="Q10" s="65">
        <f t="shared" si="6"/>
        <v>9.0103151726335429E-6</v>
      </c>
      <c r="R10" s="35">
        <v>6</v>
      </c>
      <c r="S10" s="35">
        <v>5</v>
      </c>
      <c r="U10" s="1">
        <v>1220823</v>
      </c>
    </row>
    <row r="11" spans="1:21" x14ac:dyDescent="0.45">
      <c r="A11" s="33" t="s">
        <v>17</v>
      </c>
      <c r="B11" s="32">
        <f t="shared" si="9"/>
        <v>5229763</v>
      </c>
      <c r="C11" s="34">
        <f>SUM(一般接種!D10+一般接種!G10+一般接種!J10+一般接種!M10+医療従事者等!C8)</f>
        <v>1929570</v>
      </c>
      <c r="D11" s="30">
        <f t="shared" si="0"/>
        <v>0.84556498738600405</v>
      </c>
      <c r="E11" s="34">
        <f>SUM(一般接種!E10+一般接種!H10+一般接種!K10+一般接種!N10+医療従事者等!D8)</f>
        <v>1890312</v>
      </c>
      <c r="F11" s="31">
        <f t="shared" si="1"/>
        <v>0.82836157404790289</v>
      </c>
      <c r="G11" s="29">
        <f t="shared" si="7"/>
        <v>1409867</v>
      </c>
      <c r="H11" s="31">
        <f t="shared" si="5"/>
        <v>0.61782374936951934</v>
      </c>
      <c r="I11" s="35">
        <v>18700</v>
      </c>
      <c r="J11" s="35">
        <v>124486</v>
      </c>
      <c r="K11" s="35">
        <v>459035</v>
      </c>
      <c r="L11" s="35">
        <v>392832</v>
      </c>
      <c r="M11" s="35">
        <v>268475</v>
      </c>
      <c r="N11" s="35">
        <v>145523</v>
      </c>
      <c r="O11" s="35">
        <v>816</v>
      </c>
      <c r="P11" s="35">
        <f t="shared" si="8"/>
        <v>14</v>
      </c>
      <c r="Q11" s="65">
        <f t="shared" si="6"/>
        <v>6.1349988978912695E-6</v>
      </c>
      <c r="R11" s="35">
        <v>13</v>
      </c>
      <c r="S11" s="35">
        <v>1</v>
      </c>
      <c r="U11" s="1">
        <v>2281989</v>
      </c>
    </row>
    <row r="12" spans="1:21" x14ac:dyDescent="0.45">
      <c r="A12" s="33" t="s">
        <v>18</v>
      </c>
      <c r="B12" s="32">
        <f t="shared" si="9"/>
        <v>2362629</v>
      </c>
      <c r="C12" s="34">
        <f>SUM(一般接種!D11+一般接種!G11+一般接種!J11+一般接種!M11+医療従事者等!C9)</f>
        <v>853303</v>
      </c>
      <c r="D12" s="30">
        <f t="shared" si="0"/>
        <v>0.87852727512334139</v>
      </c>
      <c r="E12" s="34">
        <f>SUM(一般接種!E11+一般接種!H11+一般接種!K11+一般接種!N11+医療従事者等!D9)</f>
        <v>838984</v>
      </c>
      <c r="F12" s="31">
        <f t="shared" si="1"/>
        <v>0.86378499476983139</v>
      </c>
      <c r="G12" s="29">
        <f t="shared" si="7"/>
        <v>670327</v>
      </c>
      <c r="H12" s="31">
        <f t="shared" si="5"/>
        <v>0.69014236766026138</v>
      </c>
      <c r="I12" s="35">
        <v>4871</v>
      </c>
      <c r="J12" s="35">
        <v>29598</v>
      </c>
      <c r="K12" s="35">
        <v>127288</v>
      </c>
      <c r="L12" s="35">
        <v>229030</v>
      </c>
      <c r="M12" s="35">
        <v>188858</v>
      </c>
      <c r="N12" s="35">
        <v>89093</v>
      </c>
      <c r="O12" s="35">
        <v>1589</v>
      </c>
      <c r="P12" s="35">
        <f t="shared" si="8"/>
        <v>15</v>
      </c>
      <c r="Q12" s="65">
        <f t="shared" si="6"/>
        <v>1.5443411223035805E-5</v>
      </c>
      <c r="R12" s="35">
        <v>3</v>
      </c>
      <c r="S12" s="35">
        <v>12</v>
      </c>
      <c r="U12" s="1">
        <v>971288</v>
      </c>
    </row>
    <row r="13" spans="1:21" x14ac:dyDescent="0.45">
      <c r="A13" s="33" t="s">
        <v>19</v>
      </c>
      <c r="B13" s="32">
        <f t="shared" si="9"/>
        <v>2576170</v>
      </c>
      <c r="C13" s="34">
        <f>SUM(一般接種!D12+一般接種!G12+一般接種!J12+一般接種!M12+医療従事者等!C10)</f>
        <v>931709</v>
      </c>
      <c r="D13" s="30">
        <f t="shared" si="0"/>
        <v>0.87111266107060648</v>
      </c>
      <c r="E13" s="34">
        <f>SUM(一般接種!E12+一般接種!H12+一般接種!K12+一般接種!N12+医療従事者等!D10)</f>
        <v>920011</v>
      </c>
      <c r="F13" s="31">
        <f t="shared" si="1"/>
        <v>0.86017547369857938</v>
      </c>
      <c r="G13" s="29">
        <f t="shared" si="7"/>
        <v>724445</v>
      </c>
      <c r="H13" s="31">
        <f t="shared" si="5"/>
        <v>0.67732866350898779</v>
      </c>
      <c r="I13" s="35">
        <v>9642</v>
      </c>
      <c r="J13" s="35">
        <v>34629</v>
      </c>
      <c r="K13" s="35">
        <v>192641</v>
      </c>
      <c r="L13" s="35">
        <v>270589</v>
      </c>
      <c r="M13" s="35">
        <v>141751</v>
      </c>
      <c r="N13" s="35">
        <v>74319</v>
      </c>
      <c r="O13" s="35">
        <v>874</v>
      </c>
      <c r="P13" s="35">
        <f t="shared" si="8"/>
        <v>5</v>
      </c>
      <c r="Q13" s="65">
        <f t="shared" si="6"/>
        <v>4.6748108104065027E-6</v>
      </c>
      <c r="R13" s="35">
        <v>2</v>
      </c>
      <c r="S13" s="35">
        <v>3</v>
      </c>
      <c r="U13" s="1">
        <v>1069562</v>
      </c>
    </row>
    <row r="14" spans="1:21" x14ac:dyDescent="0.45">
      <c r="A14" s="33" t="s">
        <v>20</v>
      </c>
      <c r="B14" s="32">
        <f t="shared" si="9"/>
        <v>4378078</v>
      </c>
      <c r="C14" s="34">
        <f>SUM(一般接種!D13+一般接種!G13+一般接種!J13+一般接種!M13+医療従事者等!C11)</f>
        <v>1591349</v>
      </c>
      <c r="D14" s="30">
        <f t="shared" si="0"/>
        <v>0.85461792564037986</v>
      </c>
      <c r="E14" s="34">
        <f>SUM(一般接種!E13+一般接種!H13+一般接種!K13+一般接種!N13+医療従事者等!D11)</f>
        <v>1566982</v>
      </c>
      <c r="F14" s="31">
        <f t="shared" si="1"/>
        <v>0.84153187412428931</v>
      </c>
      <c r="G14" s="29">
        <f t="shared" si="7"/>
        <v>1219605</v>
      </c>
      <c r="H14" s="31">
        <f t="shared" si="5"/>
        <v>0.65497656089307588</v>
      </c>
      <c r="I14" s="35">
        <v>18979</v>
      </c>
      <c r="J14" s="35">
        <v>74783</v>
      </c>
      <c r="K14" s="35">
        <v>345211</v>
      </c>
      <c r="L14" s="35">
        <v>418245</v>
      </c>
      <c r="M14" s="35">
        <v>235228</v>
      </c>
      <c r="N14" s="35">
        <v>124834</v>
      </c>
      <c r="O14" s="35">
        <v>2325</v>
      </c>
      <c r="P14" s="35">
        <f t="shared" si="8"/>
        <v>142</v>
      </c>
      <c r="Q14" s="65">
        <f t="shared" si="6"/>
        <v>7.6259667389701394E-5</v>
      </c>
      <c r="R14" s="35">
        <v>111</v>
      </c>
      <c r="S14" s="35">
        <v>31</v>
      </c>
      <c r="U14" s="1">
        <v>1862059</v>
      </c>
    </row>
    <row r="15" spans="1:21" x14ac:dyDescent="0.45">
      <c r="A15" s="33" t="s">
        <v>21</v>
      </c>
      <c r="B15" s="32">
        <f t="shared" si="9"/>
        <v>6730554</v>
      </c>
      <c r="C15" s="34">
        <f>SUM(一般接種!D14+一般接種!G14+一般接種!J14+一般接種!M14+医療従事者等!C12)</f>
        <v>2467824</v>
      </c>
      <c r="D15" s="30">
        <f t="shared" si="0"/>
        <v>0.8487275916324899</v>
      </c>
      <c r="E15" s="34">
        <f>SUM(一般接種!E14+一般接種!H14+一般接種!K14+一般接種!N14+医療従事者等!D12)</f>
        <v>2429804</v>
      </c>
      <c r="F15" s="31">
        <f t="shared" si="1"/>
        <v>0.83565185242504747</v>
      </c>
      <c r="G15" s="29">
        <f t="shared" si="7"/>
        <v>1832823</v>
      </c>
      <c r="H15" s="31">
        <f t="shared" si="5"/>
        <v>0.63033970440300235</v>
      </c>
      <c r="I15" s="35">
        <v>21136</v>
      </c>
      <c r="J15" s="35">
        <v>139310</v>
      </c>
      <c r="K15" s="35">
        <v>553498</v>
      </c>
      <c r="L15" s="35">
        <v>591668</v>
      </c>
      <c r="M15" s="35">
        <v>345721</v>
      </c>
      <c r="N15" s="35">
        <v>178709</v>
      </c>
      <c r="O15" s="35">
        <v>2781</v>
      </c>
      <c r="P15" s="35">
        <f t="shared" si="8"/>
        <v>103</v>
      </c>
      <c r="Q15" s="65">
        <f t="shared" si="6"/>
        <v>3.5423491277395172E-5</v>
      </c>
      <c r="R15" s="35">
        <v>65</v>
      </c>
      <c r="S15" s="35">
        <v>38</v>
      </c>
      <c r="U15" s="1">
        <v>2907675</v>
      </c>
    </row>
    <row r="16" spans="1:21" x14ac:dyDescent="0.45">
      <c r="A16" s="36" t="s">
        <v>22</v>
      </c>
      <c r="B16" s="32">
        <f t="shared" si="9"/>
        <v>4429911</v>
      </c>
      <c r="C16" s="34">
        <f>SUM(一般接種!D15+一般接種!G15+一般接種!J15+一般接種!M15+医療従事者等!C13)</f>
        <v>1627181</v>
      </c>
      <c r="D16" s="30">
        <f t="shared" si="0"/>
        <v>0.83214696116039621</v>
      </c>
      <c r="E16" s="34">
        <f>SUM(一般接種!E15+一般接種!H15+一般接種!K15+一般接種!N15+医療従事者等!D13)</f>
        <v>1604034</v>
      </c>
      <c r="F16" s="31">
        <f t="shared" si="1"/>
        <v>0.82030949150583432</v>
      </c>
      <c r="G16" s="29">
        <f t="shared" si="7"/>
        <v>1198635</v>
      </c>
      <c r="H16" s="31">
        <f t="shared" si="5"/>
        <v>0.61298679912713561</v>
      </c>
      <c r="I16" s="35">
        <v>14761</v>
      </c>
      <c r="J16" s="35">
        <v>72129</v>
      </c>
      <c r="K16" s="35">
        <v>366722</v>
      </c>
      <c r="L16" s="35">
        <v>347344</v>
      </c>
      <c r="M16" s="35">
        <v>253258</v>
      </c>
      <c r="N16" s="35">
        <v>142253</v>
      </c>
      <c r="O16" s="35">
        <v>2168</v>
      </c>
      <c r="P16" s="35">
        <f t="shared" si="8"/>
        <v>61</v>
      </c>
      <c r="Q16" s="65">
        <f t="shared" si="6"/>
        <v>3.1195647337809484E-5</v>
      </c>
      <c r="R16" s="35">
        <v>54</v>
      </c>
      <c r="S16" s="35">
        <v>7</v>
      </c>
      <c r="U16" s="1">
        <v>1955401</v>
      </c>
    </row>
    <row r="17" spans="1:21" x14ac:dyDescent="0.45">
      <c r="A17" s="33" t="s">
        <v>23</v>
      </c>
      <c r="B17" s="32">
        <f t="shared" si="9"/>
        <v>4415917</v>
      </c>
      <c r="C17" s="34">
        <f>SUM(一般接種!D16+一般接種!G16+一般接種!J16+一般接種!M16+医療従事者等!C14)</f>
        <v>1610568</v>
      </c>
      <c r="D17" s="30">
        <f t="shared" si="0"/>
        <v>0.82251528394092033</v>
      </c>
      <c r="E17" s="34">
        <f>SUM(一般接種!E16+一般接種!H16+一般接種!K16+一般接種!N16+医療従事者等!D14)</f>
        <v>1583880</v>
      </c>
      <c r="F17" s="31">
        <f t="shared" si="1"/>
        <v>0.80888575206284052</v>
      </c>
      <c r="G17" s="29">
        <f t="shared" si="7"/>
        <v>1221407</v>
      </c>
      <c r="H17" s="31">
        <f t="shared" si="5"/>
        <v>0.6237711946421558</v>
      </c>
      <c r="I17" s="35">
        <v>16227</v>
      </c>
      <c r="J17" s="35">
        <v>71699</v>
      </c>
      <c r="K17" s="35">
        <v>402022</v>
      </c>
      <c r="L17" s="35">
        <v>435285</v>
      </c>
      <c r="M17" s="35">
        <v>216965</v>
      </c>
      <c r="N17" s="35">
        <v>77682</v>
      </c>
      <c r="O17" s="35">
        <v>1527</v>
      </c>
      <c r="P17" s="35">
        <f t="shared" si="8"/>
        <v>62</v>
      </c>
      <c r="Q17" s="65">
        <f t="shared" si="6"/>
        <v>3.1663330951774196E-5</v>
      </c>
      <c r="R17" s="35">
        <v>48</v>
      </c>
      <c r="S17" s="35">
        <v>14</v>
      </c>
      <c r="U17" s="1">
        <v>1958101</v>
      </c>
    </row>
    <row r="18" spans="1:21" x14ac:dyDescent="0.45">
      <c r="A18" s="33" t="s">
        <v>24</v>
      </c>
      <c r="B18" s="32">
        <f t="shared" si="9"/>
        <v>16481964</v>
      </c>
      <c r="C18" s="34">
        <f>SUM(一般接種!D17+一般接種!G17+一般接種!J17+一般接種!M17+医療従事者等!C15)</f>
        <v>6117147</v>
      </c>
      <c r="D18" s="30">
        <f t="shared" si="0"/>
        <v>0.8273347706639036</v>
      </c>
      <c r="E18" s="34">
        <f>SUM(一般接種!E17+一般接種!H17+一般接種!K17+一般接種!N17+医療従事者等!D15)</f>
        <v>6023028</v>
      </c>
      <c r="F18" s="31">
        <f t="shared" si="1"/>
        <v>0.81460531994445617</v>
      </c>
      <c r="G18" s="29">
        <f t="shared" si="7"/>
        <v>4341569</v>
      </c>
      <c r="H18" s="31">
        <f t="shared" si="5"/>
        <v>0.58719056333557351</v>
      </c>
      <c r="I18" s="35">
        <v>49175</v>
      </c>
      <c r="J18" s="35">
        <v>268017</v>
      </c>
      <c r="K18" s="35">
        <v>1311925</v>
      </c>
      <c r="L18" s="35">
        <v>1411546</v>
      </c>
      <c r="M18" s="35">
        <v>834085</v>
      </c>
      <c r="N18" s="35">
        <v>458686</v>
      </c>
      <c r="O18" s="35">
        <v>8135</v>
      </c>
      <c r="P18" s="35">
        <f t="shared" si="8"/>
        <v>220</v>
      </c>
      <c r="Q18" s="65">
        <f t="shared" si="6"/>
        <v>2.9754663333423048E-5</v>
      </c>
      <c r="R18" s="35">
        <v>165</v>
      </c>
      <c r="S18" s="35">
        <v>55</v>
      </c>
      <c r="U18" s="1">
        <v>7393799</v>
      </c>
    </row>
    <row r="19" spans="1:21" x14ac:dyDescent="0.45">
      <c r="A19" s="33" t="s">
        <v>25</v>
      </c>
      <c r="B19" s="32">
        <f t="shared" si="9"/>
        <v>14173103</v>
      </c>
      <c r="C19" s="34">
        <f>SUM(一般接種!D18+一般接種!G18+一般接種!J18+一般接種!M18+医療従事者等!C16)</f>
        <v>5220485</v>
      </c>
      <c r="D19" s="30">
        <f t="shared" si="0"/>
        <v>0.82564829511558946</v>
      </c>
      <c r="E19" s="34">
        <f>SUM(一般接種!E18+一般接種!H18+一般接種!K18+一般接種!N18+医療従事者等!D16)</f>
        <v>5149206</v>
      </c>
      <c r="F19" s="31">
        <f t="shared" si="1"/>
        <v>0.8143751308736572</v>
      </c>
      <c r="G19" s="29">
        <f t="shared" si="7"/>
        <v>3803084</v>
      </c>
      <c r="H19" s="31">
        <f t="shared" si="5"/>
        <v>0.60147856392296439</v>
      </c>
      <c r="I19" s="35">
        <v>42915</v>
      </c>
      <c r="J19" s="35">
        <v>212040</v>
      </c>
      <c r="K19" s="35">
        <v>1084734</v>
      </c>
      <c r="L19" s="35">
        <v>1318818</v>
      </c>
      <c r="M19" s="35">
        <v>751955</v>
      </c>
      <c r="N19" s="35">
        <v>384484</v>
      </c>
      <c r="O19" s="35">
        <v>8138</v>
      </c>
      <c r="P19" s="35">
        <f t="shared" si="8"/>
        <v>328</v>
      </c>
      <c r="Q19" s="65">
        <f t="shared" si="6"/>
        <v>5.1874996441501771E-5</v>
      </c>
      <c r="R19" s="35">
        <v>174</v>
      </c>
      <c r="S19" s="35">
        <v>154</v>
      </c>
      <c r="U19" s="1">
        <v>6322892</v>
      </c>
    </row>
    <row r="20" spans="1:21" x14ac:dyDescent="0.45">
      <c r="A20" s="33" t="s">
        <v>26</v>
      </c>
      <c r="B20" s="32">
        <f t="shared" si="9"/>
        <v>30420641</v>
      </c>
      <c r="C20" s="34">
        <f>SUM(一般接種!D19+一般接種!G19+一般接種!J19+一般接種!M19+医療従事者等!C17)</f>
        <v>11278109</v>
      </c>
      <c r="D20" s="30">
        <f t="shared" si="0"/>
        <v>0.81469630606915433</v>
      </c>
      <c r="E20" s="34">
        <f>SUM(一般接種!E19+一般接種!H19+一般接種!K19+一般接種!N19+医療従事者等!D17)</f>
        <v>11126570</v>
      </c>
      <c r="F20" s="31">
        <f t="shared" si="1"/>
        <v>0.80374958942317998</v>
      </c>
      <c r="G20" s="29">
        <f t="shared" si="7"/>
        <v>8014369</v>
      </c>
      <c r="H20" s="31">
        <f t="shared" si="5"/>
        <v>0.57893365100258765</v>
      </c>
      <c r="I20" s="35">
        <v>101543</v>
      </c>
      <c r="J20" s="35">
        <v>603126</v>
      </c>
      <c r="K20" s="35">
        <v>2627222</v>
      </c>
      <c r="L20" s="35">
        <v>2925204</v>
      </c>
      <c r="M20" s="35">
        <v>1259956</v>
      </c>
      <c r="N20" s="35">
        <v>488951</v>
      </c>
      <c r="O20" s="35">
        <v>8367</v>
      </c>
      <c r="P20" s="35">
        <f t="shared" si="8"/>
        <v>1593</v>
      </c>
      <c r="Q20" s="65">
        <f t="shared" si="6"/>
        <v>1.1507347690718035E-4</v>
      </c>
      <c r="R20" s="35">
        <v>1132</v>
      </c>
      <c r="S20" s="35">
        <v>461</v>
      </c>
      <c r="U20" s="1">
        <v>13843329</v>
      </c>
    </row>
    <row r="21" spans="1:21" x14ac:dyDescent="0.45">
      <c r="A21" s="33" t="s">
        <v>27</v>
      </c>
      <c r="B21" s="32">
        <f t="shared" si="9"/>
        <v>20496531</v>
      </c>
      <c r="C21" s="34">
        <f>SUM(一般接種!D20+一般接種!G20+一般接種!J20+一般接種!M20+医療従事者等!C18)</f>
        <v>7593062</v>
      </c>
      <c r="D21" s="30">
        <f t="shared" si="0"/>
        <v>0.82352411648937129</v>
      </c>
      <c r="E21" s="34">
        <f>SUM(一般接種!E20+一般接種!H20+一般接種!K20+一般接種!N20+医療従事者等!D18)</f>
        <v>7496579</v>
      </c>
      <c r="F21" s="31">
        <f t="shared" si="1"/>
        <v>0.81305981666787053</v>
      </c>
      <c r="G21" s="29">
        <f t="shared" si="7"/>
        <v>5406486</v>
      </c>
      <c r="H21" s="31">
        <f t="shared" si="5"/>
        <v>0.5863736667054944</v>
      </c>
      <c r="I21" s="35">
        <v>49908</v>
      </c>
      <c r="J21" s="35">
        <v>298441</v>
      </c>
      <c r="K21" s="35">
        <v>1447212</v>
      </c>
      <c r="L21" s="35">
        <v>2043044</v>
      </c>
      <c r="M21" s="35">
        <v>1094442</v>
      </c>
      <c r="N21" s="35">
        <v>465366</v>
      </c>
      <c r="O21" s="35">
        <v>8073</v>
      </c>
      <c r="P21" s="35">
        <f t="shared" si="8"/>
        <v>404</v>
      </c>
      <c r="Q21" s="65">
        <f t="shared" si="6"/>
        <v>4.3816808431395133E-5</v>
      </c>
      <c r="R21" s="35">
        <v>300</v>
      </c>
      <c r="S21" s="35">
        <v>104</v>
      </c>
      <c r="U21" s="1">
        <v>9220206</v>
      </c>
    </row>
    <row r="22" spans="1:21" x14ac:dyDescent="0.45">
      <c r="A22" s="33" t="s">
        <v>28</v>
      </c>
      <c r="B22" s="32">
        <f t="shared" si="9"/>
        <v>5253748</v>
      </c>
      <c r="C22" s="34">
        <f>SUM(一般接種!D21+一般接種!G21+一般接種!J21+一般接種!M21+医療従事者等!C19)</f>
        <v>1895860</v>
      </c>
      <c r="D22" s="30">
        <f t="shared" si="0"/>
        <v>0.85662491968548338</v>
      </c>
      <c r="E22" s="34">
        <f>SUM(一般接種!E21+一般接種!H21+一般接種!K21+一般接種!N21+医療従事者等!D19)</f>
        <v>1860383</v>
      </c>
      <c r="F22" s="31">
        <f t="shared" si="1"/>
        <v>0.84059500066420445</v>
      </c>
      <c r="G22" s="29">
        <f t="shared" si="7"/>
        <v>1497493</v>
      </c>
      <c r="H22" s="31">
        <f t="shared" si="5"/>
        <v>0.67662687163322899</v>
      </c>
      <c r="I22" s="35">
        <v>16806</v>
      </c>
      <c r="J22" s="35">
        <v>64744</v>
      </c>
      <c r="K22" s="35">
        <v>343888</v>
      </c>
      <c r="L22" s="35">
        <v>566956</v>
      </c>
      <c r="M22" s="35">
        <v>355466</v>
      </c>
      <c r="N22" s="35">
        <v>147956</v>
      </c>
      <c r="O22" s="35">
        <v>1677</v>
      </c>
      <c r="P22" s="35">
        <f t="shared" si="8"/>
        <v>12</v>
      </c>
      <c r="Q22" s="65">
        <f t="shared" si="6"/>
        <v>5.422077071210849E-6</v>
      </c>
      <c r="R22" s="35">
        <v>8</v>
      </c>
      <c r="S22" s="35">
        <v>4</v>
      </c>
      <c r="U22" s="1">
        <v>2213174</v>
      </c>
    </row>
    <row r="23" spans="1:21" x14ac:dyDescent="0.45">
      <c r="A23" s="33" t="s">
        <v>29</v>
      </c>
      <c r="B23" s="32">
        <f t="shared" si="9"/>
        <v>2450912</v>
      </c>
      <c r="C23" s="34">
        <f>SUM(一般接種!D22+一般接種!G22+一般接種!J22+一般接種!M22+医療従事者等!C20)</f>
        <v>895711</v>
      </c>
      <c r="D23" s="30">
        <f t="shared" si="0"/>
        <v>0.85495201751689931</v>
      </c>
      <c r="E23" s="34">
        <f>SUM(一般接種!E22+一般接種!H22+一般接種!K22+一般接種!N22+医療従事者等!D20)</f>
        <v>886984</v>
      </c>
      <c r="F23" s="31">
        <f t="shared" si="1"/>
        <v>0.84662213627521543</v>
      </c>
      <c r="G23" s="29">
        <f t="shared" si="7"/>
        <v>668146</v>
      </c>
      <c r="H23" s="31">
        <f t="shared" si="5"/>
        <v>0.63774227479158596</v>
      </c>
      <c r="I23" s="35">
        <v>10195</v>
      </c>
      <c r="J23" s="35">
        <v>39023</v>
      </c>
      <c r="K23" s="35">
        <v>212659</v>
      </c>
      <c r="L23" s="35">
        <v>219186</v>
      </c>
      <c r="M23" s="35">
        <v>126769</v>
      </c>
      <c r="N23" s="35">
        <v>59659</v>
      </c>
      <c r="O23" s="35">
        <v>655</v>
      </c>
      <c r="P23" s="35">
        <f t="shared" si="8"/>
        <v>71</v>
      </c>
      <c r="Q23" s="65">
        <f t="shared" si="6"/>
        <v>6.7769172471589441E-5</v>
      </c>
      <c r="R23" s="35">
        <v>62</v>
      </c>
      <c r="S23" s="35">
        <v>9</v>
      </c>
      <c r="U23" s="1">
        <v>1047674</v>
      </c>
    </row>
    <row r="24" spans="1:21" x14ac:dyDescent="0.45">
      <c r="A24" s="33" t="s">
        <v>30</v>
      </c>
      <c r="B24" s="32">
        <f t="shared" si="9"/>
        <v>2540662</v>
      </c>
      <c r="C24" s="34">
        <f>SUM(一般接種!D23+一般接種!G23+一般接種!J23+一般接種!M23+医療従事者等!C21)</f>
        <v>936090</v>
      </c>
      <c r="D24" s="30">
        <f t="shared" si="0"/>
        <v>0.82645569352036274</v>
      </c>
      <c r="E24" s="34">
        <f>SUM(一般接種!E23+一般接種!H23+一般接種!K23+一般接種!N23+医療従事者等!D21)</f>
        <v>923443</v>
      </c>
      <c r="F24" s="31">
        <f t="shared" si="1"/>
        <v>0.81528990267124357</v>
      </c>
      <c r="G24" s="29">
        <f t="shared" si="7"/>
        <v>681086</v>
      </c>
      <c r="H24" s="31">
        <f t="shared" si="5"/>
        <v>0.6013176109957481</v>
      </c>
      <c r="I24" s="35">
        <v>9274</v>
      </c>
      <c r="J24" s="35">
        <v>55236</v>
      </c>
      <c r="K24" s="35">
        <v>203515</v>
      </c>
      <c r="L24" s="35">
        <v>215118</v>
      </c>
      <c r="M24" s="35">
        <v>130534</v>
      </c>
      <c r="N24" s="35">
        <v>66185</v>
      </c>
      <c r="O24" s="35">
        <v>1224</v>
      </c>
      <c r="P24" s="35">
        <f t="shared" si="8"/>
        <v>43</v>
      </c>
      <c r="Q24" s="65">
        <f t="shared" si="6"/>
        <v>3.7963865463123844E-5</v>
      </c>
      <c r="R24" s="35">
        <v>25</v>
      </c>
      <c r="S24" s="35">
        <v>18</v>
      </c>
      <c r="U24" s="1">
        <v>1132656</v>
      </c>
    </row>
    <row r="25" spans="1:21" x14ac:dyDescent="0.45">
      <c r="A25" s="33" t="s">
        <v>31</v>
      </c>
      <c r="B25" s="32">
        <f t="shared" si="9"/>
        <v>1768809</v>
      </c>
      <c r="C25" s="34">
        <f>SUM(一般接種!D24+一般接種!G24+一般接種!J24+一般接種!M24+医療従事者等!C22)</f>
        <v>647229</v>
      </c>
      <c r="D25" s="30">
        <f t="shared" si="0"/>
        <v>0.83558379153686568</v>
      </c>
      <c r="E25" s="34">
        <f>SUM(一般接種!E24+一般接種!H24+一般接種!K24+一般接種!N24+医療従事者等!D22)</f>
        <v>639971</v>
      </c>
      <c r="F25" s="31">
        <f t="shared" si="1"/>
        <v>0.82621358847276538</v>
      </c>
      <c r="G25" s="29">
        <f t="shared" si="7"/>
        <v>481465</v>
      </c>
      <c r="H25" s="31">
        <f t="shared" si="5"/>
        <v>0.62157961122307104</v>
      </c>
      <c r="I25" s="35">
        <v>7616</v>
      </c>
      <c r="J25" s="35">
        <v>32287</v>
      </c>
      <c r="K25" s="35">
        <v>143687</v>
      </c>
      <c r="L25" s="35">
        <v>172051</v>
      </c>
      <c r="M25" s="35">
        <v>91866</v>
      </c>
      <c r="N25" s="35">
        <v>33768</v>
      </c>
      <c r="O25" s="35">
        <v>190</v>
      </c>
      <c r="P25" s="35">
        <f t="shared" si="8"/>
        <v>144</v>
      </c>
      <c r="Q25" s="65">
        <f t="shared" si="6"/>
        <v>1.8590648129380584E-4</v>
      </c>
      <c r="R25" s="35">
        <v>143</v>
      </c>
      <c r="S25" s="35">
        <v>1</v>
      </c>
      <c r="U25" s="1">
        <v>774583</v>
      </c>
    </row>
    <row r="26" spans="1:21" x14ac:dyDescent="0.45">
      <c r="A26" s="33" t="s">
        <v>32</v>
      </c>
      <c r="B26" s="32">
        <f t="shared" si="9"/>
        <v>1860925</v>
      </c>
      <c r="C26" s="34">
        <f>SUM(一般接種!D25+一般接種!G25+一般接種!J25+一般接種!M25+医療従事者等!C23)</f>
        <v>681050</v>
      </c>
      <c r="D26" s="30">
        <f t="shared" si="0"/>
        <v>0.829540181023804</v>
      </c>
      <c r="E26" s="34">
        <f>SUM(一般接種!E25+一般接種!H25+一般接種!K25+一般接種!N25+医療従事者等!D23)</f>
        <v>672273</v>
      </c>
      <c r="F26" s="31">
        <f t="shared" si="1"/>
        <v>0.81884952076560569</v>
      </c>
      <c r="G26" s="29">
        <f t="shared" si="7"/>
        <v>507485</v>
      </c>
      <c r="H26" s="31">
        <f t="shared" si="5"/>
        <v>0.61813258757340162</v>
      </c>
      <c r="I26" s="35">
        <v>6269</v>
      </c>
      <c r="J26" s="35">
        <v>37851</v>
      </c>
      <c r="K26" s="35">
        <v>168777</v>
      </c>
      <c r="L26" s="35">
        <v>164752</v>
      </c>
      <c r="M26" s="35">
        <v>96121</v>
      </c>
      <c r="N26" s="35">
        <v>33471</v>
      </c>
      <c r="O26" s="35">
        <v>244</v>
      </c>
      <c r="P26" s="35">
        <f t="shared" si="8"/>
        <v>117</v>
      </c>
      <c r="Q26" s="65">
        <f t="shared" si="6"/>
        <v>1.4250965594271356E-4</v>
      </c>
      <c r="R26" s="35">
        <v>100</v>
      </c>
      <c r="S26" s="35">
        <v>17</v>
      </c>
      <c r="U26" s="1">
        <v>820997</v>
      </c>
    </row>
    <row r="27" spans="1:21" x14ac:dyDescent="0.45">
      <c r="A27" s="33" t="s">
        <v>33</v>
      </c>
      <c r="B27" s="32">
        <f t="shared" si="9"/>
        <v>4749814</v>
      </c>
      <c r="C27" s="34">
        <f>SUM(一般接種!D26+一般接種!G26+一般接種!J26+一般接種!M26+医療従事者等!C24)</f>
        <v>1727503</v>
      </c>
      <c r="D27" s="30">
        <f t="shared" si="0"/>
        <v>0.83384280919827181</v>
      </c>
      <c r="E27" s="34">
        <f>SUM(一般接種!E26+一般接種!H26+一般接種!K26+一般接種!N26+医療従事者等!D24)</f>
        <v>1699466</v>
      </c>
      <c r="F27" s="31">
        <f t="shared" si="1"/>
        <v>0.82030972078019559</v>
      </c>
      <c r="G27" s="29">
        <f t="shared" si="7"/>
        <v>1322837</v>
      </c>
      <c r="H27" s="31">
        <f t="shared" si="5"/>
        <v>0.6385158927025969</v>
      </c>
      <c r="I27" s="35">
        <v>14305</v>
      </c>
      <c r="J27" s="35">
        <v>69099</v>
      </c>
      <c r="K27" s="35">
        <v>456905</v>
      </c>
      <c r="L27" s="35">
        <v>432211</v>
      </c>
      <c r="M27" s="35">
        <v>234814</v>
      </c>
      <c r="N27" s="35">
        <v>114222</v>
      </c>
      <c r="O27" s="35">
        <v>1281</v>
      </c>
      <c r="P27" s="35">
        <f t="shared" si="8"/>
        <v>8</v>
      </c>
      <c r="Q27" s="65">
        <f t="shared" si="6"/>
        <v>3.8614940023757839E-6</v>
      </c>
      <c r="R27" s="35">
        <v>7</v>
      </c>
      <c r="S27" s="35">
        <v>1</v>
      </c>
      <c r="U27" s="1">
        <v>2071737</v>
      </c>
    </row>
    <row r="28" spans="1:21" x14ac:dyDescent="0.45">
      <c r="A28" s="33" t="s">
        <v>34</v>
      </c>
      <c r="B28" s="32">
        <f t="shared" si="9"/>
        <v>4578378</v>
      </c>
      <c r="C28" s="34">
        <f>SUM(一般接種!D27+一般接種!G27+一般接種!J27+一般接種!M27+医療従事者等!C25)</f>
        <v>1667307</v>
      </c>
      <c r="D28" s="30">
        <f t="shared" si="0"/>
        <v>0.82671283241545601</v>
      </c>
      <c r="E28" s="34">
        <f>SUM(一般接種!E27+一般接種!H27+一般接種!K27+一般接種!N27+医療従事者等!D25)</f>
        <v>1651933</v>
      </c>
      <c r="F28" s="31">
        <f t="shared" si="1"/>
        <v>0.81908983132114332</v>
      </c>
      <c r="G28" s="29">
        <f t="shared" si="7"/>
        <v>1259077</v>
      </c>
      <c r="H28" s="31">
        <f t="shared" si="5"/>
        <v>0.62429721275035444</v>
      </c>
      <c r="I28" s="35">
        <v>15455</v>
      </c>
      <c r="J28" s="35">
        <v>85102</v>
      </c>
      <c r="K28" s="35">
        <v>466463</v>
      </c>
      <c r="L28" s="35">
        <v>403066</v>
      </c>
      <c r="M28" s="35">
        <v>191470</v>
      </c>
      <c r="N28" s="35">
        <v>96529</v>
      </c>
      <c r="O28" s="35">
        <v>992</v>
      </c>
      <c r="P28" s="35">
        <f t="shared" si="8"/>
        <v>61</v>
      </c>
      <c r="Q28" s="65">
        <f t="shared" si="6"/>
        <v>3.0246069126647235E-5</v>
      </c>
      <c r="R28" s="35">
        <v>25</v>
      </c>
      <c r="S28" s="35">
        <v>36</v>
      </c>
      <c r="U28" s="1">
        <v>2016791</v>
      </c>
    </row>
    <row r="29" spans="1:21" x14ac:dyDescent="0.45">
      <c r="A29" s="33" t="s">
        <v>35</v>
      </c>
      <c r="B29" s="32">
        <f t="shared" si="9"/>
        <v>8470719</v>
      </c>
      <c r="C29" s="34">
        <f>SUM(一般接種!D28+一般接種!G28+一般接種!J28+一般接種!M28+医療従事者等!C26)</f>
        <v>3132173</v>
      </c>
      <c r="D29" s="30">
        <f t="shared" si="0"/>
        <v>0.84968857324225633</v>
      </c>
      <c r="E29" s="34">
        <f>SUM(一般接種!E28+一般接種!H28+一般接種!K28+一般接種!N28+医療従事者等!D26)</f>
        <v>3094148</v>
      </c>
      <c r="F29" s="31">
        <f t="shared" si="1"/>
        <v>0.83937324008615777</v>
      </c>
      <c r="G29" s="29">
        <f t="shared" si="7"/>
        <v>2244372</v>
      </c>
      <c r="H29" s="31">
        <f t="shared" si="5"/>
        <v>0.6088479922740121</v>
      </c>
      <c r="I29" s="35">
        <v>23514</v>
      </c>
      <c r="J29" s="35">
        <v>115059</v>
      </c>
      <c r="K29" s="35">
        <v>652936</v>
      </c>
      <c r="L29" s="35">
        <v>753373</v>
      </c>
      <c r="M29" s="35">
        <v>451010</v>
      </c>
      <c r="N29" s="35">
        <v>244312</v>
      </c>
      <c r="O29" s="35">
        <v>4168</v>
      </c>
      <c r="P29" s="35">
        <f t="shared" si="8"/>
        <v>26</v>
      </c>
      <c r="Q29" s="65">
        <f t="shared" si="6"/>
        <v>7.0532192520332262E-6</v>
      </c>
      <c r="R29" s="35">
        <v>21</v>
      </c>
      <c r="S29" s="35">
        <v>5</v>
      </c>
      <c r="U29" s="1">
        <v>3686260</v>
      </c>
    </row>
    <row r="30" spans="1:21" x14ac:dyDescent="0.45">
      <c r="A30" s="33" t="s">
        <v>36</v>
      </c>
      <c r="B30" s="32">
        <f t="shared" si="9"/>
        <v>16153718</v>
      </c>
      <c r="C30" s="34">
        <f>SUM(一般接種!D29+一般接種!G29+一般接種!J29+一般接種!M29+医療従事者等!C27)</f>
        <v>6003867</v>
      </c>
      <c r="D30" s="30">
        <f t="shared" si="0"/>
        <v>0.79428816894529053</v>
      </c>
      <c r="E30" s="34">
        <f>SUM(一般接種!E29+一般接種!H29+一般接種!K29+一般接種!N29+医療従事者等!D27)</f>
        <v>5894048</v>
      </c>
      <c r="F30" s="31">
        <f t="shared" si="1"/>
        <v>0.77975954390656088</v>
      </c>
      <c r="G30" s="29">
        <f t="shared" si="7"/>
        <v>4255716</v>
      </c>
      <c r="H30" s="31">
        <f t="shared" si="5"/>
        <v>0.563014615278982</v>
      </c>
      <c r="I30" s="35">
        <v>43085</v>
      </c>
      <c r="J30" s="35">
        <v>373543</v>
      </c>
      <c r="K30" s="35">
        <v>1352669</v>
      </c>
      <c r="L30" s="35">
        <v>1358035</v>
      </c>
      <c r="M30" s="35">
        <v>757849</v>
      </c>
      <c r="N30" s="35">
        <v>365483</v>
      </c>
      <c r="O30" s="35">
        <v>5052</v>
      </c>
      <c r="P30" s="35">
        <f t="shared" si="8"/>
        <v>87</v>
      </c>
      <c r="Q30" s="65">
        <f t="shared" si="6"/>
        <v>1.1509760409123033E-5</v>
      </c>
      <c r="R30" s="35">
        <v>52</v>
      </c>
      <c r="S30" s="35">
        <v>35</v>
      </c>
      <c r="U30" s="1">
        <v>7558802</v>
      </c>
    </row>
    <row r="31" spans="1:21" x14ac:dyDescent="0.45">
      <c r="A31" s="33" t="s">
        <v>37</v>
      </c>
      <c r="B31" s="32">
        <f t="shared" si="9"/>
        <v>4011077</v>
      </c>
      <c r="C31" s="34">
        <f>SUM(一般接種!D30+一般接種!G30+一般接種!J30+一般接種!M30+医療従事者等!C28)</f>
        <v>1478249</v>
      </c>
      <c r="D31" s="30">
        <f t="shared" si="0"/>
        <v>0.8209953919814813</v>
      </c>
      <c r="E31" s="34">
        <f>SUM(一般接種!E30+一般接種!H30+一般接種!K30+一般接種!N30+医療従事者等!D28)</f>
        <v>1460960</v>
      </c>
      <c r="F31" s="31">
        <f t="shared" si="1"/>
        <v>0.8113933632759196</v>
      </c>
      <c r="G31" s="29">
        <f t="shared" si="7"/>
        <v>1071797</v>
      </c>
      <c r="H31" s="31">
        <f t="shared" si="5"/>
        <v>0.59525857831770945</v>
      </c>
      <c r="I31" s="35">
        <v>16801</v>
      </c>
      <c r="J31" s="35">
        <v>67344</v>
      </c>
      <c r="K31" s="35">
        <v>346685</v>
      </c>
      <c r="L31" s="35">
        <v>353451</v>
      </c>
      <c r="M31" s="35">
        <v>195148</v>
      </c>
      <c r="N31" s="35">
        <v>92060</v>
      </c>
      <c r="O31" s="35">
        <v>308</v>
      </c>
      <c r="P31" s="35">
        <f t="shared" si="8"/>
        <v>71</v>
      </c>
      <c r="Q31" s="65">
        <f t="shared" si="6"/>
        <v>3.9432242356115358E-5</v>
      </c>
      <c r="R31" s="35">
        <v>62</v>
      </c>
      <c r="S31" s="35">
        <v>9</v>
      </c>
      <c r="U31" s="1">
        <v>1800557</v>
      </c>
    </row>
    <row r="32" spans="1:21" x14ac:dyDescent="0.45">
      <c r="A32" s="33" t="s">
        <v>38</v>
      </c>
      <c r="B32" s="32">
        <f t="shared" si="9"/>
        <v>3127009</v>
      </c>
      <c r="C32" s="34">
        <f>SUM(一般接種!D31+一般接種!G31+一般接種!J31+一般接種!M31+医療従事者等!C29)</f>
        <v>1156386</v>
      </c>
      <c r="D32" s="30">
        <f t="shared" si="0"/>
        <v>0.81502040747284932</v>
      </c>
      <c r="E32" s="34">
        <f>SUM(一般接種!E31+一般接種!H31+一般接種!K31+一般接種!N31+医療従事者等!D29)</f>
        <v>1143314</v>
      </c>
      <c r="F32" s="31">
        <f t="shared" si="1"/>
        <v>0.8058072669069094</v>
      </c>
      <c r="G32" s="29">
        <f t="shared" si="7"/>
        <v>827305</v>
      </c>
      <c r="H32" s="31">
        <f t="shared" si="5"/>
        <v>0.58308424540276826</v>
      </c>
      <c r="I32" s="35">
        <v>8723</v>
      </c>
      <c r="J32" s="35">
        <v>52756</v>
      </c>
      <c r="K32" s="35">
        <v>238400</v>
      </c>
      <c r="L32" s="35">
        <v>285652</v>
      </c>
      <c r="M32" s="35">
        <v>159984</v>
      </c>
      <c r="N32" s="35">
        <v>81101</v>
      </c>
      <c r="O32" s="35">
        <v>689</v>
      </c>
      <c r="P32" s="35">
        <f t="shared" si="8"/>
        <v>4</v>
      </c>
      <c r="Q32" s="65">
        <f t="shared" si="6"/>
        <v>2.8191984595899615E-6</v>
      </c>
      <c r="R32" s="35">
        <v>4</v>
      </c>
      <c r="S32" s="35">
        <v>0</v>
      </c>
      <c r="U32" s="1">
        <v>1418843</v>
      </c>
    </row>
    <row r="33" spans="1:21" x14ac:dyDescent="0.45">
      <c r="A33" s="33" t="s">
        <v>39</v>
      </c>
      <c r="B33" s="32">
        <f t="shared" si="9"/>
        <v>5431481</v>
      </c>
      <c r="C33" s="34">
        <f>SUM(一般接種!D32+一般接種!G32+一般接種!J32+一般接種!M32+医療従事者等!C30)</f>
        <v>2026909</v>
      </c>
      <c r="D33" s="30">
        <f t="shared" si="0"/>
        <v>0.80097820941126452</v>
      </c>
      <c r="E33" s="34">
        <f>SUM(一般接種!E32+一般接種!H32+一般接種!K32+一般接種!N32+医療従事者等!D30)</f>
        <v>1993260</v>
      </c>
      <c r="F33" s="31">
        <f t="shared" si="1"/>
        <v>0.78768105805001454</v>
      </c>
      <c r="G33" s="29">
        <f t="shared" si="7"/>
        <v>1411276</v>
      </c>
      <c r="H33" s="31">
        <f t="shared" si="5"/>
        <v>0.55769712575408747</v>
      </c>
      <c r="I33" s="35">
        <v>25883</v>
      </c>
      <c r="J33" s="35">
        <v>95094</v>
      </c>
      <c r="K33" s="35">
        <v>448851</v>
      </c>
      <c r="L33" s="35">
        <v>473266</v>
      </c>
      <c r="M33" s="35">
        <v>250035</v>
      </c>
      <c r="N33" s="35">
        <v>116758</v>
      </c>
      <c r="O33" s="35">
        <v>1389</v>
      </c>
      <c r="P33" s="35">
        <f t="shared" si="8"/>
        <v>36</v>
      </c>
      <c r="Q33" s="65">
        <f t="shared" si="6"/>
        <v>1.4226201343427613E-5</v>
      </c>
      <c r="R33" s="35">
        <v>4</v>
      </c>
      <c r="S33" s="35">
        <v>32</v>
      </c>
      <c r="U33" s="1">
        <v>2530542</v>
      </c>
    </row>
    <row r="34" spans="1:21" x14ac:dyDescent="0.45">
      <c r="A34" s="33" t="s">
        <v>40</v>
      </c>
      <c r="B34" s="32">
        <f t="shared" si="9"/>
        <v>18309090</v>
      </c>
      <c r="C34" s="34">
        <f>SUM(一般接種!D33+一般接種!G33+一般接種!J33+一般接種!M33+医療従事者等!C31)</f>
        <v>6895844</v>
      </c>
      <c r="D34" s="30">
        <f t="shared" si="0"/>
        <v>0.78011600415452842</v>
      </c>
      <c r="E34" s="34">
        <f>SUM(一般接種!E33+一般接種!H33+一般接種!K33+一般接種!N33+医療従事者等!D31)</f>
        <v>6803182</v>
      </c>
      <c r="F34" s="31">
        <f t="shared" si="1"/>
        <v>0.7696332975885205</v>
      </c>
      <c r="G34" s="29">
        <f t="shared" si="7"/>
        <v>4609685</v>
      </c>
      <c r="H34" s="31">
        <f t="shared" si="5"/>
        <v>0.52148642611565277</v>
      </c>
      <c r="I34" s="35">
        <v>64692</v>
      </c>
      <c r="J34" s="35">
        <v>369602</v>
      </c>
      <c r="K34" s="35">
        <v>1515398</v>
      </c>
      <c r="L34" s="35">
        <v>1546411</v>
      </c>
      <c r="M34" s="35">
        <v>764609</v>
      </c>
      <c r="N34" s="35">
        <v>341036</v>
      </c>
      <c r="O34" s="35">
        <v>7937</v>
      </c>
      <c r="P34" s="35">
        <f t="shared" si="8"/>
        <v>379</v>
      </c>
      <c r="Q34" s="65">
        <f t="shared" si="6"/>
        <v>4.2875674910071385E-5</v>
      </c>
      <c r="R34" s="35">
        <v>226</v>
      </c>
      <c r="S34" s="35">
        <v>153</v>
      </c>
      <c r="U34" s="1">
        <v>8839511</v>
      </c>
    </row>
    <row r="35" spans="1:21" x14ac:dyDescent="0.45">
      <c r="A35" s="33" t="s">
        <v>41</v>
      </c>
      <c r="B35" s="32">
        <f t="shared" si="9"/>
        <v>11915637</v>
      </c>
      <c r="C35" s="34">
        <f>SUM(一般接種!D34+一般接種!G34+一般接種!J34+一般接種!M34+医療従事者等!C32)</f>
        <v>4428692</v>
      </c>
      <c r="D35" s="30">
        <f t="shared" si="0"/>
        <v>0.80177274887415417</v>
      </c>
      <c r="E35" s="34">
        <f>SUM(一般接種!E34+一般接種!H34+一般接種!K34+一般接種!N34+医療従事者等!D32)</f>
        <v>4375052</v>
      </c>
      <c r="F35" s="31">
        <f t="shared" si="1"/>
        <v>0.79206173482088305</v>
      </c>
      <c r="G35" s="29">
        <f t="shared" si="7"/>
        <v>3111816</v>
      </c>
      <c r="H35" s="31">
        <f t="shared" si="5"/>
        <v>0.56336481929892057</v>
      </c>
      <c r="I35" s="35">
        <v>44414</v>
      </c>
      <c r="J35" s="35">
        <v>241681</v>
      </c>
      <c r="K35" s="35">
        <v>1006339</v>
      </c>
      <c r="L35" s="35">
        <v>1032505</v>
      </c>
      <c r="M35" s="35">
        <v>542397</v>
      </c>
      <c r="N35" s="35">
        <v>240910</v>
      </c>
      <c r="O35" s="35">
        <v>3570</v>
      </c>
      <c r="P35" s="35">
        <f t="shared" si="8"/>
        <v>77</v>
      </c>
      <c r="Q35" s="65">
        <f t="shared" si="6"/>
        <v>1.3940120844554075E-5</v>
      </c>
      <c r="R35" s="35">
        <v>63</v>
      </c>
      <c r="S35" s="35">
        <v>14</v>
      </c>
      <c r="U35" s="1">
        <v>5523625</v>
      </c>
    </row>
    <row r="36" spans="1:21" x14ac:dyDescent="0.45">
      <c r="A36" s="33" t="s">
        <v>42</v>
      </c>
      <c r="B36" s="32">
        <f t="shared" si="9"/>
        <v>2978765</v>
      </c>
      <c r="C36" s="34">
        <f>SUM(一般接種!D35+一般接種!G35+一般接種!J35+一般接種!M35+医療従事者等!C33)</f>
        <v>1093226</v>
      </c>
      <c r="D36" s="30">
        <f t="shared" si="0"/>
        <v>0.81296519250203947</v>
      </c>
      <c r="E36" s="34">
        <f>SUM(一般接種!E35+一般接種!H35+一般接種!K35+一般接種!N35+医療従事者等!D33)</f>
        <v>1081645</v>
      </c>
      <c r="F36" s="31">
        <f t="shared" si="1"/>
        <v>0.80435311238835194</v>
      </c>
      <c r="G36" s="29">
        <f t="shared" si="7"/>
        <v>803830</v>
      </c>
      <c r="H36" s="31">
        <f t="shared" si="5"/>
        <v>0.5977591190558168</v>
      </c>
      <c r="I36" s="35">
        <v>7532</v>
      </c>
      <c r="J36" s="35">
        <v>54111</v>
      </c>
      <c r="K36" s="35">
        <v>307107</v>
      </c>
      <c r="L36" s="35">
        <v>253510</v>
      </c>
      <c r="M36" s="35">
        <v>130896</v>
      </c>
      <c r="N36" s="35">
        <v>50206</v>
      </c>
      <c r="O36" s="35">
        <v>468</v>
      </c>
      <c r="P36" s="35">
        <f t="shared" si="8"/>
        <v>64</v>
      </c>
      <c r="Q36" s="65">
        <f t="shared" si="6"/>
        <v>4.7592878618081279E-5</v>
      </c>
      <c r="R36" s="35">
        <v>63</v>
      </c>
      <c r="S36" s="35">
        <v>1</v>
      </c>
      <c r="U36" s="1">
        <v>1344739</v>
      </c>
    </row>
    <row r="37" spans="1:21" x14ac:dyDescent="0.45">
      <c r="A37" s="33" t="s">
        <v>43</v>
      </c>
      <c r="B37" s="32">
        <f t="shared" si="9"/>
        <v>2060324</v>
      </c>
      <c r="C37" s="34">
        <f>SUM(一般接種!D36+一般接種!G36+一般接種!J36+一般接種!M36+医療従事者等!C34)</f>
        <v>749357</v>
      </c>
      <c r="D37" s="30">
        <f t="shared" si="0"/>
        <v>0.79344727836413842</v>
      </c>
      <c r="E37" s="34">
        <f>SUM(一般接種!E36+一般接種!H36+一般接種!K36+一般接種!N36+医療従事者等!D34)</f>
        <v>739907</v>
      </c>
      <c r="F37" s="31">
        <f t="shared" si="1"/>
        <v>0.78344126416724547</v>
      </c>
      <c r="G37" s="29">
        <f t="shared" si="7"/>
        <v>571059</v>
      </c>
      <c r="H37" s="31">
        <f t="shared" si="5"/>
        <v>0.60465867314957567</v>
      </c>
      <c r="I37" s="35">
        <v>7665</v>
      </c>
      <c r="J37" s="35">
        <v>44714</v>
      </c>
      <c r="K37" s="35">
        <v>211643</v>
      </c>
      <c r="L37" s="35">
        <v>196171</v>
      </c>
      <c r="M37" s="35">
        <v>83058</v>
      </c>
      <c r="N37" s="35">
        <v>27605</v>
      </c>
      <c r="O37" s="35">
        <v>203</v>
      </c>
      <c r="P37" s="35">
        <f t="shared" si="8"/>
        <v>1</v>
      </c>
      <c r="Q37" s="65">
        <f t="shared" si="6"/>
        <v>1.0588374811526928E-6</v>
      </c>
      <c r="R37" s="35">
        <v>1</v>
      </c>
      <c r="S37" s="35">
        <v>0</v>
      </c>
      <c r="U37" s="1">
        <v>944432</v>
      </c>
    </row>
    <row r="38" spans="1:21" x14ac:dyDescent="0.45">
      <c r="A38" s="33" t="s">
        <v>44</v>
      </c>
      <c r="B38" s="32">
        <f t="shared" si="9"/>
        <v>1211632</v>
      </c>
      <c r="C38" s="34">
        <f>SUM(一般接種!D37+一般接種!G37+一般接種!J37+一般接種!M37+医療従事者等!C35)</f>
        <v>443147</v>
      </c>
      <c r="D38" s="30">
        <f t="shared" si="0"/>
        <v>0.79589897770785289</v>
      </c>
      <c r="E38" s="34">
        <f>SUM(一般接種!E37+一般接種!H37+一般接種!K37+一般接種!N37+医療従事者等!D35)</f>
        <v>437143</v>
      </c>
      <c r="F38" s="31">
        <f t="shared" si="1"/>
        <v>0.78511569933260061</v>
      </c>
      <c r="G38" s="29">
        <f t="shared" si="7"/>
        <v>331325</v>
      </c>
      <c r="H38" s="31">
        <f t="shared" si="5"/>
        <v>0.59506490800807488</v>
      </c>
      <c r="I38" s="35">
        <v>4900</v>
      </c>
      <c r="J38" s="35">
        <v>23132</v>
      </c>
      <c r="K38" s="35">
        <v>108240</v>
      </c>
      <c r="L38" s="35">
        <v>110470</v>
      </c>
      <c r="M38" s="35">
        <v>59607</v>
      </c>
      <c r="N38" s="35">
        <v>24598</v>
      </c>
      <c r="O38" s="35">
        <v>378</v>
      </c>
      <c r="P38" s="35">
        <f t="shared" si="8"/>
        <v>17</v>
      </c>
      <c r="Q38" s="65">
        <f t="shared" si="6"/>
        <v>3.0532267218402697E-5</v>
      </c>
      <c r="R38" s="35">
        <v>13</v>
      </c>
      <c r="S38" s="35">
        <v>4</v>
      </c>
      <c r="U38" s="1">
        <v>556788</v>
      </c>
    </row>
    <row r="39" spans="1:21" x14ac:dyDescent="0.45">
      <c r="A39" s="33" t="s">
        <v>45</v>
      </c>
      <c r="B39" s="32">
        <f t="shared" si="9"/>
        <v>1531549</v>
      </c>
      <c r="C39" s="34">
        <f>SUM(一般接種!D38+一般接種!G38+一般接種!J38+一般接種!M38+医療従事者等!C36)</f>
        <v>562880</v>
      </c>
      <c r="D39" s="30">
        <f t="shared" si="0"/>
        <v>0.83660441577551037</v>
      </c>
      <c r="E39" s="34">
        <f>SUM(一般接種!E38+一般接種!H38+一般接種!K38+一般接種!N38+医療従事者等!D36)</f>
        <v>552810</v>
      </c>
      <c r="F39" s="31">
        <f t="shared" si="1"/>
        <v>0.82163744863000976</v>
      </c>
      <c r="G39" s="29">
        <f t="shared" si="7"/>
        <v>415840</v>
      </c>
      <c r="H39" s="31">
        <f t="shared" si="5"/>
        <v>0.61805994218321525</v>
      </c>
      <c r="I39" s="35">
        <v>4863</v>
      </c>
      <c r="J39" s="35">
        <v>30244</v>
      </c>
      <c r="K39" s="35">
        <v>111234</v>
      </c>
      <c r="L39" s="35">
        <v>142443</v>
      </c>
      <c r="M39" s="35">
        <v>81542</v>
      </c>
      <c r="N39" s="35">
        <v>44982</v>
      </c>
      <c r="O39" s="35">
        <v>532</v>
      </c>
      <c r="P39" s="35">
        <f t="shared" si="8"/>
        <v>19</v>
      </c>
      <c r="Q39" s="65">
        <f t="shared" si="6"/>
        <v>2.8239560651887964E-5</v>
      </c>
      <c r="R39" s="35">
        <v>19</v>
      </c>
      <c r="S39" s="35">
        <v>0</v>
      </c>
      <c r="U39" s="1">
        <v>672815</v>
      </c>
    </row>
    <row r="40" spans="1:21" x14ac:dyDescent="0.45">
      <c r="A40" s="33" t="s">
        <v>46</v>
      </c>
      <c r="B40" s="32">
        <f t="shared" si="9"/>
        <v>4088565</v>
      </c>
      <c r="C40" s="34">
        <f>SUM(一般接種!D39+一般接種!G39+一般接種!J39+一般接種!M39+医療従事者等!C37)</f>
        <v>1512959</v>
      </c>
      <c r="D40" s="30">
        <f t="shared" si="0"/>
        <v>0.79890494780047006</v>
      </c>
      <c r="E40" s="34">
        <f>SUM(一般接種!E39+一般接種!H39+一般接種!K39+一般接種!N39+医療従事者等!D37)</f>
        <v>1482151</v>
      </c>
      <c r="F40" s="31">
        <f t="shared" si="1"/>
        <v>0.78263704917807719</v>
      </c>
      <c r="G40" s="29">
        <f t="shared" si="7"/>
        <v>1093224</v>
      </c>
      <c r="H40" s="31">
        <f t="shared" si="5"/>
        <v>0.57726750206332167</v>
      </c>
      <c r="I40" s="35">
        <v>21839</v>
      </c>
      <c r="J40" s="35">
        <v>137870</v>
      </c>
      <c r="K40" s="35">
        <v>361892</v>
      </c>
      <c r="L40" s="35">
        <v>317748</v>
      </c>
      <c r="M40" s="35">
        <v>163194</v>
      </c>
      <c r="N40" s="35">
        <v>89462</v>
      </c>
      <c r="O40" s="35">
        <v>1219</v>
      </c>
      <c r="P40" s="35">
        <f t="shared" si="8"/>
        <v>231</v>
      </c>
      <c r="Q40" s="65">
        <f t="shared" si="6"/>
        <v>1.219775571855606E-4</v>
      </c>
      <c r="R40" s="35">
        <v>182</v>
      </c>
      <c r="S40" s="35">
        <v>49</v>
      </c>
      <c r="U40" s="1">
        <v>1893791</v>
      </c>
    </row>
    <row r="41" spans="1:21" x14ac:dyDescent="0.45">
      <c r="A41" s="33" t="s">
        <v>47</v>
      </c>
      <c r="B41" s="32">
        <f t="shared" si="9"/>
        <v>6080935</v>
      </c>
      <c r="C41" s="34">
        <f>SUM(一般接種!D40+一般接種!G40+一般接種!J40+一般接種!M40+医療従事者等!C38)</f>
        <v>2241012</v>
      </c>
      <c r="D41" s="30">
        <f t="shared" si="0"/>
        <v>0.79682324876717059</v>
      </c>
      <c r="E41" s="34">
        <f>SUM(一般接種!E40+一般接種!H40+一般接種!K40+一般接種!N40+医療従事者等!D38)</f>
        <v>2211759</v>
      </c>
      <c r="F41" s="31">
        <f t="shared" si="1"/>
        <v>0.78642193431807972</v>
      </c>
      <c r="G41" s="29">
        <f t="shared" si="7"/>
        <v>1628084</v>
      </c>
      <c r="H41" s="31">
        <f t="shared" si="5"/>
        <v>0.57888810151210712</v>
      </c>
      <c r="I41" s="35">
        <v>22373</v>
      </c>
      <c r="J41" s="35">
        <v>121077</v>
      </c>
      <c r="K41" s="35">
        <v>544803</v>
      </c>
      <c r="L41" s="35">
        <v>531586</v>
      </c>
      <c r="M41" s="35">
        <v>291287</v>
      </c>
      <c r="N41" s="35">
        <v>115420</v>
      </c>
      <c r="O41" s="35">
        <v>1538</v>
      </c>
      <c r="P41" s="35">
        <f t="shared" si="8"/>
        <v>80</v>
      </c>
      <c r="Q41" s="65">
        <f t="shared" si="6"/>
        <v>2.8445122070463546E-5</v>
      </c>
      <c r="R41" s="35">
        <v>45</v>
      </c>
      <c r="S41" s="35">
        <v>35</v>
      </c>
      <c r="U41" s="1">
        <v>2812433</v>
      </c>
    </row>
    <row r="42" spans="1:21" x14ac:dyDescent="0.45">
      <c r="A42" s="33" t="s">
        <v>48</v>
      </c>
      <c r="B42" s="32">
        <f t="shared" si="9"/>
        <v>3079345</v>
      </c>
      <c r="C42" s="34">
        <f>SUM(一般接種!D41+一般接種!G41+一般接種!J41+一般接種!M41+医療従事者等!C39)</f>
        <v>1119945</v>
      </c>
      <c r="D42" s="30">
        <f t="shared" si="0"/>
        <v>0.82585114776824886</v>
      </c>
      <c r="E42" s="34">
        <f>SUM(一般接種!E41+一般接種!H41+一般接種!K41+一般接種!N41+医療従事者等!D39)</f>
        <v>1095980</v>
      </c>
      <c r="F42" s="31">
        <f t="shared" si="1"/>
        <v>0.80817927749223883</v>
      </c>
      <c r="G42" s="29">
        <f t="shared" si="7"/>
        <v>863045</v>
      </c>
      <c r="H42" s="31">
        <f t="shared" si="5"/>
        <v>0.63641223794529944</v>
      </c>
      <c r="I42" s="35">
        <v>44712</v>
      </c>
      <c r="J42" s="35">
        <v>46590</v>
      </c>
      <c r="K42" s="35">
        <v>286772</v>
      </c>
      <c r="L42" s="35">
        <v>309586</v>
      </c>
      <c r="M42" s="35">
        <v>133530</v>
      </c>
      <c r="N42" s="35">
        <v>41436</v>
      </c>
      <c r="O42" s="35">
        <v>419</v>
      </c>
      <c r="P42" s="35">
        <f t="shared" si="8"/>
        <v>375</v>
      </c>
      <c r="Q42" s="65">
        <f t="shared" si="6"/>
        <v>2.7652624049671486E-4</v>
      </c>
      <c r="R42" s="35">
        <v>361</v>
      </c>
      <c r="S42" s="35">
        <v>14</v>
      </c>
      <c r="U42" s="1">
        <v>1356110</v>
      </c>
    </row>
    <row r="43" spans="1:21" x14ac:dyDescent="0.45">
      <c r="A43" s="33" t="s">
        <v>49</v>
      </c>
      <c r="B43" s="32">
        <f t="shared" si="9"/>
        <v>1643373</v>
      </c>
      <c r="C43" s="34">
        <f>SUM(一般接種!D42+一般接種!G42+一般接種!J42+一般接種!M42+医療従事者等!C40)</f>
        <v>599014</v>
      </c>
      <c r="D43" s="30">
        <f t="shared" si="0"/>
        <v>0.81504158791970605</v>
      </c>
      <c r="E43" s="34">
        <f>SUM(一般接種!E42+一般接種!H42+一般接種!K42+一般接種!N42+医療従事者等!D40)</f>
        <v>591292</v>
      </c>
      <c r="F43" s="31">
        <f t="shared" si="1"/>
        <v>0.80453473642388795</v>
      </c>
      <c r="G43" s="29">
        <f t="shared" si="7"/>
        <v>453055</v>
      </c>
      <c r="H43" s="31">
        <f t="shared" si="5"/>
        <v>0.61644413421883693</v>
      </c>
      <c r="I43" s="35">
        <v>7906</v>
      </c>
      <c r="J43" s="35">
        <v>39573</v>
      </c>
      <c r="K43" s="35">
        <v>151545</v>
      </c>
      <c r="L43" s="35">
        <v>159671</v>
      </c>
      <c r="M43" s="35">
        <v>67043</v>
      </c>
      <c r="N43" s="35">
        <v>27094</v>
      </c>
      <c r="O43" s="35">
        <v>223</v>
      </c>
      <c r="P43" s="35">
        <f t="shared" si="8"/>
        <v>12</v>
      </c>
      <c r="Q43" s="65">
        <f t="shared" si="6"/>
        <v>1.6327663552164846E-5</v>
      </c>
      <c r="R43" s="35">
        <v>3</v>
      </c>
      <c r="S43" s="35">
        <v>9</v>
      </c>
      <c r="U43" s="1">
        <v>734949</v>
      </c>
    </row>
    <row r="44" spans="1:21" x14ac:dyDescent="0.45">
      <c r="A44" s="33" t="s">
        <v>50</v>
      </c>
      <c r="B44" s="32">
        <f t="shared" si="9"/>
        <v>2127512</v>
      </c>
      <c r="C44" s="34">
        <f>SUM(一般接種!D43+一般接種!G43+一般接種!J43+一般接種!M43+医療従事者等!C41)</f>
        <v>778934</v>
      </c>
      <c r="D44" s="30">
        <f t="shared" si="0"/>
        <v>0.7998123002866836</v>
      </c>
      <c r="E44" s="34">
        <f>SUM(一般接種!E43+一般接種!H43+一般接種!K43+一般接種!N43+医療従事者等!D41)</f>
        <v>769774</v>
      </c>
      <c r="F44" s="31">
        <f t="shared" si="1"/>
        <v>0.79040677854719599</v>
      </c>
      <c r="G44" s="29">
        <f t="shared" si="7"/>
        <v>578709</v>
      </c>
      <c r="H44" s="31">
        <f t="shared" si="5"/>
        <v>0.59422053278789522</v>
      </c>
      <c r="I44" s="35">
        <v>9379</v>
      </c>
      <c r="J44" s="35">
        <v>48164</v>
      </c>
      <c r="K44" s="35">
        <v>170585</v>
      </c>
      <c r="L44" s="35">
        <v>186803</v>
      </c>
      <c r="M44" s="35">
        <v>113588</v>
      </c>
      <c r="N44" s="35">
        <v>49998</v>
      </c>
      <c r="O44" s="35">
        <v>192</v>
      </c>
      <c r="P44" s="35">
        <f t="shared" si="8"/>
        <v>95</v>
      </c>
      <c r="Q44" s="65">
        <f t="shared" si="6"/>
        <v>9.7546349918266432E-5</v>
      </c>
      <c r="R44" s="35">
        <v>89</v>
      </c>
      <c r="S44" s="35">
        <v>6</v>
      </c>
      <c r="U44" s="1">
        <v>973896</v>
      </c>
    </row>
    <row r="45" spans="1:21" x14ac:dyDescent="0.45">
      <c r="A45" s="33" t="s">
        <v>51</v>
      </c>
      <c r="B45" s="32">
        <f t="shared" si="9"/>
        <v>3045397</v>
      </c>
      <c r="C45" s="34">
        <f>SUM(一般接種!D44+一般接種!G44+一般接種!J44+一般接種!M44+医療従事者等!C42)</f>
        <v>1112583</v>
      </c>
      <c r="D45" s="30">
        <f t="shared" si="0"/>
        <v>0.82035644685703413</v>
      </c>
      <c r="E45" s="34">
        <f>SUM(一般接種!E44+一般接種!H44+一般接種!K44+一般接種!N44+医療従事者等!D42)</f>
        <v>1100315</v>
      </c>
      <c r="F45" s="31">
        <f t="shared" si="1"/>
        <v>0.81131071014342082</v>
      </c>
      <c r="G45" s="29">
        <f t="shared" si="7"/>
        <v>832338</v>
      </c>
      <c r="H45" s="31">
        <f t="shared" si="5"/>
        <v>0.61371946566151925</v>
      </c>
      <c r="I45" s="35">
        <v>12470</v>
      </c>
      <c r="J45" s="35">
        <v>58493</v>
      </c>
      <c r="K45" s="35">
        <v>279165</v>
      </c>
      <c r="L45" s="35">
        <v>271205</v>
      </c>
      <c r="M45" s="35">
        <v>141180</v>
      </c>
      <c r="N45" s="35">
        <v>68939</v>
      </c>
      <c r="O45" s="35">
        <v>886</v>
      </c>
      <c r="P45" s="35">
        <f t="shared" si="8"/>
        <v>161</v>
      </c>
      <c r="Q45" s="65">
        <f t="shared" si="6"/>
        <v>1.1871239084543131E-4</v>
      </c>
      <c r="R45" s="35">
        <v>143</v>
      </c>
      <c r="S45" s="35">
        <v>18</v>
      </c>
      <c r="U45" s="1">
        <v>1356219</v>
      </c>
    </row>
    <row r="46" spans="1:21" x14ac:dyDescent="0.45">
      <c r="A46" s="33" t="s">
        <v>52</v>
      </c>
      <c r="B46" s="32">
        <f t="shared" si="9"/>
        <v>1541141</v>
      </c>
      <c r="C46" s="34">
        <f>SUM(一般接種!D45+一般接種!G45+一般接種!J45+一般接種!M45+医療従事者等!C43)</f>
        <v>565100</v>
      </c>
      <c r="D46" s="30">
        <f t="shared" si="0"/>
        <v>0.80594209368096326</v>
      </c>
      <c r="E46" s="34">
        <f>SUM(一般接種!E45+一般接種!H45+一般接種!K45+一般接種!N45+医療従事者等!D43)</f>
        <v>557304</v>
      </c>
      <c r="F46" s="31">
        <f t="shared" si="1"/>
        <v>0.79482348712931439</v>
      </c>
      <c r="G46" s="29">
        <f t="shared" si="7"/>
        <v>418612</v>
      </c>
      <c r="H46" s="31">
        <f t="shared" si="5"/>
        <v>0.5970218221907192</v>
      </c>
      <c r="I46" s="35">
        <v>10594</v>
      </c>
      <c r="J46" s="35">
        <v>33501</v>
      </c>
      <c r="K46" s="35">
        <v>140930</v>
      </c>
      <c r="L46" s="35">
        <v>125255</v>
      </c>
      <c r="M46" s="35">
        <v>73214</v>
      </c>
      <c r="N46" s="35">
        <v>34985</v>
      </c>
      <c r="O46" s="35">
        <v>133</v>
      </c>
      <c r="P46" s="35">
        <f t="shared" si="8"/>
        <v>125</v>
      </c>
      <c r="Q46" s="65">
        <f t="shared" si="6"/>
        <v>1.782742199789779E-4</v>
      </c>
      <c r="R46" s="35">
        <v>118</v>
      </c>
      <c r="S46" s="35">
        <v>7</v>
      </c>
      <c r="U46" s="1">
        <v>701167</v>
      </c>
    </row>
    <row r="47" spans="1:21" x14ac:dyDescent="0.45">
      <c r="A47" s="33" t="s">
        <v>53</v>
      </c>
      <c r="B47" s="32">
        <f t="shared" si="9"/>
        <v>11076617</v>
      </c>
      <c r="C47" s="34">
        <f>SUM(一般接種!D46+一般接種!G46+一般接種!J46+一般接種!M46+医療従事者等!C44)</f>
        <v>4131213</v>
      </c>
      <c r="D47" s="30">
        <f t="shared" si="0"/>
        <v>0.80622090992297291</v>
      </c>
      <c r="E47" s="34">
        <f>SUM(一般接種!E46+一般接種!H46+一般接種!K46+一般接種!N46+医療従事者等!D44)</f>
        <v>4045356</v>
      </c>
      <c r="F47" s="31">
        <f t="shared" si="1"/>
        <v>0.78946561101602797</v>
      </c>
      <c r="G47" s="29">
        <f t="shared" si="7"/>
        <v>2899962</v>
      </c>
      <c r="H47" s="31">
        <f t="shared" si="5"/>
        <v>0.56593789823522633</v>
      </c>
      <c r="I47" s="35">
        <v>43380</v>
      </c>
      <c r="J47" s="35">
        <v>228357</v>
      </c>
      <c r="K47" s="35">
        <v>927121</v>
      </c>
      <c r="L47" s="35">
        <v>1020886</v>
      </c>
      <c r="M47" s="35">
        <v>488874</v>
      </c>
      <c r="N47" s="35">
        <v>188536</v>
      </c>
      <c r="O47" s="35">
        <v>2808</v>
      </c>
      <c r="P47" s="35">
        <f t="shared" si="8"/>
        <v>86</v>
      </c>
      <c r="Q47" s="65">
        <f t="shared" si="6"/>
        <v>1.6783205865535297E-5</v>
      </c>
      <c r="R47" s="35">
        <v>46</v>
      </c>
      <c r="S47" s="35">
        <v>40</v>
      </c>
      <c r="U47" s="1">
        <v>5124170</v>
      </c>
    </row>
    <row r="48" spans="1:21" x14ac:dyDescent="0.45">
      <c r="A48" s="33" t="s">
        <v>54</v>
      </c>
      <c r="B48" s="32">
        <f t="shared" si="9"/>
        <v>1777307</v>
      </c>
      <c r="C48" s="34">
        <f>SUM(一般接種!D47+一般接種!G47+一般接種!J47+一般接種!M47+医療従事者等!C45)</f>
        <v>656974</v>
      </c>
      <c r="D48" s="30">
        <f t="shared" si="0"/>
        <v>0.8029287894972269</v>
      </c>
      <c r="E48" s="34">
        <f>SUM(一般接種!E47+一般接種!H47+一般接種!K47+一般接種!N47+医療従事者等!D45)</f>
        <v>648292</v>
      </c>
      <c r="F48" s="31">
        <f t="shared" si="1"/>
        <v>0.79231797727267173</v>
      </c>
      <c r="G48" s="29">
        <f t="shared" si="7"/>
        <v>471990</v>
      </c>
      <c r="H48" s="31">
        <f t="shared" si="5"/>
        <v>0.57684833700389382</v>
      </c>
      <c r="I48" s="35">
        <v>8391</v>
      </c>
      <c r="J48" s="35">
        <v>56447</v>
      </c>
      <c r="K48" s="35">
        <v>165527</v>
      </c>
      <c r="L48" s="35">
        <v>146381</v>
      </c>
      <c r="M48" s="35">
        <v>62865</v>
      </c>
      <c r="N48" s="35">
        <v>31679</v>
      </c>
      <c r="O48" s="35">
        <v>700</v>
      </c>
      <c r="P48" s="35">
        <f t="shared" si="8"/>
        <v>51</v>
      </c>
      <c r="Q48" s="65">
        <f t="shared" si="6"/>
        <v>6.2330272224408537E-5</v>
      </c>
      <c r="R48" s="35">
        <v>34</v>
      </c>
      <c r="S48" s="35">
        <v>17</v>
      </c>
      <c r="U48" s="1">
        <v>818222</v>
      </c>
    </row>
    <row r="49" spans="1:21" x14ac:dyDescent="0.45">
      <c r="A49" s="33" t="s">
        <v>55</v>
      </c>
      <c r="B49" s="32">
        <f t="shared" si="9"/>
        <v>3017350</v>
      </c>
      <c r="C49" s="34">
        <f>SUM(一般接種!D48+一般接種!G48+一般接種!J48+一般接種!M48+医療従事者等!C46)</f>
        <v>1098189</v>
      </c>
      <c r="D49" s="30">
        <f t="shared" si="0"/>
        <v>0.82203590286375561</v>
      </c>
      <c r="E49" s="34">
        <f>SUM(一般接種!E48+一般接種!H48+一般接種!K48+一般接種!N48+医療従事者等!D46)</f>
        <v>1079578</v>
      </c>
      <c r="F49" s="31">
        <f t="shared" si="1"/>
        <v>0.808104867142038</v>
      </c>
      <c r="G49" s="29">
        <f t="shared" si="7"/>
        <v>839532</v>
      </c>
      <c r="H49" s="31">
        <f t="shared" si="5"/>
        <v>0.628421378836443</v>
      </c>
      <c r="I49" s="35">
        <v>14776</v>
      </c>
      <c r="J49" s="35">
        <v>65684</v>
      </c>
      <c r="K49" s="35">
        <v>276308</v>
      </c>
      <c r="L49" s="35">
        <v>301549</v>
      </c>
      <c r="M49" s="35">
        <v>131666</v>
      </c>
      <c r="N49" s="35">
        <v>48975</v>
      </c>
      <c r="O49" s="35">
        <v>574</v>
      </c>
      <c r="P49" s="35">
        <f t="shared" si="8"/>
        <v>51</v>
      </c>
      <c r="Q49" s="65">
        <f t="shared" si="6"/>
        <v>3.8175424308613127E-5</v>
      </c>
      <c r="R49" s="35">
        <v>51</v>
      </c>
      <c r="S49" s="35">
        <v>0</v>
      </c>
      <c r="U49" s="1">
        <v>1335938</v>
      </c>
    </row>
    <row r="50" spans="1:21" x14ac:dyDescent="0.45">
      <c r="A50" s="33" t="s">
        <v>56</v>
      </c>
      <c r="B50" s="32">
        <f t="shared" si="9"/>
        <v>4006563</v>
      </c>
      <c r="C50" s="34">
        <f>SUM(一般接種!D49+一般接種!G49+一般接種!J49+一般接種!M49+医療従事者等!C47)</f>
        <v>1457918</v>
      </c>
      <c r="D50" s="30">
        <f t="shared" si="0"/>
        <v>0.82900073636236993</v>
      </c>
      <c r="E50" s="34">
        <f>SUM(一般接種!E49+一般接種!H49+一般接種!K49+一般接種!N49+医療従事者等!D47)</f>
        <v>1439248</v>
      </c>
      <c r="F50" s="31">
        <f t="shared" si="1"/>
        <v>0.81838460860492024</v>
      </c>
      <c r="G50" s="29">
        <f t="shared" si="7"/>
        <v>1109325</v>
      </c>
      <c r="H50" s="31">
        <f t="shared" si="5"/>
        <v>0.63078392739865063</v>
      </c>
      <c r="I50" s="35">
        <v>20983</v>
      </c>
      <c r="J50" s="35">
        <v>77808</v>
      </c>
      <c r="K50" s="35">
        <v>344008</v>
      </c>
      <c r="L50" s="35">
        <v>429180</v>
      </c>
      <c r="M50" s="35">
        <v>175913</v>
      </c>
      <c r="N50" s="35">
        <v>60972</v>
      </c>
      <c r="O50" s="35">
        <v>461</v>
      </c>
      <c r="P50" s="35">
        <f t="shared" si="8"/>
        <v>72</v>
      </c>
      <c r="Q50" s="65">
        <f t="shared" si="6"/>
        <v>4.0940610526854479E-5</v>
      </c>
      <c r="R50" s="35">
        <v>44</v>
      </c>
      <c r="S50" s="35">
        <v>28</v>
      </c>
      <c r="U50" s="1">
        <v>1758645</v>
      </c>
    </row>
    <row r="51" spans="1:21" x14ac:dyDescent="0.45">
      <c r="A51" s="33" t="s">
        <v>57</v>
      </c>
      <c r="B51" s="32">
        <f t="shared" si="9"/>
        <v>2515509</v>
      </c>
      <c r="C51" s="34">
        <f>SUM(一般接種!D50+一般接種!G50+一般接種!J50+一般接種!M50+医療従事者等!C48)</f>
        <v>924469</v>
      </c>
      <c r="D51" s="30">
        <f t="shared" si="0"/>
        <v>0.80970114938501814</v>
      </c>
      <c r="E51" s="34">
        <f>SUM(一般接種!E50+一般接種!H50+一般接種!K50+一般接種!N50+医療従事者等!D48)</f>
        <v>908523</v>
      </c>
      <c r="F51" s="31">
        <f t="shared" si="1"/>
        <v>0.79573475945945704</v>
      </c>
      <c r="G51" s="29">
        <f t="shared" si="7"/>
        <v>682260</v>
      </c>
      <c r="H51" s="31">
        <f t="shared" si="5"/>
        <v>0.59756109310255123</v>
      </c>
      <c r="I51" s="35">
        <v>19345</v>
      </c>
      <c r="J51" s="35">
        <v>50813</v>
      </c>
      <c r="K51" s="35">
        <v>216347</v>
      </c>
      <c r="L51" s="35">
        <v>218515</v>
      </c>
      <c r="M51" s="35">
        <v>116207</v>
      </c>
      <c r="N51" s="35">
        <v>60236</v>
      </c>
      <c r="O51" s="35">
        <v>797</v>
      </c>
      <c r="P51" s="35">
        <f t="shared" si="8"/>
        <v>257</v>
      </c>
      <c r="Q51" s="65">
        <f t="shared" si="6"/>
        <v>2.2509483324151451E-4</v>
      </c>
      <c r="R51" s="35">
        <v>168</v>
      </c>
      <c r="S51" s="35">
        <v>89</v>
      </c>
      <c r="U51" s="1">
        <v>1141741</v>
      </c>
    </row>
    <row r="52" spans="1:21" x14ac:dyDescent="0.45">
      <c r="A52" s="33" t="s">
        <v>58</v>
      </c>
      <c r="B52" s="32">
        <f t="shared" si="9"/>
        <v>2363192</v>
      </c>
      <c r="C52" s="34">
        <f>SUM(一般接種!D51+一般接種!G51+一般接種!J51+一般接種!M51+医療従事者等!C49)</f>
        <v>869388</v>
      </c>
      <c r="D52" s="30">
        <f t="shared" si="0"/>
        <v>0.79962768144321272</v>
      </c>
      <c r="E52" s="34">
        <f>SUM(一般接種!E51+一般接種!H51+一般接種!K51+一般接種!N51+医療従事者等!D49)</f>
        <v>856376</v>
      </c>
      <c r="F52" s="31">
        <f t="shared" si="1"/>
        <v>0.78765977368403139</v>
      </c>
      <c r="G52" s="29">
        <f t="shared" si="7"/>
        <v>637223</v>
      </c>
      <c r="H52" s="31">
        <f t="shared" si="5"/>
        <v>0.58609176806246266</v>
      </c>
      <c r="I52" s="35">
        <v>10938</v>
      </c>
      <c r="J52" s="35">
        <v>46219</v>
      </c>
      <c r="K52" s="35">
        <v>186518</v>
      </c>
      <c r="L52" s="35">
        <v>215158</v>
      </c>
      <c r="M52" s="35">
        <v>121588</v>
      </c>
      <c r="N52" s="35">
        <v>55925</v>
      </c>
      <c r="O52" s="35">
        <v>877</v>
      </c>
      <c r="P52" s="35">
        <f t="shared" si="8"/>
        <v>205</v>
      </c>
      <c r="Q52" s="65">
        <f t="shared" si="6"/>
        <v>1.8855065252322163E-4</v>
      </c>
      <c r="R52" s="35">
        <v>152</v>
      </c>
      <c r="S52" s="35">
        <v>53</v>
      </c>
      <c r="U52" s="1">
        <v>1087241</v>
      </c>
    </row>
    <row r="53" spans="1:21" x14ac:dyDescent="0.45">
      <c r="A53" s="33" t="s">
        <v>59</v>
      </c>
      <c r="B53" s="32">
        <f t="shared" si="9"/>
        <v>3593100</v>
      </c>
      <c r="C53" s="34">
        <f>SUM(一般接種!D52+一般接種!G52+一般接種!J52+一般接種!M52+医療従事者等!C50)</f>
        <v>1318887</v>
      </c>
      <c r="D53" s="30">
        <f t="shared" si="0"/>
        <v>0.81537751998897079</v>
      </c>
      <c r="E53" s="34">
        <f>SUM(一般接種!E52+一般接種!H52+一般接種!K52+一般接種!N52+医療従事者等!D50)</f>
        <v>1293755</v>
      </c>
      <c r="F53" s="31">
        <f t="shared" si="1"/>
        <v>0.7998401253278945</v>
      </c>
      <c r="G53" s="29">
        <f t="shared" si="7"/>
        <v>980346</v>
      </c>
      <c r="H53" s="31">
        <f t="shared" si="5"/>
        <v>0.60608080162372324</v>
      </c>
      <c r="I53" s="35">
        <v>17253</v>
      </c>
      <c r="J53" s="35">
        <v>70670</v>
      </c>
      <c r="K53" s="35">
        <v>341919</v>
      </c>
      <c r="L53" s="35">
        <v>301721</v>
      </c>
      <c r="M53" s="35">
        <v>170228</v>
      </c>
      <c r="N53" s="35">
        <v>77674</v>
      </c>
      <c r="O53" s="35">
        <v>881</v>
      </c>
      <c r="P53" s="35">
        <f t="shared" si="8"/>
        <v>112</v>
      </c>
      <c r="Q53" s="65">
        <f t="shared" si="6"/>
        <v>6.9241930687590915E-5</v>
      </c>
      <c r="R53" s="35">
        <v>87</v>
      </c>
      <c r="S53" s="35">
        <v>25</v>
      </c>
      <c r="U53" s="1">
        <v>1617517</v>
      </c>
    </row>
    <row r="54" spans="1:21" x14ac:dyDescent="0.45">
      <c r="A54" s="33" t="s">
        <v>60</v>
      </c>
      <c r="B54" s="32">
        <f t="shared" si="9"/>
        <v>2743920</v>
      </c>
      <c r="C54" s="34">
        <f>SUM(一般接種!D53+一般接種!G53+一般接種!J53+一般接種!M53+医療従事者等!C51)</f>
        <v>1057725</v>
      </c>
      <c r="D54" s="37">
        <f t="shared" si="0"/>
        <v>0.71221613366749303</v>
      </c>
      <c r="E54" s="34">
        <f>SUM(一般接種!E53+一般接種!H53+一般接種!K53+一般接種!N53+医療従事者等!D51)</f>
        <v>1035505</v>
      </c>
      <c r="F54" s="31">
        <f t="shared" si="1"/>
        <v>0.6972543595862416</v>
      </c>
      <c r="G54" s="29">
        <f t="shared" si="7"/>
        <v>650663</v>
      </c>
      <c r="H54" s="31">
        <f t="shared" si="5"/>
        <v>0.43812208861518076</v>
      </c>
      <c r="I54" s="35">
        <v>17206</v>
      </c>
      <c r="J54" s="35">
        <v>58016</v>
      </c>
      <c r="K54" s="35">
        <v>210573</v>
      </c>
      <c r="L54" s="35">
        <v>190388</v>
      </c>
      <c r="M54" s="35">
        <v>117151</v>
      </c>
      <c r="N54" s="35">
        <v>56397</v>
      </c>
      <c r="O54" s="35">
        <v>932</v>
      </c>
      <c r="P54" s="35">
        <f t="shared" si="8"/>
        <v>27</v>
      </c>
      <c r="Q54" s="65">
        <f t="shared" si="6"/>
        <v>1.8180373546075127E-5</v>
      </c>
      <c r="R54" s="35">
        <v>13</v>
      </c>
      <c r="S54" s="35">
        <v>14</v>
      </c>
      <c r="U54" s="1">
        <v>1485118</v>
      </c>
    </row>
    <row r="55" spans="1:21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21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</row>
    <row r="57" spans="1:21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1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21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21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</row>
    <row r="61" spans="1:21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O4"/>
    <mergeCell ref="I6:O6"/>
    <mergeCell ref="B3:S3"/>
    <mergeCell ref="P4:S4"/>
  </mergeCells>
  <phoneticPr fontId="2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topLeftCell="B1" workbookViewId="0">
      <selection activeCell="B6" sqref="B6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0"/>
      <c r="U2" s="120"/>
      <c r="W2" s="49" t="str">
        <f>'進捗状況 (都道府県別)'!H3</f>
        <v>（6月3日公表時点）</v>
      </c>
    </row>
    <row r="3" spans="1:23" ht="37.5" customHeight="1" x14ac:dyDescent="0.45">
      <c r="A3" s="121" t="s">
        <v>3</v>
      </c>
      <c r="B3" s="134" t="s">
        <v>119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117" t="s">
        <v>120</v>
      </c>
      <c r="Q3" s="118"/>
      <c r="R3" s="118"/>
      <c r="S3" s="118"/>
      <c r="T3" s="118"/>
      <c r="U3" s="118"/>
      <c r="V3" s="118"/>
      <c r="W3" s="119"/>
    </row>
    <row r="4" spans="1:23" ht="18.75" customHeight="1" x14ac:dyDescent="0.45">
      <c r="A4" s="122"/>
      <c r="B4" s="124" t="s">
        <v>13</v>
      </c>
      <c r="C4" s="125" t="s">
        <v>121</v>
      </c>
      <c r="D4" s="125"/>
      <c r="E4" s="125"/>
      <c r="F4" s="126" t="s">
        <v>122</v>
      </c>
      <c r="G4" s="127"/>
      <c r="H4" s="128"/>
      <c r="I4" s="126" t="s">
        <v>123</v>
      </c>
      <c r="J4" s="127"/>
      <c r="K4" s="128"/>
      <c r="L4" s="131" t="s">
        <v>124</v>
      </c>
      <c r="M4" s="132"/>
      <c r="N4" s="133"/>
      <c r="P4" s="98" t="s">
        <v>125</v>
      </c>
      <c r="Q4" s="98"/>
      <c r="R4" s="129" t="s">
        <v>126</v>
      </c>
      <c r="S4" s="129"/>
      <c r="T4" s="130" t="s">
        <v>123</v>
      </c>
      <c r="U4" s="130"/>
      <c r="V4" s="116" t="s">
        <v>127</v>
      </c>
      <c r="W4" s="116"/>
    </row>
    <row r="5" spans="1:23" ht="36" x14ac:dyDescent="0.45">
      <c r="A5" s="123"/>
      <c r="B5" s="124"/>
      <c r="C5" s="38" t="s">
        <v>128</v>
      </c>
      <c r="D5" s="38" t="s">
        <v>96</v>
      </c>
      <c r="E5" s="38" t="s">
        <v>97</v>
      </c>
      <c r="F5" s="38" t="s">
        <v>128</v>
      </c>
      <c r="G5" s="38" t="s">
        <v>96</v>
      </c>
      <c r="H5" s="38" t="s">
        <v>97</v>
      </c>
      <c r="I5" s="38" t="s">
        <v>128</v>
      </c>
      <c r="J5" s="38" t="s">
        <v>96</v>
      </c>
      <c r="K5" s="38" t="s">
        <v>97</v>
      </c>
      <c r="L5" s="68" t="s">
        <v>128</v>
      </c>
      <c r="M5" s="68" t="s">
        <v>96</v>
      </c>
      <c r="N5" s="68" t="s">
        <v>97</v>
      </c>
      <c r="P5" s="39" t="s">
        <v>129</v>
      </c>
      <c r="Q5" s="39" t="s">
        <v>130</v>
      </c>
      <c r="R5" s="39" t="s">
        <v>131</v>
      </c>
      <c r="S5" s="39" t="s">
        <v>132</v>
      </c>
      <c r="T5" s="39" t="s">
        <v>131</v>
      </c>
      <c r="U5" s="39" t="s">
        <v>130</v>
      </c>
      <c r="V5" s="39" t="s">
        <v>133</v>
      </c>
      <c r="W5" s="39" t="s">
        <v>130</v>
      </c>
    </row>
    <row r="6" spans="1:23" x14ac:dyDescent="0.45">
      <c r="A6" s="28" t="s">
        <v>134</v>
      </c>
      <c r="B6" s="40">
        <f>SUM(B7:B53)</f>
        <v>193257504</v>
      </c>
      <c r="C6" s="40">
        <f>SUM(C7:C53)</f>
        <v>160830989</v>
      </c>
      <c r="D6" s="40">
        <f>SUM(D7:D53)</f>
        <v>80748548</v>
      </c>
      <c r="E6" s="41">
        <f>SUM(E7:E53)</f>
        <v>80082441</v>
      </c>
      <c r="F6" s="41">
        <f t="shared" ref="F6:T6" si="0">SUM(F7:F53)</f>
        <v>32308659</v>
      </c>
      <c r="G6" s="41">
        <f>SUM(G7:G53)</f>
        <v>16205322</v>
      </c>
      <c r="H6" s="41">
        <f t="shared" ref="H6:N6" si="1">SUM(H7:H53)</f>
        <v>16103337</v>
      </c>
      <c r="I6" s="41">
        <f>SUM(I7:I53)</f>
        <v>117319</v>
      </c>
      <c r="J6" s="41">
        <f t="shared" si="1"/>
        <v>58625</v>
      </c>
      <c r="K6" s="41">
        <f t="shared" si="1"/>
        <v>58694</v>
      </c>
      <c r="L6" s="69">
        <f>SUM(L7:L53)</f>
        <v>537</v>
      </c>
      <c r="M6" s="69">
        <f t="shared" si="1"/>
        <v>524</v>
      </c>
      <c r="N6" s="69">
        <f t="shared" si="1"/>
        <v>13</v>
      </c>
      <c r="O6" s="42"/>
      <c r="P6" s="41">
        <f>SUM(P7:P53)</f>
        <v>176323360</v>
      </c>
      <c r="Q6" s="43">
        <f>C6/P6</f>
        <v>0.91213659381264056</v>
      </c>
      <c r="R6" s="41">
        <f t="shared" si="0"/>
        <v>34260250</v>
      </c>
      <c r="S6" s="44">
        <f>F6/R6</f>
        <v>0.94303628841003784</v>
      </c>
      <c r="T6" s="41">
        <f t="shared" si="0"/>
        <v>202040</v>
      </c>
      <c r="U6" s="44">
        <f>I6/T6</f>
        <v>0.58067214412987522</v>
      </c>
      <c r="V6" s="41">
        <f t="shared" ref="V6" si="2">SUM(V7:V53)</f>
        <v>37270</v>
      </c>
      <c r="W6" s="44">
        <v>1.44083713442447E-2</v>
      </c>
    </row>
    <row r="7" spans="1:23" x14ac:dyDescent="0.45">
      <c r="A7" s="45" t="s">
        <v>14</v>
      </c>
      <c r="B7" s="40">
        <f>C7+F7+I7+L7</f>
        <v>7930964</v>
      </c>
      <c r="C7" s="40">
        <v>6433295</v>
      </c>
      <c r="D7" s="40">
        <v>3231973</v>
      </c>
      <c r="E7" s="41">
        <v>3201322</v>
      </c>
      <c r="F7" s="46">
        <v>1496810</v>
      </c>
      <c r="G7" s="41">
        <v>750410</v>
      </c>
      <c r="H7" s="41">
        <v>746400</v>
      </c>
      <c r="I7" s="41">
        <v>859</v>
      </c>
      <c r="J7" s="41">
        <v>421</v>
      </c>
      <c r="K7" s="41">
        <v>438</v>
      </c>
      <c r="L7" s="69">
        <v>0</v>
      </c>
      <c r="M7" s="69">
        <v>0</v>
      </c>
      <c r="N7" s="69">
        <v>0</v>
      </c>
      <c r="O7" s="42"/>
      <c r="P7" s="41">
        <v>7418960</v>
      </c>
      <c r="Q7" s="43">
        <v>0.86714242966669186</v>
      </c>
      <c r="R7" s="47">
        <v>1518200</v>
      </c>
      <c r="S7" s="43">
        <v>0.98591094717428529</v>
      </c>
      <c r="T7" s="41">
        <v>900</v>
      </c>
      <c r="U7" s="44">
        <v>0.95444444444444443</v>
      </c>
      <c r="V7" s="41">
        <v>750</v>
      </c>
      <c r="W7" s="44">
        <v>0</v>
      </c>
    </row>
    <row r="8" spans="1:23" x14ac:dyDescent="0.45">
      <c r="A8" s="45" t="s">
        <v>15</v>
      </c>
      <c r="B8" s="40">
        <f t="shared" ref="B8:B53" si="3">C8+F8+I8+L8</f>
        <v>2036032</v>
      </c>
      <c r="C8" s="40">
        <v>1845342</v>
      </c>
      <c r="D8" s="40">
        <v>927340</v>
      </c>
      <c r="E8" s="41">
        <v>918002</v>
      </c>
      <c r="F8" s="46">
        <v>188279</v>
      </c>
      <c r="G8" s="41">
        <v>94593</v>
      </c>
      <c r="H8" s="41">
        <v>93686</v>
      </c>
      <c r="I8" s="41">
        <v>2411</v>
      </c>
      <c r="J8" s="41">
        <v>1213</v>
      </c>
      <c r="K8" s="41">
        <v>1198</v>
      </c>
      <c r="L8" s="69">
        <v>0</v>
      </c>
      <c r="M8" s="69">
        <v>0</v>
      </c>
      <c r="N8" s="69">
        <v>0</v>
      </c>
      <c r="O8" s="42"/>
      <c r="P8" s="41">
        <v>1914955</v>
      </c>
      <c r="Q8" s="43">
        <v>0.96364770973730451</v>
      </c>
      <c r="R8" s="47">
        <v>186500</v>
      </c>
      <c r="S8" s="43">
        <v>1.009538873994638</v>
      </c>
      <c r="T8" s="41">
        <v>3800</v>
      </c>
      <c r="U8" s="44">
        <v>0.6344736842105263</v>
      </c>
      <c r="V8" s="41">
        <v>200</v>
      </c>
      <c r="W8" s="44">
        <v>0</v>
      </c>
    </row>
    <row r="9" spans="1:23" x14ac:dyDescent="0.45">
      <c r="A9" s="45" t="s">
        <v>16</v>
      </c>
      <c r="B9" s="40">
        <f t="shared" si="3"/>
        <v>1958021</v>
      </c>
      <c r="C9" s="40">
        <v>1713534</v>
      </c>
      <c r="D9" s="40">
        <v>861200</v>
      </c>
      <c r="E9" s="41">
        <v>852334</v>
      </c>
      <c r="F9" s="46">
        <v>244393</v>
      </c>
      <c r="G9" s="41">
        <v>122657</v>
      </c>
      <c r="H9" s="41">
        <v>121736</v>
      </c>
      <c r="I9" s="41">
        <v>94</v>
      </c>
      <c r="J9" s="41">
        <v>48</v>
      </c>
      <c r="K9" s="41">
        <v>46</v>
      </c>
      <c r="L9" s="69">
        <v>0</v>
      </c>
      <c r="M9" s="69">
        <v>0</v>
      </c>
      <c r="N9" s="69">
        <v>0</v>
      </c>
      <c r="O9" s="42"/>
      <c r="P9" s="41">
        <v>1861585</v>
      </c>
      <c r="Q9" s="43">
        <v>0.92047045931289739</v>
      </c>
      <c r="R9" s="47">
        <v>227500</v>
      </c>
      <c r="S9" s="43">
        <v>1.074254945054945</v>
      </c>
      <c r="T9" s="41">
        <v>260</v>
      </c>
      <c r="U9" s="44">
        <v>0.36153846153846153</v>
      </c>
      <c r="V9" s="41">
        <v>0</v>
      </c>
      <c r="W9" s="44">
        <v>0</v>
      </c>
    </row>
    <row r="10" spans="1:23" x14ac:dyDescent="0.45">
      <c r="A10" s="45" t="s">
        <v>17</v>
      </c>
      <c r="B10" s="40">
        <f t="shared" si="3"/>
        <v>3540624</v>
      </c>
      <c r="C10" s="40">
        <v>2799081</v>
      </c>
      <c r="D10" s="40">
        <v>1406926</v>
      </c>
      <c r="E10" s="41">
        <v>1392155</v>
      </c>
      <c r="F10" s="46">
        <v>741493</v>
      </c>
      <c r="G10" s="41">
        <v>371611</v>
      </c>
      <c r="H10" s="41">
        <v>369882</v>
      </c>
      <c r="I10" s="41">
        <v>50</v>
      </c>
      <c r="J10" s="41">
        <v>21</v>
      </c>
      <c r="K10" s="41">
        <v>29</v>
      </c>
      <c r="L10" s="69">
        <v>0</v>
      </c>
      <c r="M10" s="69">
        <v>0</v>
      </c>
      <c r="N10" s="69">
        <v>0</v>
      </c>
      <c r="O10" s="42"/>
      <c r="P10" s="41">
        <v>3139865</v>
      </c>
      <c r="Q10" s="43">
        <v>0.89146539739765884</v>
      </c>
      <c r="R10" s="47">
        <v>854400</v>
      </c>
      <c r="S10" s="43">
        <v>0.86785229400749064</v>
      </c>
      <c r="T10" s="41">
        <v>240</v>
      </c>
      <c r="U10" s="44">
        <v>0.20833333333333334</v>
      </c>
      <c r="V10" s="41">
        <v>50</v>
      </c>
      <c r="W10" s="44">
        <v>0</v>
      </c>
    </row>
    <row r="11" spans="1:23" x14ac:dyDescent="0.45">
      <c r="A11" s="45" t="s">
        <v>18</v>
      </c>
      <c r="B11" s="40">
        <f t="shared" si="3"/>
        <v>1582319</v>
      </c>
      <c r="C11" s="40">
        <v>1486066</v>
      </c>
      <c r="D11" s="40">
        <v>747082</v>
      </c>
      <c r="E11" s="41">
        <v>738984</v>
      </c>
      <c r="F11" s="46">
        <v>96191</v>
      </c>
      <c r="G11" s="41">
        <v>48407</v>
      </c>
      <c r="H11" s="41">
        <v>47784</v>
      </c>
      <c r="I11" s="41">
        <v>62</v>
      </c>
      <c r="J11" s="41">
        <v>31</v>
      </c>
      <c r="K11" s="41">
        <v>31</v>
      </c>
      <c r="L11" s="69">
        <v>0</v>
      </c>
      <c r="M11" s="69">
        <v>0</v>
      </c>
      <c r="N11" s="69">
        <v>0</v>
      </c>
      <c r="O11" s="42"/>
      <c r="P11" s="41">
        <v>1517855</v>
      </c>
      <c r="Q11" s="43">
        <v>0.97905662925641779</v>
      </c>
      <c r="R11" s="47">
        <v>87900</v>
      </c>
      <c r="S11" s="43">
        <v>1.0943230944254836</v>
      </c>
      <c r="T11" s="41">
        <v>140</v>
      </c>
      <c r="U11" s="44">
        <v>0.44285714285714284</v>
      </c>
      <c r="V11" s="41">
        <v>0</v>
      </c>
      <c r="W11" s="44">
        <v>0</v>
      </c>
    </row>
    <row r="12" spans="1:23" x14ac:dyDescent="0.45">
      <c r="A12" s="45" t="s">
        <v>19</v>
      </c>
      <c r="B12" s="40">
        <f t="shared" si="3"/>
        <v>1737162</v>
      </c>
      <c r="C12" s="40">
        <v>1659219</v>
      </c>
      <c r="D12" s="40">
        <v>833178</v>
      </c>
      <c r="E12" s="41">
        <v>826041</v>
      </c>
      <c r="F12" s="46">
        <v>77782</v>
      </c>
      <c r="G12" s="41">
        <v>38940</v>
      </c>
      <c r="H12" s="41">
        <v>38842</v>
      </c>
      <c r="I12" s="41">
        <v>161</v>
      </c>
      <c r="J12" s="41">
        <v>80</v>
      </c>
      <c r="K12" s="41">
        <v>81</v>
      </c>
      <c r="L12" s="69">
        <v>0</v>
      </c>
      <c r="M12" s="69">
        <v>0</v>
      </c>
      <c r="N12" s="69">
        <v>0</v>
      </c>
      <c r="O12" s="42"/>
      <c r="P12" s="41">
        <v>1722995</v>
      </c>
      <c r="Q12" s="43">
        <v>0.9629853830103976</v>
      </c>
      <c r="R12" s="47">
        <v>61700</v>
      </c>
      <c r="S12" s="43">
        <v>1.2606482982171798</v>
      </c>
      <c r="T12" s="41">
        <v>340</v>
      </c>
      <c r="U12" s="44">
        <v>0.47352941176470587</v>
      </c>
      <c r="V12" s="41">
        <v>140</v>
      </c>
      <c r="W12" s="44">
        <v>0</v>
      </c>
    </row>
    <row r="13" spans="1:23" x14ac:dyDescent="0.45">
      <c r="A13" s="45" t="s">
        <v>20</v>
      </c>
      <c r="B13" s="40">
        <f t="shared" si="3"/>
        <v>2956208</v>
      </c>
      <c r="C13" s="40">
        <v>2748080</v>
      </c>
      <c r="D13" s="40">
        <v>1381585</v>
      </c>
      <c r="E13" s="41">
        <v>1366495</v>
      </c>
      <c r="F13" s="46">
        <v>207875</v>
      </c>
      <c r="G13" s="41">
        <v>104424</v>
      </c>
      <c r="H13" s="41">
        <v>103451</v>
      </c>
      <c r="I13" s="41">
        <v>253</v>
      </c>
      <c r="J13" s="41">
        <v>126</v>
      </c>
      <c r="K13" s="41">
        <v>127</v>
      </c>
      <c r="L13" s="69">
        <v>0</v>
      </c>
      <c r="M13" s="69">
        <v>0</v>
      </c>
      <c r="N13" s="69">
        <v>0</v>
      </c>
      <c r="O13" s="42"/>
      <c r="P13" s="41">
        <v>2899340</v>
      </c>
      <c r="Q13" s="43">
        <v>0.94782950602550931</v>
      </c>
      <c r="R13" s="47">
        <v>178600</v>
      </c>
      <c r="S13" s="43">
        <v>1.1639137737961927</v>
      </c>
      <c r="T13" s="41">
        <v>560</v>
      </c>
      <c r="U13" s="44">
        <v>0.45178571428571429</v>
      </c>
      <c r="V13" s="41">
        <v>0</v>
      </c>
      <c r="W13" s="44">
        <v>0</v>
      </c>
    </row>
    <row r="14" spans="1:23" x14ac:dyDescent="0.45">
      <c r="A14" s="45" t="s">
        <v>21</v>
      </c>
      <c r="B14" s="40">
        <f t="shared" si="3"/>
        <v>4625255</v>
      </c>
      <c r="C14" s="40">
        <v>3754182</v>
      </c>
      <c r="D14" s="40">
        <v>1885706</v>
      </c>
      <c r="E14" s="41">
        <v>1868476</v>
      </c>
      <c r="F14" s="46">
        <v>870702</v>
      </c>
      <c r="G14" s="41">
        <v>436749</v>
      </c>
      <c r="H14" s="41">
        <v>433953</v>
      </c>
      <c r="I14" s="41">
        <v>370</v>
      </c>
      <c r="J14" s="41">
        <v>178</v>
      </c>
      <c r="K14" s="41">
        <v>192</v>
      </c>
      <c r="L14" s="69">
        <v>1</v>
      </c>
      <c r="M14" s="69">
        <v>1</v>
      </c>
      <c r="N14" s="69">
        <v>0</v>
      </c>
      <c r="O14" s="42"/>
      <c r="P14" s="41">
        <v>4055105</v>
      </c>
      <c r="Q14" s="43">
        <v>0.92579156396690099</v>
      </c>
      <c r="R14" s="47">
        <v>892500</v>
      </c>
      <c r="S14" s="43">
        <v>0.97557647058823527</v>
      </c>
      <c r="T14" s="41">
        <v>860</v>
      </c>
      <c r="U14" s="44">
        <v>0.43023255813953487</v>
      </c>
      <c r="V14" s="41">
        <v>330</v>
      </c>
      <c r="W14" s="44">
        <v>3.0303030303030303E-3</v>
      </c>
    </row>
    <row r="15" spans="1:23" x14ac:dyDescent="0.45">
      <c r="A15" s="48" t="s">
        <v>22</v>
      </c>
      <c r="B15" s="40">
        <f t="shared" si="3"/>
        <v>3070479</v>
      </c>
      <c r="C15" s="40">
        <v>2687561</v>
      </c>
      <c r="D15" s="40">
        <v>1349492</v>
      </c>
      <c r="E15" s="41">
        <v>1338069</v>
      </c>
      <c r="F15" s="46">
        <v>382091</v>
      </c>
      <c r="G15" s="41">
        <v>192105</v>
      </c>
      <c r="H15" s="41">
        <v>189986</v>
      </c>
      <c r="I15" s="41">
        <v>827</v>
      </c>
      <c r="J15" s="41">
        <v>414</v>
      </c>
      <c r="K15" s="41">
        <v>413</v>
      </c>
      <c r="L15" s="69">
        <v>0</v>
      </c>
      <c r="M15" s="69">
        <v>0</v>
      </c>
      <c r="N15" s="69">
        <v>0</v>
      </c>
      <c r="O15" s="42"/>
      <c r="P15" s="41">
        <v>2857950</v>
      </c>
      <c r="Q15" s="43">
        <v>0.94038069245438161</v>
      </c>
      <c r="R15" s="47">
        <v>375900</v>
      </c>
      <c r="S15" s="43">
        <v>1.0164698057994148</v>
      </c>
      <c r="T15" s="41">
        <v>1220</v>
      </c>
      <c r="U15" s="44">
        <v>0.6778688524590164</v>
      </c>
      <c r="V15" s="41">
        <v>710</v>
      </c>
      <c r="W15" s="44">
        <v>0</v>
      </c>
    </row>
    <row r="16" spans="1:23" x14ac:dyDescent="0.45">
      <c r="A16" s="45" t="s">
        <v>23</v>
      </c>
      <c r="B16" s="40">
        <f t="shared" si="3"/>
        <v>3000845</v>
      </c>
      <c r="C16" s="40">
        <v>2150053</v>
      </c>
      <c r="D16" s="40">
        <v>1079802</v>
      </c>
      <c r="E16" s="41">
        <v>1070251</v>
      </c>
      <c r="F16" s="46">
        <v>850570</v>
      </c>
      <c r="G16" s="41">
        <v>426566</v>
      </c>
      <c r="H16" s="41">
        <v>424004</v>
      </c>
      <c r="I16" s="41">
        <v>222</v>
      </c>
      <c r="J16" s="41">
        <v>95</v>
      </c>
      <c r="K16" s="41">
        <v>127</v>
      </c>
      <c r="L16" s="69">
        <v>0</v>
      </c>
      <c r="M16" s="69">
        <v>0</v>
      </c>
      <c r="N16" s="69">
        <v>0</v>
      </c>
      <c r="O16" s="42"/>
      <c r="P16" s="41">
        <v>2477195</v>
      </c>
      <c r="Q16" s="43">
        <v>0.86793853531918153</v>
      </c>
      <c r="R16" s="47">
        <v>887500</v>
      </c>
      <c r="S16" s="43">
        <v>0.95838873239436617</v>
      </c>
      <c r="T16" s="41">
        <v>440</v>
      </c>
      <c r="U16" s="44">
        <v>0.50454545454545452</v>
      </c>
      <c r="V16" s="41">
        <v>240</v>
      </c>
      <c r="W16" s="44">
        <v>0</v>
      </c>
    </row>
    <row r="17" spans="1:23" x14ac:dyDescent="0.45">
      <c r="A17" s="45" t="s">
        <v>24</v>
      </c>
      <c r="B17" s="40">
        <f t="shared" si="3"/>
        <v>11545990</v>
      </c>
      <c r="C17" s="40">
        <v>9849710</v>
      </c>
      <c r="D17" s="40">
        <v>4950914</v>
      </c>
      <c r="E17" s="41">
        <v>4898796</v>
      </c>
      <c r="F17" s="46">
        <v>1678155</v>
      </c>
      <c r="G17" s="41">
        <v>840492</v>
      </c>
      <c r="H17" s="41">
        <v>837663</v>
      </c>
      <c r="I17" s="41">
        <v>18074</v>
      </c>
      <c r="J17" s="41">
        <v>9061</v>
      </c>
      <c r="K17" s="41">
        <v>9013</v>
      </c>
      <c r="L17" s="69">
        <v>51</v>
      </c>
      <c r="M17" s="69">
        <v>51</v>
      </c>
      <c r="N17" s="69">
        <v>0</v>
      </c>
      <c r="O17" s="42"/>
      <c r="P17" s="41">
        <v>10768710</v>
      </c>
      <c r="Q17" s="43">
        <v>0.91466015892339936</v>
      </c>
      <c r="R17" s="47">
        <v>659400</v>
      </c>
      <c r="S17" s="43">
        <v>2.544972702456779</v>
      </c>
      <c r="T17" s="41">
        <v>37820</v>
      </c>
      <c r="U17" s="44">
        <v>0.47789529349550502</v>
      </c>
      <c r="V17" s="41">
        <v>8820</v>
      </c>
      <c r="W17" s="44">
        <v>5.7823129251700677E-3</v>
      </c>
    </row>
    <row r="18" spans="1:23" x14ac:dyDescent="0.45">
      <c r="A18" s="45" t="s">
        <v>25</v>
      </c>
      <c r="B18" s="40">
        <f t="shared" si="3"/>
        <v>9859311</v>
      </c>
      <c r="C18" s="40">
        <v>8155834</v>
      </c>
      <c r="D18" s="40">
        <v>4096241</v>
      </c>
      <c r="E18" s="41">
        <v>4059593</v>
      </c>
      <c r="F18" s="46">
        <v>1702655</v>
      </c>
      <c r="G18" s="41">
        <v>853100</v>
      </c>
      <c r="H18" s="41">
        <v>849555</v>
      </c>
      <c r="I18" s="41">
        <v>809</v>
      </c>
      <c r="J18" s="41">
        <v>370</v>
      </c>
      <c r="K18" s="41">
        <v>439</v>
      </c>
      <c r="L18" s="69">
        <v>13</v>
      </c>
      <c r="M18" s="69">
        <v>13</v>
      </c>
      <c r="N18" s="69">
        <v>0</v>
      </c>
      <c r="O18" s="42"/>
      <c r="P18" s="41">
        <v>8762845</v>
      </c>
      <c r="Q18" s="43">
        <v>0.93072900410768422</v>
      </c>
      <c r="R18" s="47">
        <v>643300</v>
      </c>
      <c r="S18" s="43">
        <v>2.6467511270013993</v>
      </c>
      <c r="T18" s="41">
        <v>4560</v>
      </c>
      <c r="U18" s="44">
        <v>0.17741228070175438</v>
      </c>
      <c r="V18" s="41">
        <v>620</v>
      </c>
      <c r="W18" s="44">
        <v>2.0967741935483872E-2</v>
      </c>
    </row>
    <row r="19" spans="1:23" x14ac:dyDescent="0.45">
      <c r="A19" s="45" t="s">
        <v>26</v>
      </c>
      <c r="B19" s="40">
        <f t="shared" si="3"/>
        <v>21248250</v>
      </c>
      <c r="C19" s="40">
        <v>15874425</v>
      </c>
      <c r="D19" s="40">
        <v>7971830</v>
      </c>
      <c r="E19" s="41">
        <v>7902595</v>
      </c>
      <c r="F19" s="46">
        <v>5360021</v>
      </c>
      <c r="G19" s="41">
        <v>2688858</v>
      </c>
      <c r="H19" s="41">
        <v>2671163</v>
      </c>
      <c r="I19" s="41">
        <v>13567</v>
      </c>
      <c r="J19" s="41">
        <v>6704</v>
      </c>
      <c r="K19" s="41">
        <v>6863</v>
      </c>
      <c r="L19" s="69">
        <v>237</v>
      </c>
      <c r="M19" s="69">
        <v>233</v>
      </c>
      <c r="N19" s="69">
        <v>4</v>
      </c>
      <c r="O19" s="42"/>
      <c r="P19" s="41">
        <v>17678890</v>
      </c>
      <c r="Q19" s="43">
        <v>0.89793109182759778</v>
      </c>
      <c r="R19" s="47">
        <v>10134750</v>
      </c>
      <c r="S19" s="43">
        <v>0.52887550260243221</v>
      </c>
      <c r="T19" s="41">
        <v>43740</v>
      </c>
      <c r="U19" s="44">
        <v>0.31017375400091451</v>
      </c>
      <c r="V19" s="41">
        <v>8560</v>
      </c>
      <c r="W19" s="44">
        <v>2.7686915887850466E-2</v>
      </c>
    </row>
    <row r="20" spans="1:23" x14ac:dyDescent="0.45">
      <c r="A20" s="45" t="s">
        <v>27</v>
      </c>
      <c r="B20" s="40">
        <f t="shared" si="3"/>
        <v>14345180</v>
      </c>
      <c r="C20" s="40">
        <v>11006116</v>
      </c>
      <c r="D20" s="40">
        <v>5524186</v>
      </c>
      <c r="E20" s="41">
        <v>5481930</v>
      </c>
      <c r="F20" s="46">
        <v>3332978</v>
      </c>
      <c r="G20" s="41">
        <v>1669412</v>
      </c>
      <c r="H20" s="41">
        <v>1663566</v>
      </c>
      <c r="I20" s="41">
        <v>6080</v>
      </c>
      <c r="J20" s="41">
        <v>3052</v>
      </c>
      <c r="K20" s="41">
        <v>3028</v>
      </c>
      <c r="L20" s="69">
        <v>6</v>
      </c>
      <c r="M20" s="69">
        <v>6</v>
      </c>
      <c r="N20" s="69">
        <v>0</v>
      </c>
      <c r="O20" s="42"/>
      <c r="P20" s="41">
        <v>11833035</v>
      </c>
      <c r="Q20" s="43">
        <v>0.93011775930688956</v>
      </c>
      <c r="R20" s="47">
        <v>1939900</v>
      </c>
      <c r="S20" s="43">
        <v>1.7181184597144183</v>
      </c>
      <c r="T20" s="41">
        <v>11640</v>
      </c>
      <c r="U20" s="44">
        <v>0.5223367697594502</v>
      </c>
      <c r="V20" s="41">
        <v>5180</v>
      </c>
      <c r="W20" s="44">
        <v>1.1583011583011582E-3</v>
      </c>
    </row>
    <row r="21" spans="1:23" x14ac:dyDescent="0.45">
      <c r="A21" s="45" t="s">
        <v>28</v>
      </c>
      <c r="B21" s="40">
        <f t="shared" si="3"/>
        <v>3536866</v>
      </c>
      <c r="C21" s="40">
        <v>2965334</v>
      </c>
      <c r="D21" s="40">
        <v>1488464</v>
      </c>
      <c r="E21" s="41">
        <v>1476870</v>
      </c>
      <c r="F21" s="46">
        <v>571446</v>
      </c>
      <c r="G21" s="41">
        <v>286688</v>
      </c>
      <c r="H21" s="41">
        <v>284758</v>
      </c>
      <c r="I21" s="41">
        <v>77</v>
      </c>
      <c r="J21" s="41">
        <v>35</v>
      </c>
      <c r="K21" s="41">
        <v>42</v>
      </c>
      <c r="L21" s="69">
        <v>9</v>
      </c>
      <c r="M21" s="69">
        <v>8</v>
      </c>
      <c r="N21" s="69">
        <v>1</v>
      </c>
      <c r="O21" s="42"/>
      <c r="P21" s="41">
        <v>3255605</v>
      </c>
      <c r="Q21" s="43">
        <v>0.91083961352805387</v>
      </c>
      <c r="R21" s="47">
        <v>584800</v>
      </c>
      <c r="S21" s="43">
        <v>0.97716484268125858</v>
      </c>
      <c r="T21" s="41">
        <v>340</v>
      </c>
      <c r="U21" s="44">
        <v>0.22647058823529412</v>
      </c>
      <c r="V21" s="41">
        <v>80</v>
      </c>
      <c r="W21" s="44">
        <v>0.1125</v>
      </c>
    </row>
    <row r="22" spans="1:23" x14ac:dyDescent="0.45">
      <c r="A22" s="45" t="s">
        <v>29</v>
      </c>
      <c r="B22" s="40">
        <f t="shared" si="3"/>
        <v>1674328</v>
      </c>
      <c r="C22" s="40">
        <v>1488157</v>
      </c>
      <c r="D22" s="40">
        <v>746353</v>
      </c>
      <c r="E22" s="41">
        <v>741804</v>
      </c>
      <c r="F22" s="46">
        <v>185955</v>
      </c>
      <c r="G22" s="41">
        <v>93197</v>
      </c>
      <c r="H22" s="41">
        <v>92758</v>
      </c>
      <c r="I22" s="41">
        <v>216</v>
      </c>
      <c r="J22" s="41">
        <v>108</v>
      </c>
      <c r="K22" s="41">
        <v>108</v>
      </c>
      <c r="L22" s="69">
        <v>0</v>
      </c>
      <c r="M22" s="69">
        <v>0</v>
      </c>
      <c r="N22" s="69">
        <v>0</v>
      </c>
      <c r="O22" s="42"/>
      <c r="P22" s="41">
        <v>1594120</v>
      </c>
      <c r="Q22" s="43">
        <v>0.93352884349986198</v>
      </c>
      <c r="R22" s="47">
        <v>176600</v>
      </c>
      <c r="S22" s="43">
        <v>1.0529728199320498</v>
      </c>
      <c r="T22" s="41">
        <v>540</v>
      </c>
      <c r="U22" s="44">
        <v>0.4</v>
      </c>
      <c r="V22" s="41">
        <v>180</v>
      </c>
      <c r="W22" s="44">
        <v>0</v>
      </c>
    </row>
    <row r="23" spans="1:23" x14ac:dyDescent="0.45">
      <c r="A23" s="45" t="s">
        <v>30</v>
      </c>
      <c r="B23" s="40">
        <f t="shared" si="3"/>
        <v>1731690</v>
      </c>
      <c r="C23" s="40">
        <v>1525192</v>
      </c>
      <c r="D23" s="40">
        <v>765494</v>
      </c>
      <c r="E23" s="41">
        <v>759698</v>
      </c>
      <c r="F23" s="46">
        <v>205487</v>
      </c>
      <c r="G23" s="41">
        <v>103094</v>
      </c>
      <c r="H23" s="41">
        <v>102393</v>
      </c>
      <c r="I23" s="41">
        <v>1009</v>
      </c>
      <c r="J23" s="41">
        <v>504</v>
      </c>
      <c r="K23" s="41">
        <v>505</v>
      </c>
      <c r="L23" s="69">
        <v>2</v>
      </c>
      <c r="M23" s="69">
        <v>2</v>
      </c>
      <c r="N23" s="69">
        <v>0</v>
      </c>
      <c r="O23" s="42"/>
      <c r="P23" s="41">
        <v>1614630</v>
      </c>
      <c r="Q23" s="43">
        <v>0.94460774295039729</v>
      </c>
      <c r="R23" s="47">
        <v>220900</v>
      </c>
      <c r="S23" s="43">
        <v>0.93022634676324134</v>
      </c>
      <c r="T23" s="41">
        <v>1180</v>
      </c>
      <c r="U23" s="44">
        <v>0.85508474576271187</v>
      </c>
      <c r="V23" s="41">
        <v>100</v>
      </c>
      <c r="W23" s="44">
        <v>0.02</v>
      </c>
    </row>
    <row r="24" spans="1:23" x14ac:dyDescent="0.45">
      <c r="A24" s="45" t="s">
        <v>31</v>
      </c>
      <c r="B24" s="40">
        <f t="shared" si="3"/>
        <v>1192804</v>
      </c>
      <c r="C24" s="40">
        <v>1050113</v>
      </c>
      <c r="D24" s="40">
        <v>527061</v>
      </c>
      <c r="E24" s="41">
        <v>523052</v>
      </c>
      <c r="F24" s="46">
        <v>142628</v>
      </c>
      <c r="G24" s="41">
        <v>71582</v>
      </c>
      <c r="H24" s="41">
        <v>71046</v>
      </c>
      <c r="I24" s="41">
        <v>63</v>
      </c>
      <c r="J24" s="41">
        <v>21</v>
      </c>
      <c r="K24" s="41">
        <v>42</v>
      </c>
      <c r="L24" s="69">
        <v>0</v>
      </c>
      <c r="M24" s="69">
        <v>0</v>
      </c>
      <c r="N24" s="69">
        <v>0</v>
      </c>
      <c r="O24" s="42"/>
      <c r="P24" s="41">
        <v>1123470</v>
      </c>
      <c r="Q24" s="43">
        <v>0.93470497654588014</v>
      </c>
      <c r="R24" s="47">
        <v>145200</v>
      </c>
      <c r="S24" s="43">
        <v>0.98228650137741047</v>
      </c>
      <c r="T24" s="41">
        <v>140</v>
      </c>
      <c r="U24" s="44">
        <v>0.45</v>
      </c>
      <c r="V24" s="41">
        <v>80</v>
      </c>
      <c r="W24" s="44">
        <v>0</v>
      </c>
    </row>
    <row r="25" spans="1:23" x14ac:dyDescent="0.45">
      <c r="A25" s="45" t="s">
        <v>32</v>
      </c>
      <c r="B25" s="40">
        <f t="shared" si="3"/>
        <v>1272653</v>
      </c>
      <c r="C25" s="40">
        <v>1122712</v>
      </c>
      <c r="D25" s="40">
        <v>563224</v>
      </c>
      <c r="E25" s="41">
        <v>559488</v>
      </c>
      <c r="F25" s="46">
        <v>149907</v>
      </c>
      <c r="G25" s="41">
        <v>75223</v>
      </c>
      <c r="H25" s="41">
        <v>74684</v>
      </c>
      <c r="I25" s="41">
        <v>32</v>
      </c>
      <c r="J25" s="41">
        <v>12</v>
      </c>
      <c r="K25" s="41">
        <v>20</v>
      </c>
      <c r="L25" s="69">
        <v>2</v>
      </c>
      <c r="M25" s="69">
        <v>2</v>
      </c>
      <c r="N25" s="69">
        <v>0</v>
      </c>
      <c r="O25" s="42"/>
      <c r="P25" s="41">
        <v>1259990</v>
      </c>
      <c r="Q25" s="43">
        <v>0.89104834165350522</v>
      </c>
      <c r="R25" s="47">
        <v>139400</v>
      </c>
      <c r="S25" s="43">
        <v>1.0753730272596844</v>
      </c>
      <c r="T25" s="41">
        <v>380</v>
      </c>
      <c r="U25" s="44">
        <v>8.4210526315789472E-2</v>
      </c>
      <c r="V25" s="41">
        <v>30</v>
      </c>
      <c r="W25" s="44">
        <v>6.6666666666666666E-2</v>
      </c>
    </row>
    <row r="26" spans="1:23" x14ac:dyDescent="0.45">
      <c r="A26" s="45" t="s">
        <v>33</v>
      </c>
      <c r="B26" s="40">
        <f t="shared" si="3"/>
        <v>3230560</v>
      </c>
      <c r="C26" s="40">
        <v>2940337</v>
      </c>
      <c r="D26" s="40">
        <v>1477001</v>
      </c>
      <c r="E26" s="41">
        <v>1463336</v>
      </c>
      <c r="F26" s="46">
        <v>290100</v>
      </c>
      <c r="G26" s="41">
        <v>145642</v>
      </c>
      <c r="H26" s="41">
        <v>144458</v>
      </c>
      <c r="I26" s="41">
        <v>121</v>
      </c>
      <c r="J26" s="41">
        <v>55</v>
      </c>
      <c r="K26" s="41">
        <v>66</v>
      </c>
      <c r="L26" s="69">
        <v>2</v>
      </c>
      <c r="M26" s="69">
        <v>2</v>
      </c>
      <c r="N26" s="69">
        <v>0</v>
      </c>
      <c r="O26" s="42"/>
      <c r="P26" s="41">
        <v>3157970</v>
      </c>
      <c r="Q26" s="43">
        <v>0.9310845258188013</v>
      </c>
      <c r="R26" s="47">
        <v>268100</v>
      </c>
      <c r="S26" s="43">
        <v>1.0820589332338679</v>
      </c>
      <c r="T26" s="41">
        <v>140</v>
      </c>
      <c r="U26" s="44">
        <v>0.86428571428571432</v>
      </c>
      <c r="V26" s="41">
        <v>120</v>
      </c>
      <c r="W26" s="44">
        <v>1.6666666666666666E-2</v>
      </c>
    </row>
    <row r="27" spans="1:23" x14ac:dyDescent="0.45">
      <c r="A27" s="45" t="s">
        <v>34</v>
      </c>
      <c r="B27" s="40">
        <f t="shared" si="3"/>
        <v>3117113</v>
      </c>
      <c r="C27" s="40">
        <v>2776212</v>
      </c>
      <c r="D27" s="40">
        <v>1391633</v>
      </c>
      <c r="E27" s="41">
        <v>1384579</v>
      </c>
      <c r="F27" s="46">
        <v>338769</v>
      </c>
      <c r="G27" s="41">
        <v>170533</v>
      </c>
      <c r="H27" s="41">
        <v>168236</v>
      </c>
      <c r="I27" s="41">
        <v>2132</v>
      </c>
      <c r="J27" s="41">
        <v>1065</v>
      </c>
      <c r="K27" s="41">
        <v>1067</v>
      </c>
      <c r="L27" s="69">
        <v>0</v>
      </c>
      <c r="M27" s="69">
        <v>0</v>
      </c>
      <c r="N27" s="69">
        <v>0</v>
      </c>
      <c r="O27" s="42"/>
      <c r="P27" s="41">
        <v>3001325</v>
      </c>
      <c r="Q27" s="43">
        <v>0.92499546033835056</v>
      </c>
      <c r="R27" s="47">
        <v>279600</v>
      </c>
      <c r="S27" s="43">
        <v>1.2116201716738197</v>
      </c>
      <c r="T27" s="41">
        <v>2680</v>
      </c>
      <c r="U27" s="44">
        <v>0.79552238805970155</v>
      </c>
      <c r="V27" s="41">
        <v>100</v>
      </c>
      <c r="W27" s="44">
        <v>0</v>
      </c>
    </row>
    <row r="28" spans="1:23" x14ac:dyDescent="0.45">
      <c r="A28" s="45" t="s">
        <v>35</v>
      </c>
      <c r="B28" s="40">
        <f t="shared" si="3"/>
        <v>5915293</v>
      </c>
      <c r="C28" s="40">
        <v>5133894</v>
      </c>
      <c r="D28" s="40">
        <v>2576775</v>
      </c>
      <c r="E28" s="41">
        <v>2557119</v>
      </c>
      <c r="F28" s="46">
        <v>781198</v>
      </c>
      <c r="G28" s="41">
        <v>391618</v>
      </c>
      <c r="H28" s="41">
        <v>389580</v>
      </c>
      <c r="I28" s="41">
        <v>201</v>
      </c>
      <c r="J28" s="41">
        <v>96</v>
      </c>
      <c r="K28" s="41">
        <v>105</v>
      </c>
      <c r="L28" s="69">
        <v>0</v>
      </c>
      <c r="M28" s="69">
        <v>0</v>
      </c>
      <c r="N28" s="69">
        <v>0</v>
      </c>
      <c r="O28" s="42"/>
      <c r="P28" s="41">
        <v>5378420</v>
      </c>
      <c r="Q28" s="43">
        <v>0.95453571866830778</v>
      </c>
      <c r="R28" s="47">
        <v>752600</v>
      </c>
      <c r="S28" s="43">
        <v>1.0379989370183365</v>
      </c>
      <c r="T28" s="41">
        <v>1160</v>
      </c>
      <c r="U28" s="44">
        <v>0.17327586206896553</v>
      </c>
      <c r="V28" s="41">
        <v>160</v>
      </c>
      <c r="W28" s="44">
        <v>0</v>
      </c>
    </row>
    <row r="29" spans="1:23" x14ac:dyDescent="0.45">
      <c r="A29" s="45" t="s">
        <v>36</v>
      </c>
      <c r="B29" s="40">
        <f t="shared" si="3"/>
        <v>11214313</v>
      </c>
      <c r="C29" s="40">
        <v>8781016</v>
      </c>
      <c r="D29" s="40">
        <v>4405603</v>
      </c>
      <c r="E29" s="41">
        <v>4375413</v>
      </c>
      <c r="F29" s="46">
        <v>2432562</v>
      </c>
      <c r="G29" s="41">
        <v>1220195</v>
      </c>
      <c r="H29" s="41">
        <v>1212367</v>
      </c>
      <c r="I29" s="41">
        <v>734</v>
      </c>
      <c r="J29" s="41">
        <v>333</v>
      </c>
      <c r="K29" s="41">
        <v>401</v>
      </c>
      <c r="L29" s="69">
        <v>1</v>
      </c>
      <c r="M29" s="69">
        <v>1</v>
      </c>
      <c r="N29" s="69">
        <v>0</v>
      </c>
      <c r="O29" s="42"/>
      <c r="P29" s="41">
        <v>10065310</v>
      </c>
      <c r="Q29" s="43">
        <v>0.87240392993360361</v>
      </c>
      <c r="R29" s="47">
        <v>2709900</v>
      </c>
      <c r="S29" s="43">
        <v>0.89765747813572461</v>
      </c>
      <c r="T29" s="41">
        <v>1540</v>
      </c>
      <c r="U29" s="44">
        <v>0.47662337662337662</v>
      </c>
      <c r="V29" s="41">
        <v>650</v>
      </c>
      <c r="W29" s="44">
        <v>1.5384615384615385E-3</v>
      </c>
    </row>
    <row r="30" spans="1:23" x14ac:dyDescent="0.45">
      <c r="A30" s="45" t="s">
        <v>37</v>
      </c>
      <c r="B30" s="40">
        <f t="shared" si="3"/>
        <v>2768481</v>
      </c>
      <c r="C30" s="40">
        <v>2496535</v>
      </c>
      <c r="D30" s="40">
        <v>1252244</v>
      </c>
      <c r="E30" s="41">
        <v>1244291</v>
      </c>
      <c r="F30" s="46">
        <v>271433</v>
      </c>
      <c r="G30" s="41">
        <v>136366</v>
      </c>
      <c r="H30" s="41">
        <v>135067</v>
      </c>
      <c r="I30" s="41">
        <v>513</v>
      </c>
      <c r="J30" s="41">
        <v>256</v>
      </c>
      <c r="K30" s="41">
        <v>257</v>
      </c>
      <c r="L30" s="69">
        <v>0</v>
      </c>
      <c r="M30" s="69">
        <v>0</v>
      </c>
      <c r="N30" s="69">
        <v>0</v>
      </c>
      <c r="O30" s="42"/>
      <c r="P30" s="41">
        <v>2658915</v>
      </c>
      <c r="Q30" s="43">
        <v>0.93892997707711601</v>
      </c>
      <c r="R30" s="47">
        <v>239400</v>
      </c>
      <c r="S30" s="43">
        <v>1.1338053467000835</v>
      </c>
      <c r="T30" s="41">
        <v>880</v>
      </c>
      <c r="U30" s="44">
        <v>0.5829545454545455</v>
      </c>
      <c r="V30" s="41">
        <v>410</v>
      </c>
      <c r="W30" s="44">
        <v>0</v>
      </c>
    </row>
    <row r="31" spans="1:23" x14ac:dyDescent="0.45">
      <c r="A31" s="45" t="s">
        <v>38</v>
      </c>
      <c r="B31" s="40">
        <f t="shared" si="3"/>
        <v>2178546</v>
      </c>
      <c r="C31" s="40">
        <v>1809832</v>
      </c>
      <c r="D31" s="40">
        <v>908523</v>
      </c>
      <c r="E31" s="41">
        <v>901309</v>
      </c>
      <c r="F31" s="46">
        <v>368620</v>
      </c>
      <c r="G31" s="41">
        <v>184692</v>
      </c>
      <c r="H31" s="41">
        <v>183928</v>
      </c>
      <c r="I31" s="41">
        <v>94</v>
      </c>
      <c r="J31" s="41">
        <v>45</v>
      </c>
      <c r="K31" s="41">
        <v>49</v>
      </c>
      <c r="L31" s="69">
        <v>0</v>
      </c>
      <c r="M31" s="69">
        <v>0</v>
      </c>
      <c r="N31" s="69">
        <v>0</v>
      </c>
      <c r="O31" s="42"/>
      <c r="P31" s="41">
        <v>1905990</v>
      </c>
      <c r="Q31" s="43">
        <v>0.94954957790964278</v>
      </c>
      <c r="R31" s="47">
        <v>348300</v>
      </c>
      <c r="S31" s="43">
        <v>1.0583405110536894</v>
      </c>
      <c r="T31" s="41">
        <v>240</v>
      </c>
      <c r="U31" s="44">
        <v>0.39166666666666666</v>
      </c>
      <c r="V31" s="41">
        <v>0</v>
      </c>
      <c r="W31" s="44" t="e">
        <v>#DIV/0!</v>
      </c>
    </row>
    <row r="32" spans="1:23" x14ac:dyDescent="0.45">
      <c r="A32" s="45" t="s">
        <v>39</v>
      </c>
      <c r="B32" s="40">
        <f t="shared" si="3"/>
        <v>3757355</v>
      </c>
      <c r="C32" s="40">
        <v>3105053</v>
      </c>
      <c r="D32" s="40">
        <v>1557827</v>
      </c>
      <c r="E32" s="41">
        <v>1547226</v>
      </c>
      <c r="F32" s="46">
        <v>651804</v>
      </c>
      <c r="G32" s="41">
        <v>327168</v>
      </c>
      <c r="H32" s="41">
        <v>324636</v>
      </c>
      <c r="I32" s="41">
        <v>497</v>
      </c>
      <c r="J32" s="41">
        <v>250</v>
      </c>
      <c r="K32" s="41">
        <v>247</v>
      </c>
      <c r="L32" s="69">
        <v>1</v>
      </c>
      <c r="M32" s="69">
        <v>1</v>
      </c>
      <c r="N32" s="69">
        <v>0</v>
      </c>
      <c r="O32" s="42"/>
      <c r="P32" s="41">
        <v>3374395</v>
      </c>
      <c r="Q32" s="43">
        <v>0.92018065460623311</v>
      </c>
      <c r="R32" s="47">
        <v>704200</v>
      </c>
      <c r="S32" s="43">
        <v>0.92559500142005113</v>
      </c>
      <c r="T32" s="41">
        <v>1060</v>
      </c>
      <c r="U32" s="44">
        <v>0.46886792452830189</v>
      </c>
      <c r="V32" s="41">
        <v>420</v>
      </c>
      <c r="W32" s="44">
        <v>2.3809523809523812E-3</v>
      </c>
    </row>
    <row r="33" spans="1:23" x14ac:dyDescent="0.45">
      <c r="A33" s="45" t="s">
        <v>40</v>
      </c>
      <c r="B33" s="40">
        <f t="shared" si="3"/>
        <v>12910177</v>
      </c>
      <c r="C33" s="40">
        <v>9971842</v>
      </c>
      <c r="D33" s="40">
        <v>5002753</v>
      </c>
      <c r="E33" s="41">
        <v>4969089</v>
      </c>
      <c r="F33" s="46">
        <v>2874257</v>
      </c>
      <c r="G33" s="41">
        <v>1440793</v>
      </c>
      <c r="H33" s="41">
        <v>1433464</v>
      </c>
      <c r="I33" s="41">
        <v>63913</v>
      </c>
      <c r="J33" s="41">
        <v>32158</v>
      </c>
      <c r="K33" s="41">
        <v>31755</v>
      </c>
      <c r="L33" s="69">
        <v>165</v>
      </c>
      <c r="M33" s="69">
        <v>162</v>
      </c>
      <c r="N33" s="69">
        <v>3</v>
      </c>
      <c r="O33" s="42"/>
      <c r="P33" s="41">
        <v>11493565</v>
      </c>
      <c r="Q33" s="43">
        <v>0.86760217565220188</v>
      </c>
      <c r="R33" s="47">
        <v>3481600</v>
      </c>
      <c r="S33" s="43">
        <v>0.8255563534007353</v>
      </c>
      <c r="T33" s="41">
        <v>72720</v>
      </c>
      <c r="U33" s="44">
        <v>0.87889163916391644</v>
      </c>
      <c r="V33" s="41">
        <v>7000</v>
      </c>
      <c r="W33" s="44">
        <v>2.3571428571428573E-2</v>
      </c>
    </row>
    <row r="34" spans="1:23" x14ac:dyDescent="0.45">
      <c r="A34" s="45" t="s">
        <v>41</v>
      </c>
      <c r="B34" s="40">
        <f t="shared" si="3"/>
        <v>8299919</v>
      </c>
      <c r="C34" s="40">
        <v>6911522</v>
      </c>
      <c r="D34" s="40">
        <v>3465745</v>
      </c>
      <c r="E34" s="41">
        <v>3445777</v>
      </c>
      <c r="F34" s="46">
        <v>1387253</v>
      </c>
      <c r="G34" s="41">
        <v>696666</v>
      </c>
      <c r="H34" s="41">
        <v>690587</v>
      </c>
      <c r="I34" s="41">
        <v>1122</v>
      </c>
      <c r="J34" s="41">
        <v>547</v>
      </c>
      <c r="K34" s="41">
        <v>575</v>
      </c>
      <c r="L34" s="69">
        <v>22</v>
      </c>
      <c r="M34" s="69">
        <v>21</v>
      </c>
      <c r="N34" s="69">
        <v>1</v>
      </c>
      <c r="O34" s="42"/>
      <c r="P34" s="41">
        <v>7596675</v>
      </c>
      <c r="Q34" s="43">
        <v>0.90980883083717545</v>
      </c>
      <c r="R34" s="47">
        <v>1135400</v>
      </c>
      <c r="S34" s="43">
        <v>1.2218187422934648</v>
      </c>
      <c r="T34" s="41">
        <v>2540</v>
      </c>
      <c r="U34" s="44">
        <v>0.44173228346456694</v>
      </c>
      <c r="V34" s="41">
        <v>620</v>
      </c>
      <c r="W34" s="44">
        <v>3.5483870967741936E-2</v>
      </c>
    </row>
    <row r="35" spans="1:23" x14ac:dyDescent="0.45">
      <c r="A35" s="45" t="s">
        <v>42</v>
      </c>
      <c r="B35" s="40">
        <f t="shared" si="3"/>
        <v>2036744</v>
      </c>
      <c r="C35" s="40">
        <v>1814423</v>
      </c>
      <c r="D35" s="40">
        <v>909887</v>
      </c>
      <c r="E35" s="41">
        <v>904536</v>
      </c>
      <c r="F35" s="46">
        <v>222115</v>
      </c>
      <c r="G35" s="41">
        <v>111305</v>
      </c>
      <c r="H35" s="41">
        <v>110810</v>
      </c>
      <c r="I35" s="41">
        <v>206</v>
      </c>
      <c r="J35" s="41">
        <v>95</v>
      </c>
      <c r="K35" s="41">
        <v>111</v>
      </c>
      <c r="L35" s="69">
        <v>0</v>
      </c>
      <c r="M35" s="69">
        <v>0</v>
      </c>
      <c r="N35" s="69">
        <v>0</v>
      </c>
      <c r="O35" s="42"/>
      <c r="P35" s="41">
        <v>1963300</v>
      </c>
      <c r="Q35" s="43">
        <v>0.92417001986451386</v>
      </c>
      <c r="R35" s="47">
        <v>127300</v>
      </c>
      <c r="S35" s="43">
        <v>1.744815396700707</v>
      </c>
      <c r="T35" s="41">
        <v>800</v>
      </c>
      <c r="U35" s="44">
        <v>0.25750000000000001</v>
      </c>
      <c r="V35" s="41">
        <v>170</v>
      </c>
      <c r="W35" s="44">
        <v>0</v>
      </c>
    </row>
    <row r="36" spans="1:23" x14ac:dyDescent="0.45">
      <c r="A36" s="45" t="s">
        <v>43</v>
      </c>
      <c r="B36" s="40">
        <f t="shared" si="3"/>
        <v>1387275</v>
      </c>
      <c r="C36" s="40">
        <v>1324929</v>
      </c>
      <c r="D36" s="40">
        <v>664355</v>
      </c>
      <c r="E36" s="41">
        <v>660574</v>
      </c>
      <c r="F36" s="46">
        <v>62271</v>
      </c>
      <c r="G36" s="41">
        <v>31199</v>
      </c>
      <c r="H36" s="41">
        <v>31072</v>
      </c>
      <c r="I36" s="41">
        <v>75</v>
      </c>
      <c r="J36" s="41">
        <v>39</v>
      </c>
      <c r="K36" s="41">
        <v>36</v>
      </c>
      <c r="L36" s="69">
        <v>0</v>
      </c>
      <c r="M36" s="69">
        <v>0</v>
      </c>
      <c r="N36" s="69">
        <v>0</v>
      </c>
      <c r="O36" s="42"/>
      <c r="P36" s="41">
        <v>1398045</v>
      </c>
      <c r="Q36" s="43">
        <v>0.94770125425147256</v>
      </c>
      <c r="R36" s="47">
        <v>48100</v>
      </c>
      <c r="S36" s="43">
        <v>1.2946153846153847</v>
      </c>
      <c r="T36" s="41">
        <v>160</v>
      </c>
      <c r="U36" s="44">
        <v>0.46875</v>
      </c>
      <c r="V36" s="41">
        <v>70</v>
      </c>
      <c r="W36" s="44">
        <v>0</v>
      </c>
    </row>
    <row r="37" spans="1:23" x14ac:dyDescent="0.45">
      <c r="A37" s="45" t="s">
        <v>44</v>
      </c>
      <c r="B37" s="40">
        <f t="shared" si="3"/>
        <v>815483</v>
      </c>
      <c r="C37" s="40">
        <v>715476</v>
      </c>
      <c r="D37" s="40">
        <v>359200</v>
      </c>
      <c r="E37" s="41">
        <v>356276</v>
      </c>
      <c r="F37" s="46">
        <v>99930</v>
      </c>
      <c r="G37" s="41">
        <v>50170</v>
      </c>
      <c r="H37" s="41">
        <v>49760</v>
      </c>
      <c r="I37" s="41">
        <v>63</v>
      </c>
      <c r="J37" s="41">
        <v>30</v>
      </c>
      <c r="K37" s="41">
        <v>33</v>
      </c>
      <c r="L37" s="69">
        <v>14</v>
      </c>
      <c r="M37" s="69">
        <v>13</v>
      </c>
      <c r="N37" s="69">
        <v>1</v>
      </c>
      <c r="O37" s="42"/>
      <c r="P37" s="41">
        <v>820960</v>
      </c>
      <c r="Q37" s="43">
        <v>0.871511401286299</v>
      </c>
      <c r="R37" s="47">
        <v>110800</v>
      </c>
      <c r="S37" s="43">
        <v>0.90189530685920583</v>
      </c>
      <c r="T37" s="41">
        <v>440</v>
      </c>
      <c r="U37" s="44">
        <v>0.14318181818181819</v>
      </c>
      <c r="V37" s="41">
        <v>60</v>
      </c>
      <c r="W37" s="44">
        <v>0.23333333333333334</v>
      </c>
    </row>
    <row r="38" spans="1:23" x14ac:dyDescent="0.45">
      <c r="A38" s="45" t="s">
        <v>45</v>
      </c>
      <c r="B38" s="40">
        <f t="shared" si="3"/>
        <v>1039723</v>
      </c>
      <c r="C38" s="40">
        <v>984235</v>
      </c>
      <c r="D38" s="40">
        <v>494137</v>
      </c>
      <c r="E38" s="41">
        <v>490098</v>
      </c>
      <c r="F38" s="46">
        <v>55374</v>
      </c>
      <c r="G38" s="41">
        <v>27773</v>
      </c>
      <c r="H38" s="41">
        <v>27601</v>
      </c>
      <c r="I38" s="41">
        <v>114</v>
      </c>
      <c r="J38" s="41">
        <v>54</v>
      </c>
      <c r="K38" s="41">
        <v>60</v>
      </c>
      <c r="L38" s="69">
        <v>0</v>
      </c>
      <c r="M38" s="69">
        <v>0</v>
      </c>
      <c r="N38" s="69">
        <v>0</v>
      </c>
      <c r="O38" s="42"/>
      <c r="P38" s="41">
        <v>1067100</v>
      </c>
      <c r="Q38" s="43">
        <v>0.92234560959610157</v>
      </c>
      <c r="R38" s="47">
        <v>47400</v>
      </c>
      <c r="S38" s="43">
        <v>1.1682278481012658</v>
      </c>
      <c r="T38" s="41">
        <v>780</v>
      </c>
      <c r="U38" s="44">
        <v>0.14615384615384616</v>
      </c>
      <c r="V38" s="41">
        <v>100</v>
      </c>
      <c r="W38" s="44">
        <v>0</v>
      </c>
    </row>
    <row r="39" spans="1:23" x14ac:dyDescent="0.45">
      <c r="A39" s="45" t="s">
        <v>46</v>
      </c>
      <c r="B39" s="40">
        <f t="shared" si="3"/>
        <v>2749651</v>
      </c>
      <c r="C39" s="40">
        <v>2416088</v>
      </c>
      <c r="D39" s="40">
        <v>1212621</v>
      </c>
      <c r="E39" s="41">
        <v>1203467</v>
      </c>
      <c r="F39" s="46">
        <v>333236</v>
      </c>
      <c r="G39" s="41">
        <v>167263</v>
      </c>
      <c r="H39" s="41">
        <v>165973</v>
      </c>
      <c r="I39" s="41">
        <v>316</v>
      </c>
      <c r="J39" s="41">
        <v>153</v>
      </c>
      <c r="K39" s="41">
        <v>163</v>
      </c>
      <c r="L39" s="69">
        <v>11</v>
      </c>
      <c r="M39" s="69">
        <v>8</v>
      </c>
      <c r="N39" s="69">
        <v>3</v>
      </c>
      <c r="O39" s="42"/>
      <c r="P39" s="41">
        <v>2815830</v>
      </c>
      <c r="Q39" s="43">
        <v>0.85803759459910578</v>
      </c>
      <c r="R39" s="47">
        <v>385900</v>
      </c>
      <c r="S39" s="43">
        <v>0.86352941176470588</v>
      </c>
      <c r="T39" s="41">
        <v>720</v>
      </c>
      <c r="U39" s="44">
        <v>0.43888888888888888</v>
      </c>
      <c r="V39" s="41">
        <v>270</v>
      </c>
      <c r="W39" s="44">
        <v>4.0740740740740744E-2</v>
      </c>
    </row>
    <row r="40" spans="1:23" x14ac:dyDescent="0.45">
      <c r="A40" s="45" t="s">
        <v>47</v>
      </c>
      <c r="B40" s="40">
        <f t="shared" si="3"/>
        <v>4135656</v>
      </c>
      <c r="C40" s="40">
        <v>3540656</v>
      </c>
      <c r="D40" s="40">
        <v>1776236</v>
      </c>
      <c r="E40" s="41">
        <v>1764420</v>
      </c>
      <c r="F40" s="46">
        <v>594876</v>
      </c>
      <c r="G40" s="41">
        <v>298500</v>
      </c>
      <c r="H40" s="41">
        <v>296376</v>
      </c>
      <c r="I40" s="41">
        <v>124</v>
      </c>
      <c r="J40" s="41">
        <v>57</v>
      </c>
      <c r="K40" s="41">
        <v>67</v>
      </c>
      <c r="L40" s="69">
        <v>0</v>
      </c>
      <c r="M40" s="69">
        <v>0</v>
      </c>
      <c r="N40" s="69">
        <v>0</v>
      </c>
      <c r="O40" s="42"/>
      <c r="P40" s="41">
        <v>3953030</v>
      </c>
      <c r="Q40" s="43">
        <v>0.89568154048919435</v>
      </c>
      <c r="R40" s="47">
        <v>616200</v>
      </c>
      <c r="S40" s="43">
        <v>0.96539435248296013</v>
      </c>
      <c r="T40" s="41">
        <v>1240</v>
      </c>
      <c r="U40" s="44">
        <v>0.1</v>
      </c>
      <c r="V40" s="41">
        <v>60</v>
      </c>
      <c r="W40" s="44">
        <v>0</v>
      </c>
    </row>
    <row r="41" spans="1:23" x14ac:dyDescent="0.45">
      <c r="A41" s="45" t="s">
        <v>48</v>
      </c>
      <c r="B41" s="40">
        <f t="shared" si="3"/>
        <v>2030294</v>
      </c>
      <c r="C41" s="40">
        <v>1817484</v>
      </c>
      <c r="D41" s="40">
        <v>911413</v>
      </c>
      <c r="E41" s="41">
        <v>906071</v>
      </c>
      <c r="F41" s="46">
        <v>212756</v>
      </c>
      <c r="G41" s="41">
        <v>106818</v>
      </c>
      <c r="H41" s="41">
        <v>105938</v>
      </c>
      <c r="I41" s="41">
        <v>54</v>
      </c>
      <c r="J41" s="41">
        <v>29</v>
      </c>
      <c r="K41" s="41">
        <v>25</v>
      </c>
      <c r="L41" s="69">
        <v>0</v>
      </c>
      <c r="M41" s="69">
        <v>0</v>
      </c>
      <c r="N41" s="69">
        <v>0</v>
      </c>
      <c r="O41" s="42"/>
      <c r="P41" s="41">
        <v>2005175</v>
      </c>
      <c r="Q41" s="43">
        <v>0.90639669854252125</v>
      </c>
      <c r="R41" s="47">
        <v>210200</v>
      </c>
      <c r="S41" s="43">
        <v>1.0121598477640343</v>
      </c>
      <c r="T41" s="41">
        <v>420</v>
      </c>
      <c r="U41" s="44">
        <v>0.12857142857142856</v>
      </c>
      <c r="V41" s="41">
        <v>40</v>
      </c>
      <c r="W41" s="44">
        <v>0</v>
      </c>
    </row>
    <row r="42" spans="1:23" x14ac:dyDescent="0.45">
      <c r="A42" s="45" t="s">
        <v>49</v>
      </c>
      <c r="B42" s="40">
        <f t="shared" si="3"/>
        <v>1092063</v>
      </c>
      <c r="C42" s="40">
        <v>939919</v>
      </c>
      <c r="D42" s="40">
        <v>471402</v>
      </c>
      <c r="E42" s="41">
        <v>468517</v>
      </c>
      <c r="F42" s="46">
        <v>151977</v>
      </c>
      <c r="G42" s="41">
        <v>76216</v>
      </c>
      <c r="H42" s="41">
        <v>75761</v>
      </c>
      <c r="I42" s="41">
        <v>167</v>
      </c>
      <c r="J42" s="41">
        <v>79</v>
      </c>
      <c r="K42" s="41">
        <v>88</v>
      </c>
      <c r="L42" s="69">
        <v>0</v>
      </c>
      <c r="M42" s="69">
        <v>0</v>
      </c>
      <c r="N42" s="69">
        <v>0</v>
      </c>
      <c r="O42" s="42"/>
      <c r="P42" s="41">
        <v>1025405</v>
      </c>
      <c r="Q42" s="43">
        <v>0.91663196493092969</v>
      </c>
      <c r="R42" s="47">
        <v>152900</v>
      </c>
      <c r="S42" s="43">
        <v>0.99396337475474161</v>
      </c>
      <c r="T42" s="41">
        <v>760</v>
      </c>
      <c r="U42" s="44">
        <v>0.21973684210526315</v>
      </c>
      <c r="V42" s="41">
        <v>0</v>
      </c>
      <c r="W42" s="44">
        <v>0</v>
      </c>
    </row>
    <row r="43" spans="1:23" x14ac:dyDescent="0.45">
      <c r="A43" s="45" t="s">
        <v>50</v>
      </c>
      <c r="B43" s="40">
        <f t="shared" si="3"/>
        <v>1443871</v>
      </c>
      <c r="C43" s="40">
        <v>1331533</v>
      </c>
      <c r="D43" s="40">
        <v>667994</v>
      </c>
      <c r="E43" s="41">
        <v>663539</v>
      </c>
      <c r="F43" s="46">
        <v>112165</v>
      </c>
      <c r="G43" s="41">
        <v>56160</v>
      </c>
      <c r="H43" s="41">
        <v>56005</v>
      </c>
      <c r="I43" s="41">
        <v>173</v>
      </c>
      <c r="J43" s="41">
        <v>85</v>
      </c>
      <c r="K43" s="41">
        <v>88</v>
      </c>
      <c r="L43" s="69">
        <v>0</v>
      </c>
      <c r="M43" s="69">
        <v>0</v>
      </c>
      <c r="N43" s="69">
        <v>0</v>
      </c>
      <c r="O43" s="42"/>
      <c r="P43" s="41">
        <v>1439710</v>
      </c>
      <c r="Q43" s="43">
        <v>0.92486195136520555</v>
      </c>
      <c r="R43" s="47">
        <v>102300</v>
      </c>
      <c r="S43" s="43">
        <v>1.0964320625610948</v>
      </c>
      <c r="T43" s="41">
        <v>200</v>
      </c>
      <c r="U43" s="44">
        <v>0.86499999999999999</v>
      </c>
      <c r="V43" s="41">
        <v>0</v>
      </c>
      <c r="W43" s="44">
        <v>0</v>
      </c>
    </row>
    <row r="44" spans="1:23" x14ac:dyDescent="0.45">
      <c r="A44" s="45" t="s">
        <v>51</v>
      </c>
      <c r="B44" s="40">
        <f t="shared" si="3"/>
        <v>2054093</v>
      </c>
      <c r="C44" s="40">
        <v>1921254</v>
      </c>
      <c r="D44" s="40">
        <v>964018</v>
      </c>
      <c r="E44" s="41">
        <v>957236</v>
      </c>
      <c r="F44" s="46">
        <v>132783</v>
      </c>
      <c r="G44" s="41">
        <v>66659</v>
      </c>
      <c r="H44" s="41">
        <v>66124</v>
      </c>
      <c r="I44" s="41">
        <v>56</v>
      </c>
      <c r="J44" s="41">
        <v>26</v>
      </c>
      <c r="K44" s="41">
        <v>30</v>
      </c>
      <c r="L44" s="69">
        <v>0</v>
      </c>
      <c r="M44" s="69">
        <v>0</v>
      </c>
      <c r="N44" s="69">
        <v>0</v>
      </c>
      <c r="O44" s="42"/>
      <c r="P44" s="41">
        <v>2078050</v>
      </c>
      <c r="Q44" s="43">
        <v>0.9245465701017781</v>
      </c>
      <c r="R44" s="47">
        <v>128400</v>
      </c>
      <c r="S44" s="43">
        <v>1.0341355140186916</v>
      </c>
      <c r="T44" s="41">
        <v>100</v>
      </c>
      <c r="U44" s="44">
        <v>0.56000000000000005</v>
      </c>
      <c r="V44" s="41">
        <v>60</v>
      </c>
      <c r="W44" s="44">
        <v>0</v>
      </c>
    </row>
    <row r="45" spans="1:23" x14ac:dyDescent="0.45">
      <c r="A45" s="45" t="s">
        <v>52</v>
      </c>
      <c r="B45" s="40">
        <f t="shared" si="3"/>
        <v>1036324</v>
      </c>
      <c r="C45" s="40">
        <v>977460</v>
      </c>
      <c r="D45" s="40">
        <v>491210</v>
      </c>
      <c r="E45" s="41">
        <v>486250</v>
      </c>
      <c r="F45" s="46">
        <v>58790</v>
      </c>
      <c r="G45" s="41">
        <v>29564</v>
      </c>
      <c r="H45" s="41">
        <v>29226</v>
      </c>
      <c r="I45" s="41">
        <v>74</v>
      </c>
      <c r="J45" s="41">
        <v>33</v>
      </c>
      <c r="K45" s="41">
        <v>41</v>
      </c>
      <c r="L45" s="69">
        <v>0</v>
      </c>
      <c r="M45" s="69">
        <v>0</v>
      </c>
      <c r="N45" s="69">
        <v>0</v>
      </c>
      <c r="O45" s="42"/>
      <c r="P45" s="41">
        <v>1048795</v>
      </c>
      <c r="Q45" s="43">
        <v>0.93198384813047352</v>
      </c>
      <c r="R45" s="47">
        <v>55600</v>
      </c>
      <c r="S45" s="43">
        <v>1.0573741007194244</v>
      </c>
      <c r="T45" s="41">
        <v>140</v>
      </c>
      <c r="U45" s="44">
        <v>0.52857142857142858</v>
      </c>
      <c r="V45" s="41">
        <v>130</v>
      </c>
      <c r="W45" s="44">
        <v>0</v>
      </c>
    </row>
    <row r="46" spans="1:23" x14ac:dyDescent="0.45">
      <c r="A46" s="45" t="s">
        <v>53</v>
      </c>
      <c r="B46" s="40">
        <f t="shared" si="3"/>
        <v>7651635</v>
      </c>
      <c r="C46" s="40">
        <v>6673061</v>
      </c>
      <c r="D46" s="40">
        <v>3353823</v>
      </c>
      <c r="E46" s="41">
        <v>3319238</v>
      </c>
      <c r="F46" s="46">
        <v>978380</v>
      </c>
      <c r="G46" s="41">
        <v>492939</v>
      </c>
      <c r="H46" s="41">
        <v>485441</v>
      </c>
      <c r="I46" s="41">
        <v>194</v>
      </c>
      <c r="J46" s="41">
        <v>95</v>
      </c>
      <c r="K46" s="41">
        <v>99</v>
      </c>
      <c r="L46" s="69">
        <v>0</v>
      </c>
      <c r="M46" s="69">
        <v>0</v>
      </c>
      <c r="N46" s="69">
        <v>0</v>
      </c>
      <c r="O46" s="42"/>
      <c r="P46" s="41">
        <v>7058330</v>
      </c>
      <c r="Q46" s="43">
        <v>0.94541640869724142</v>
      </c>
      <c r="R46" s="47">
        <v>1044200</v>
      </c>
      <c r="S46" s="43">
        <v>0.93696609844857304</v>
      </c>
      <c r="T46" s="41">
        <v>720</v>
      </c>
      <c r="U46" s="44">
        <v>0.26944444444444443</v>
      </c>
      <c r="V46" s="41">
        <v>50</v>
      </c>
      <c r="W46" s="44">
        <v>0</v>
      </c>
    </row>
    <row r="47" spans="1:23" x14ac:dyDescent="0.45">
      <c r="A47" s="45" t="s">
        <v>54</v>
      </c>
      <c r="B47" s="40">
        <f t="shared" si="3"/>
        <v>1189220</v>
      </c>
      <c r="C47" s="40">
        <v>1105695</v>
      </c>
      <c r="D47" s="40">
        <v>554821</v>
      </c>
      <c r="E47" s="41">
        <v>550874</v>
      </c>
      <c r="F47" s="46">
        <v>83509</v>
      </c>
      <c r="G47" s="41">
        <v>42063</v>
      </c>
      <c r="H47" s="41">
        <v>41446</v>
      </c>
      <c r="I47" s="41">
        <v>16</v>
      </c>
      <c r="J47" s="41">
        <v>5</v>
      </c>
      <c r="K47" s="41">
        <v>11</v>
      </c>
      <c r="L47" s="69">
        <v>0</v>
      </c>
      <c r="M47" s="69">
        <v>0</v>
      </c>
      <c r="N47" s="69">
        <v>0</v>
      </c>
      <c r="O47" s="42"/>
      <c r="P47" s="41">
        <v>1212205</v>
      </c>
      <c r="Q47" s="43">
        <v>0.912135323645753</v>
      </c>
      <c r="R47" s="47">
        <v>74400</v>
      </c>
      <c r="S47" s="43">
        <v>1.1224327956989246</v>
      </c>
      <c r="T47" s="41">
        <v>140</v>
      </c>
      <c r="U47" s="44">
        <v>0.11428571428571428</v>
      </c>
      <c r="V47" s="41">
        <v>20</v>
      </c>
      <c r="W47" s="44">
        <v>0</v>
      </c>
    </row>
    <row r="48" spans="1:23" x14ac:dyDescent="0.45">
      <c r="A48" s="45" t="s">
        <v>55</v>
      </c>
      <c r="B48" s="40">
        <f t="shared" si="3"/>
        <v>2026588</v>
      </c>
      <c r="C48" s="40">
        <v>1741972</v>
      </c>
      <c r="D48" s="40">
        <v>875580</v>
      </c>
      <c r="E48" s="41">
        <v>866392</v>
      </c>
      <c r="F48" s="46">
        <v>284587</v>
      </c>
      <c r="G48" s="41">
        <v>142593</v>
      </c>
      <c r="H48" s="41">
        <v>141994</v>
      </c>
      <c r="I48" s="41">
        <v>29</v>
      </c>
      <c r="J48" s="41">
        <v>12</v>
      </c>
      <c r="K48" s="41">
        <v>17</v>
      </c>
      <c r="L48" s="69">
        <v>0</v>
      </c>
      <c r="M48" s="69">
        <v>0</v>
      </c>
      <c r="N48" s="69">
        <v>0</v>
      </c>
      <c r="O48" s="42"/>
      <c r="P48" s="41">
        <v>1895450</v>
      </c>
      <c r="Q48" s="43">
        <v>0.91902819910839118</v>
      </c>
      <c r="R48" s="47">
        <v>288800</v>
      </c>
      <c r="S48" s="43">
        <v>0.98541204986149589</v>
      </c>
      <c r="T48" s="41">
        <v>300</v>
      </c>
      <c r="U48" s="44">
        <v>9.6666666666666665E-2</v>
      </c>
      <c r="V48" s="41">
        <v>0</v>
      </c>
      <c r="W48" s="44">
        <v>0</v>
      </c>
    </row>
    <row r="49" spans="1:23" x14ac:dyDescent="0.45">
      <c r="A49" s="45" t="s">
        <v>56</v>
      </c>
      <c r="B49" s="40">
        <f t="shared" si="3"/>
        <v>2662969</v>
      </c>
      <c r="C49" s="40">
        <v>2294900</v>
      </c>
      <c r="D49" s="40">
        <v>1152286</v>
      </c>
      <c r="E49" s="41">
        <v>1142614</v>
      </c>
      <c r="F49" s="46">
        <v>367817</v>
      </c>
      <c r="G49" s="41">
        <v>184476</v>
      </c>
      <c r="H49" s="41">
        <v>183341</v>
      </c>
      <c r="I49" s="41">
        <v>252</v>
      </c>
      <c r="J49" s="41">
        <v>124</v>
      </c>
      <c r="K49" s="41">
        <v>128</v>
      </c>
      <c r="L49" s="69">
        <v>0</v>
      </c>
      <c r="M49" s="69">
        <v>0</v>
      </c>
      <c r="N49" s="69">
        <v>0</v>
      </c>
      <c r="O49" s="42"/>
      <c r="P49" s="41">
        <v>2519955</v>
      </c>
      <c r="Q49" s="43">
        <v>0.91069086551148726</v>
      </c>
      <c r="R49" s="47">
        <v>350000</v>
      </c>
      <c r="S49" s="43">
        <v>1.0509057142857143</v>
      </c>
      <c r="T49" s="41">
        <v>720</v>
      </c>
      <c r="U49" s="44">
        <v>0.35</v>
      </c>
      <c r="V49" s="41">
        <v>220</v>
      </c>
      <c r="W49" s="44">
        <v>0</v>
      </c>
    </row>
    <row r="50" spans="1:23" x14ac:dyDescent="0.45">
      <c r="A50" s="45" t="s">
        <v>57</v>
      </c>
      <c r="B50" s="40">
        <f t="shared" si="3"/>
        <v>1693867</v>
      </c>
      <c r="C50" s="40">
        <v>1558143</v>
      </c>
      <c r="D50" s="40">
        <v>782486</v>
      </c>
      <c r="E50" s="41">
        <v>775657</v>
      </c>
      <c r="F50" s="46">
        <v>135626</v>
      </c>
      <c r="G50" s="41">
        <v>68027</v>
      </c>
      <c r="H50" s="41">
        <v>67599</v>
      </c>
      <c r="I50" s="41">
        <v>98</v>
      </c>
      <c r="J50" s="41">
        <v>42</v>
      </c>
      <c r="K50" s="41">
        <v>56</v>
      </c>
      <c r="L50" s="69">
        <v>0</v>
      </c>
      <c r="M50" s="69">
        <v>0</v>
      </c>
      <c r="N50" s="69">
        <v>0</v>
      </c>
      <c r="O50" s="42"/>
      <c r="P50" s="41">
        <v>1674125</v>
      </c>
      <c r="Q50" s="43">
        <v>0.9307208243112074</v>
      </c>
      <c r="R50" s="47">
        <v>125500</v>
      </c>
      <c r="S50" s="43">
        <v>1.0806852589641434</v>
      </c>
      <c r="T50" s="41">
        <v>440</v>
      </c>
      <c r="U50" s="44">
        <v>0.22272727272727272</v>
      </c>
      <c r="V50" s="41">
        <v>100</v>
      </c>
      <c r="W50" s="44">
        <v>0</v>
      </c>
    </row>
    <row r="51" spans="1:23" x14ac:dyDescent="0.45">
      <c r="A51" s="45" t="s">
        <v>58</v>
      </c>
      <c r="B51" s="40">
        <f t="shared" si="3"/>
        <v>1607962</v>
      </c>
      <c r="C51" s="40">
        <v>1544878</v>
      </c>
      <c r="D51" s="40">
        <v>775875</v>
      </c>
      <c r="E51" s="41">
        <v>769003</v>
      </c>
      <c r="F51" s="46">
        <v>63057</v>
      </c>
      <c r="G51" s="41">
        <v>31617</v>
      </c>
      <c r="H51" s="41">
        <v>31440</v>
      </c>
      <c r="I51" s="41">
        <v>27</v>
      </c>
      <c r="J51" s="41">
        <v>10</v>
      </c>
      <c r="K51" s="41">
        <v>17</v>
      </c>
      <c r="L51" s="69">
        <v>0</v>
      </c>
      <c r="M51" s="69">
        <v>0</v>
      </c>
      <c r="N51" s="69">
        <v>0</v>
      </c>
      <c r="O51" s="42"/>
      <c r="P51" s="41">
        <v>1619395</v>
      </c>
      <c r="Q51" s="43">
        <v>0.95398466711333552</v>
      </c>
      <c r="R51" s="47">
        <v>55600</v>
      </c>
      <c r="S51" s="43">
        <v>1.1341187050359711</v>
      </c>
      <c r="T51" s="41">
        <v>300</v>
      </c>
      <c r="U51" s="44">
        <v>0.09</v>
      </c>
      <c r="V51" s="41">
        <v>30</v>
      </c>
      <c r="W51" s="44">
        <v>0</v>
      </c>
    </row>
    <row r="52" spans="1:23" x14ac:dyDescent="0.45">
      <c r="A52" s="45" t="s">
        <v>59</v>
      </c>
      <c r="B52" s="40">
        <f t="shared" si="3"/>
        <v>2407771</v>
      </c>
      <c r="C52" s="40">
        <v>2208335</v>
      </c>
      <c r="D52" s="40">
        <v>1109637</v>
      </c>
      <c r="E52" s="41">
        <v>1098698</v>
      </c>
      <c r="F52" s="46">
        <v>199202</v>
      </c>
      <c r="G52" s="41">
        <v>100002</v>
      </c>
      <c r="H52" s="41">
        <v>99200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2389110</v>
      </c>
      <c r="Q52" s="43">
        <v>0.92433374771358368</v>
      </c>
      <c r="R52" s="47">
        <v>197100</v>
      </c>
      <c r="S52" s="43">
        <v>1.0106646372399797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f t="shared" si="3"/>
        <v>1959577</v>
      </c>
      <c r="C53" s="40">
        <v>1680299</v>
      </c>
      <c r="D53" s="40">
        <v>845412</v>
      </c>
      <c r="E53" s="41">
        <v>834887</v>
      </c>
      <c r="F53" s="46">
        <v>278794</v>
      </c>
      <c r="G53" s="41">
        <v>140197</v>
      </c>
      <c r="H53" s="41">
        <v>138597</v>
      </c>
      <c r="I53" s="41">
        <v>484</v>
      </c>
      <c r="J53" s="41">
        <v>243</v>
      </c>
      <c r="K53" s="41">
        <v>241</v>
      </c>
      <c r="L53" s="69">
        <v>0</v>
      </c>
      <c r="M53" s="69">
        <v>0</v>
      </c>
      <c r="N53" s="69">
        <v>0</v>
      </c>
      <c r="O53" s="42"/>
      <c r="P53" s="41">
        <v>1949725</v>
      </c>
      <c r="Q53" s="43">
        <v>0.86181333264947624</v>
      </c>
      <c r="R53" s="47">
        <v>305500</v>
      </c>
      <c r="S53" s="43">
        <v>0.91258265139116201</v>
      </c>
      <c r="T53" s="41">
        <v>1260</v>
      </c>
      <c r="U53" s="44">
        <v>0.38412698412698415</v>
      </c>
      <c r="V53" s="41">
        <v>130</v>
      </c>
      <c r="W53" s="44">
        <v>0</v>
      </c>
    </row>
    <row r="55" spans="1:23" x14ac:dyDescent="0.45">
      <c r="A55" s="114" t="s">
        <v>135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23" x14ac:dyDescent="0.45">
      <c r="A56" s="115" t="s">
        <v>136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23" x14ac:dyDescent="0.45">
      <c r="A57" s="115" t="s">
        <v>137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23" x14ac:dyDescent="0.45">
      <c r="A58" s="115" t="s">
        <v>138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23" ht="18" customHeight="1" x14ac:dyDescent="0.45">
      <c r="A59" s="114" t="s">
        <v>139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23" x14ac:dyDescent="0.45">
      <c r="A60" s="22" t="s">
        <v>140</v>
      </c>
    </row>
    <row r="61" spans="1:23" x14ac:dyDescent="0.45">
      <c r="A61" s="22" t="s">
        <v>141</v>
      </c>
    </row>
  </sheetData>
  <mergeCells count="18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19" sqref="F19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142</v>
      </c>
    </row>
    <row r="2" spans="1:6" x14ac:dyDescent="0.45">
      <c r="D2" s="49" t="s">
        <v>143</v>
      </c>
    </row>
    <row r="3" spans="1:6" ht="36" x14ac:dyDescent="0.45">
      <c r="A3" s="45" t="s">
        <v>3</v>
      </c>
      <c r="B3" s="39" t="s">
        <v>144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145</v>
      </c>
    </row>
    <row r="54" spans="1:4" x14ac:dyDescent="0.45">
      <c r="A54" t="s">
        <v>146</v>
      </c>
    </row>
    <row r="55" spans="1:4" x14ac:dyDescent="0.45">
      <c r="A55" t="s">
        <v>147</v>
      </c>
    </row>
    <row r="56" spans="1:4" x14ac:dyDescent="0.45">
      <c r="A56" t="s">
        <v>148</v>
      </c>
    </row>
    <row r="57" spans="1:4" x14ac:dyDescent="0.45">
      <c r="A57" s="22" t="s">
        <v>149</v>
      </c>
    </row>
    <row r="58" spans="1:4" x14ac:dyDescent="0.45">
      <c r="A58" t="s">
        <v>150</v>
      </c>
    </row>
    <row r="59" spans="1:4" x14ac:dyDescent="0.45">
      <c r="A59" t="s">
        <v>151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DIGI-808455956-3782015</_dlc_DocId>
    <_dlc_DocIdUrl xmlns="89559dea-130d-4237-8e78-1ce7f44b9a24">
      <Url>https://digitalgojp.sharepoint.com/sites/digi_portal/_layouts/15/DocIdRedir.aspx?ID=DIGI-808455956-3782015</Url>
      <Description>DIGI-808455956-3782015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6d82e824b9a0764e8c5a7ef860849753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04182218f8ed45a671cfad07c79ea411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3CADC21-5245-4EA1-88D6-7EDF264B8D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2022-06-03T04:09:33Z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e9d584b2-12d5-4067-8e38-9709fe184701</vt:lpwstr>
  </property>
  <property fmtid="{D5CDD505-2E9C-101B-9397-08002B2CF9AE}" pid="4" name="MediaServiceImageTags">
    <vt:lpwstr/>
  </property>
</Properties>
</file>