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46300" windowHeight="255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総接種回数!$A$1:$N$61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1" l="1"/>
  <c r="L7" i="1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N7" i="11"/>
  <c r="J7" i="11" l="1"/>
  <c r="K7" i="11"/>
  <c r="I7" i="11"/>
  <c r="Q2" i="12"/>
  <c r="N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D30" i="11" s="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<sst xmlns="http://schemas.openxmlformats.org/spreadsheetml/2006/main" count="336" uniqueCount="144">
  <si>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</si>
  <si>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</si>
  <si>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</si>
  <si>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</si>
  <si>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</si>
  <si>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</si>
  <si>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</si>
  <si>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</si>
  <si>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</si>
  <si>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</si>
  <si>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</si>
  <si>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</si>
  <si>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</si>
  <si>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</si>
  <si>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</si>
  <si>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</si>
  <si>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</si>
  <si>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</si>
  <si>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</si>
  <si>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</si>
  <si>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</si>
  <si>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</si>
  <si>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</si>
  <si>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</si>
  <si>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</si>
  <si>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</si>
  <si>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</si>
  <si>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</si>
  <si>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</si>
  <si>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</si>
  <si>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</si>
  <si>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</si>
  <si>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</si>
  <si>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</si>
  <si>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</si>
  <si>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</si>
  <si>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</si>
  <si>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</si>
  <si>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</si>
  <si>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</si>
  <si>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</si>
  <si>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</si>
  <si>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</si>
  <si>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</si>
  <si>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</si>
  <si>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</si>
  <si>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</si>
  <si>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</si>
  <si>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</si>
  <si>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</si>
  <si>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</si>
  <si>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</si>
  <si>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</si>
  <si>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</si>
  <si>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</si>
  <si>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</si>
  <si>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</si>
  <si>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</si>
  <si>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</si>
  <si>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</si>
  <si>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</si>
  <si>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</si>
  <si>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</si>
  <si>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</si>
  <si>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</si>
  <si>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</si>
  <si>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</si>
  <si>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</si>
  <si>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</si>
  <si>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</si>
  <si>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</si>
  <si>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</si>
  <si>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</si>
  <si>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</si>
  <si>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</si>
  <si>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</si>
  <si>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</si>
  <si>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</si>
  <si>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</si>
  <si>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</si>
  <si>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</si>
  <si>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</si>
  <si>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</si>
  <si>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</si>
  <si>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</si>
  <si>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</si>
  <si>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</si>
  <si>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</si>
  <si>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</si>
  <si>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</si>
  <si>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</si>
  <si>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</si>
  <si>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</si>
  <si>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</si>
  <si>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</si>
  <si>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</si>
  <si>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</si>
  <si>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</si>
  <si>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</si>
  <si>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</si>
  <si>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</si>
  <si>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</si>
  <si>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</si>
  <si>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</si>
  <si>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</si>
  <si>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</si>
  <si>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</si>
  <si>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</si>
  <si>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</si>
  <si>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</si>
  <si>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</si>
  <si>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</si>
  <si>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</si>
  <si>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</si>
  <si>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</si>
  <si>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</si>
  <si>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</si>
  <si>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</si>
  <si>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</si>
  <si>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</si>
  <si>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</si>
  <si>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</si>
  <si>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</si>
  <si>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</si>
  <si>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</si>
  <si>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</si>
  <si>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</si>
  <si>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</si>
  <si>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</si>
  <si>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</si>
  <si>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</si>
  <si>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</si>
  <si>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</si>
  <si>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</si>
  <si>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</si>
  <si>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</si>
  <si>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</si>
  <si>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</si>
  <si>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</si>
  <si>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（5月2日公表時点）</t>
    <phoneticPr fontId="2"/>
  </si>
  <si>
    <t>内5月分</t>
    <phoneticPr fontId="2"/>
  </si>
  <si>
    <t>接種回数（5月1日まで）</t>
    <phoneticPr fontId="2"/>
  </si>
  <si>
    <t>接種回数
（5月1日まで）</t>
    <phoneticPr fontId="2"/>
  </si>
  <si>
    <t>ワクチン供給量
（5月1日まで）※4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</si>
</sst>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D2" sqref="D2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8" width="13.58203125" customWidth="1"/>
    <col min="10" max="10" width="10.5" bestFit="1" customWidth="1"/>
  </cols>
  <sheetData>
    <row r="1" spans="1:8" x14ac:dyDescent="0.55000000000000004">
      <c r="A1" s="69" t="s">
        <v>0</v>
      </c>
      <c r="B1" s="69"/>
      <c r="C1" s="69"/>
      <c r="D1" s="69"/>
      <c r="E1" s="69"/>
      <c r="F1" s="69"/>
      <c r="G1" s="69"/>
      <c r="H1" s="69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57"/>
      <c r="H3" s="56" t="s">
        <v>139</v>
      </c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65" t="s">
        <v>2</v>
      </c>
      <c r="B5" s="70" t="s">
        <v>3</v>
      </c>
      <c r="C5" s="66" t="s">
        <v>4</v>
      </c>
      <c r="D5" s="71"/>
      <c r="E5" s="74" t="s">
        <v>5</v>
      </c>
      <c r="F5" s="75"/>
      <c r="G5" s="76">
        <v>44679</v>
      </c>
      <c r="H5" s="77"/>
    </row>
    <row r="6" spans="1:8" ht="21.75" customHeight="1" x14ac:dyDescent="0.55000000000000004">
      <c r="A6" s="65"/>
      <c r="B6" s="70"/>
      <c r="C6" s="72"/>
      <c r="D6" s="73"/>
      <c r="E6" s="78" t="s">
        <v>6</v>
      </c>
      <c r="F6" s="79"/>
      <c r="G6" s="80" t="s">
        <v>7</v>
      </c>
      <c r="H6" s="81"/>
    </row>
    <row r="7" spans="1:8" ht="18.75" customHeight="1" x14ac:dyDescent="0.55000000000000004">
      <c r="A7" s="65"/>
      <c r="B7" s="70"/>
      <c r="C7" s="82" t="s">
        <v>8</v>
      </c>
      <c r="D7" s="8"/>
      <c r="E7" s="64" t="s">
        <v>9</v>
      </c>
      <c r="F7" s="8"/>
      <c r="G7" s="64" t="s">
        <v>9</v>
      </c>
      <c r="H7" s="9"/>
    </row>
    <row r="8" spans="1:8" ht="18.75" customHeight="1" x14ac:dyDescent="0.55000000000000004">
      <c r="A8" s="65"/>
      <c r="B8" s="70"/>
      <c r="C8" s="83"/>
      <c r="D8" s="66" t="s">
        <v>10</v>
      </c>
      <c r="E8" s="65"/>
      <c r="F8" s="66" t="s">
        <v>11</v>
      </c>
      <c r="G8" s="65"/>
      <c r="H8" s="68" t="s">
        <v>11</v>
      </c>
    </row>
    <row r="9" spans="1:8" ht="35.15" customHeight="1" x14ac:dyDescent="0.55000000000000004">
      <c r="A9" s="65"/>
      <c r="B9" s="70"/>
      <c r="C9" s="83"/>
      <c r="D9" s="67"/>
      <c r="E9" s="65"/>
      <c r="F9" s="67"/>
      <c r="G9" s="65"/>
      <c r="H9" s="67"/>
    </row>
    <row r="10" spans="1:8" x14ac:dyDescent="0.55000000000000004">
      <c r="A10" s="10" t="s">
        <v>12</v>
      </c>
      <c r="B10" s="20">
        <v>126645025.00000003</v>
      </c>
      <c r="C10" s="21">
        <f>SUM(C11:C57)</f>
        <v>67172168</v>
      </c>
      <c r="D10" s="11">
        <f>C10/$B10</f>
        <v>0.53039721062868428</v>
      </c>
      <c r="E10" s="21">
        <f>SUM(E11:E57)</f>
        <v>2815377</v>
      </c>
      <c r="F10" s="11">
        <f>E10/$B10</f>
        <v>2.2230458717190031E-2</v>
      </c>
      <c r="G10" s="21">
        <f>SUM(G11:G57)</f>
        <v>504028</v>
      </c>
      <c r="H10" s="11">
        <f>G10/$B10</f>
        <v>3.979848399098187E-3</v>
      </c>
    </row>
    <row r="11" spans="1:8" x14ac:dyDescent="0.55000000000000004">
      <c r="A11" s="12" t="s">
        <v>13</v>
      </c>
      <c r="B11" s="20">
        <v>5226603</v>
      </c>
      <c r="C11" s="21">
        <v>2836475</v>
      </c>
      <c r="D11" s="11">
        <f t="shared" ref="D11:D57" si="0">C11/$B11</f>
        <v>0.54269953160781481</v>
      </c>
      <c r="E11" s="21">
        <v>134973</v>
      </c>
      <c r="F11" s="11">
        <f t="shared" ref="F11:F57" si="1">E11/$B11</f>
        <v>2.5824230384438995E-2</v>
      </c>
      <c r="G11" s="21">
        <v>23736</v>
      </c>
      <c r="H11" s="11">
        <f t="shared" ref="H11:H57" si="2">G11/$B11</f>
        <v>4.5413818497406439E-3</v>
      </c>
    </row>
    <row r="12" spans="1:8" x14ac:dyDescent="0.55000000000000004">
      <c r="A12" s="12" t="s">
        <v>14</v>
      </c>
      <c r="B12" s="20">
        <v>1259615</v>
      </c>
      <c r="C12" s="21">
        <v>703746</v>
      </c>
      <c r="D12" s="11">
        <f t="shared" si="0"/>
        <v>0.55869928509901834</v>
      </c>
      <c r="E12" s="21">
        <v>35559</v>
      </c>
      <c r="F12" s="11">
        <f t="shared" si="1"/>
        <v>2.8230054421390663E-2</v>
      </c>
      <c r="G12" s="21">
        <v>6680</v>
      </c>
      <c r="H12" s="11">
        <f t="shared" si="2"/>
        <v>5.3032077261702983E-3</v>
      </c>
    </row>
    <row r="13" spans="1:8" x14ac:dyDescent="0.55000000000000004">
      <c r="A13" s="12" t="s">
        <v>15</v>
      </c>
      <c r="B13" s="20">
        <v>1220823</v>
      </c>
      <c r="C13" s="21">
        <v>682231</v>
      </c>
      <c r="D13" s="11">
        <f t="shared" si="0"/>
        <v>0.55882875732190496</v>
      </c>
      <c r="E13" s="21">
        <v>31653</v>
      </c>
      <c r="F13" s="11">
        <f t="shared" si="1"/>
        <v>2.5927591469033593E-2</v>
      </c>
      <c r="G13" s="21">
        <v>6317</v>
      </c>
      <c r="H13" s="11">
        <f t="shared" si="2"/>
        <v>5.1743782677750993E-3</v>
      </c>
    </row>
    <row r="14" spans="1:8" x14ac:dyDescent="0.55000000000000004">
      <c r="A14" s="12" t="s">
        <v>16</v>
      </c>
      <c r="B14" s="20">
        <v>2281989</v>
      </c>
      <c r="C14" s="21">
        <v>1219844</v>
      </c>
      <c r="D14" s="11">
        <f t="shared" si="0"/>
        <v>0.53455297111423417</v>
      </c>
      <c r="E14" s="21">
        <v>56761</v>
      </c>
      <c r="F14" s="11">
        <f t="shared" si="1"/>
        <v>2.4873476603086166E-2</v>
      </c>
      <c r="G14" s="21">
        <v>8771</v>
      </c>
      <c r="H14" s="11">
        <f t="shared" si="2"/>
        <v>3.8435768095288802E-3</v>
      </c>
    </row>
    <row r="15" spans="1:8" x14ac:dyDescent="0.55000000000000004">
      <c r="A15" s="12" t="s">
        <v>17</v>
      </c>
      <c r="B15" s="20">
        <v>971288</v>
      </c>
      <c r="C15" s="21">
        <v>567449</v>
      </c>
      <c r="D15" s="11">
        <f t="shared" si="0"/>
        <v>0.58422321700669622</v>
      </c>
      <c r="E15" s="21">
        <v>41187</v>
      </c>
      <c r="F15" s="11">
        <f t="shared" si="1"/>
        <v>4.2404518536211709E-2</v>
      </c>
      <c r="G15" s="21">
        <v>7646</v>
      </c>
      <c r="H15" s="11">
        <f t="shared" si="2"/>
        <v>7.872021480755451E-3</v>
      </c>
    </row>
    <row r="16" spans="1:8" x14ac:dyDescent="0.55000000000000004">
      <c r="A16" s="12" t="s">
        <v>18</v>
      </c>
      <c r="B16" s="20">
        <v>1069562</v>
      </c>
      <c r="C16" s="21">
        <v>637576</v>
      </c>
      <c r="D16" s="11">
        <f t="shared" si="0"/>
        <v>0.59610943545114725</v>
      </c>
      <c r="E16" s="21">
        <v>25520</v>
      </c>
      <c r="F16" s="11">
        <f t="shared" si="1"/>
        <v>2.3860234376314789E-2</v>
      </c>
      <c r="G16" s="21">
        <v>4239</v>
      </c>
      <c r="H16" s="11">
        <f t="shared" si="2"/>
        <v>3.9633046050626328E-3</v>
      </c>
    </row>
    <row r="17" spans="1:8" x14ac:dyDescent="0.55000000000000004">
      <c r="A17" s="12" t="s">
        <v>19</v>
      </c>
      <c r="B17" s="20">
        <v>1862059.0000000002</v>
      </c>
      <c r="C17" s="21">
        <v>1077084</v>
      </c>
      <c r="D17" s="11">
        <f t="shared" si="0"/>
        <v>0.57843709570964175</v>
      </c>
      <c r="E17" s="21">
        <v>49546</v>
      </c>
      <c r="F17" s="11">
        <f t="shared" si="1"/>
        <v>2.6608179440071444E-2</v>
      </c>
      <c r="G17" s="21">
        <v>8868</v>
      </c>
      <c r="H17" s="11">
        <f t="shared" si="2"/>
        <v>4.7624699324779717E-3</v>
      </c>
    </row>
    <row r="18" spans="1:8" x14ac:dyDescent="0.55000000000000004">
      <c r="A18" s="12" t="s">
        <v>20</v>
      </c>
      <c r="B18" s="20">
        <v>2907675</v>
      </c>
      <c r="C18" s="21">
        <v>1636083</v>
      </c>
      <c r="D18" s="11">
        <f t="shared" si="0"/>
        <v>0.56267739688926721</v>
      </c>
      <c r="E18" s="21">
        <v>66978</v>
      </c>
      <c r="F18" s="11">
        <f t="shared" si="1"/>
        <v>2.3034899017256055E-2</v>
      </c>
      <c r="G18" s="21">
        <v>10240</v>
      </c>
      <c r="H18" s="11">
        <f t="shared" si="2"/>
        <v>3.5217140842769565E-3</v>
      </c>
    </row>
    <row r="19" spans="1:8" x14ac:dyDescent="0.55000000000000004">
      <c r="A19" s="12" t="s">
        <v>21</v>
      </c>
      <c r="B19" s="20">
        <v>1955401</v>
      </c>
      <c r="C19" s="21">
        <v>1035581</v>
      </c>
      <c r="D19" s="11">
        <f t="shared" si="0"/>
        <v>0.52960032238911614</v>
      </c>
      <c r="E19" s="21">
        <v>54799</v>
      </c>
      <c r="F19" s="11">
        <f t="shared" si="1"/>
        <v>2.8024430794501998E-2</v>
      </c>
      <c r="G19" s="21">
        <v>9434</v>
      </c>
      <c r="H19" s="11">
        <f t="shared" si="2"/>
        <v>4.8245858522113876E-3</v>
      </c>
    </row>
    <row r="20" spans="1:8" x14ac:dyDescent="0.55000000000000004">
      <c r="A20" s="12" t="s">
        <v>22</v>
      </c>
      <c r="B20" s="20">
        <v>1958101</v>
      </c>
      <c r="C20" s="21">
        <v>1137251</v>
      </c>
      <c r="D20" s="11">
        <f t="shared" si="0"/>
        <v>0.58079281916509928</v>
      </c>
      <c r="E20" s="21">
        <v>43363</v>
      </c>
      <c r="F20" s="11">
        <f t="shared" si="1"/>
        <v>2.2145435807448134E-2</v>
      </c>
      <c r="G20" s="21">
        <v>8831</v>
      </c>
      <c r="H20" s="11">
        <f t="shared" si="2"/>
        <v>4.509981865082547E-3</v>
      </c>
    </row>
    <row r="21" spans="1:8" x14ac:dyDescent="0.55000000000000004">
      <c r="A21" s="12" t="s">
        <v>23</v>
      </c>
      <c r="B21" s="20">
        <v>7393799</v>
      </c>
      <c r="C21" s="21">
        <v>3803419</v>
      </c>
      <c r="D21" s="11">
        <f t="shared" si="0"/>
        <v>0.51440659936792976</v>
      </c>
      <c r="E21" s="21">
        <v>183234</v>
      </c>
      <c r="F21" s="11">
        <f t="shared" si="1"/>
        <v>2.4782118096529266E-2</v>
      </c>
      <c r="G21" s="21">
        <v>37073</v>
      </c>
      <c r="H21" s="11">
        <f t="shared" si="2"/>
        <v>5.0140665170908755E-3</v>
      </c>
    </row>
    <row r="22" spans="1:8" x14ac:dyDescent="0.55000000000000004">
      <c r="A22" s="12" t="s">
        <v>24</v>
      </c>
      <c r="B22" s="20">
        <v>6322892.0000000009</v>
      </c>
      <c r="C22" s="21">
        <v>3361043</v>
      </c>
      <c r="D22" s="11">
        <f t="shared" si="0"/>
        <v>0.53156735873394634</v>
      </c>
      <c r="E22" s="21">
        <v>159074</v>
      </c>
      <c r="F22" s="11">
        <f t="shared" si="1"/>
        <v>2.5158424341266618E-2</v>
      </c>
      <c r="G22" s="21">
        <v>27946</v>
      </c>
      <c r="H22" s="11">
        <f t="shared" si="2"/>
        <v>4.4198129590067321E-3</v>
      </c>
    </row>
    <row r="23" spans="1:8" x14ac:dyDescent="0.55000000000000004">
      <c r="A23" s="12" t="s">
        <v>25</v>
      </c>
      <c r="B23" s="20">
        <v>13843329.000000002</v>
      </c>
      <c r="C23" s="21">
        <v>7363102</v>
      </c>
      <c r="D23" s="11">
        <f t="shared" si="0"/>
        <v>0.53188810292668753</v>
      </c>
      <c r="E23" s="21">
        <v>276415</v>
      </c>
      <c r="F23" s="11">
        <f t="shared" si="1"/>
        <v>1.9967379233708882E-2</v>
      </c>
      <c r="G23" s="21">
        <v>55954</v>
      </c>
      <c r="H23" s="11">
        <f t="shared" si="2"/>
        <v>4.0419468467447388E-3</v>
      </c>
    </row>
    <row r="24" spans="1:8" x14ac:dyDescent="0.55000000000000004">
      <c r="A24" s="12" t="s">
        <v>26</v>
      </c>
      <c r="B24" s="20">
        <v>9220206</v>
      </c>
      <c r="C24" s="21">
        <v>4865226</v>
      </c>
      <c r="D24" s="11">
        <f t="shared" si="0"/>
        <v>0.52766998915208618</v>
      </c>
      <c r="E24" s="21">
        <v>218671</v>
      </c>
      <c r="F24" s="11">
        <f t="shared" si="1"/>
        <v>2.3716498308172289E-2</v>
      </c>
      <c r="G24" s="21">
        <v>35373</v>
      </c>
      <c r="H24" s="11">
        <f t="shared" si="2"/>
        <v>3.8364652590191584E-3</v>
      </c>
    </row>
    <row r="25" spans="1:8" x14ac:dyDescent="0.55000000000000004">
      <c r="A25" s="12" t="s">
        <v>27</v>
      </c>
      <c r="B25" s="20">
        <v>2213174</v>
      </c>
      <c r="C25" s="21">
        <v>1332307</v>
      </c>
      <c r="D25" s="11">
        <f t="shared" si="0"/>
        <v>0.60198926970947608</v>
      </c>
      <c r="E25" s="21">
        <v>67862</v>
      </c>
      <c r="F25" s="11">
        <f t="shared" si="1"/>
        <v>3.0662749517209219E-2</v>
      </c>
      <c r="G25" s="21">
        <v>7988</v>
      </c>
      <c r="H25" s="11">
        <f t="shared" si="2"/>
        <v>3.6092959704026885E-3</v>
      </c>
    </row>
    <row r="26" spans="1:8" x14ac:dyDescent="0.55000000000000004">
      <c r="A26" s="12" t="s">
        <v>28</v>
      </c>
      <c r="B26" s="20">
        <v>1047674</v>
      </c>
      <c r="C26" s="21">
        <v>595747</v>
      </c>
      <c r="D26" s="11">
        <f t="shared" si="0"/>
        <v>0.56863776327369009</v>
      </c>
      <c r="E26" s="21">
        <v>24949</v>
      </c>
      <c r="F26" s="11">
        <f t="shared" si="1"/>
        <v>2.3813705408361762E-2</v>
      </c>
      <c r="G26" s="21">
        <v>3919</v>
      </c>
      <c r="H26" s="11">
        <f t="shared" si="2"/>
        <v>3.7406674213543525E-3</v>
      </c>
    </row>
    <row r="27" spans="1:8" x14ac:dyDescent="0.55000000000000004">
      <c r="A27" s="12" t="s">
        <v>29</v>
      </c>
      <c r="B27" s="20">
        <v>1132656</v>
      </c>
      <c r="C27" s="21">
        <v>607699</v>
      </c>
      <c r="D27" s="11">
        <f t="shared" si="0"/>
        <v>0.53652565297848598</v>
      </c>
      <c r="E27" s="21">
        <v>24255</v>
      </c>
      <c r="F27" s="11">
        <f t="shared" si="1"/>
        <v>2.1414268762978344E-2</v>
      </c>
      <c r="G27" s="21">
        <v>5074</v>
      </c>
      <c r="H27" s="11">
        <f t="shared" si="2"/>
        <v>4.4797361246486133E-3</v>
      </c>
    </row>
    <row r="28" spans="1:8" x14ac:dyDescent="0.55000000000000004">
      <c r="A28" s="12" t="s">
        <v>30</v>
      </c>
      <c r="B28" s="20">
        <v>774582.99999999988</v>
      </c>
      <c r="C28" s="21">
        <v>437880</v>
      </c>
      <c r="D28" s="11">
        <f t="shared" si="0"/>
        <v>0.56531062520091468</v>
      </c>
      <c r="E28" s="21">
        <v>20942</v>
      </c>
      <c r="F28" s="11">
        <f t="shared" si="1"/>
        <v>2.7036482855936683E-2</v>
      </c>
      <c r="G28" s="21">
        <v>6038</v>
      </c>
      <c r="H28" s="11">
        <f t="shared" si="2"/>
        <v>7.7951620420277758E-3</v>
      </c>
    </row>
    <row r="29" spans="1:8" x14ac:dyDescent="0.55000000000000004">
      <c r="A29" s="12" t="s">
        <v>31</v>
      </c>
      <c r="B29" s="20">
        <v>820997</v>
      </c>
      <c r="C29" s="21">
        <v>465742</v>
      </c>
      <c r="D29" s="11">
        <f t="shared" si="0"/>
        <v>0.56728830921428464</v>
      </c>
      <c r="E29" s="21">
        <v>19959</v>
      </c>
      <c r="F29" s="11">
        <f t="shared" si="1"/>
        <v>2.4310685666330083E-2</v>
      </c>
      <c r="G29" s="21">
        <v>3337</v>
      </c>
      <c r="H29" s="11">
        <f t="shared" si="2"/>
        <v>4.06457027248577E-3</v>
      </c>
    </row>
    <row r="30" spans="1:8" x14ac:dyDescent="0.55000000000000004">
      <c r="A30" s="12" t="s">
        <v>32</v>
      </c>
      <c r="B30" s="20">
        <v>2071737</v>
      </c>
      <c r="C30" s="21">
        <v>1180811</v>
      </c>
      <c r="D30" s="11">
        <f t="shared" si="0"/>
        <v>0.56996182430491904</v>
      </c>
      <c r="E30" s="21">
        <v>57155</v>
      </c>
      <c r="F30" s="11">
        <f t="shared" si="1"/>
        <v>2.7587961213223492E-2</v>
      </c>
      <c r="G30" s="21">
        <v>13534</v>
      </c>
      <c r="H30" s="11">
        <f t="shared" si="2"/>
        <v>6.5326824785192326E-3</v>
      </c>
    </row>
    <row r="31" spans="1:8" x14ac:dyDescent="0.55000000000000004">
      <c r="A31" s="12" t="s">
        <v>33</v>
      </c>
      <c r="B31" s="20">
        <v>2016791</v>
      </c>
      <c r="C31" s="21">
        <v>1150199</v>
      </c>
      <c r="D31" s="11">
        <f t="shared" si="0"/>
        <v>0.57031145021968066</v>
      </c>
      <c r="E31" s="21">
        <v>38369</v>
      </c>
      <c r="F31" s="11">
        <f t="shared" si="1"/>
        <v>1.9024777480661111E-2</v>
      </c>
      <c r="G31" s="21">
        <v>5611</v>
      </c>
      <c r="H31" s="11">
        <f t="shared" si="2"/>
        <v>2.7821425224527478E-3</v>
      </c>
    </row>
    <row r="32" spans="1:8" x14ac:dyDescent="0.55000000000000004">
      <c r="A32" s="12" t="s">
        <v>34</v>
      </c>
      <c r="B32" s="20">
        <v>3686259.9999999995</v>
      </c>
      <c r="C32" s="21">
        <v>1962163</v>
      </c>
      <c r="D32" s="11">
        <f t="shared" si="0"/>
        <v>0.53229099412412584</v>
      </c>
      <c r="E32" s="21">
        <v>91921</v>
      </c>
      <c r="F32" s="11">
        <f t="shared" si="1"/>
        <v>2.4936114110236395E-2</v>
      </c>
      <c r="G32" s="21">
        <v>16654</v>
      </c>
      <c r="H32" s="11">
        <f t="shared" si="2"/>
        <v>4.5178582085908213E-3</v>
      </c>
    </row>
    <row r="33" spans="1:8" x14ac:dyDescent="0.55000000000000004">
      <c r="A33" s="12" t="s">
        <v>35</v>
      </c>
      <c r="B33" s="20">
        <v>7558801.9999999991</v>
      </c>
      <c r="C33" s="21">
        <v>3825801</v>
      </c>
      <c r="D33" s="11">
        <f t="shared" si="0"/>
        <v>0.50613853888486571</v>
      </c>
      <c r="E33" s="21">
        <v>148575</v>
      </c>
      <c r="F33" s="11">
        <f t="shared" si="1"/>
        <v>1.9655892560752355E-2</v>
      </c>
      <c r="G33" s="21">
        <v>21872</v>
      </c>
      <c r="H33" s="11">
        <f t="shared" si="2"/>
        <v>2.893580226072862E-3</v>
      </c>
    </row>
    <row r="34" spans="1:8" x14ac:dyDescent="0.55000000000000004">
      <c r="A34" s="12" t="s">
        <v>36</v>
      </c>
      <c r="B34" s="20">
        <v>1800557</v>
      </c>
      <c r="C34" s="21">
        <v>948623</v>
      </c>
      <c r="D34" s="11">
        <f t="shared" si="0"/>
        <v>0.52684974705049603</v>
      </c>
      <c r="E34" s="21">
        <v>43469</v>
      </c>
      <c r="F34" s="11">
        <f t="shared" si="1"/>
        <v>2.4141973844760259E-2</v>
      </c>
      <c r="G34" s="21">
        <v>9538</v>
      </c>
      <c r="H34" s="11">
        <f t="shared" si="2"/>
        <v>5.2972496844032151E-3</v>
      </c>
    </row>
    <row r="35" spans="1:8" x14ac:dyDescent="0.55000000000000004">
      <c r="A35" s="12" t="s">
        <v>37</v>
      </c>
      <c r="B35" s="20">
        <v>1418843</v>
      </c>
      <c r="C35" s="21">
        <v>732324</v>
      </c>
      <c r="D35" s="11">
        <f t="shared" si="0"/>
        <v>0.51614167318018978</v>
      </c>
      <c r="E35" s="21">
        <v>31403</v>
      </c>
      <c r="F35" s="11">
        <f t="shared" si="1"/>
        <v>2.2132822306625891E-2</v>
      </c>
      <c r="G35" s="21">
        <v>3087</v>
      </c>
      <c r="H35" s="11">
        <f t="shared" si="2"/>
        <v>2.1757164111885531E-3</v>
      </c>
    </row>
    <row r="36" spans="1:8" x14ac:dyDescent="0.55000000000000004">
      <c r="A36" s="12" t="s">
        <v>38</v>
      </c>
      <c r="B36" s="20">
        <v>2530542</v>
      </c>
      <c r="C36" s="21">
        <v>1258779</v>
      </c>
      <c r="D36" s="11">
        <f t="shared" si="0"/>
        <v>0.49743454169106854</v>
      </c>
      <c r="E36" s="21">
        <v>55802</v>
      </c>
      <c r="F36" s="11">
        <f t="shared" si="1"/>
        <v>2.205140242683188E-2</v>
      </c>
      <c r="G36" s="21">
        <v>6462</v>
      </c>
      <c r="H36" s="11">
        <f t="shared" si="2"/>
        <v>2.5536031411452567E-3</v>
      </c>
    </row>
    <row r="37" spans="1:8" x14ac:dyDescent="0.55000000000000004">
      <c r="A37" s="12" t="s">
        <v>39</v>
      </c>
      <c r="B37" s="20">
        <v>8839511</v>
      </c>
      <c r="C37" s="21">
        <v>4132886</v>
      </c>
      <c r="D37" s="11">
        <f t="shared" si="0"/>
        <v>0.46754690389547565</v>
      </c>
      <c r="E37" s="21">
        <v>155370</v>
      </c>
      <c r="F37" s="11">
        <f t="shared" si="1"/>
        <v>1.7576764144532429E-2</v>
      </c>
      <c r="G37" s="21">
        <v>33942</v>
      </c>
      <c r="H37" s="11">
        <f t="shared" si="2"/>
        <v>3.8398051656929892E-3</v>
      </c>
    </row>
    <row r="38" spans="1:8" x14ac:dyDescent="0.55000000000000004">
      <c r="A38" s="12" t="s">
        <v>40</v>
      </c>
      <c r="B38" s="20">
        <v>5523625</v>
      </c>
      <c r="C38" s="21">
        <v>2808818</v>
      </c>
      <c r="D38" s="11">
        <f t="shared" si="0"/>
        <v>0.50850990065400892</v>
      </c>
      <c r="E38" s="21">
        <v>107965</v>
      </c>
      <c r="F38" s="11">
        <f t="shared" si="1"/>
        <v>1.954604086989975E-2</v>
      </c>
      <c r="G38" s="21">
        <v>21419</v>
      </c>
      <c r="H38" s="11">
        <f t="shared" si="2"/>
        <v>3.8777071216818666E-3</v>
      </c>
    </row>
    <row r="39" spans="1:8" x14ac:dyDescent="0.55000000000000004">
      <c r="A39" s="12" t="s">
        <v>41</v>
      </c>
      <c r="B39" s="20">
        <v>1344738.9999999998</v>
      </c>
      <c r="C39" s="21">
        <v>732735</v>
      </c>
      <c r="D39" s="11">
        <f t="shared" si="0"/>
        <v>0.54489012365968426</v>
      </c>
      <c r="E39" s="21">
        <v>25293</v>
      </c>
      <c r="F39" s="11">
        <f t="shared" si="1"/>
        <v>1.8808854357611406E-2</v>
      </c>
      <c r="G39" s="21">
        <v>4803</v>
      </c>
      <c r="H39" s="11">
        <f t="shared" si="2"/>
        <v>3.571696812541319E-3</v>
      </c>
    </row>
    <row r="40" spans="1:8" x14ac:dyDescent="0.55000000000000004">
      <c r="A40" s="12" t="s">
        <v>42</v>
      </c>
      <c r="B40" s="20">
        <v>944432</v>
      </c>
      <c r="C40" s="21">
        <v>533203</v>
      </c>
      <c r="D40" s="11">
        <f t="shared" si="0"/>
        <v>0.56457532146305933</v>
      </c>
      <c r="E40" s="21">
        <v>13320</v>
      </c>
      <c r="F40" s="11">
        <f t="shared" si="1"/>
        <v>1.4103715248953869E-2</v>
      </c>
      <c r="G40" s="21">
        <v>3239</v>
      </c>
      <c r="H40" s="11">
        <f t="shared" si="2"/>
        <v>3.4295746014535722E-3</v>
      </c>
    </row>
    <row r="41" spans="1:8" x14ac:dyDescent="0.55000000000000004">
      <c r="A41" s="12" t="s">
        <v>43</v>
      </c>
      <c r="B41" s="20">
        <v>556788</v>
      </c>
      <c r="C41" s="21">
        <v>303987</v>
      </c>
      <c r="D41" s="11">
        <f t="shared" si="0"/>
        <v>0.54596543028944589</v>
      </c>
      <c r="E41" s="21">
        <v>9888</v>
      </c>
      <c r="F41" s="11">
        <f t="shared" si="1"/>
        <v>1.7759003426797992E-2</v>
      </c>
      <c r="G41" s="21">
        <v>1387</v>
      </c>
      <c r="H41" s="11">
        <f t="shared" si="2"/>
        <v>2.4910738018779142E-3</v>
      </c>
    </row>
    <row r="42" spans="1:8" x14ac:dyDescent="0.55000000000000004">
      <c r="A42" s="12" t="s">
        <v>44</v>
      </c>
      <c r="B42" s="20">
        <v>672814.99999999988</v>
      </c>
      <c r="C42" s="21">
        <v>367494</v>
      </c>
      <c r="D42" s="11">
        <f t="shared" si="0"/>
        <v>0.54620363695815355</v>
      </c>
      <c r="E42" s="21">
        <v>17121</v>
      </c>
      <c r="F42" s="11">
        <f t="shared" si="1"/>
        <v>2.5446816732682839E-2</v>
      </c>
      <c r="G42" s="21">
        <v>3572</v>
      </c>
      <c r="H42" s="11">
        <f t="shared" si="2"/>
        <v>5.3090374025549381E-3</v>
      </c>
    </row>
    <row r="43" spans="1:8" x14ac:dyDescent="0.55000000000000004">
      <c r="A43" s="12" t="s">
        <v>45</v>
      </c>
      <c r="B43" s="20">
        <v>1893791</v>
      </c>
      <c r="C43" s="21">
        <v>984259</v>
      </c>
      <c r="D43" s="11">
        <f t="shared" si="0"/>
        <v>0.51972947384373458</v>
      </c>
      <c r="E43" s="21">
        <v>35126</v>
      </c>
      <c r="F43" s="11">
        <f t="shared" si="1"/>
        <v>1.8547981271428579E-2</v>
      </c>
      <c r="G43" s="21">
        <v>6799</v>
      </c>
      <c r="H43" s="11">
        <f t="shared" si="2"/>
        <v>3.5901532956910242E-3</v>
      </c>
    </row>
    <row r="44" spans="1:8" x14ac:dyDescent="0.55000000000000004">
      <c r="A44" s="12" t="s">
        <v>46</v>
      </c>
      <c r="B44" s="20">
        <v>2812432.9999999995</v>
      </c>
      <c r="C44" s="21">
        <v>1498962</v>
      </c>
      <c r="D44" s="11">
        <f t="shared" si="0"/>
        <v>0.53297696336232725</v>
      </c>
      <c r="E44" s="21">
        <v>57225</v>
      </c>
      <c r="F44" s="11">
        <f t="shared" si="1"/>
        <v>2.034715138102846E-2</v>
      </c>
      <c r="G44" s="21">
        <v>9432</v>
      </c>
      <c r="H44" s="11">
        <f t="shared" si="2"/>
        <v>3.3536798921076525E-3</v>
      </c>
    </row>
    <row r="45" spans="1:8" x14ac:dyDescent="0.55000000000000004">
      <c r="A45" s="12" t="s">
        <v>47</v>
      </c>
      <c r="B45" s="20">
        <v>1356110</v>
      </c>
      <c r="C45" s="21">
        <v>813681</v>
      </c>
      <c r="D45" s="11">
        <f t="shared" si="0"/>
        <v>0.60001106104961988</v>
      </c>
      <c r="E45" s="21">
        <v>20514</v>
      </c>
      <c r="F45" s="11">
        <f t="shared" si="1"/>
        <v>1.512709146013229E-2</v>
      </c>
      <c r="G45" s="21">
        <v>4318</v>
      </c>
      <c r="H45" s="11">
        <f t="shared" si="2"/>
        <v>3.1841074839061728E-3</v>
      </c>
    </row>
    <row r="46" spans="1:8" x14ac:dyDescent="0.55000000000000004">
      <c r="A46" s="12" t="s">
        <v>48</v>
      </c>
      <c r="B46" s="20">
        <v>734949</v>
      </c>
      <c r="C46" s="21">
        <v>414301</v>
      </c>
      <c r="D46" s="11">
        <f t="shared" si="0"/>
        <v>0.56371394477712056</v>
      </c>
      <c r="E46" s="21">
        <v>12332</v>
      </c>
      <c r="F46" s="11">
        <f t="shared" si="1"/>
        <v>1.6779395577108072E-2</v>
      </c>
      <c r="G46" s="21">
        <v>2062</v>
      </c>
      <c r="H46" s="11">
        <f t="shared" si="2"/>
        <v>2.805636853713659E-3</v>
      </c>
    </row>
    <row r="47" spans="1:8" x14ac:dyDescent="0.55000000000000004">
      <c r="A47" s="12" t="s">
        <v>49</v>
      </c>
      <c r="B47" s="20">
        <v>973896</v>
      </c>
      <c r="C47" s="21">
        <v>504953</v>
      </c>
      <c r="D47" s="11">
        <f t="shared" si="0"/>
        <v>0.51848760031871988</v>
      </c>
      <c r="E47" s="21">
        <v>20401</v>
      </c>
      <c r="F47" s="11">
        <f t="shared" si="1"/>
        <v>2.0947821944026876E-2</v>
      </c>
      <c r="G47" s="21">
        <v>1644</v>
      </c>
      <c r="H47" s="11">
        <f t="shared" si="2"/>
        <v>1.6880652554276843E-3</v>
      </c>
    </row>
    <row r="48" spans="1:8" x14ac:dyDescent="0.55000000000000004">
      <c r="A48" s="12" t="s">
        <v>50</v>
      </c>
      <c r="B48" s="20">
        <v>1356219</v>
      </c>
      <c r="C48" s="21">
        <v>747109</v>
      </c>
      <c r="D48" s="11">
        <f t="shared" si="0"/>
        <v>0.55087637026173497</v>
      </c>
      <c r="E48" s="21">
        <v>39326</v>
      </c>
      <c r="F48" s="11">
        <f t="shared" si="1"/>
        <v>2.8996791816071003E-2</v>
      </c>
      <c r="G48" s="21">
        <v>3508</v>
      </c>
      <c r="H48" s="11">
        <f t="shared" si="2"/>
        <v>2.5866029011538698E-3</v>
      </c>
    </row>
    <row r="49" spans="1:8" x14ac:dyDescent="0.55000000000000004">
      <c r="A49" s="12" t="s">
        <v>51</v>
      </c>
      <c r="B49" s="20">
        <v>701167</v>
      </c>
      <c r="C49" s="21">
        <v>373507</v>
      </c>
      <c r="D49" s="11">
        <f t="shared" si="0"/>
        <v>0.53269335265350481</v>
      </c>
      <c r="E49" s="21">
        <v>15566</v>
      </c>
      <c r="F49" s="11">
        <f t="shared" si="1"/>
        <v>2.2200132065542159E-2</v>
      </c>
      <c r="G49" s="21">
        <v>3954</v>
      </c>
      <c r="H49" s="11">
        <f t="shared" si="2"/>
        <v>5.6391701263750291E-3</v>
      </c>
    </row>
    <row r="50" spans="1:8" x14ac:dyDescent="0.55000000000000004">
      <c r="A50" s="12" t="s">
        <v>52</v>
      </c>
      <c r="B50" s="20">
        <v>5124170</v>
      </c>
      <c r="C50" s="21">
        <v>2651540</v>
      </c>
      <c r="D50" s="11">
        <f t="shared" si="0"/>
        <v>0.51745746140350535</v>
      </c>
      <c r="E50" s="21">
        <v>102114</v>
      </c>
      <c r="F50" s="11">
        <f t="shared" si="1"/>
        <v>1.992791027620083E-2</v>
      </c>
      <c r="G50" s="21">
        <v>17057</v>
      </c>
      <c r="H50" s="11">
        <f t="shared" si="2"/>
        <v>3.3287342145166925E-3</v>
      </c>
    </row>
    <row r="51" spans="1:8" x14ac:dyDescent="0.55000000000000004">
      <c r="A51" s="12" t="s">
        <v>53</v>
      </c>
      <c r="B51" s="20">
        <v>818222</v>
      </c>
      <c r="C51" s="21">
        <v>433573</v>
      </c>
      <c r="D51" s="11">
        <f t="shared" si="0"/>
        <v>0.52989653174810747</v>
      </c>
      <c r="E51" s="21">
        <v>11015</v>
      </c>
      <c r="F51" s="11">
        <f t="shared" si="1"/>
        <v>1.3462116638271765E-2</v>
      </c>
      <c r="G51" s="21">
        <v>2473</v>
      </c>
      <c r="H51" s="11">
        <f t="shared" si="2"/>
        <v>3.0224071217835745E-3</v>
      </c>
    </row>
    <row r="52" spans="1:8" x14ac:dyDescent="0.55000000000000004">
      <c r="A52" s="12" t="s">
        <v>54</v>
      </c>
      <c r="B52" s="20">
        <v>1335937.9999999998</v>
      </c>
      <c r="C52" s="21">
        <v>774256</v>
      </c>
      <c r="D52" s="11">
        <f t="shared" si="0"/>
        <v>0.57955982987234445</v>
      </c>
      <c r="E52" s="21">
        <v>27974</v>
      </c>
      <c r="F52" s="11">
        <f t="shared" si="1"/>
        <v>2.0939594502140071E-2</v>
      </c>
      <c r="G52" s="21">
        <v>6965</v>
      </c>
      <c r="H52" s="11">
        <f t="shared" si="2"/>
        <v>5.2135653001860877E-3</v>
      </c>
    </row>
    <row r="53" spans="1:8" x14ac:dyDescent="0.55000000000000004">
      <c r="A53" s="12" t="s">
        <v>55</v>
      </c>
      <c r="B53" s="20">
        <v>1758645</v>
      </c>
      <c r="C53" s="21">
        <v>1026581</v>
      </c>
      <c r="D53" s="11">
        <f t="shared" si="0"/>
        <v>0.58373406798984451</v>
      </c>
      <c r="E53" s="21">
        <v>33107</v>
      </c>
      <c r="F53" s="11">
        <f t="shared" si="1"/>
        <v>1.8825288787674602E-2</v>
      </c>
      <c r="G53" s="21">
        <v>4617</v>
      </c>
      <c r="H53" s="11">
        <f t="shared" si="2"/>
        <v>2.6253166500345435E-3</v>
      </c>
    </row>
    <row r="54" spans="1:8" x14ac:dyDescent="0.55000000000000004">
      <c r="A54" s="12" t="s">
        <v>56</v>
      </c>
      <c r="B54" s="20">
        <v>1141741</v>
      </c>
      <c r="C54" s="21">
        <v>607549</v>
      </c>
      <c r="D54" s="11">
        <f t="shared" si="0"/>
        <v>0.53212506163832252</v>
      </c>
      <c r="E54" s="21">
        <v>24571</v>
      </c>
      <c r="F54" s="11">
        <f t="shared" si="1"/>
        <v>2.1520642597576859E-2</v>
      </c>
      <c r="G54" s="21">
        <v>3629</v>
      </c>
      <c r="H54" s="11">
        <f t="shared" si="2"/>
        <v>3.1784791822313469E-3</v>
      </c>
    </row>
    <row r="55" spans="1:8" x14ac:dyDescent="0.55000000000000004">
      <c r="A55" s="12" t="s">
        <v>57</v>
      </c>
      <c r="B55" s="20">
        <v>1087241</v>
      </c>
      <c r="C55" s="21">
        <v>574170</v>
      </c>
      <c r="D55" s="11">
        <f t="shared" si="0"/>
        <v>0.52809818614272275</v>
      </c>
      <c r="E55" s="21">
        <v>25904</v>
      </c>
      <c r="F55" s="11">
        <f t="shared" si="1"/>
        <v>2.3825444404690404E-2</v>
      </c>
      <c r="G55" s="21">
        <v>4149</v>
      </c>
      <c r="H55" s="11">
        <f t="shared" si="2"/>
        <v>3.8160812552138854E-3</v>
      </c>
    </row>
    <row r="56" spans="1:8" x14ac:dyDescent="0.55000000000000004">
      <c r="A56" s="12" t="s">
        <v>58</v>
      </c>
      <c r="B56" s="20">
        <v>1617517</v>
      </c>
      <c r="C56" s="21">
        <v>878349</v>
      </c>
      <c r="D56" s="11">
        <f t="shared" si="0"/>
        <v>0.54302304087066777</v>
      </c>
      <c r="E56" s="21">
        <v>36480</v>
      </c>
      <c r="F56" s="11">
        <f t="shared" si="1"/>
        <v>2.2553085995386756E-2</v>
      </c>
      <c r="G56" s="21">
        <v>7019</v>
      </c>
      <c r="H56" s="11">
        <f t="shared" si="2"/>
        <v>4.3393670669303634E-3</v>
      </c>
    </row>
    <row r="57" spans="1:8" x14ac:dyDescent="0.55000000000000004">
      <c r="A57" s="12" t="s">
        <v>59</v>
      </c>
      <c r="B57" s="20">
        <v>1485118</v>
      </c>
      <c r="C57" s="21">
        <v>586070</v>
      </c>
      <c r="D57" s="11">
        <f t="shared" si="0"/>
        <v>0.39462857496845366</v>
      </c>
      <c r="E57" s="21">
        <v>22371</v>
      </c>
      <c r="F57" s="11">
        <f t="shared" si="1"/>
        <v>1.5063449503675802E-2</v>
      </c>
      <c r="G57" s="21">
        <v>3818</v>
      </c>
      <c r="H57" s="11">
        <f t="shared" si="2"/>
        <v>2.5708394888486977E-3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63</v>
      </c>
    </row>
    <row r="63" spans="1:8" x14ac:dyDescent="0.55000000000000004">
      <c r="A63" s="57" t="s">
        <v>64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3" sqref="B3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3.58203125" customWidth="1"/>
    <col min="10" max="10" width="9.5" bestFit="1" customWidth="1"/>
  </cols>
  <sheetData>
    <row r="1" spans="1:8" x14ac:dyDescent="0.55000000000000004">
      <c r="A1" s="69" t="s">
        <v>65</v>
      </c>
      <c r="B1" s="69"/>
      <c r="C1" s="69"/>
      <c r="D1" s="69"/>
      <c r="E1" s="69"/>
      <c r="F1" s="69"/>
      <c r="G1" s="69"/>
      <c r="H1" s="69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58"/>
      <c r="H3" s="56" t="str">
        <f>'進捗状況 (都道府県別)'!H3</f>
        <v>（5月2日公表時点）</v>
      </c>
    </row>
    <row r="4" spans="1:8" x14ac:dyDescent="0.55000000000000004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84" t="s">
        <v>67</v>
      </c>
      <c r="B5" s="70" t="s">
        <v>3</v>
      </c>
      <c r="C5" s="66" t="s">
        <v>4</v>
      </c>
      <c r="D5" s="71"/>
      <c r="E5" s="85" t="str">
        <f>'進捗状況 (都道府県別)'!E5</f>
        <v>直近1週間</v>
      </c>
      <c r="F5" s="86"/>
      <c r="G5" s="87">
        <f>'進捗状況 (都道府県別)'!G5:H5</f>
        <v>44679</v>
      </c>
      <c r="H5" s="88"/>
    </row>
    <row r="6" spans="1:8" ht="23.25" customHeight="1" x14ac:dyDescent="0.55000000000000004">
      <c r="A6" s="84"/>
      <c r="B6" s="70"/>
      <c r="C6" s="72"/>
      <c r="D6" s="73"/>
      <c r="E6" s="78" t="s">
        <v>6</v>
      </c>
      <c r="F6" s="79"/>
      <c r="G6" s="80" t="s">
        <v>7</v>
      </c>
      <c r="H6" s="81"/>
    </row>
    <row r="7" spans="1:8" ht="18.75" customHeight="1" x14ac:dyDescent="0.55000000000000004">
      <c r="A7" s="65"/>
      <c r="B7" s="70"/>
      <c r="C7" s="82" t="s">
        <v>8</v>
      </c>
      <c r="D7" s="8"/>
      <c r="E7" s="82" t="s">
        <v>9</v>
      </c>
      <c r="F7" s="8"/>
      <c r="G7" s="82" t="s">
        <v>9</v>
      </c>
      <c r="H7" s="9"/>
    </row>
    <row r="8" spans="1:8" ht="18.75" customHeight="1" x14ac:dyDescent="0.55000000000000004">
      <c r="A8" s="65"/>
      <c r="B8" s="70"/>
      <c r="C8" s="83"/>
      <c r="D8" s="68" t="s">
        <v>10</v>
      </c>
      <c r="E8" s="83"/>
      <c r="F8" s="66" t="s">
        <v>11</v>
      </c>
      <c r="G8" s="83"/>
      <c r="H8" s="68" t="s">
        <v>11</v>
      </c>
    </row>
    <row r="9" spans="1:8" ht="35.15" customHeight="1" x14ac:dyDescent="0.55000000000000004">
      <c r="A9" s="65"/>
      <c r="B9" s="70"/>
      <c r="C9" s="83"/>
      <c r="D9" s="67"/>
      <c r="E9" s="83"/>
      <c r="F9" s="67"/>
      <c r="G9" s="83"/>
      <c r="H9" s="67"/>
    </row>
    <row r="10" spans="1:8" x14ac:dyDescent="0.55000000000000004">
      <c r="A10" s="10" t="s">
        <v>68</v>
      </c>
      <c r="B10" s="20">
        <v>27549031.999999996</v>
      </c>
      <c r="C10" s="21">
        <f>SUM(C11:C30)</f>
        <v>13796584</v>
      </c>
      <c r="D10" s="11">
        <f>C10/$B10</f>
        <v>0.50080104447953022</v>
      </c>
      <c r="E10" s="21">
        <f>SUM(E11:E30)</f>
        <v>610628</v>
      </c>
      <c r="F10" s="11">
        <f>E10/$B10</f>
        <v>2.2165134513619213E-2</v>
      </c>
      <c r="G10" s="21">
        <f>SUM(G11:G30)</f>
        <v>100969</v>
      </c>
      <c r="H10" s="11">
        <f>G10/$B10</f>
        <v>3.6650652552873732E-3</v>
      </c>
    </row>
    <row r="11" spans="1:8" x14ac:dyDescent="0.55000000000000004">
      <c r="A11" s="12" t="s">
        <v>69</v>
      </c>
      <c r="B11" s="20">
        <v>1961575</v>
      </c>
      <c r="C11" s="21">
        <v>964708</v>
      </c>
      <c r="D11" s="11">
        <f t="shared" ref="D11:D30" si="0">C11/$B11</f>
        <v>0.49180276053681354</v>
      </c>
      <c r="E11" s="21">
        <v>48136</v>
      </c>
      <c r="F11" s="11">
        <f t="shared" ref="F11:F30" si="1">E11/$B11</f>
        <v>2.4539464460956121E-2</v>
      </c>
      <c r="G11" s="21">
        <v>7930</v>
      </c>
      <c r="H11" s="11">
        <f t="shared" ref="H11:H30" si="2">G11/$B11</f>
        <v>4.0426697934058094E-3</v>
      </c>
    </row>
    <row r="12" spans="1:8" x14ac:dyDescent="0.55000000000000004">
      <c r="A12" s="12" t="s">
        <v>70</v>
      </c>
      <c r="B12" s="20">
        <v>1065932</v>
      </c>
      <c r="C12" s="21">
        <v>521928</v>
      </c>
      <c r="D12" s="11">
        <f t="shared" si="0"/>
        <v>0.48964474281661496</v>
      </c>
      <c r="E12" s="21">
        <v>22688</v>
      </c>
      <c r="F12" s="11">
        <f t="shared" si="1"/>
        <v>2.1284659809443756E-2</v>
      </c>
      <c r="G12" s="21">
        <v>1607</v>
      </c>
      <c r="H12" s="11">
        <f t="shared" si="2"/>
        <v>1.5076008600923886E-3</v>
      </c>
    </row>
    <row r="13" spans="1:8" x14ac:dyDescent="0.55000000000000004">
      <c r="A13" s="12" t="s">
        <v>71</v>
      </c>
      <c r="B13" s="20">
        <v>1324589</v>
      </c>
      <c r="C13" s="21">
        <v>644184</v>
      </c>
      <c r="D13" s="11">
        <f t="shared" si="0"/>
        <v>0.48632745704516644</v>
      </c>
      <c r="E13" s="21">
        <v>41293</v>
      </c>
      <c r="F13" s="11">
        <f t="shared" si="1"/>
        <v>3.1174198185248407E-2</v>
      </c>
      <c r="G13" s="21">
        <v>7638</v>
      </c>
      <c r="H13" s="11">
        <f t="shared" si="2"/>
        <v>5.7663169481250408E-3</v>
      </c>
    </row>
    <row r="14" spans="1:8" x14ac:dyDescent="0.55000000000000004">
      <c r="A14" s="12" t="s">
        <v>72</v>
      </c>
      <c r="B14" s="20">
        <v>974726</v>
      </c>
      <c r="C14" s="21">
        <v>526291</v>
      </c>
      <c r="D14" s="11">
        <f t="shared" si="0"/>
        <v>0.5399373772732029</v>
      </c>
      <c r="E14" s="21">
        <v>25222</v>
      </c>
      <c r="F14" s="11">
        <f t="shared" si="1"/>
        <v>2.5875989765328924E-2</v>
      </c>
      <c r="G14" s="21">
        <v>4801</v>
      </c>
      <c r="H14" s="11">
        <f t="shared" si="2"/>
        <v>4.925486752174457E-3</v>
      </c>
    </row>
    <row r="15" spans="1:8" x14ac:dyDescent="0.55000000000000004">
      <c r="A15" s="12" t="s">
        <v>73</v>
      </c>
      <c r="B15" s="20">
        <v>3759920</v>
      </c>
      <c r="C15" s="21">
        <v>1995641</v>
      </c>
      <c r="D15" s="11">
        <f t="shared" si="0"/>
        <v>0.53076687801868128</v>
      </c>
      <c r="E15" s="21">
        <v>95624</v>
      </c>
      <c r="F15" s="11">
        <f t="shared" si="1"/>
        <v>2.5432456009702335E-2</v>
      </c>
      <c r="G15" s="21">
        <v>16499</v>
      </c>
      <c r="H15" s="11">
        <f t="shared" si="2"/>
        <v>4.3881252792612605E-3</v>
      </c>
    </row>
    <row r="16" spans="1:8" x14ac:dyDescent="0.55000000000000004">
      <c r="A16" s="12" t="s">
        <v>74</v>
      </c>
      <c r="B16" s="20">
        <v>1521562.0000000002</v>
      </c>
      <c r="C16" s="21">
        <v>772711</v>
      </c>
      <c r="D16" s="11">
        <f t="shared" si="0"/>
        <v>0.50784062693468945</v>
      </c>
      <c r="E16" s="21">
        <v>33828</v>
      </c>
      <c r="F16" s="11">
        <f t="shared" si="1"/>
        <v>2.2232416424700405E-2</v>
      </c>
      <c r="G16" s="21">
        <v>5910</v>
      </c>
      <c r="H16" s="11">
        <f t="shared" si="2"/>
        <v>3.8841664026835576E-3</v>
      </c>
    </row>
    <row r="17" spans="1:8" x14ac:dyDescent="0.55000000000000004">
      <c r="A17" s="12" t="s">
        <v>75</v>
      </c>
      <c r="B17" s="20">
        <v>718601</v>
      </c>
      <c r="C17" s="21">
        <v>396284</v>
      </c>
      <c r="D17" s="11">
        <f t="shared" si="0"/>
        <v>0.55146597346789106</v>
      </c>
      <c r="E17" s="21">
        <v>13554</v>
      </c>
      <c r="F17" s="11">
        <f t="shared" si="1"/>
        <v>1.8861649232327814E-2</v>
      </c>
      <c r="G17" s="21">
        <v>2441</v>
      </c>
      <c r="H17" s="11">
        <f t="shared" si="2"/>
        <v>3.3968781006427765E-3</v>
      </c>
    </row>
    <row r="18" spans="1:8" x14ac:dyDescent="0.55000000000000004">
      <c r="A18" s="12" t="s">
        <v>76</v>
      </c>
      <c r="B18" s="20">
        <v>784774</v>
      </c>
      <c r="C18" s="21">
        <v>441148</v>
      </c>
      <c r="D18" s="11">
        <f t="shared" si="0"/>
        <v>0.56213381177256128</v>
      </c>
      <c r="E18" s="21">
        <v>20323</v>
      </c>
      <c r="F18" s="11">
        <f t="shared" si="1"/>
        <v>2.5896627564114E-2</v>
      </c>
      <c r="G18" s="21">
        <v>2285</v>
      </c>
      <c r="H18" s="11">
        <f t="shared" si="2"/>
        <v>2.9116662886385127E-3</v>
      </c>
    </row>
    <row r="19" spans="1:8" x14ac:dyDescent="0.55000000000000004">
      <c r="A19" s="12" t="s">
        <v>77</v>
      </c>
      <c r="B19" s="20">
        <v>694295.99999999988</v>
      </c>
      <c r="C19" s="21">
        <v>351824</v>
      </c>
      <c r="D19" s="11">
        <f t="shared" si="0"/>
        <v>0.50673487964787356</v>
      </c>
      <c r="E19" s="21">
        <v>21002</v>
      </c>
      <c r="F19" s="11">
        <f t="shared" si="1"/>
        <v>3.0249346100222389E-2</v>
      </c>
      <c r="G19" s="21">
        <v>6037</v>
      </c>
      <c r="H19" s="11">
        <f t="shared" si="2"/>
        <v>8.6951386728427085E-3</v>
      </c>
    </row>
    <row r="20" spans="1:8" x14ac:dyDescent="0.55000000000000004">
      <c r="A20" s="12" t="s">
        <v>78</v>
      </c>
      <c r="B20" s="20">
        <v>799966</v>
      </c>
      <c r="C20" s="21">
        <v>447452</v>
      </c>
      <c r="D20" s="11">
        <f t="shared" si="0"/>
        <v>0.55933877189780568</v>
      </c>
      <c r="E20" s="21">
        <v>15590</v>
      </c>
      <c r="F20" s="11">
        <f t="shared" si="1"/>
        <v>1.9488328253950794E-2</v>
      </c>
      <c r="G20" s="21">
        <v>2376</v>
      </c>
      <c r="H20" s="11">
        <f t="shared" si="2"/>
        <v>2.9701262303647906E-3</v>
      </c>
    </row>
    <row r="21" spans="1:8" x14ac:dyDescent="0.55000000000000004">
      <c r="A21" s="12" t="s">
        <v>79</v>
      </c>
      <c r="B21" s="20">
        <v>2300944</v>
      </c>
      <c r="C21" s="21">
        <v>1125680</v>
      </c>
      <c r="D21" s="11">
        <f t="shared" si="0"/>
        <v>0.4892252918802022</v>
      </c>
      <c r="E21" s="21">
        <v>46155</v>
      </c>
      <c r="F21" s="11">
        <f t="shared" si="1"/>
        <v>2.0059158328060135E-2</v>
      </c>
      <c r="G21" s="21">
        <v>7056</v>
      </c>
      <c r="H21" s="11">
        <f t="shared" si="2"/>
        <v>3.0665674610073084E-3</v>
      </c>
    </row>
    <row r="22" spans="1:8" x14ac:dyDescent="0.55000000000000004">
      <c r="A22" s="12" t="s">
        <v>80</v>
      </c>
      <c r="B22" s="20">
        <v>1400720</v>
      </c>
      <c r="C22" s="21">
        <v>679101</v>
      </c>
      <c r="D22" s="11">
        <f t="shared" si="0"/>
        <v>0.48482280541435835</v>
      </c>
      <c r="E22" s="21">
        <v>30016</v>
      </c>
      <c r="F22" s="11">
        <f t="shared" si="1"/>
        <v>2.1428979382032098E-2</v>
      </c>
      <c r="G22" s="21">
        <v>2988</v>
      </c>
      <c r="H22" s="11">
        <f t="shared" si="2"/>
        <v>2.1331886458392825E-3</v>
      </c>
    </row>
    <row r="23" spans="1:8" x14ac:dyDescent="0.55000000000000004">
      <c r="A23" s="12" t="s">
        <v>81</v>
      </c>
      <c r="B23" s="20">
        <v>2739963</v>
      </c>
      <c r="C23" s="21">
        <v>1157987</v>
      </c>
      <c r="D23" s="11">
        <f t="shared" si="0"/>
        <v>0.42262869973061679</v>
      </c>
      <c r="E23" s="21">
        <v>52882</v>
      </c>
      <c r="F23" s="11">
        <f t="shared" si="1"/>
        <v>1.930026062395733E-2</v>
      </c>
      <c r="G23" s="21">
        <v>10542</v>
      </c>
      <c r="H23" s="11">
        <f t="shared" si="2"/>
        <v>3.8474972107287579E-3</v>
      </c>
    </row>
    <row r="24" spans="1:8" x14ac:dyDescent="0.55000000000000004">
      <c r="A24" s="12" t="s">
        <v>82</v>
      </c>
      <c r="B24" s="20">
        <v>831479.00000000012</v>
      </c>
      <c r="C24" s="21">
        <v>411271</v>
      </c>
      <c r="D24" s="11">
        <f t="shared" si="0"/>
        <v>0.4946258414223329</v>
      </c>
      <c r="E24" s="21">
        <v>11817</v>
      </c>
      <c r="F24" s="11">
        <f t="shared" si="1"/>
        <v>1.4212024597133539E-2</v>
      </c>
      <c r="G24" s="21">
        <v>2045</v>
      </c>
      <c r="H24" s="11">
        <f t="shared" si="2"/>
        <v>2.4594728189166531E-3</v>
      </c>
    </row>
    <row r="25" spans="1:8" x14ac:dyDescent="0.55000000000000004">
      <c r="A25" s="12" t="s">
        <v>83</v>
      </c>
      <c r="B25" s="20">
        <v>1526835</v>
      </c>
      <c r="C25" s="21">
        <v>741299</v>
      </c>
      <c r="D25" s="11">
        <f t="shared" si="0"/>
        <v>0.48551349687425294</v>
      </c>
      <c r="E25" s="21">
        <v>29261</v>
      </c>
      <c r="F25" s="11">
        <f t="shared" si="1"/>
        <v>1.916448077231659E-2</v>
      </c>
      <c r="G25" s="21">
        <v>5032</v>
      </c>
      <c r="H25" s="11">
        <f t="shared" si="2"/>
        <v>3.2957064777791967E-3</v>
      </c>
    </row>
    <row r="26" spans="1:8" x14ac:dyDescent="0.55000000000000004">
      <c r="A26" s="12" t="s">
        <v>84</v>
      </c>
      <c r="B26" s="20">
        <v>708155</v>
      </c>
      <c r="C26" s="21">
        <v>344227</v>
      </c>
      <c r="D26" s="11">
        <f t="shared" si="0"/>
        <v>0.48608990969491145</v>
      </c>
      <c r="E26" s="21">
        <v>10962</v>
      </c>
      <c r="F26" s="11">
        <f t="shared" si="1"/>
        <v>1.5479661938417436E-2</v>
      </c>
      <c r="G26" s="21">
        <v>1945</v>
      </c>
      <c r="H26" s="11">
        <f t="shared" si="2"/>
        <v>2.7465738432970181E-3</v>
      </c>
    </row>
    <row r="27" spans="1:8" x14ac:dyDescent="0.55000000000000004">
      <c r="A27" s="12" t="s">
        <v>85</v>
      </c>
      <c r="B27" s="20">
        <v>1194817</v>
      </c>
      <c r="C27" s="21">
        <v>599081</v>
      </c>
      <c r="D27" s="11">
        <f t="shared" si="0"/>
        <v>0.50139979595201611</v>
      </c>
      <c r="E27" s="21">
        <v>25765</v>
      </c>
      <c r="F27" s="11">
        <f t="shared" si="1"/>
        <v>2.1563971721192451E-2</v>
      </c>
      <c r="G27" s="21">
        <v>4803</v>
      </c>
      <c r="H27" s="11">
        <f t="shared" si="2"/>
        <v>4.0198624559242124E-3</v>
      </c>
    </row>
    <row r="28" spans="1:8" x14ac:dyDescent="0.55000000000000004">
      <c r="A28" s="12" t="s">
        <v>86</v>
      </c>
      <c r="B28" s="20">
        <v>944709</v>
      </c>
      <c r="C28" s="21">
        <v>490977</v>
      </c>
      <c r="D28" s="11">
        <f t="shared" si="0"/>
        <v>0.51971241937993606</v>
      </c>
      <c r="E28" s="21">
        <v>19879</v>
      </c>
      <c r="F28" s="11">
        <f t="shared" si="1"/>
        <v>2.1042458577191496E-2</v>
      </c>
      <c r="G28" s="21">
        <v>3040</v>
      </c>
      <c r="H28" s="11">
        <f t="shared" si="2"/>
        <v>3.2179221326355525E-3</v>
      </c>
    </row>
    <row r="29" spans="1:8" x14ac:dyDescent="0.55000000000000004">
      <c r="A29" s="12" t="s">
        <v>87</v>
      </c>
      <c r="B29" s="20">
        <v>1562767</v>
      </c>
      <c r="C29" s="21">
        <v>781600</v>
      </c>
      <c r="D29" s="11">
        <f t="shared" si="0"/>
        <v>0.50013853632691241</v>
      </c>
      <c r="E29" s="21">
        <v>34244</v>
      </c>
      <c r="F29" s="11">
        <f t="shared" si="1"/>
        <v>2.1912415606421175E-2</v>
      </c>
      <c r="G29" s="21">
        <v>4364</v>
      </c>
      <c r="H29" s="11">
        <f t="shared" si="2"/>
        <v>2.7924828205356271E-3</v>
      </c>
    </row>
    <row r="30" spans="1:8" x14ac:dyDescent="0.55000000000000004">
      <c r="A30" s="12" t="s">
        <v>88</v>
      </c>
      <c r="B30" s="20">
        <v>732702</v>
      </c>
      <c r="C30" s="21">
        <v>403190</v>
      </c>
      <c r="D30" s="11">
        <f t="shared" si="0"/>
        <v>0.55027828503265996</v>
      </c>
      <c r="E30" s="21">
        <v>12387</v>
      </c>
      <c r="F30" s="11">
        <f t="shared" si="1"/>
        <v>1.6905918094941737E-2</v>
      </c>
      <c r="G30" s="21">
        <v>1630</v>
      </c>
      <c r="H30" s="11">
        <f t="shared" si="2"/>
        <v>2.2246424876689293E-3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84"/>
      <c r="B34" s="70" t="s">
        <v>3</v>
      </c>
      <c r="C34" s="66" t="s">
        <v>4</v>
      </c>
      <c r="D34" s="71"/>
      <c r="E34" s="85" t="str">
        <f>E5</f>
        <v>直近1週間</v>
      </c>
      <c r="F34" s="86"/>
      <c r="G34" s="85">
        <f>'進捗状況 (都道府県別)'!G5:H5</f>
        <v>44679</v>
      </c>
      <c r="H34" s="86"/>
    </row>
    <row r="35" spans="1:8" ht="24" customHeight="1" x14ac:dyDescent="0.55000000000000004">
      <c r="A35" s="84"/>
      <c r="B35" s="70"/>
      <c r="C35" s="72"/>
      <c r="D35" s="73"/>
      <c r="E35" s="78" t="s">
        <v>6</v>
      </c>
      <c r="F35" s="79"/>
      <c r="G35" s="80" t="s">
        <v>7</v>
      </c>
      <c r="H35" s="81"/>
    </row>
    <row r="36" spans="1:8" ht="18.75" customHeight="1" x14ac:dyDescent="0.55000000000000004">
      <c r="A36" s="65"/>
      <c r="B36" s="70"/>
      <c r="C36" s="82" t="s">
        <v>8</v>
      </c>
      <c r="D36" s="8"/>
      <c r="E36" s="82" t="s">
        <v>9</v>
      </c>
      <c r="F36" s="8"/>
      <c r="G36" s="82" t="s">
        <v>9</v>
      </c>
      <c r="H36" s="9"/>
    </row>
    <row r="37" spans="1:8" ht="18.75" customHeight="1" x14ac:dyDescent="0.55000000000000004">
      <c r="A37" s="65"/>
      <c r="B37" s="70"/>
      <c r="C37" s="83"/>
      <c r="D37" s="68" t="s">
        <v>10</v>
      </c>
      <c r="E37" s="83"/>
      <c r="F37" s="66" t="s">
        <v>11</v>
      </c>
      <c r="G37" s="83"/>
      <c r="H37" s="68" t="s">
        <v>11</v>
      </c>
    </row>
    <row r="38" spans="1:8" ht="35.15" customHeight="1" x14ac:dyDescent="0.55000000000000004">
      <c r="A38" s="65"/>
      <c r="B38" s="70"/>
      <c r="C38" s="83"/>
      <c r="D38" s="67"/>
      <c r="E38" s="83"/>
      <c r="F38" s="67"/>
      <c r="G38" s="83"/>
      <c r="H38" s="67"/>
    </row>
    <row r="39" spans="1:8" x14ac:dyDescent="0.55000000000000004">
      <c r="A39" s="10" t="s">
        <v>68</v>
      </c>
      <c r="B39" s="20">
        <v>9572763</v>
      </c>
      <c r="C39" s="21">
        <v>5024598</v>
      </c>
      <c r="D39" s="11">
        <f>C39/$B39</f>
        <v>0.5248848216549391</v>
      </c>
      <c r="E39" s="21">
        <v>187105</v>
      </c>
      <c r="F39" s="11">
        <f>E39/$B39</f>
        <v>1.9545558581153633E-2</v>
      </c>
      <c r="G39" s="21">
        <v>37091</v>
      </c>
      <c r="H39" s="11">
        <f>G39/$B39</f>
        <v>3.8746389104169819E-3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7" t="s">
        <v>64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view="pageBreakPreview" zoomScaleNormal="100" zoomScaleSheetLayoutView="100" workbookViewId="0">
      <selection activeCell="E1" sqref="E1"/>
    </sheetView>
  </sheetViews>
  <sheetFormatPr defaultRowHeight="18" x14ac:dyDescent="0.55000000000000004"/>
  <cols>
    <col min="1" max="1" width="12.6640625" customWidth="1"/>
    <col min="2" max="2" width="14.08203125" style="30" customWidth="1"/>
    <col min="3" max="4" width="13.9140625" customWidth="1"/>
    <col min="5" max="6" width="14" customWidth="1"/>
    <col min="7" max="8" width="14.08203125" customWidth="1"/>
    <col min="9" max="9" width="12.9140625" customWidth="1"/>
    <col min="10" max="14" width="13.08203125" customWidth="1"/>
    <col min="16" max="16" width="11.58203125" bestFit="1" customWidth="1"/>
  </cols>
  <sheetData>
    <row r="1" spans="1:16" x14ac:dyDescent="0.55000000000000004">
      <c r="A1" s="22" t="s">
        <v>93</v>
      </c>
      <c r="B1" s="23"/>
      <c r="C1" s="24"/>
      <c r="D1" s="24"/>
      <c r="E1" s="24"/>
      <c r="F1" s="24"/>
      <c r="J1" s="25"/>
    </row>
    <row r="2" spans="1:16" x14ac:dyDescent="0.55000000000000004">
      <c r="A2" s="22"/>
      <c r="B2" s="22"/>
      <c r="C2" s="22"/>
      <c r="D2" s="22"/>
      <c r="E2" s="22"/>
      <c r="F2" s="22"/>
      <c r="G2" s="22"/>
      <c r="H2" s="22"/>
      <c r="I2" s="22"/>
      <c r="N2" s="26" t="str">
        <f>'進捗状況 (都道府県別)'!H3</f>
        <v>（5月2日公表時点）</v>
      </c>
    </row>
    <row r="3" spans="1:16" x14ac:dyDescent="0.55000000000000004">
      <c r="A3" s="90" t="s">
        <v>2</v>
      </c>
      <c r="B3" s="97" t="s">
        <v>141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1:16" x14ac:dyDescent="0.55000000000000004">
      <c r="A4" s="91"/>
      <c r="B4" s="91"/>
      <c r="C4" s="93" t="s">
        <v>94</v>
      </c>
      <c r="D4" s="94"/>
      <c r="E4" s="93" t="s">
        <v>95</v>
      </c>
      <c r="F4" s="94"/>
      <c r="G4" s="93" t="s">
        <v>96</v>
      </c>
      <c r="H4" s="100"/>
      <c r="I4" s="100"/>
      <c r="J4" s="100"/>
      <c r="K4" s="100"/>
      <c r="L4" s="100"/>
      <c r="M4" s="100"/>
      <c r="N4" s="94"/>
    </row>
    <row r="5" spans="1:16" x14ac:dyDescent="0.55000000000000004">
      <c r="A5" s="91"/>
      <c r="B5" s="91"/>
      <c r="C5" s="95"/>
      <c r="D5" s="96"/>
      <c r="E5" s="95"/>
      <c r="F5" s="96"/>
      <c r="G5" s="95"/>
      <c r="H5" s="96"/>
      <c r="I5" s="27" t="s">
        <v>97</v>
      </c>
      <c r="J5" s="27" t="s">
        <v>98</v>
      </c>
      <c r="K5" s="28" t="s">
        <v>99</v>
      </c>
      <c r="L5" s="61" t="s">
        <v>100</v>
      </c>
      <c r="M5" s="63" t="s">
        <v>101</v>
      </c>
      <c r="N5" s="61" t="s">
        <v>140</v>
      </c>
    </row>
    <row r="6" spans="1:16" x14ac:dyDescent="0.55000000000000004">
      <c r="A6" s="92"/>
      <c r="B6" s="92"/>
      <c r="C6" s="29" t="s">
        <v>8</v>
      </c>
      <c r="D6" s="29" t="s">
        <v>102</v>
      </c>
      <c r="E6" s="29" t="s">
        <v>8</v>
      </c>
      <c r="F6" s="29" t="s">
        <v>102</v>
      </c>
      <c r="G6" s="29" t="s">
        <v>8</v>
      </c>
      <c r="H6" s="29" t="s">
        <v>102</v>
      </c>
      <c r="I6" s="101" t="s">
        <v>8</v>
      </c>
      <c r="J6" s="102"/>
      <c r="K6" s="102"/>
      <c r="L6" s="102"/>
      <c r="M6" s="102"/>
      <c r="N6" s="103"/>
      <c r="P6" s="30" t="s">
        <v>103</v>
      </c>
    </row>
    <row r="7" spans="1:16" x14ac:dyDescent="0.55000000000000004">
      <c r="A7" s="31" t="s">
        <v>12</v>
      </c>
      <c r="B7" s="32">
        <f>C7+E7+G7</f>
        <v>271790804</v>
      </c>
      <c r="C7" s="32">
        <f t="shared" ref="C7:J7" si="0">SUM(C8:C54)</f>
        <v>103164073</v>
      </c>
      <c r="D7" s="33">
        <f t="shared" ref="D7:D54" si="1">C7/P7</f>
        <v>0.81459238529109212</v>
      </c>
      <c r="E7" s="32">
        <f t="shared" si="0"/>
        <v>101454563</v>
      </c>
      <c r="F7" s="34">
        <f t="shared" ref="F7:F54" si="2">E7/P7</f>
        <v>0.80109394743299234</v>
      </c>
      <c r="G7" s="35">
        <f t="shared" si="0"/>
        <v>67172168</v>
      </c>
      <c r="H7" s="34">
        <f t="shared" ref="H7:H54" si="3">G7/P7</f>
        <v>0.53039721062868439</v>
      </c>
      <c r="I7" s="35">
        <f t="shared" si="0"/>
        <v>1013424</v>
      </c>
      <c r="J7" s="35">
        <f t="shared" si="0"/>
        <v>5171153</v>
      </c>
      <c r="K7" s="35">
        <f>SUM(K8:K54)</f>
        <v>23022488</v>
      </c>
      <c r="L7" s="35">
        <f>SUM(L8:L54)</f>
        <v>25229452</v>
      </c>
      <c r="M7" s="35">
        <f>SUM(M8:M54)</f>
        <v>12642327</v>
      </c>
      <c r="N7" s="35">
        <f>SUM(N8:N54)</f>
        <v>93324</v>
      </c>
      <c r="P7" s="1">
        <v>126645025</v>
      </c>
    </row>
    <row r="8" spans="1:16" x14ac:dyDescent="0.55000000000000004">
      <c r="A8" s="36" t="s">
        <v>13</v>
      </c>
      <c r="B8" s="32">
        <f t="shared" ref="B8:B54" si="4">C8+E8+G8</f>
        <v>11347008</v>
      </c>
      <c r="C8" s="37">
        <f>SUM(一般接種!D7+一般接種!G7+一般接種!J7+医療従事者等!C5)</f>
        <v>4294027</v>
      </c>
      <c r="D8" s="33">
        <f t="shared" si="1"/>
        <v>0.82157129592586231</v>
      </c>
      <c r="E8" s="37">
        <f>SUM(一般接種!E7+一般接種!H7+一般接種!K7+医療従事者等!D5)</f>
        <v>4216506</v>
      </c>
      <c r="F8" s="34">
        <f t="shared" si="2"/>
        <v>0.80673929127580568</v>
      </c>
      <c r="G8" s="32">
        <f>SUM(I8:N8)</f>
        <v>2836475</v>
      </c>
      <c r="H8" s="34">
        <f t="shared" si="3"/>
        <v>0.54269953160781481</v>
      </c>
      <c r="I8" s="38">
        <v>41676</v>
      </c>
      <c r="J8" s="38">
        <v>226314</v>
      </c>
      <c r="K8" s="38">
        <v>913536</v>
      </c>
      <c r="L8" s="38">
        <v>1067449</v>
      </c>
      <c r="M8" s="38">
        <v>586554</v>
      </c>
      <c r="N8" s="38">
        <v>946</v>
      </c>
      <c r="P8" s="1">
        <v>5226603</v>
      </c>
    </row>
    <row r="9" spans="1:16" x14ac:dyDescent="0.55000000000000004">
      <c r="A9" s="36" t="s">
        <v>14</v>
      </c>
      <c r="B9" s="32">
        <f t="shared" si="4"/>
        <v>2849949</v>
      </c>
      <c r="C9" s="37">
        <f>SUM(一般接種!D8+一般接種!G8+一般接種!J8+医療従事者等!C6)</f>
        <v>1082439</v>
      </c>
      <c r="D9" s="33">
        <f t="shared" si="1"/>
        <v>0.85934114789042682</v>
      </c>
      <c r="E9" s="37">
        <f>SUM(一般接種!E8+一般接種!H8+一般接種!K8+医療従事者等!D6)</f>
        <v>1063764</v>
      </c>
      <c r="F9" s="34">
        <f t="shared" si="2"/>
        <v>0.84451518916494328</v>
      </c>
      <c r="G9" s="32">
        <f t="shared" ref="G9:G54" si="5">SUM(I9:N9)</f>
        <v>703746</v>
      </c>
      <c r="H9" s="34">
        <f t="shared" si="3"/>
        <v>0.55869928509901834</v>
      </c>
      <c r="I9" s="38">
        <v>10606</v>
      </c>
      <c r="J9" s="38">
        <v>43496</v>
      </c>
      <c r="K9" s="38">
        <v>226633</v>
      </c>
      <c r="L9" s="38">
        <v>261957</v>
      </c>
      <c r="M9" s="38">
        <v>160833</v>
      </c>
      <c r="N9" s="38">
        <v>221</v>
      </c>
      <c r="P9" s="1">
        <v>1259615</v>
      </c>
    </row>
    <row r="10" spans="1:16" x14ac:dyDescent="0.55000000000000004">
      <c r="A10" s="36" t="s">
        <v>15</v>
      </c>
      <c r="B10" s="32">
        <f t="shared" si="4"/>
        <v>2760188</v>
      </c>
      <c r="C10" s="37">
        <f>SUM(一般接種!D9+一般接種!G9+一般接種!J9+医療従事者等!C7)</f>
        <v>1049942</v>
      </c>
      <c r="D10" s="33">
        <f t="shared" si="1"/>
        <v>0.86002803027138253</v>
      </c>
      <c r="E10" s="37">
        <f>SUM(一般接種!E9+一般接種!H9+一般接種!K9+医療従事者等!D7)</f>
        <v>1028015</v>
      </c>
      <c r="F10" s="34">
        <f t="shared" si="2"/>
        <v>0.84206719565407928</v>
      </c>
      <c r="G10" s="32">
        <f t="shared" si="5"/>
        <v>682231</v>
      </c>
      <c r="H10" s="34">
        <f t="shared" si="3"/>
        <v>0.55882875732190496</v>
      </c>
      <c r="I10" s="38">
        <v>10261</v>
      </c>
      <c r="J10" s="38">
        <v>47375</v>
      </c>
      <c r="K10" s="38">
        <v>219006</v>
      </c>
      <c r="L10" s="38">
        <v>255358</v>
      </c>
      <c r="M10" s="38">
        <v>148719</v>
      </c>
      <c r="N10" s="38">
        <v>1512</v>
      </c>
      <c r="P10" s="1">
        <v>1220823</v>
      </c>
    </row>
    <row r="11" spans="1:16" x14ac:dyDescent="0.55000000000000004">
      <c r="A11" s="36" t="s">
        <v>16</v>
      </c>
      <c r="B11" s="32">
        <f t="shared" si="4"/>
        <v>5012119</v>
      </c>
      <c r="C11" s="37">
        <f>SUM(一般接種!D10+一般接種!G10+一般接種!J10+医療従事者等!C8)</f>
        <v>1916363</v>
      </c>
      <c r="D11" s="33">
        <f t="shared" si="1"/>
        <v>0.83977749235425758</v>
      </c>
      <c r="E11" s="37">
        <f>SUM(一般接種!E10+一般接種!H10+一般接種!K10+医療従事者等!D8)</f>
        <v>1875912</v>
      </c>
      <c r="F11" s="34">
        <f t="shared" si="2"/>
        <v>0.82205128946721473</v>
      </c>
      <c r="G11" s="32">
        <f t="shared" si="5"/>
        <v>1219844</v>
      </c>
      <c r="H11" s="34">
        <f t="shared" si="3"/>
        <v>0.53455297111423417</v>
      </c>
      <c r="I11" s="38">
        <v>18527</v>
      </c>
      <c r="J11" s="38">
        <v>120758</v>
      </c>
      <c r="K11" s="38">
        <v>456517</v>
      </c>
      <c r="L11" s="38">
        <v>389777</v>
      </c>
      <c r="M11" s="38">
        <v>234247</v>
      </c>
      <c r="N11" s="38">
        <v>18</v>
      </c>
      <c r="P11" s="1">
        <v>2281989</v>
      </c>
    </row>
    <row r="12" spans="1:16" x14ac:dyDescent="0.55000000000000004">
      <c r="A12" s="36" t="s">
        <v>17</v>
      </c>
      <c r="B12" s="32">
        <f t="shared" si="4"/>
        <v>2243332</v>
      </c>
      <c r="C12" s="37">
        <f>SUM(一般接種!D11+一般接種!G11+一般接種!J11+医療従事者等!C9)</f>
        <v>845289</v>
      </c>
      <c r="D12" s="33">
        <f t="shared" si="1"/>
        <v>0.87027637528724744</v>
      </c>
      <c r="E12" s="37">
        <f>SUM(一般接種!E11+一般接種!H11+一般接種!K11+医療従事者等!D9)</f>
        <v>830594</v>
      </c>
      <c r="F12" s="34">
        <f t="shared" si="2"/>
        <v>0.85514698009241341</v>
      </c>
      <c r="G12" s="32">
        <f t="shared" si="5"/>
        <v>567449</v>
      </c>
      <c r="H12" s="34">
        <f t="shared" si="3"/>
        <v>0.58422321700669622</v>
      </c>
      <c r="I12" s="38">
        <v>4865</v>
      </c>
      <c r="J12" s="38">
        <v>29485</v>
      </c>
      <c r="K12" s="38">
        <v>127026</v>
      </c>
      <c r="L12" s="38">
        <v>228289</v>
      </c>
      <c r="M12" s="38">
        <v>173736</v>
      </c>
      <c r="N12" s="38">
        <v>4048</v>
      </c>
      <c r="P12" s="1">
        <v>971288</v>
      </c>
    </row>
    <row r="13" spans="1:16" x14ac:dyDescent="0.55000000000000004">
      <c r="A13" s="36" t="s">
        <v>18</v>
      </c>
      <c r="B13" s="32">
        <f t="shared" si="4"/>
        <v>2468541</v>
      </c>
      <c r="C13" s="37">
        <f>SUM(一般接種!D12+一般接種!G12+一般接種!J12+医療従事者等!C10)</f>
        <v>923795</v>
      </c>
      <c r="D13" s="33">
        <f t="shared" si="1"/>
        <v>0.86371337051989505</v>
      </c>
      <c r="E13" s="37">
        <f>SUM(一般接種!E12+一般接種!H12+一般接種!K12+医療従事者等!D10)</f>
        <v>907170</v>
      </c>
      <c r="F13" s="34">
        <f t="shared" si="2"/>
        <v>0.84816962457529343</v>
      </c>
      <c r="G13" s="32">
        <f t="shared" si="5"/>
        <v>637576</v>
      </c>
      <c r="H13" s="34">
        <f t="shared" si="3"/>
        <v>0.59610943545114725</v>
      </c>
      <c r="I13" s="38">
        <v>9631</v>
      </c>
      <c r="J13" s="38">
        <v>34590</v>
      </c>
      <c r="K13" s="38">
        <v>192210</v>
      </c>
      <c r="L13" s="38">
        <v>269497</v>
      </c>
      <c r="M13" s="38">
        <v>131615</v>
      </c>
      <c r="N13" s="38">
        <v>33</v>
      </c>
      <c r="P13" s="1">
        <v>1069562</v>
      </c>
    </row>
    <row r="14" spans="1:16" x14ac:dyDescent="0.55000000000000004">
      <c r="A14" s="36" t="s">
        <v>19</v>
      </c>
      <c r="B14" s="32">
        <f t="shared" si="4"/>
        <v>4209672</v>
      </c>
      <c r="C14" s="37">
        <f>SUM(一般接種!D13+一般接種!G13+一般接種!J13+医療従事者等!C11)</f>
        <v>1580447</v>
      </c>
      <c r="D14" s="33">
        <f t="shared" si="1"/>
        <v>0.84876311652853109</v>
      </c>
      <c r="E14" s="37">
        <f>SUM(一般接種!E13+一般接種!H13+一般接種!K13+医療従事者等!D11)</f>
        <v>1552141</v>
      </c>
      <c r="F14" s="34">
        <f t="shared" si="2"/>
        <v>0.83356166480224314</v>
      </c>
      <c r="G14" s="32">
        <f t="shared" si="5"/>
        <v>1077084</v>
      </c>
      <c r="H14" s="34">
        <f t="shared" si="3"/>
        <v>0.57843709570964186</v>
      </c>
      <c r="I14" s="38">
        <v>18786</v>
      </c>
      <c r="J14" s="38">
        <v>73731</v>
      </c>
      <c r="K14" s="38">
        <v>343906</v>
      </c>
      <c r="L14" s="38">
        <v>415467</v>
      </c>
      <c r="M14" s="38">
        <v>223818</v>
      </c>
      <c r="N14" s="38">
        <v>1376</v>
      </c>
      <c r="P14" s="1">
        <v>1862059</v>
      </c>
    </row>
    <row r="15" spans="1:16" x14ac:dyDescent="0.55000000000000004">
      <c r="A15" s="36" t="s">
        <v>20</v>
      </c>
      <c r="B15" s="32">
        <f t="shared" si="4"/>
        <v>6502929</v>
      </c>
      <c r="C15" s="37">
        <f>SUM(一般接種!D14+一般接種!G14+一般接種!J14+医療従事者等!C12)</f>
        <v>2455683</v>
      </c>
      <c r="D15" s="33">
        <f t="shared" si="1"/>
        <v>0.84455209058784075</v>
      </c>
      <c r="E15" s="37">
        <f>SUM(一般接種!E14+一般接種!H14+一般接種!K14+医療従事者等!D12)</f>
        <v>2411163</v>
      </c>
      <c r="F15" s="34">
        <f t="shared" si="2"/>
        <v>0.82924088833862108</v>
      </c>
      <c r="G15" s="32">
        <f t="shared" si="5"/>
        <v>1636083</v>
      </c>
      <c r="H15" s="34">
        <f t="shared" si="3"/>
        <v>0.56267739688926721</v>
      </c>
      <c r="I15" s="38">
        <v>21058</v>
      </c>
      <c r="J15" s="38">
        <v>138557</v>
      </c>
      <c r="K15" s="38">
        <v>550274</v>
      </c>
      <c r="L15" s="38">
        <v>589708</v>
      </c>
      <c r="M15" s="38">
        <v>335134</v>
      </c>
      <c r="N15" s="38">
        <v>1352</v>
      </c>
      <c r="P15" s="1">
        <v>2907675</v>
      </c>
    </row>
    <row r="16" spans="1:16" x14ac:dyDescent="0.55000000000000004">
      <c r="A16" s="39" t="s">
        <v>21</v>
      </c>
      <c r="B16" s="32">
        <f t="shared" si="4"/>
        <v>4244821</v>
      </c>
      <c r="C16" s="37">
        <f>SUM(一般接種!D15+一般接種!G15+一般接種!J15+医療従事者等!C13)</f>
        <v>1617429</v>
      </c>
      <c r="D16" s="33">
        <f t="shared" si="1"/>
        <v>0.82715974881878451</v>
      </c>
      <c r="E16" s="37">
        <f>SUM(一般接種!E15+一般接種!H15+一般接種!K15+医療従事者等!D13)</f>
        <v>1591811</v>
      </c>
      <c r="F16" s="34">
        <f t="shared" si="2"/>
        <v>0.81405859974501393</v>
      </c>
      <c r="G16" s="32">
        <f t="shared" si="5"/>
        <v>1035581</v>
      </c>
      <c r="H16" s="34">
        <f t="shared" si="3"/>
        <v>0.52960032238911614</v>
      </c>
      <c r="I16" s="38">
        <v>14692</v>
      </c>
      <c r="J16" s="38">
        <v>71441</v>
      </c>
      <c r="K16" s="38">
        <v>364455</v>
      </c>
      <c r="L16" s="38">
        <v>344566</v>
      </c>
      <c r="M16" s="38">
        <v>238122</v>
      </c>
      <c r="N16" s="38">
        <v>2305</v>
      </c>
      <c r="P16" s="1">
        <v>1955401</v>
      </c>
    </row>
    <row r="17" spans="1:16" x14ac:dyDescent="0.55000000000000004">
      <c r="A17" s="36" t="s">
        <v>22</v>
      </c>
      <c r="B17" s="32">
        <f t="shared" si="4"/>
        <v>4318738</v>
      </c>
      <c r="C17" s="37">
        <f>SUM(一般接種!D16+一般接種!G16+一般接種!J16+医療従事者等!C14)</f>
        <v>1605188</v>
      </c>
      <c r="D17" s="33">
        <f t="shared" si="1"/>
        <v>0.81976772393252439</v>
      </c>
      <c r="E17" s="37">
        <f>SUM(一般接種!E16+一般接種!H16+一般接種!K16+医療従事者等!D14)</f>
        <v>1576299</v>
      </c>
      <c r="F17" s="34">
        <f t="shared" si="2"/>
        <v>0.80501414380565661</v>
      </c>
      <c r="G17" s="32">
        <f t="shared" si="5"/>
        <v>1137251</v>
      </c>
      <c r="H17" s="34">
        <f t="shared" si="3"/>
        <v>0.58079281916509928</v>
      </c>
      <c r="I17" s="38">
        <v>16149</v>
      </c>
      <c r="J17" s="38">
        <v>71414</v>
      </c>
      <c r="K17" s="38">
        <v>401434</v>
      </c>
      <c r="L17" s="38">
        <v>434354</v>
      </c>
      <c r="M17" s="38">
        <v>212503</v>
      </c>
      <c r="N17" s="38">
        <v>1397</v>
      </c>
      <c r="P17" s="1">
        <v>1958101</v>
      </c>
    </row>
    <row r="18" spans="1:16" x14ac:dyDescent="0.55000000000000004">
      <c r="A18" s="36" t="s">
        <v>23</v>
      </c>
      <c r="B18" s="32">
        <f t="shared" si="4"/>
        <v>15880297</v>
      </c>
      <c r="C18" s="37">
        <f>SUM(一般接種!D17+一般接種!G17+一般接種!J17+医療従事者等!C15)</f>
        <v>6091772</v>
      </c>
      <c r="D18" s="33">
        <f t="shared" si="1"/>
        <v>0.82390284074533271</v>
      </c>
      <c r="E18" s="37">
        <f>SUM(一般接種!E17+一般接種!H17+一般接種!K17+医療従事者等!D15)</f>
        <v>5985106</v>
      </c>
      <c r="F18" s="34">
        <f t="shared" si="2"/>
        <v>0.80947642747659221</v>
      </c>
      <c r="G18" s="32">
        <f t="shared" si="5"/>
        <v>3803419</v>
      </c>
      <c r="H18" s="34">
        <f t="shared" si="3"/>
        <v>0.51440659936792976</v>
      </c>
      <c r="I18" s="38">
        <v>48682</v>
      </c>
      <c r="J18" s="38">
        <v>264157</v>
      </c>
      <c r="K18" s="38">
        <v>1300554</v>
      </c>
      <c r="L18" s="38">
        <v>1402492</v>
      </c>
      <c r="M18" s="38">
        <v>779130</v>
      </c>
      <c r="N18" s="38">
        <v>8404</v>
      </c>
      <c r="P18" s="1">
        <v>7393799</v>
      </c>
    </row>
    <row r="19" spans="1:16" x14ac:dyDescent="0.55000000000000004">
      <c r="A19" s="36" t="s">
        <v>24</v>
      </c>
      <c r="B19" s="32">
        <f t="shared" si="4"/>
        <v>13678787</v>
      </c>
      <c r="C19" s="37">
        <f>SUM(一般接種!D18+一般接種!G18+一般接種!J18+医療従事者等!C16)</f>
        <v>5199900</v>
      </c>
      <c r="D19" s="33">
        <f t="shared" si="1"/>
        <v>0.82239266462245442</v>
      </c>
      <c r="E19" s="37">
        <f>SUM(一般接種!E18+一般接種!H18+一般接種!K18+医療従事者等!D16)</f>
        <v>5117844</v>
      </c>
      <c r="F19" s="34">
        <f t="shared" si="2"/>
        <v>0.80941505880536946</v>
      </c>
      <c r="G19" s="32">
        <f t="shared" si="5"/>
        <v>3361043</v>
      </c>
      <c r="H19" s="34">
        <f t="shared" si="3"/>
        <v>0.53156735873394645</v>
      </c>
      <c r="I19" s="38">
        <v>42592</v>
      </c>
      <c r="J19" s="38">
        <v>208635</v>
      </c>
      <c r="K19" s="38">
        <v>1077135</v>
      </c>
      <c r="L19" s="38">
        <v>1311714</v>
      </c>
      <c r="M19" s="38">
        <v>713435</v>
      </c>
      <c r="N19" s="38">
        <v>7532</v>
      </c>
      <c r="P19" s="1">
        <v>6322892</v>
      </c>
    </row>
    <row r="20" spans="1:16" x14ac:dyDescent="0.55000000000000004">
      <c r="A20" s="36" t="s">
        <v>25</v>
      </c>
      <c r="B20" s="32">
        <f t="shared" si="4"/>
        <v>29681722</v>
      </c>
      <c r="C20" s="37">
        <f>SUM(一般接種!D19+一般接種!G19+一般接種!J19+医療従事者等!C17)</f>
        <v>11244690</v>
      </c>
      <c r="D20" s="33">
        <f t="shared" si="1"/>
        <v>0.81228221911073561</v>
      </c>
      <c r="E20" s="37">
        <f>SUM(一般接種!E19+一般接種!H19+一般接種!K19+医療従事者等!D17)</f>
        <v>11073930</v>
      </c>
      <c r="F20" s="34">
        <f t="shared" si="2"/>
        <v>0.79994703586109961</v>
      </c>
      <c r="G20" s="32">
        <f t="shared" si="5"/>
        <v>7363102</v>
      </c>
      <c r="H20" s="34">
        <f t="shared" si="3"/>
        <v>0.53188810292668764</v>
      </c>
      <c r="I20" s="38">
        <v>98239</v>
      </c>
      <c r="J20" s="38">
        <v>593185</v>
      </c>
      <c r="K20" s="38">
        <v>2595149</v>
      </c>
      <c r="L20" s="38">
        <v>2905282</v>
      </c>
      <c r="M20" s="38">
        <v>1159772</v>
      </c>
      <c r="N20" s="38">
        <v>11475</v>
      </c>
      <c r="P20" s="1">
        <v>13843329</v>
      </c>
    </row>
    <row r="21" spans="1:16" x14ac:dyDescent="0.55000000000000004">
      <c r="A21" s="36" t="s">
        <v>26</v>
      </c>
      <c r="B21" s="32">
        <f t="shared" si="4"/>
        <v>19897735</v>
      </c>
      <c r="C21" s="37">
        <f>SUM(一般接種!D20+一般接種!G20+一般接種!J20+医療従事者等!C18)</f>
        <v>7570028</v>
      </c>
      <c r="D21" s="33">
        <f t="shared" si="1"/>
        <v>0.82102590766410211</v>
      </c>
      <c r="E21" s="37">
        <f>SUM(一般接種!E20+一般接種!H20+一般接種!K20+医療従事者等!D18)</f>
        <v>7462481</v>
      </c>
      <c r="F21" s="34">
        <f t="shared" si="2"/>
        <v>0.80936163465328215</v>
      </c>
      <c r="G21" s="32">
        <f t="shared" si="5"/>
        <v>4865226</v>
      </c>
      <c r="H21" s="34">
        <f t="shared" si="3"/>
        <v>0.52766998915208618</v>
      </c>
      <c r="I21" s="38">
        <v>49463</v>
      </c>
      <c r="J21" s="38">
        <v>292565</v>
      </c>
      <c r="K21" s="38">
        <v>1431652</v>
      </c>
      <c r="L21" s="38">
        <v>2024908</v>
      </c>
      <c r="M21" s="38">
        <v>1057633</v>
      </c>
      <c r="N21" s="38">
        <v>9005</v>
      </c>
      <c r="P21" s="1">
        <v>9220206</v>
      </c>
    </row>
    <row r="22" spans="1:16" x14ac:dyDescent="0.55000000000000004">
      <c r="A22" s="36" t="s">
        <v>27</v>
      </c>
      <c r="B22" s="32">
        <f t="shared" si="4"/>
        <v>5062486</v>
      </c>
      <c r="C22" s="37">
        <f>SUM(一般接種!D21+一般接種!G21+一般接種!J21+医療従事者等!C19)</f>
        <v>1885154</v>
      </c>
      <c r="D22" s="33">
        <f t="shared" si="1"/>
        <v>0.85178752325845142</v>
      </c>
      <c r="E22" s="37">
        <f>SUM(一般接種!E21+一般接種!H21+一般接種!K21+医療従事者等!D19)</f>
        <v>1845025</v>
      </c>
      <c r="F22" s="34">
        <f t="shared" si="2"/>
        <v>0.83365564569256645</v>
      </c>
      <c r="G22" s="32">
        <f t="shared" si="5"/>
        <v>1332307</v>
      </c>
      <c r="H22" s="34">
        <f t="shared" si="3"/>
        <v>0.60198926970947608</v>
      </c>
      <c r="I22" s="38">
        <v>16783</v>
      </c>
      <c r="J22" s="38">
        <v>64266</v>
      </c>
      <c r="K22" s="38">
        <v>342943</v>
      </c>
      <c r="L22" s="38">
        <v>564833</v>
      </c>
      <c r="M22" s="38">
        <v>339020</v>
      </c>
      <c r="N22" s="38">
        <v>4462</v>
      </c>
      <c r="P22" s="1">
        <v>2213174</v>
      </c>
    </row>
    <row r="23" spans="1:16" x14ac:dyDescent="0.55000000000000004">
      <c r="A23" s="36" t="s">
        <v>28</v>
      </c>
      <c r="B23" s="32">
        <f t="shared" si="4"/>
        <v>2371277</v>
      </c>
      <c r="C23" s="37">
        <f>SUM(一般接種!D22+一般接種!G22+一般接種!J22+医療従事者等!C20)</f>
        <v>892998</v>
      </c>
      <c r="D23" s="33">
        <f t="shared" si="1"/>
        <v>0.85236247153217504</v>
      </c>
      <c r="E23" s="37">
        <f>SUM(一般接種!E22+一般接種!H22+一般接種!K22+医療従事者等!D20)</f>
        <v>882532</v>
      </c>
      <c r="F23" s="34">
        <f t="shared" si="2"/>
        <v>0.84237272281263065</v>
      </c>
      <c r="G23" s="32">
        <f t="shared" si="5"/>
        <v>595747</v>
      </c>
      <c r="H23" s="34">
        <f t="shared" si="3"/>
        <v>0.56863776327369009</v>
      </c>
      <c r="I23" s="38">
        <v>10191</v>
      </c>
      <c r="J23" s="38">
        <v>38825</v>
      </c>
      <c r="K23" s="38">
        <v>212079</v>
      </c>
      <c r="L23" s="38">
        <v>218205</v>
      </c>
      <c r="M23" s="38">
        <v>116281</v>
      </c>
      <c r="N23" s="38">
        <v>166</v>
      </c>
      <c r="P23" s="1">
        <v>1047674</v>
      </c>
    </row>
    <row r="24" spans="1:16" x14ac:dyDescent="0.55000000000000004">
      <c r="A24" s="36" t="s">
        <v>29</v>
      </c>
      <c r="B24" s="32">
        <f t="shared" si="4"/>
        <v>2457324</v>
      </c>
      <c r="C24" s="37">
        <f>SUM(一般接種!D23+一般接種!G23+一般接種!J23+医療従事者等!C21)</f>
        <v>931810</v>
      </c>
      <c r="D24" s="33">
        <f t="shared" si="1"/>
        <v>0.82267696458589368</v>
      </c>
      <c r="E24" s="37">
        <f>SUM(一般接種!E23+一般接種!H23+一般接種!K23+医療従事者等!D21)</f>
        <v>917815</v>
      </c>
      <c r="F24" s="34">
        <f t="shared" si="2"/>
        <v>0.81032105069853511</v>
      </c>
      <c r="G24" s="32">
        <f t="shared" si="5"/>
        <v>607699</v>
      </c>
      <c r="H24" s="34">
        <f t="shared" si="3"/>
        <v>0.53652565297848598</v>
      </c>
      <c r="I24" s="38">
        <v>9259</v>
      </c>
      <c r="J24" s="38">
        <v>54794</v>
      </c>
      <c r="K24" s="38">
        <v>202936</v>
      </c>
      <c r="L24" s="38">
        <v>214615</v>
      </c>
      <c r="M24" s="38">
        <v>125518</v>
      </c>
      <c r="N24" s="38">
        <v>577</v>
      </c>
      <c r="P24" s="1">
        <v>1132656</v>
      </c>
    </row>
    <row r="25" spans="1:16" x14ac:dyDescent="0.55000000000000004">
      <c r="A25" s="36" t="s">
        <v>30</v>
      </c>
      <c r="B25" s="32">
        <f t="shared" si="4"/>
        <v>1719711</v>
      </c>
      <c r="C25" s="37">
        <f>SUM(一般接種!D24+一般接種!G24+一般接種!J24+医療従事者等!C22)</f>
        <v>645394</v>
      </c>
      <c r="D25" s="33">
        <f t="shared" si="1"/>
        <v>0.83321477491760088</v>
      </c>
      <c r="E25" s="37">
        <f>SUM(一般接種!E24+一般接種!H24+一般接種!K24+医療従事者等!D22)</f>
        <v>636437</v>
      </c>
      <c r="F25" s="34">
        <f t="shared" si="2"/>
        <v>0.82165113357767983</v>
      </c>
      <c r="G25" s="32">
        <f t="shared" si="5"/>
        <v>437880</v>
      </c>
      <c r="H25" s="34">
        <f t="shared" si="3"/>
        <v>0.56531062520091457</v>
      </c>
      <c r="I25" s="38">
        <v>7590</v>
      </c>
      <c r="J25" s="38">
        <v>32198</v>
      </c>
      <c r="K25" s="38">
        <v>143553</v>
      </c>
      <c r="L25" s="38">
        <v>171368</v>
      </c>
      <c r="M25" s="38">
        <v>82669</v>
      </c>
      <c r="N25" s="38">
        <v>502</v>
      </c>
      <c r="P25" s="1">
        <v>774583</v>
      </c>
    </row>
    <row r="26" spans="1:16" x14ac:dyDescent="0.55000000000000004">
      <c r="A26" s="36" t="s">
        <v>31</v>
      </c>
      <c r="B26" s="32">
        <f t="shared" si="4"/>
        <v>1813014</v>
      </c>
      <c r="C26" s="37">
        <f>SUM(一般接種!D25+一般接種!G25+一般接種!J25+医療従事者等!C23)</f>
        <v>678629</v>
      </c>
      <c r="D26" s="33">
        <f t="shared" si="1"/>
        <v>0.8265913273739125</v>
      </c>
      <c r="E26" s="37">
        <f>SUM(一般接種!E25+一般接種!H25+一般接種!K25+医療従事者等!D23)</f>
        <v>668643</v>
      </c>
      <c r="F26" s="34">
        <f t="shared" si="2"/>
        <v>0.81442806733763951</v>
      </c>
      <c r="G26" s="32">
        <f t="shared" si="5"/>
        <v>465742</v>
      </c>
      <c r="H26" s="34">
        <f t="shared" si="3"/>
        <v>0.56728830921428464</v>
      </c>
      <c r="I26" s="38">
        <v>6253</v>
      </c>
      <c r="J26" s="38">
        <v>37534</v>
      </c>
      <c r="K26" s="38">
        <v>167950</v>
      </c>
      <c r="L26" s="38">
        <v>164141</v>
      </c>
      <c r="M26" s="38">
        <v>89104</v>
      </c>
      <c r="N26" s="38">
        <v>760</v>
      </c>
      <c r="P26" s="1">
        <v>820997</v>
      </c>
    </row>
    <row r="27" spans="1:16" x14ac:dyDescent="0.55000000000000004">
      <c r="A27" s="36" t="s">
        <v>32</v>
      </c>
      <c r="B27" s="32">
        <f t="shared" si="4"/>
        <v>4586760</v>
      </c>
      <c r="C27" s="37">
        <f>SUM(一般接種!D26+一般接種!G26+一般接種!J26+医療従事者等!C24)</f>
        <v>1716754</v>
      </c>
      <c r="D27" s="33">
        <f t="shared" si="1"/>
        <v>0.82865440931932965</v>
      </c>
      <c r="E27" s="37">
        <f>SUM(一般接種!E26+一般接種!H26+一般接種!K26+医療従事者等!D24)</f>
        <v>1689195</v>
      </c>
      <c r="F27" s="34">
        <f t="shared" si="2"/>
        <v>0.81535204516789539</v>
      </c>
      <c r="G27" s="32">
        <f t="shared" si="5"/>
        <v>1180811</v>
      </c>
      <c r="H27" s="34">
        <f t="shared" si="3"/>
        <v>0.56996182430491904</v>
      </c>
      <c r="I27" s="38">
        <v>14288</v>
      </c>
      <c r="J27" s="38">
        <v>68860</v>
      </c>
      <c r="K27" s="38">
        <v>455020</v>
      </c>
      <c r="L27" s="38">
        <v>431142</v>
      </c>
      <c r="M27" s="38">
        <v>211206</v>
      </c>
      <c r="N27" s="38">
        <v>295</v>
      </c>
      <c r="P27" s="1">
        <v>2071737</v>
      </c>
    </row>
    <row r="28" spans="1:16" x14ac:dyDescent="0.55000000000000004">
      <c r="A28" s="36" t="s">
        <v>33</v>
      </c>
      <c r="B28" s="32">
        <f t="shared" si="4"/>
        <v>4456630</v>
      </c>
      <c r="C28" s="37">
        <f>SUM(一般接種!D27+一般接種!G27+一般接種!J27+医療従事者等!C25)</f>
        <v>1662806</v>
      </c>
      <c r="D28" s="33">
        <f t="shared" si="1"/>
        <v>0.82448106918366848</v>
      </c>
      <c r="E28" s="37">
        <f>SUM(一般接種!E27+一般接種!H27+一般接種!K27+医療従事者等!D25)</f>
        <v>1643625</v>
      </c>
      <c r="F28" s="34">
        <f t="shared" si="2"/>
        <v>0.81497041587353369</v>
      </c>
      <c r="G28" s="32">
        <f t="shared" si="5"/>
        <v>1150199</v>
      </c>
      <c r="H28" s="34">
        <f t="shared" si="3"/>
        <v>0.57031145021968066</v>
      </c>
      <c r="I28" s="38">
        <v>15413</v>
      </c>
      <c r="J28" s="38">
        <v>84561</v>
      </c>
      <c r="K28" s="38">
        <v>465058</v>
      </c>
      <c r="L28" s="38">
        <v>402002</v>
      </c>
      <c r="M28" s="38">
        <v>181286</v>
      </c>
      <c r="N28" s="38">
        <v>1879</v>
      </c>
      <c r="P28" s="1">
        <v>2016791</v>
      </c>
    </row>
    <row r="29" spans="1:16" x14ac:dyDescent="0.55000000000000004">
      <c r="A29" s="36" t="s">
        <v>34</v>
      </c>
      <c r="B29" s="32">
        <f t="shared" si="4"/>
        <v>8159608</v>
      </c>
      <c r="C29" s="37">
        <f>SUM(一般接種!D28+一般接種!G28+一般接種!J28+医療従事者等!C26)</f>
        <v>3120206</v>
      </c>
      <c r="D29" s="33">
        <f t="shared" si="1"/>
        <v>0.84644219344267635</v>
      </c>
      <c r="E29" s="37">
        <f>SUM(一般接種!E28+一般接種!H28+一般接種!K28+医療従事者等!D26)</f>
        <v>3077239</v>
      </c>
      <c r="F29" s="34">
        <f t="shared" si="2"/>
        <v>0.83478620607336429</v>
      </c>
      <c r="G29" s="32">
        <f t="shared" si="5"/>
        <v>1962163</v>
      </c>
      <c r="H29" s="34">
        <f t="shared" si="3"/>
        <v>0.53229099412412584</v>
      </c>
      <c r="I29" s="38">
        <v>23233</v>
      </c>
      <c r="J29" s="38">
        <v>111718</v>
      </c>
      <c r="K29" s="38">
        <v>650519</v>
      </c>
      <c r="L29" s="38">
        <v>747669</v>
      </c>
      <c r="M29" s="38">
        <v>424147</v>
      </c>
      <c r="N29" s="38">
        <v>4877</v>
      </c>
      <c r="P29" s="1">
        <v>3686260</v>
      </c>
    </row>
    <row r="30" spans="1:16" x14ac:dyDescent="0.55000000000000004">
      <c r="A30" s="36" t="s">
        <v>35</v>
      </c>
      <c r="B30" s="32">
        <f t="shared" si="4"/>
        <v>15682144</v>
      </c>
      <c r="C30" s="37">
        <f>SUM(一般接種!D29+一般接種!G29+一般接種!J29+医療従事者等!C27)</f>
        <v>5988098</v>
      </c>
      <c r="D30" s="33">
        <f t="shared" si="1"/>
        <v>0.79220199179711281</v>
      </c>
      <c r="E30" s="37">
        <f>SUM(一般接種!E29+一般接種!H29+一般接種!K29+医療従事者等!D27)</f>
        <v>5868245</v>
      </c>
      <c r="F30" s="34">
        <f t="shared" si="2"/>
        <v>0.77634590772453094</v>
      </c>
      <c r="G30" s="32">
        <f t="shared" si="5"/>
        <v>3825801</v>
      </c>
      <c r="H30" s="34">
        <f t="shared" si="3"/>
        <v>0.5061385388848656</v>
      </c>
      <c r="I30" s="38">
        <v>42843</v>
      </c>
      <c r="J30" s="38">
        <v>369807</v>
      </c>
      <c r="K30" s="38">
        <v>1343043</v>
      </c>
      <c r="L30" s="38">
        <v>1351601</v>
      </c>
      <c r="M30" s="38">
        <v>714433</v>
      </c>
      <c r="N30" s="38">
        <v>4074</v>
      </c>
      <c r="P30" s="1">
        <v>7558802</v>
      </c>
    </row>
    <row r="31" spans="1:16" x14ac:dyDescent="0.55000000000000004">
      <c r="A31" s="36" t="s">
        <v>36</v>
      </c>
      <c r="B31" s="32">
        <f t="shared" si="4"/>
        <v>3875188</v>
      </c>
      <c r="C31" s="37">
        <f>SUM(一般接種!D30+一般接種!G30+一般接種!J30+医療従事者等!C28)</f>
        <v>1472934</v>
      </c>
      <c r="D31" s="33">
        <f t="shared" si="1"/>
        <v>0.81804352764172417</v>
      </c>
      <c r="E31" s="37">
        <f>SUM(一般接種!E30+一般接種!H30+一般接種!K30+医療従事者等!D28)</f>
        <v>1453631</v>
      </c>
      <c r="F31" s="34">
        <f t="shared" si="2"/>
        <v>0.8073229561741172</v>
      </c>
      <c r="G31" s="32">
        <f t="shared" si="5"/>
        <v>948623</v>
      </c>
      <c r="H31" s="34">
        <f t="shared" si="3"/>
        <v>0.52684974705049603</v>
      </c>
      <c r="I31" s="38">
        <v>16714</v>
      </c>
      <c r="J31" s="38">
        <v>66979</v>
      </c>
      <c r="K31" s="38">
        <v>345500</v>
      </c>
      <c r="L31" s="38">
        <v>352014</v>
      </c>
      <c r="M31" s="38">
        <v>167001</v>
      </c>
      <c r="N31" s="38">
        <v>415</v>
      </c>
      <c r="P31" s="1">
        <v>1800557</v>
      </c>
    </row>
    <row r="32" spans="1:16" x14ac:dyDescent="0.55000000000000004">
      <c r="A32" s="36" t="s">
        <v>37</v>
      </c>
      <c r="B32" s="32">
        <f t="shared" si="4"/>
        <v>3023473</v>
      </c>
      <c r="C32" s="37">
        <f>SUM(一般接種!D31+一般接種!G31+一般接種!J31+医療従事者等!C29)</f>
        <v>1152866</v>
      </c>
      <c r="D32" s="33">
        <f t="shared" si="1"/>
        <v>0.81253951282841019</v>
      </c>
      <c r="E32" s="37">
        <f>SUM(一般接種!E31+一般接種!H31+一般接種!K31+医療従事者等!D29)</f>
        <v>1138283</v>
      </c>
      <c r="F32" s="34">
        <f t="shared" si="2"/>
        <v>0.80226142004436007</v>
      </c>
      <c r="G32" s="32">
        <f t="shared" si="5"/>
        <v>732324</v>
      </c>
      <c r="H32" s="34">
        <f t="shared" si="3"/>
        <v>0.51614167318018978</v>
      </c>
      <c r="I32" s="38">
        <v>8624</v>
      </c>
      <c r="J32" s="38">
        <v>52374</v>
      </c>
      <c r="K32" s="38">
        <v>237701</v>
      </c>
      <c r="L32" s="38">
        <v>284457</v>
      </c>
      <c r="M32" s="38">
        <v>146668</v>
      </c>
      <c r="N32" s="38">
        <v>2500</v>
      </c>
      <c r="P32" s="1">
        <v>1418843</v>
      </c>
    </row>
    <row r="33" spans="1:16" x14ac:dyDescent="0.55000000000000004">
      <c r="A33" s="36" t="s">
        <v>38</v>
      </c>
      <c r="B33" s="32">
        <f t="shared" si="4"/>
        <v>5265860</v>
      </c>
      <c r="C33" s="37">
        <f>SUM(一般接種!D32+一般接種!G32+一般接種!J32+医療従事者等!C30)</f>
        <v>2021034</v>
      </c>
      <c r="D33" s="33">
        <f t="shared" si="1"/>
        <v>0.79865657238646903</v>
      </c>
      <c r="E33" s="37">
        <f>SUM(一般接種!E32+一般接種!H32+一般接種!K32+医療従事者等!D30)</f>
        <v>1986047</v>
      </c>
      <c r="F33" s="34">
        <f t="shared" si="2"/>
        <v>0.78483068054195504</v>
      </c>
      <c r="G33" s="32">
        <f t="shared" si="5"/>
        <v>1258779</v>
      </c>
      <c r="H33" s="34">
        <f t="shared" si="3"/>
        <v>0.49743454169106854</v>
      </c>
      <c r="I33" s="38">
        <v>25657</v>
      </c>
      <c r="J33" s="38">
        <v>92828</v>
      </c>
      <c r="K33" s="38">
        <v>445122</v>
      </c>
      <c r="L33" s="38">
        <v>467712</v>
      </c>
      <c r="M33" s="38">
        <v>226902</v>
      </c>
      <c r="N33" s="38">
        <v>558</v>
      </c>
      <c r="P33" s="1">
        <v>2530542</v>
      </c>
    </row>
    <row r="34" spans="1:16" x14ac:dyDescent="0.55000000000000004">
      <c r="A34" s="36" t="s">
        <v>39</v>
      </c>
      <c r="B34" s="32">
        <f t="shared" si="4"/>
        <v>17796433</v>
      </c>
      <c r="C34" s="37">
        <f>SUM(一般接種!D33+一般接種!G33+一般接種!J33+医療従事者等!C31)</f>
        <v>6881759</v>
      </c>
      <c r="D34" s="33">
        <f t="shared" si="1"/>
        <v>0.77852259022020565</v>
      </c>
      <c r="E34" s="37">
        <f>SUM(一般接種!E33+一般接種!H33+一般接種!K33+医療従事者等!D31)</f>
        <v>6781788</v>
      </c>
      <c r="F34" s="34">
        <f t="shared" si="2"/>
        <v>0.7672130279604833</v>
      </c>
      <c r="G34" s="32">
        <f t="shared" si="5"/>
        <v>4132886</v>
      </c>
      <c r="H34" s="34">
        <f t="shared" si="3"/>
        <v>0.46754690389547565</v>
      </c>
      <c r="I34" s="38">
        <v>62688</v>
      </c>
      <c r="J34" s="38">
        <v>360822</v>
      </c>
      <c r="K34" s="38">
        <v>1494747</v>
      </c>
      <c r="L34" s="38">
        <v>1530047</v>
      </c>
      <c r="M34" s="38">
        <v>680063</v>
      </c>
      <c r="N34" s="38">
        <v>4519</v>
      </c>
      <c r="P34" s="1">
        <v>8839511</v>
      </c>
    </row>
    <row r="35" spans="1:16" x14ac:dyDescent="0.55000000000000004">
      <c r="A35" s="36" t="s">
        <v>40</v>
      </c>
      <c r="B35" s="32">
        <f t="shared" si="4"/>
        <v>11588095</v>
      </c>
      <c r="C35" s="37">
        <f>SUM(一般接種!D34+一般接種!G34+一般接種!J34+医療従事者等!C32)</f>
        <v>4419289</v>
      </c>
      <c r="D35" s="33">
        <f t="shared" si="1"/>
        <v>0.8000704247663446</v>
      </c>
      <c r="E35" s="37">
        <f>SUM(一般接種!E34+一般接種!H34+一般接種!K34+医療従事者等!D32)</f>
        <v>4359988</v>
      </c>
      <c r="F35" s="34">
        <f t="shared" si="2"/>
        <v>0.789334540270203</v>
      </c>
      <c r="G35" s="32">
        <f t="shared" si="5"/>
        <v>2808818</v>
      </c>
      <c r="H35" s="34">
        <f t="shared" si="3"/>
        <v>0.50850990065400892</v>
      </c>
      <c r="I35" s="38">
        <v>43846</v>
      </c>
      <c r="J35" s="38">
        <v>238563</v>
      </c>
      <c r="K35" s="38">
        <v>1000219</v>
      </c>
      <c r="L35" s="38">
        <v>1026767</v>
      </c>
      <c r="M35" s="38">
        <v>494942</v>
      </c>
      <c r="N35" s="38">
        <v>4481</v>
      </c>
      <c r="P35" s="1">
        <v>5523625</v>
      </c>
    </row>
    <row r="36" spans="1:16" x14ac:dyDescent="0.55000000000000004">
      <c r="A36" s="36" t="s">
        <v>41</v>
      </c>
      <c r="B36" s="32">
        <f t="shared" si="4"/>
        <v>2901792</v>
      </c>
      <c r="C36" s="37">
        <f>SUM(一般接種!D35+一般接種!G35+一般接種!J35+医療従事者等!C33)</f>
        <v>1090895</v>
      </c>
      <c r="D36" s="33">
        <f t="shared" si="1"/>
        <v>0.81123177062612151</v>
      </c>
      <c r="E36" s="37">
        <f>SUM(一般接種!E35+一般接種!H35+一般接種!K35+医療従事者等!D33)</f>
        <v>1078162</v>
      </c>
      <c r="F36" s="34">
        <f t="shared" si="2"/>
        <v>0.80176301869730859</v>
      </c>
      <c r="G36" s="32">
        <f t="shared" si="5"/>
        <v>732735</v>
      </c>
      <c r="H36" s="34">
        <f t="shared" si="3"/>
        <v>0.54489012365968414</v>
      </c>
      <c r="I36" s="38">
        <v>7427</v>
      </c>
      <c r="J36" s="38">
        <v>53141</v>
      </c>
      <c r="K36" s="38">
        <v>304710</v>
      </c>
      <c r="L36" s="38">
        <v>251236</v>
      </c>
      <c r="M36" s="38">
        <v>115625</v>
      </c>
      <c r="N36" s="38">
        <v>596</v>
      </c>
      <c r="P36" s="1">
        <v>1344739</v>
      </c>
    </row>
    <row r="37" spans="1:16" x14ac:dyDescent="0.55000000000000004">
      <c r="A37" s="36" t="s">
        <v>42</v>
      </c>
      <c r="B37" s="32">
        <f t="shared" si="4"/>
        <v>2018928</v>
      </c>
      <c r="C37" s="37">
        <f>SUM(一般接種!D36+一般接種!G36+一般接種!J36+医療従事者等!C34)</f>
        <v>747961</v>
      </c>
      <c r="D37" s="33">
        <f t="shared" si="1"/>
        <v>0.79196914124044926</v>
      </c>
      <c r="E37" s="37">
        <f>SUM(一般接種!E36+一般接種!H36+一般接種!K36+医療従事者等!D34)</f>
        <v>737764</v>
      </c>
      <c r="F37" s="34">
        <f t="shared" si="2"/>
        <v>0.78117217544513529</v>
      </c>
      <c r="G37" s="32">
        <f t="shared" si="5"/>
        <v>533203</v>
      </c>
      <c r="H37" s="34">
        <f t="shared" si="3"/>
        <v>0.56457532146305933</v>
      </c>
      <c r="I37" s="38">
        <v>7558</v>
      </c>
      <c r="J37" s="38">
        <v>43799</v>
      </c>
      <c r="K37" s="38">
        <v>210608</v>
      </c>
      <c r="L37" s="38">
        <v>195677</v>
      </c>
      <c r="M37" s="38">
        <v>75541</v>
      </c>
      <c r="N37" s="38">
        <v>20</v>
      </c>
      <c r="P37" s="1">
        <v>944432</v>
      </c>
    </row>
    <row r="38" spans="1:16" x14ac:dyDescent="0.55000000000000004">
      <c r="A38" s="36" t="s">
        <v>43</v>
      </c>
      <c r="B38" s="32">
        <f t="shared" si="4"/>
        <v>1179888</v>
      </c>
      <c r="C38" s="37">
        <f>SUM(一般接種!D37+一般接種!G37+一般接種!J37+医療従事者等!C35)</f>
        <v>441265</v>
      </c>
      <c r="D38" s="33">
        <f t="shared" si="1"/>
        <v>0.79251887612520389</v>
      </c>
      <c r="E38" s="37">
        <f>SUM(一般接種!E37+一般接種!H37+一般接種!K37+医療従事者等!D35)</f>
        <v>434636</v>
      </c>
      <c r="F38" s="34">
        <f t="shared" si="2"/>
        <v>0.78061308792574557</v>
      </c>
      <c r="G38" s="32">
        <f t="shared" si="5"/>
        <v>303987</v>
      </c>
      <c r="H38" s="34">
        <f t="shared" si="3"/>
        <v>0.54596543028944589</v>
      </c>
      <c r="I38" s="38">
        <v>4888</v>
      </c>
      <c r="J38" s="38">
        <v>22848</v>
      </c>
      <c r="K38" s="38">
        <v>107756</v>
      </c>
      <c r="L38" s="38">
        <v>110240</v>
      </c>
      <c r="M38" s="38">
        <v>57634</v>
      </c>
      <c r="N38" s="38">
        <v>621</v>
      </c>
      <c r="P38" s="1">
        <v>556788</v>
      </c>
    </row>
    <row r="39" spans="1:16" x14ac:dyDescent="0.55000000000000004">
      <c r="A39" s="36" t="s">
        <v>44</v>
      </c>
      <c r="B39" s="32">
        <f t="shared" si="4"/>
        <v>1475488</v>
      </c>
      <c r="C39" s="37">
        <f>SUM(一般接種!D38+一般接種!G38+一般接種!J38+医療従事者等!C36)</f>
        <v>559550</v>
      </c>
      <c r="D39" s="33">
        <f t="shared" si="1"/>
        <v>0.83165506119810051</v>
      </c>
      <c r="E39" s="37">
        <f>SUM(一般接種!E38+一般接種!H38+一般接種!K38+医療従事者等!D36)</f>
        <v>548444</v>
      </c>
      <c r="F39" s="34">
        <f t="shared" si="2"/>
        <v>0.81514829485073903</v>
      </c>
      <c r="G39" s="32">
        <f t="shared" si="5"/>
        <v>367494</v>
      </c>
      <c r="H39" s="34">
        <f t="shared" si="3"/>
        <v>0.54620363695815344</v>
      </c>
      <c r="I39" s="38">
        <v>4859</v>
      </c>
      <c r="J39" s="38">
        <v>30210</v>
      </c>
      <c r="K39" s="38">
        <v>110836</v>
      </c>
      <c r="L39" s="38">
        <v>142069</v>
      </c>
      <c r="M39" s="38">
        <v>78908</v>
      </c>
      <c r="N39" s="38">
        <v>612</v>
      </c>
      <c r="P39" s="1">
        <v>672815</v>
      </c>
    </row>
    <row r="40" spans="1:16" x14ac:dyDescent="0.55000000000000004">
      <c r="A40" s="36" t="s">
        <v>45</v>
      </c>
      <c r="B40" s="32">
        <f t="shared" si="4"/>
        <v>3966614</v>
      </c>
      <c r="C40" s="37">
        <f>SUM(一般接種!D39+一般接種!G39+一般接種!J39+医療従事者等!C37)</f>
        <v>1507378</v>
      </c>
      <c r="D40" s="33">
        <f t="shared" si="1"/>
        <v>0.79595794889721194</v>
      </c>
      <c r="E40" s="37">
        <f>SUM(一般接種!E39+一般接種!H39+一般接種!K39+医療従事者等!D37)</f>
        <v>1474977</v>
      </c>
      <c r="F40" s="34">
        <f t="shared" si="2"/>
        <v>0.77884888036747457</v>
      </c>
      <c r="G40" s="32">
        <f t="shared" si="5"/>
        <v>984259</v>
      </c>
      <c r="H40" s="34">
        <f t="shared" si="3"/>
        <v>0.51972947384373458</v>
      </c>
      <c r="I40" s="38">
        <v>21870</v>
      </c>
      <c r="J40" s="38">
        <v>137018</v>
      </c>
      <c r="K40" s="38">
        <v>361386</v>
      </c>
      <c r="L40" s="38">
        <v>316648</v>
      </c>
      <c r="M40" s="38">
        <v>147026</v>
      </c>
      <c r="N40" s="38">
        <v>311</v>
      </c>
      <c r="P40" s="1">
        <v>1893791</v>
      </c>
    </row>
    <row r="41" spans="1:16" x14ac:dyDescent="0.55000000000000004">
      <c r="A41" s="36" t="s">
        <v>46</v>
      </c>
      <c r="B41" s="32">
        <f t="shared" si="4"/>
        <v>5934076</v>
      </c>
      <c r="C41" s="37">
        <f>SUM(一般接種!D40+一般接種!G40+一般接種!J40+医療従事者等!C38)</f>
        <v>2234086</v>
      </c>
      <c r="D41" s="33">
        <f t="shared" si="1"/>
        <v>0.7943606123239203</v>
      </c>
      <c r="E41" s="37">
        <f>SUM(一般接種!E40+一般接種!H40+一般接種!K40+医療従事者等!D38)</f>
        <v>2201028</v>
      </c>
      <c r="F41" s="34">
        <f t="shared" si="2"/>
        <v>0.78260637675635292</v>
      </c>
      <c r="G41" s="32">
        <f t="shared" si="5"/>
        <v>1498962</v>
      </c>
      <c r="H41" s="34">
        <f t="shared" si="3"/>
        <v>0.53297696336232725</v>
      </c>
      <c r="I41" s="38">
        <v>22348</v>
      </c>
      <c r="J41" s="38">
        <v>120524</v>
      </c>
      <c r="K41" s="38">
        <v>542661</v>
      </c>
      <c r="L41" s="38">
        <v>528298</v>
      </c>
      <c r="M41" s="38">
        <v>281725</v>
      </c>
      <c r="N41" s="38">
        <v>3406</v>
      </c>
      <c r="P41" s="1">
        <v>2812433</v>
      </c>
    </row>
    <row r="42" spans="1:16" x14ac:dyDescent="0.55000000000000004">
      <c r="A42" s="36" t="s">
        <v>47</v>
      </c>
      <c r="B42" s="32">
        <f t="shared" si="4"/>
        <v>3021899</v>
      </c>
      <c r="C42" s="37">
        <f>SUM(一般接種!D41+一般接種!G41+一般接種!J41+医療従事者等!C39)</f>
        <v>1116990</v>
      </c>
      <c r="D42" s="33">
        <f t="shared" si="1"/>
        <v>0.8236721209931348</v>
      </c>
      <c r="E42" s="37">
        <f>SUM(一般接種!E41+一般接種!H41+一般接種!K41+医療従事者等!D39)</f>
        <v>1091228</v>
      </c>
      <c r="F42" s="34">
        <f t="shared" si="2"/>
        <v>0.80467513697266446</v>
      </c>
      <c r="G42" s="32">
        <f t="shared" si="5"/>
        <v>813681</v>
      </c>
      <c r="H42" s="34">
        <f t="shared" si="3"/>
        <v>0.60001106104961988</v>
      </c>
      <c r="I42" s="38">
        <v>44654</v>
      </c>
      <c r="J42" s="38">
        <v>46260</v>
      </c>
      <c r="K42" s="38">
        <v>286383</v>
      </c>
      <c r="L42" s="38">
        <v>308816</v>
      </c>
      <c r="M42" s="38">
        <v>127520</v>
      </c>
      <c r="N42" s="38">
        <v>48</v>
      </c>
      <c r="P42" s="1">
        <v>1356110</v>
      </c>
    </row>
    <row r="43" spans="1:16" x14ac:dyDescent="0.55000000000000004">
      <c r="A43" s="36" t="s">
        <v>48</v>
      </c>
      <c r="B43" s="32">
        <f t="shared" si="4"/>
        <v>1600749</v>
      </c>
      <c r="C43" s="37">
        <f>SUM(一般接種!D42+一般接種!G42+一般接種!J42+医療従事者等!C40)</f>
        <v>597656</v>
      </c>
      <c r="D43" s="33">
        <f t="shared" si="1"/>
        <v>0.81319384066105271</v>
      </c>
      <c r="E43" s="37">
        <f>SUM(一般接種!E42+一般接種!H42+一般接種!K42+医療従事者等!D40)</f>
        <v>588792</v>
      </c>
      <c r="F43" s="34">
        <f t="shared" si="2"/>
        <v>0.80113313985052026</v>
      </c>
      <c r="G43" s="32">
        <f t="shared" si="5"/>
        <v>414301</v>
      </c>
      <c r="H43" s="34">
        <f t="shared" si="3"/>
        <v>0.56371394477712056</v>
      </c>
      <c r="I43" s="38">
        <v>7880</v>
      </c>
      <c r="J43" s="38">
        <v>39344</v>
      </c>
      <c r="K43" s="38">
        <v>149755</v>
      </c>
      <c r="L43" s="38">
        <v>158707</v>
      </c>
      <c r="M43" s="38">
        <v>58586</v>
      </c>
      <c r="N43" s="38">
        <v>29</v>
      </c>
      <c r="P43" s="1">
        <v>734949</v>
      </c>
    </row>
    <row r="44" spans="1:16" x14ac:dyDescent="0.55000000000000004">
      <c r="A44" s="36" t="s">
        <v>49</v>
      </c>
      <c r="B44" s="32">
        <f t="shared" si="4"/>
        <v>2046655</v>
      </c>
      <c r="C44" s="37">
        <f>SUM(一般接種!D43+一般接種!G43+一般接種!J43+医療従事者等!C41)</f>
        <v>776315</v>
      </c>
      <c r="D44" s="33">
        <f t="shared" si="1"/>
        <v>0.79712310143998943</v>
      </c>
      <c r="E44" s="37">
        <f>SUM(一般接種!E43+一般接種!H43+一般接種!K43+医療従事者等!D41)</f>
        <v>765387</v>
      </c>
      <c r="F44" s="34">
        <f t="shared" si="2"/>
        <v>0.78590219078833878</v>
      </c>
      <c r="G44" s="32">
        <f t="shared" si="5"/>
        <v>504953</v>
      </c>
      <c r="H44" s="34">
        <f t="shared" si="3"/>
        <v>0.51848760031871988</v>
      </c>
      <c r="I44" s="38">
        <v>9366</v>
      </c>
      <c r="J44" s="38">
        <v>47835</v>
      </c>
      <c r="K44" s="38">
        <v>169919</v>
      </c>
      <c r="L44" s="38">
        <v>186414</v>
      </c>
      <c r="M44" s="38">
        <v>91046</v>
      </c>
      <c r="N44" s="38">
        <v>373</v>
      </c>
      <c r="P44" s="1">
        <v>973896</v>
      </c>
    </row>
    <row r="45" spans="1:16" x14ac:dyDescent="0.55000000000000004">
      <c r="A45" s="36" t="s">
        <v>50</v>
      </c>
      <c r="B45" s="32">
        <f t="shared" si="4"/>
        <v>2949167</v>
      </c>
      <c r="C45" s="37">
        <f>SUM(一般接種!D44+一般接種!G44+一般接種!J44+医療従事者等!C42)</f>
        <v>1108451</v>
      </c>
      <c r="D45" s="33">
        <f t="shared" si="1"/>
        <v>0.81730974127334888</v>
      </c>
      <c r="E45" s="37">
        <f>SUM(一般接種!E44+一般接種!H44+一般接種!K44+医療従事者等!D42)</f>
        <v>1093607</v>
      </c>
      <c r="F45" s="34">
        <f t="shared" si="2"/>
        <v>0.80636460630620865</v>
      </c>
      <c r="G45" s="32">
        <f t="shared" si="5"/>
        <v>747109</v>
      </c>
      <c r="H45" s="34">
        <f t="shared" si="3"/>
        <v>0.55087637026173497</v>
      </c>
      <c r="I45" s="38">
        <v>12388</v>
      </c>
      <c r="J45" s="38">
        <v>57021</v>
      </c>
      <c r="K45" s="38">
        <v>276661</v>
      </c>
      <c r="L45" s="38">
        <v>269586</v>
      </c>
      <c r="M45" s="38">
        <v>130989</v>
      </c>
      <c r="N45" s="38">
        <v>464</v>
      </c>
      <c r="P45" s="1">
        <v>1356219</v>
      </c>
    </row>
    <row r="46" spans="1:16" x14ac:dyDescent="0.55000000000000004">
      <c r="A46" s="36" t="s">
        <v>51</v>
      </c>
      <c r="B46" s="32">
        <f t="shared" si="4"/>
        <v>1490924</v>
      </c>
      <c r="C46" s="37">
        <f>SUM(一般接種!D45+一般接種!G45+一般接種!J45+医療従事者等!C43)</f>
        <v>563235</v>
      </c>
      <c r="D46" s="33">
        <f t="shared" si="1"/>
        <v>0.8032822423188769</v>
      </c>
      <c r="E46" s="37">
        <f>SUM(一般接種!E45+一般接種!H45+一般接種!K45+医療従事者等!D43)</f>
        <v>554182</v>
      </c>
      <c r="F46" s="34">
        <f t="shared" si="2"/>
        <v>0.79037091021111949</v>
      </c>
      <c r="G46" s="32">
        <f t="shared" si="5"/>
        <v>373507</v>
      </c>
      <c r="H46" s="34">
        <f t="shared" si="3"/>
        <v>0.53269335265350481</v>
      </c>
      <c r="I46" s="38">
        <v>10614</v>
      </c>
      <c r="J46" s="38">
        <v>33294</v>
      </c>
      <c r="K46" s="38">
        <v>140387</v>
      </c>
      <c r="L46" s="38">
        <v>124765</v>
      </c>
      <c r="M46" s="38">
        <v>64275</v>
      </c>
      <c r="N46" s="38">
        <v>172</v>
      </c>
      <c r="P46" s="1">
        <v>701167</v>
      </c>
    </row>
    <row r="47" spans="1:16" x14ac:dyDescent="0.55000000000000004">
      <c r="A47" s="36" t="s">
        <v>52</v>
      </c>
      <c r="B47" s="32">
        <f t="shared" si="4"/>
        <v>10793486</v>
      </c>
      <c r="C47" s="37">
        <f>SUM(一般接種!D46+一般接種!G46+一般接種!J46+医療従事者等!C44)</f>
        <v>4118453</v>
      </c>
      <c r="D47" s="33">
        <f t="shared" si="1"/>
        <v>0.80373075054106324</v>
      </c>
      <c r="E47" s="37">
        <f>SUM(一般接種!E46+一般接種!H46+一般接種!K46+医療従事者等!D44)</f>
        <v>4023493</v>
      </c>
      <c r="F47" s="34">
        <f t="shared" si="2"/>
        <v>0.78519896880860707</v>
      </c>
      <c r="G47" s="32">
        <f t="shared" si="5"/>
        <v>2651540</v>
      </c>
      <c r="H47" s="34">
        <f t="shared" si="3"/>
        <v>0.51745746140350535</v>
      </c>
      <c r="I47" s="38">
        <v>42781</v>
      </c>
      <c r="J47" s="38">
        <v>226223</v>
      </c>
      <c r="K47" s="38">
        <v>921270</v>
      </c>
      <c r="L47" s="38">
        <v>1014925</v>
      </c>
      <c r="M47" s="38">
        <v>445045</v>
      </c>
      <c r="N47" s="38">
        <v>1296</v>
      </c>
      <c r="P47" s="1">
        <v>5124170</v>
      </c>
    </row>
    <row r="48" spans="1:16" x14ac:dyDescent="0.55000000000000004">
      <c r="A48" s="36" t="s">
        <v>53</v>
      </c>
      <c r="B48" s="32">
        <f t="shared" si="4"/>
        <v>1733814</v>
      </c>
      <c r="C48" s="37">
        <f>SUM(一般接種!D47+一般接種!G47+一般接種!J47+医療従事者等!C45)</f>
        <v>654934</v>
      </c>
      <c r="D48" s="33">
        <f t="shared" si="1"/>
        <v>0.80043557860825054</v>
      </c>
      <c r="E48" s="37">
        <f>SUM(一般接種!E47+一般接種!H47+一般接種!K47+医療従事者等!D45)</f>
        <v>645307</v>
      </c>
      <c r="F48" s="34">
        <f t="shared" si="2"/>
        <v>0.78866982310424305</v>
      </c>
      <c r="G48" s="32">
        <f t="shared" si="5"/>
        <v>433573</v>
      </c>
      <c r="H48" s="34">
        <f t="shared" si="3"/>
        <v>0.52989653174810747</v>
      </c>
      <c r="I48" s="38">
        <v>8384</v>
      </c>
      <c r="J48" s="38">
        <v>56134</v>
      </c>
      <c r="K48" s="38">
        <v>164796</v>
      </c>
      <c r="L48" s="38">
        <v>145053</v>
      </c>
      <c r="M48" s="38">
        <v>59205</v>
      </c>
      <c r="N48" s="38">
        <v>1</v>
      </c>
      <c r="P48" s="1">
        <v>818222</v>
      </c>
    </row>
    <row r="49" spans="1:16" x14ac:dyDescent="0.55000000000000004">
      <c r="A49" s="36" t="s">
        <v>54</v>
      </c>
      <c r="B49" s="32">
        <f t="shared" si="4"/>
        <v>2940831</v>
      </c>
      <c r="C49" s="37">
        <f>SUM(一般接種!D48+一般接種!G48+一般接種!J48+医療従事者等!C46)</f>
        <v>1093049</v>
      </c>
      <c r="D49" s="33">
        <f t="shared" si="1"/>
        <v>0.8181884189236327</v>
      </c>
      <c r="E49" s="37">
        <f>SUM(一般接種!E48+一般接種!H48+一般接種!K48+医療従事者等!D46)</f>
        <v>1073526</v>
      </c>
      <c r="F49" s="34">
        <f t="shared" si="2"/>
        <v>0.80357471679074932</v>
      </c>
      <c r="G49" s="32">
        <f t="shared" si="5"/>
        <v>774256</v>
      </c>
      <c r="H49" s="34">
        <f t="shared" si="3"/>
        <v>0.57955982987234433</v>
      </c>
      <c r="I49" s="38">
        <v>14678</v>
      </c>
      <c r="J49" s="38">
        <v>65241</v>
      </c>
      <c r="K49" s="38">
        <v>274275</v>
      </c>
      <c r="L49" s="38">
        <v>299952</v>
      </c>
      <c r="M49" s="38">
        <v>119047</v>
      </c>
      <c r="N49" s="38">
        <v>1063</v>
      </c>
      <c r="P49" s="1">
        <v>1335938</v>
      </c>
    </row>
    <row r="50" spans="1:16" x14ac:dyDescent="0.55000000000000004">
      <c r="A50" s="36" t="s">
        <v>55</v>
      </c>
      <c r="B50" s="32">
        <f t="shared" si="4"/>
        <v>3909583</v>
      </c>
      <c r="C50" s="37">
        <f>SUM(一般接種!D49+一般接種!G49+一般接種!J49+医療従事者等!C47)</f>
        <v>1452312</v>
      </c>
      <c r="D50" s="33">
        <f t="shared" si="1"/>
        <v>0.82581305493718171</v>
      </c>
      <c r="E50" s="37">
        <f>SUM(一般接種!E49+一般接種!H49+一般接種!K49+医療従事者等!D47)</f>
        <v>1430690</v>
      </c>
      <c r="F50" s="34">
        <f t="shared" si="2"/>
        <v>0.81351836214813111</v>
      </c>
      <c r="G50" s="32">
        <f t="shared" si="5"/>
        <v>1026581</v>
      </c>
      <c r="H50" s="34">
        <f t="shared" si="3"/>
        <v>0.58373406798984451</v>
      </c>
      <c r="I50" s="38">
        <v>20945</v>
      </c>
      <c r="J50" s="38">
        <v>77458</v>
      </c>
      <c r="K50" s="38">
        <v>343078</v>
      </c>
      <c r="L50" s="38">
        <v>427571</v>
      </c>
      <c r="M50" s="38">
        <v>156380</v>
      </c>
      <c r="N50" s="38">
        <v>1149</v>
      </c>
      <c r="P50" s="1">
        <v>1758645</v>
      </c>
    </row>
    <row r="51" spans="1:16" x14ac:dyDescent="0.55000000000000004">
      <c r="A51" s="36" t="s">
        <v>56</v>
      </c>
      <c r="B51" s="32">
        <f t="shared" si="4"/>
        <v>2432758</v>
      </c>
      <c r="C51" s="37">
        <f>SUM(一般接種!D50+一般接種!G50+一般接種!J50+医療従事者等!C48)</f>
        <v>921701</v>
      </c>
      <c r="D51" s="33">
        <f t="shared" si="1"/>
        <v>0.80727678168691497</v>
      </c>
      <c r="E51" s="37">
        <f>SUM(一般接種!E50+一般接種!H50+一般接種!K50+医療従事者等!D48)</f>
        <v>903508</v>
      </c>
      <c r="F51" s="34">
        <f t="shared" si="2"/>
        <v>0.79134234471740961</v>
      </c>
      <c r="G51" s="32">
        <f t="shared" si="5"/>
        <v>607549</v>
      </c>
      <c r="H51" s="34">
        <f t="shared" si="3"/>
        <v>0.53212506163832252</v>
      </c>
      <c r="I51" s="38">
        <v>19283</v>
      </c>
      <c r="J51" s="38">
        <v>50604</v>
      </c>
      <c r="K51" s="38">
        <v>215779</v>
      </c>
      <c r="L51" s="38">
        <v>217609</v>
      </c>
      <c r="M51" s="38">
        <v>103412</v>
      </c>
      <c r="N51" s="38">
        <v>862</v>
      </c>
      <c r="P51" s="1">
        <v>1141741</v>
      </c>
    </row>
    <row r="52" spans="1:16" x14ac:dyDescent="0.55000000000000004">
      <c r="A52" s="36" t="s">
        <v>57</v>
      </c>
      <c r="B52" s="32">
        <f t="shared" si="4"/>
        <v>2291852</v>
      </c>
      <c r="C52" s="37">
        <f>SUM(一般接種!D51+一般接種!G51+一般接種!J51+医療従事者等!C49)</f>
        <v>866098</v>
      </c>
      <c r="D52" s="33">
        <f t="shared" si="1"/>
        <v>0.79660167341003507</v>
      </c>
      <c r="E52" s="37">
        <f>SUM(一般接種!E51+一般接種!H51+一般接種!K51+医療従事者等!D49)</f>
        <v>851584</v>
      </c>
      <c r="F52" s="34">
        <f t="shared" si="2"/>
        <v>0.78325228721139106</v>
      </c>
      <c r="G52" s="32">
        <f t="shared" si="5"/>
        <v>574170</v>
      </c>
      <c r="H52" s="34">
        <f t="shared" si="3"/>
        <v>0.52809818614272275</v>
      </c>
      <c r="I52" s="38">
        <v>10802</v>
      </c>
      <c r="J52" s="38">
        <v>46116</v>
      </c>
      <c r="K52" s="38">
        <v>186118</v>
      </c>
      <c r="L52" s="38">
        <v>214054</v>
      </c>
      <c r="M52" s="38">
        <v>116563</v>
      </c>
      <c r="N52" s="38">
        <v>517</v>
      </c>
      <c r="P52" s="1">
        <v>1087241</v>
      </c>
    </row>
    <row r="53" spans="1:16" x14ac:dyDescent="0.55000000000000004">
      <c r="A53" s="36" t="s">
        <v>58</v>
      </c>
      <c r="B53" s="32">
        <f t="shared" si="4"/>
        <v>3476313</v>
      </c>
      <c r="C53" s="37">
        <f>SUM(一般接種!D52+一般接種!G52+一般接種!J52+医療従事者等!C50)</f>
        <v>1312435</v>
      </c>
      <c r="D53" s="33">
        <f t="shared" si="1"/>
        <v>0.81138869019614634</v>
      </c>
      <c r="E53" s="37">
        <f>SUM(一般接種!E52+一般接種!H52+一般接種!K52+医療従事者等!D50)</f>
        <v>1285529</v>
      </c>
      <c r="F53" s="34">
        <f t="shared" si="2"/>
        <v>0.79475455281150054</v>
      </c>
      <c r="G53" s="32">
        <f t="shared" si="5"/>
        <v>878349</v>
      </c>
      <c r="H53" s="34">
        <f t="shared" si="3"/>
        <v>0.54302304087066777</v>
      </c>
      <c r="I53" s="38">
        <v>17050</v>
      </c>
      <c r="J53" s="38">
        <v>70480</v>
      </c>
      <c r="K53" s="38">
        <v>341101</v>
      </c>
      <c r="L53" s="38">
        <v>300679</v>
      </c>
      <c r="M53" s="38">
        <v>148087</v>
      </c>
      <c r="N53" s="38">
        <v>952</v>
      </c>
      <c r="P53" s="1">
        <v>1617517</v>
      </c>
    </row>
    <row r="54" spans="1:16" x14ac:dyDescent="0.55000000000000004">
      <c r="A54" s="36" t="s">
        <v>59</v>
      </c>
      <c r="B54" s="32">
        <f t="shared" si="4"/>
        <v>2672146</v>
      </c>
      <c r="C54" s="37">
        <f>SUM(一般接種!D53+一般接種!G53+一般接種!J53+医療従事者等!C51)</f>
        <v>1054586</v>
      </c>
      <c r="D54" s="40">
        <f t="shared" si="1"/>
        <v>0.71010249690596972</v>
      </c>
      <c r="E54" s="37">
        <f>SUM(一般接種!E53+一般接種!H53+一般接種!K53+医療従事者等!D51)</f>
        <v>1031490</v>
      </c>
      <c r="F54" s="34">
        <f t="shared" si="2"/>
        <v>0.69455087070522348</v>
      </c>
      <c r="G54" s="32">
        <f t="shared" si="5"/>
        <v>586070</v>
      </c>
      <c r="H54" s="34">
        <f t="shared" si="3"/>
        <v>0.39462857496845366</v>
      </c>
      <c r="I54" s="38">
        <v>17040</v>
      </c>
      <c r="J54" s="38">
        <v>57771</v>
      </c>
      <c r="K54" s="38">
        <v>209132</v>
      </c>
      <c r="L54" s="38">
        <v>189762</v>
      </c>
      <c r="M54" s="38">
        <v>111222</v>
      </c>
      <c r="N54" s="38">
        <v>1143</v>
      </c>
      <c r="P54" s="1">
        <v>1485118</v>
      </c>
    </row>
    <row r="55" spans="1:16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6" x14ac:dyDescent="0.55000000000000004">
      <c r="A56" s="89" t="s">
        <v>104</v>
      </c>
      <c r="B56" s="89"/>
      <c r="C56" s="89"/>
      <c r="D56" s="89"/>
      <c r="E56" s="89"/>
      <c r="F56" s="89"/>
      <c r="G56" s="89"/>
      <c r="H56" s="89"/>
      <c r="I56" s="89"/>
      <c r="J56" s="22"/>
      <c r="K56" s="22"/>
      <c r="L56" s="22"/>
      <c r="M56" s="22"/>
    </row>
    <row r="57" spans="1:16" x14ac:dyDescent="0.55000000000000004">
      <c r="A57" s="22" t="s">
        <v>105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6" x14ac:dyDescent="0.55000000000000004">
      <c r="A58" s="22" t="s">
        <v>106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x14ac:dyDescent="0.55000000000000004">
      <c r="A59" s="24" t="s">
        <v>107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6" x14ac:dyDescent="0.55000000000000004">
      <c r="A60" s="89" t="s">
        <v>108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57"/>
      <c r="M60" s="62"/>
    </row>
    <row r="61" spans="1:16" x14ac:dyDescent="0.55000000000000004">
      <c r="A61" s="24" t="s">
        <v>109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N3"/>
    <mergeCell ref="G4:N4"/>
    <mergeCell ref="I6:N6"/>
  </mergeCells>
  <phoneticPr fontId="2"/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G16" sqref="G16"/>
    </sheetView>
  </sheetViews>
  <sheetFormatPr defaultRowHeight="18" x14ac:dyDescent="0.55000000000000004"/>
  <cols>
    <col min="1" max="1" width="13.58203125" customWidth="1"/>
    <col min="2" max="2" width="11.4140625" style="30" bestFit="1" customWidth="1"/>
    <col min="3" max="8" width="11.4140625" bestFit="1" customWidth="1"/>
    <col min="9" max="9" width="8.6640625" bestFit="1" customWidth="1"/>
    <col min="10" max="11" width="9" bestFit="1" customWidth="1"/>
    <col min="12" max="12" width="1.6640625" customWidth="1"/>
    <col min="13" max="13" width="12.58203125" customWidth="1"/>
    <col min="15" max="15" width="12.1640625" customWidth="1"/>
    <col min="16" max="16" width="9.1640625" bestFit="1" customWidth="1"/>
    <col min="17" max="17" width="12.5" bestFit="1" customWidth="1"/>
  </cols>
  <sheetData>
    <row r="1" spans="1:18" x14ac:dyDescent="0.55000000000000004">
      <c r="A1" s="22" t="s">
        <v>110</v>
      </c>
      <c r="B1" s="23"/>
      <c r="C1" s="24"/>
      <c r="D1" s="24"/>
    </row>
    <row r="2" spans="1:18" x14ac:dyDescent="0.55000000000000004">
      <c r="B2"/>
      <c r="Q2" s="105" t="str">
        <f>'進捗状況 (都道府県別)'!H3</f>
        <v>（5月2日公表時点）</v>
      </c>
      <c r="R2" s="105"/>
    </row>
    <row r="3" spans="1:18" ht="37.5" customHeight="1" x14ac:dyDescent="0.55000000000000004">
      <c r="A3" s="106" t="s">
        <v>2</v>
      </c>
      <c r="B3" s="109" t="s">
        <v>142</v>
      </c>
      <c r="C3" s="109"/>
      <c r="D3" s="109"/>
      <c r="E3" s="109"/>
      <c r="F3" s="109"/>
      <c r="G3" s="109"/>
      <c r="H3" s="109"/>
      <c r="I3" s="109"/>
      <c r="J3" s="109"/>
      <c r="K3" s="109"/>
      <c r="M3" s="109" t="s">
        <v>143</v>
      </c>
      <c r="N3" s="109"/>
      <c r="O3" s="109"/>
      <c r="P3" s="109"/>
      <c r="Q3" s="109"/>
      <c r="R3" s="109"/>
    </row>
    <row r="4" spans="1:18" ht="18.75" customHeight="1" x14ac:dyDescent="0.55000000000000004">
      <c r="A4" s="107"/>
      <c r="B4" s="110" t="s">
        <v>12</v>
      </c>
      <c r="C4" s="111" t="s">
        <v>111</v>
      </c>
      <c r="D4" s="111"/>
      <c r="E4" s="111"/>
      <c r="F4" s="112" t="s">
        <v>112</v>
      </c>
      <c r="G4" s="113"/>
      <c r="H4" s="114"/>
      <c r="I4" s="112" t="s">
        <v>113</v>
      </c>
      <c r="J4" s="113"/>
      <c r="K4" s="114"/>
      <c r="M4" s="115" t="s">
        <v>114</v>
      </c>
      <c r="N4" s="115"/>
      <c r="O4" s="109" t="s">
        <v>115</v>
      </c>
      <c r="P4" s="109"/>
      <c r="Q4" s="111" t="s">
        <v>113</v>
      </c>
      <c r="R4" s="111"/>
    </row>
    <row r="5" spans="1:18" ht="36" x14ac:dyDescent="0.55000000000000004">
      <c r="A5" s="108"/>
      <c r="B5" s="110"/>
      <c r="C5" s="41" t="s">
        <v>116</v>
      </c>
      <c r="D5" s="41" t="s">
        <v>94</v>
      </c>
      <c r="E5" s="41" t="s">
        <v>95</v>
      </c>
      <c r="F5" s="41" t="s">
        <v>116</v>
      </c>
      <c r="G5" s="41" t="s">
        <v>94</v>
      </c>
      <c r="H5" s="41" t="s">
        <v>95</v>
      </c>
      <c r="I5" s="41" t="s">
        <v>116</v>
      </c>
      <c r="J5" s="41" t="s">
        <v>94</v>
      </c>
      <c r="K5" s="41" t="s">
        <v>95</v>
      </c>
      <c r="M5" s="42" t="s">
        <v>117</v>
      </c>
      <c r="N5" s="42" t="s">
        <v>118</v>
      </c>
      <c r="O5" s="42" t="s">
        <v>119</v>
      </c>
      <c r="P5" s="42" t="s">
        <v>120</v>
      </c>
      <c r="Q5" s="42" t="s">
        <v>119</v>
      </c>
      <c r="R5" s="42" t="s">
        <v>118</v>
      </c>
    </row>
    <row r="6" spans="1:18" x14ac:dyDescent="0.55000000000000004">
      <c r="A6" s="31" t="s">
        <v>121</v>
      </c>
      <c r="B6" s="43">
        <f>SUM(B7:B53)</f>
        <v>192324521</v>
      </c>
      <c r="C6" s="43">
        <f t="shared" ref="C6" si="0">SUM(C7:C53)</f>
        <v>159932752</v>
      </c>
      <c r="D6" s="43">
        <f>SUM(D7:D53)</f>
        <v>80381752</v>
      </c>
      <c r="E6" s="44">
        <f>SUM(E7:E53)</f>
        <v>79551000</v>
      </c>
      <c r="F6" s="44">
        <f t="shared" ref="F6:Q6" si="1">SUM(F7:F53)</f>
        <v>32274689</v>
      </c>
      <c r="G6" s="44">
        <f>SUM(G7:G53)</f>
        <v>16191603</v>
      </c>
      <c r="H6" s="44">
        <f t="shared" ref="H6:K6" si="2">SUM(H7:H53)</f>
        <v>16083086</v>
      </c>
      <c r="I6" s="44">
        <f>SUM(I7:I53)</f>
        <v>117080</v>
      </c>
      <c r="J6" s="44">
        <f t="shared" si="2"/>
        <v>58554</v>
      </c>
      <c r="K6" s="44">
        <f t="shared" si="2"/>
        <v>58526</v>
      </c>
      <c r="L6" s="45"/>
      <c r="M6" s="44">
        <f>SUM(M7:M53)</f>
        <v>175162920</v>
      </c>
      <c r="N6" s="46">
        <f>C6/M6</f>
        <v>0.91305141521961386</v>
      </c>
      <c r="O6" s="44">
        <f t="shared" si="1"/>
        <v>34257250</v>
      </c>
      <c r="P6" s="47">
        <f>F6/O6</f>
        <v>0.94212725773376438</v>
      </c>
      <c r="Q6" s="44">
        <f t="shared" si="1"/>
        <v>198640</v>
      </c>
      <c r="R6" s="47">
        <f>I6/Q6</f>
        <v>0.58940797422472813</v>
      </c>
    </row>
    <row r="7" spans="1:18" x14ac:dyDescent="0.55000000000000004">
      <c r="A7" s="48" t="s">
        <v>13</v>
      </c>
      <c r="B7" s="43">
        <v>7888523</v>
      </c>
      <c r="C7" s="43">
        <v>6392418</v>
      </c>
      <c r="D7" s="43">
        <v>3214793</v>
      </c>
      <c r="E7" s="44">
        <v>3177625</v>
      </c>
      <c r="F7" s="49">
        <v>1495248</v>
      </c>
      <c r="G7" s="44">
        <v>749692</v>
      </c>
      <c r="H7" s="44">
        <v>745556</v>
      </c>
      <c r="I7" s="44">
        <v>857</v>
      </c>
      <c r="J7" s="44">
        <v>421</v>
      </c>
      <c r="K7" s="44">
        <v>436</v>
      </c>
      <c r="L7" s="45"/>
      <c r="M7" s="44">
        <v>7343260</v>
      </c>
      <c r="N7" s="46">
        <v>0.87051500287338324</v>
      </c>
      <c r="O7" s="50">
        <v>1518200</v>
      </c>
      <c r="P7" s="46">
        <v>0.98488209722039255</v>
      </c>
      <c r="Q7" s="44">
        <v>900</v>
      </c>
      <c r="R7" s="47">
        <v>0.95222222222222219</v>
      </c>
    </row>
    <row r="8" spans="1:18" x14ac:dyDescent="0.55000000000000004">
      <c r="A8" s="48" t="s">
        <v>14</v>
      </c>
      <c r="B8" s="43">
        <v>2018568</v>
      </c>
      <c r="C8" s="43">
        <v>1828367</v>
      </c>
      <c r="D8" s="43">
        <v>919130</v>
      </c>
      <c r="E8" s="44">
        <v>909237</v>
      </c>
      <c r="F8" s="49">
        <v>187791</v>
      </c>
      <c r="G8" s="44">
        <v>94424</v>
      </c>
      <c r="H8" s="44">
        <v>93367</v>
      </c>
      <c r="I8" s="44">
        <v>2410</v>
      </c>
      <c r="J8" s="44">
        <v>1213</v>
      </c>
      <c r="K8" s="44">
        <v>1197</v>
      </c>
      <c r="L8" s="45"/>
      <c r="M8" s="44">
        <v>1910155</v>
      </c>
      <c r="N8" s="46">
        <v>0.95718253230758765</v>
      </c>
      <c r="O8" s="50">
        <v>186500</v>
      </c>
      <c r="P8" s="46">
        <v>1.0069222520107239</v>
      </c>
      <c r="Q8" s="44">
        <v>3700</v>
      </c>
      <c r="R8" s="47">
        <v>0.65135135135135136</v>
      </c>
    </row>
    <row r="9" spans="1:18" x14ac:dyDescent="0.55000000000000004">
      <c r="A9" s="48" t="s">
        <v>15</v>
      </c>
      <c r="B9" s="43">
        <v>1941617</v>
      </c>
      <c r="C9" s="43">
        <v>1697491</v>
      </c>
      <c r="D9" s="43">
        <v>854888</v>
      </c>
      <c r="E9" s="44">
        <v>842603</v>
      </c>
      <c r="F9" s="49">
        <v>244032</v>
      </c>
      <c r="G9" s="44">
        <v>122568</v>
      </c>
      <c r="H9" s="44">
        <v>121464</v>
      </c>
      <c r="I9" s="44">
        <v>94</v>
      </c>
      <c r="J9" s="44">
        <v>48</v>
      </c>
      <c r="K9" s="44">
        <v>46</v>
      </c>
      <c r="L9" s="45"/>
      <c r="M9" s="44">
        <v>1846385</v>
      </c>
      <c r="N9" s="46">
        <v>0.91935918023597463</v>
      </c>
      <c r="O9" s="50">
        <v>227500</v>
      </c>
      <c r="P9" s="46">
        <v>1.0726681318681319</v>
      </c>
      <c r="Q9" s="44">
        <v>160</v>
      </c>
      <c r="R9" s="47">
        <v>0.58750000000000002</v>
      </c>
    </row>
    <row r="10" spans="1:18" x14ac:dyDescent="0.55000000000000004">
      <c r="A10" s="48" t="s">
        <v>16</v>
      </c>
      <c r="B10" s="43">
        <v>3513017</v>
      </c>
      <c r="C10" s="43">
        <v>2772055</v>
      </c>
      <c r="D10" s="43">
        <v>1393909</v>
      </c>
      <c r="E10" s="44">
        <v>1378146</v>
      </c>
      <c r="F10" s="49">
        <v>740912</v>
      </c>
      <c r="G10" s="44">
        <v>371421</v>
      </c>
      <c r="H10" s="44">
        <v>369491</v>
      </c>
      <c r="I10" s="44">
        <v>50</v>
      </c>
      <c r="J10" s="44">
        <v>21</v>
      </c>
      <c r="K10" s="44">
        <v>29</v>
      </c>
      <c r="L10" s="45"/>
      <c r="M10" s="44">
        <v>3108965</v>
      </c>
      <c r="N10" s="46">
        <v>0.89163274594599806</v>
      </c>
      <c r="O10" s="50">
        <v>854400</v>
      </c>
      <c r="P10" s="46">
        <v>0.86717228464419471</v>
      </c>
      <c r="Q10" s="44">
        <v>140</v>
      </c>
      <c r="R10" s="47">
        <v>0.35714285714285715</v>
      </c>
    </row>
    <row r="11" spans="1:18" x14ac:dyDescent="0.55000000000000004">
      <c r="A11" s="48" t="s">
        <v>17</v>
      </c>
      <c r="B11" s="43">
        <v>1565915</v>
      </c>
      <c r="C11" s="43">
        <v>1470117</v>
      </c>
      <c r="D11" s="43">
        <v>739236</v>
      </c>
      <c r="E11" s="44">
        <v>730881</v>
      </c>
      <c r="F11" s="49">
        <v>95740</v>
      </c>
      <c r="G11" s="44">
        <v>48241</v>
      </c>
      <c r="H11" s="44">
        <v>47499</v>
      </c>
      <c r="I11" s="44">
        <v>58</v>
      </c>
      <c r="J11" s="44">
        <v>29</v>
      </c>
      <c r="K11" s="44">
        <v>29</v>
      </c>
      <c r="L11" s="45"/>
      <c r="M11" s="44">
        <v>1516255</v>
      </c>
      <c r="N11" s="46">
        <v>0.96957108138142989</v>
      </c>
      <c r="O11" s="50">
        <v>87900</v>
      </c>
      <c r="P11" s="46">
        <v>1.0891922639362912</v>
      </c>
      <c r="Q11" s="44">
        <v>140</v>
      </c>
      <c r="R11" s="47">
        <v>0.41428571428571431</v>
      </c>
    </row>
    <row r="12" spans="1:18" x14ac:dyDescent="0.55000000000000004">
      <c r="A12" s="48" t="s">
        <v>18</v>
      </c>
      <c r="B12" s="43">
        <v>1716407</v>
      </c>
      <c r="C12" s="43">
        <v>1638971</v>
      </c>
      <c r="D12" s="43">
        <v>825467</v>
      </c>
      <c r="E12" s="44">
        <v>813504</v>
      </c>
      <c r="F12" s="49">
        <v>77275</v>
      </c>
      <c r="G12" s="44">
        <v>38737</v>
      </c>
      <c r="H12" s="44">
        <v>38538</v>
      </c>
      <c r="I12" s="44">
        <v>161</v>
      </c>
      <c r="J12" s="44">
        <v>80</v>
      </c>
      <c r="K12" s="44">
        <v>81</v>
      </c>
      <c r="L12" s="45"/>
      <c r="M12" s="44">
        <v>1709995</v>
      </c>
      <c r="N12" s="46">
        <v>0.95846537562975331</v>
      </c>
      <c r="O12" s="50">
        <v>61700</v>
      </c>
      <c r="P12" s="46">
        <v>1.2524311183144246</v>
      </c>
      <c r="Q12" s="44">
        <v>340</v>
      </c>
      <c r="R12" s="47">
        <v>0.47352941176470587</v>
      </c>
    </row>
    <row r="13" spans="1:18" x14ac:dyDescent="0.55000000000000004">
      <c r="A13" s="48" t="s">
        <v>19</v>
      </c>
      <c r="B13" s="43">
        <v>2930465</v>
      </c>
      <c r="C13" s="43">
        <v>2722785</v>
      </c>
      <c r="D13" s="43">
        <v>1370862</v>
      </c>
      <c r="E13" s="44">
        <v>1351923</v>
      </c>
      <c r="F13" s="49">
        <v>207427</v>
      </c>
      <c r="G13" s="44">
        <v>104244</v>
      </c>
      <c r="H13" s="44">
        <v>103183</v>
      </c>
      <c r="I13" s="44">
        <v>253</v>
      </c>
      <c r="J13" s="44">
        <v>127</v>
      </c>
      <c r="K13" s="44">
        <v>126</v>
      </c>
      <c r="L13" s="45"/>
      <c r="M13" s="44">
        <v>2891840</v>
      </c>
      <c r="N13" s="46">
        <v>0.94154067998229496</v>
      </c>
      <c r="O13" s="50">
        <v>178600</v>
      </c>
      <c r="P13" s="46">
        <v>1.1614053751399775</v>
      </c>
      <c r="Q13" s="44">
        <v>560</v>
      </c>
      <c r="R13" s="47">
        <v>0.45178571428571429</v>
      </c>
    </row>
    <row r="14" spans="1:18" x14ac:dyDescent="0.55000000000000004">
      <c r="A14" s="48" t="s">
        <v>20</v>
      </c>
      <c r="B14" s="43">
        <v>4594473</v>
      </c>
      <c r="C14" s="43">
        <v>3724118</v>
      </c>
      <c r="D14" s="43">
        <v>1873681</v>
      </c>
      <c r="E14" s="44">
        <v>1850437</v>
      </c>
      <c r="F14" s="49">
        <v>869987</v>
      </c>
      <c r="G14" s="44">
        <v>436635</v>
      </c>
      <c r="H14" s="44">
        <v>433352</v>
      </c>
      <c r="I14" s="44">
        <v>368</v>
      </c>
      <c r="J14" s="44">
        <v>177</v>
      </c>
      <c r="K14" s="44">
        <v>191</v>
      </c>
      <c r="L14" s="45"/>
      <c r="M14" s="44">
        <v>4032105</v>
      </c>
      <c r="N14" s="46">
        <v>0.9236163244756771</v>
      </c>
      <c r="O14" s="50">
        <v>892500</v>
      </c>
      <c r="P14" s="46">
        <v>0.97477535014005601</v>
      </c>
      <c r="Q14" s="44">
        <v>860</v>
      </c>
      <c r="R14" s="47">
        <v>0.42790697674418604</v>
      </c>
    </row>
    <row r="15" spans="1:18" x14ac:dyDescent="0.55000000000000004">
      <c r="A15" s="51" t="s">
        <v>21</v>
      </c>
      <c r="B15" s="43">
        <v>3048504</v>
      </c>
      <c r="C15" s="43">
        <v>2665832</v>
      </c>
      <c r="D15" s="43">
        <v>1339850</v>
      </c>
      <c r="E15" s="44">
        <v>1325982</v>
      </c>
      <c r="F15" s="49">
        <v>381845</v>
      </c>
      <c r="G15" s="44">
        <v>191992</v>
      </c>
      <c r="H15" s="44">
        <v>189853</v>
      </c>
      <c r="I15" s="44">
        <v>827</v>
      </c>
      <c r="J15" s="44">
        <v>417</v>
      </c>
      <c r="K15" s="44">
        <v>410</v>
      </c>
      <c r="L15" s="45"/>
      <c r="M15" s="44">
        <v>2804850</v>
      </c>
      <c r="N15" s="46">
        <v>0.95043656523521758</v>
      </c>
      <c r="O15" s="50">
        <v>375900</v>
      </c>
      <c r="P15" s="46">
        <v>1.0158153764299016</v>
      </c>
      <c r="Q15" s="44">
        <v>1120</v>
      </c>
      <c r="R15" s="47">
        <v>0.73839285714285718</v>
      </c>
    </row>
    <row r="16" spans="1:18" x14ac:dyDescent="0.55000000000000004">
      <c r="A16" s="48" t="s">
        <v>22</v>
      </c>
      <c r="B16" s="43">
        <v>2987884</v>
      </c>
      <c r="C16" s="43">
        <v>2137833</v>
      </c>
      <c r="D16" s="43">
        <v>1074703</v>
      </c>
      <c r="E16" s="44">
        <v>1063130</v>
      </c>
      <c r="F16" s="49">
        <v>849835</v>
      </c>
      <c r="G16" s="44">
        <v>426285</v>
      </c>
      <c r="H16" s="44">
        <v>423550</v>
      </c>
      <c r="I16" s="44">
        <v>216</v>
      </c>
      <c r="J16" s="44">
        <v>95</v>
      </c>
      <c r="K16" s="44">
        <v>121</v>
      </c>
      <c r="L16" s="45"/>
      <c r="M16" s="44">
        <v>2439595</v>
      </c>
      <c r="N16" s="46">
        <v>0.87630651809009286</v>
      </c>
      <c r="O16" s="50">
        <v>887500</v>
      </c>
      <c r="P16" s="46">
        <v>0.95756056338028173</v>
      </c>
      <c r="Q16" s="44">
        <v>340</v>
      </c>
      <c r="R16" s="47">
        <v>0.63529411764705879</v>
      </c>
    </row>
    <row r="17" spans="1:18" x14ac:dyDescent="0.55000000000000004">
      <c r="A17" s="48" t="s">
        <v>23</v>
      </c>
      <c r="B17" s="43">
        <v>11482693</v>
      </c>
      <c r="C17" s="43">
        <v>9788849</v>
      </c>
      <c r="D17" s="43">
        <v>4926599</v>
      </c>
      <c r="E17" s="44">
        <v>4862250</v>
      </c>
      <c r="F17" s="49">
        <v>1675786</v>
      </c>
      <c r="G17" s="44">
        <v>839482</v>
      </c>
      <c r="H17" s="44">
        <v>836304</v>
      </c>
      <c r="I17" s="44">
        <v>18058</v>
      </c>
      <c r="J17" s="44">
        <v>9062</v>
      </c>
      <c r="K17" s="44">
        <v>8996</v>
      </c>
      <c r="L17" s="45"/>
      <c r="M17" s="44">
        <v>10649510</v>
      </c>
      <c r="N17" s="46">
        <v>0.91918304222447789</v>
      </c>
      <c r="O17" s="50">
        <v>659400</v>
      </c>
      <c r="P17" s="46">
        <v>2.541380042462845</v>
      </c>
      <c r="Q17" s="44">
        <v>37520</v>
      </c>
      <c r="R17" s="47">
        <v>0.48128997867803835</v>
      </c>
    </row>
    <row r="18" spans="1:18" x14ac:dyDescent="0.55000000000000004">
      <c r="A18" s="48" t="s">
        <v>24</v>
      </c>
      <c r="B18" s="43">
        <v>9807364</v>
      </c>
      <c r="C18" s="43">
        <v>8105341</v>
      </c>
      <c r="D18" s="43">
        <v>4076276</v>
      </c>
      <c r="E18" s="44">
        <v>4029065</v>
      </c>
      <c r="F18" s="49">
        <v>1701215</v>
      </c>
      <c r="G18" s="44">
        <v>852494</v>
      </c>
      <c r="H18" s="44">
        <v>848721</v>
      </c>
      <c r="I18" s="44">
        <v>808</v>
      </c>
      <c r="J18" s="44">
        <v>369</v>
      </c>
      <c r="K18" s="44">
        <v>439</v>
      </c>
      <c r="L18" s="45"/>
      <c r="M18" s="44">
        <v>8681145</v>
      </c>
      <c r="N18" s="46">
        <v>0.93367188314444693</v>
      </c>
      <c r="O18" s="50">
        <v>643300</v>
      </c>
      <c r="P18" s="46">
        <v>2.6445126690502097</v>
      </c>
      <c r="Q18" s="44">
        <v>4360</v>
      </c>
      <c r="R18" s="47">
        <v>0.1853211009174312</v>
      </c>
    </row>
    <row r="19" spans="1:18" x14ac:dyDescent="0.55000000000000004">
      <c r="A19" s="48" t="s">
        <v>25</v>
      </c>
      <c r="B19" s="43">
        <v>21162191</v>
      </c>
      <c r="C19" s="43">
        <v>15794444</v>
      </c>
      <c r="D19" s="43">
        <v>7941248</v>
      </c>
      <c r="E19" s="44">
        <v>7853196</v>
      </c>
      <c r="F19" s="49">
        <v>5354276</v>
      </c>
      <c r="G19" s="44">
        <v>2686332</v>
      </c>
      <c r="H19" s="44">
        <v>2667944</v>
      </c>
      <c r="I19" s="44">
        <v>13471</v>
      </c>
      <c r="J19" s="44">
        <v>6626</v>
      </c>
      <c r="K19" s="44">
        <v>6845</v>
      </c>
      <c r="L19" s="45"/>
      <c r="M19" s="44">
        <v>17601290</v>
      </c>
      <c r="N19" s="46">
        <v>0.89734581953936332</v>
      </c>
      <c r="O19" s="50">
        <v>10132950</v>
      </c>
      <c r="P19" s="46">
        <v>0.52840248890994235</v>
      </c>
      <c r="Q19" s="44">
        <v>43540</v>
      </c>
      <c r="R19" s="47">
        <v>0.30939366100137805</v>
      </c>
    </row>
    <row r="20" spans="1:18" x14ac:dyDescent="0.55000000000000004">
      <c r="A20" s="48" t="s">
        <v>26</v>
      </c>
      <c r="B20" s="43">
        <v>14288048</v>
      </c>
      <c r="C20" s="43">
        <v>10950983</v>
      </c>
      <c r="D20" s="43">
        <v>5502069</v>
      </c>
      <c r="E20" s="44">
        <v>5448914</v>
      </c>
      <c r="F20" s="49">
        <v>3330990</v>
      </c>
      <c r="G20" s="44">
        <v>1668497</v>
      </c>
      <c r="H20" s="44">
        <v>1662493</v>
      </c>
      <c r="I20" s="44">
        <v>6075</v>
      </c>
      <c r="J20" s="44">
        <v>3056</v>
      </c>
      <c r="K20" s="44">
        <v>3019</v>
      </c>
      <c r="L20" s="45"/>
      <c r="M20" s="44">
        <v>11740835</v>
      </c>
      <c r="N20" s="46">
        <v>0.93272607953352549</v>
      </c>
      <c r="O20" s="50">
        <v>1939600</v>
      </c>
      <c r="P20" s="46">
        <v>1.7173592493297587</v>
      </c>
      <c r="Q20" s="44">
        <v>11540</v>
      </c>
      <c r="R20" s="47">
        <v>0.52642980935875217</v>
      </c>
    </row>
    <row r="21" spans="1:18" x14ac:dyDescent="0.55000000000000004">
      <c r="A21" s="48" t="s">
        <v>27</v>
      </c>
      <c r="B21" s="43">
        <v>3510802</v>
      </c>
      <c r="C21" s="43">
        <v>2939845</v>
      </c>
      <c r="D21" s="43">
        <v>1477896</v>
      </c>
      <c r="E21" s="44">
        <v>1461949</v>
      </c>
      <c r="F21" s="49">
        <v>570879</v>
      </c>
      <c r="G21" s="44">
        <v>286558</v>
      </c>
      <c r="H21" s="44">
        <v>284321</v>
      </c>
      <c r="I21" s="44">
        <v>78</v>
      </c>
      <c r="J21" s="44">
        <v>35</v>
      </c>
      <c r="K21" s="44">
        <v>43</v>
      </c>
      <c r="L21" s="45"/>
      <c r="M21" s="44">
        <v>3227505</v>
      </c>
      <c r="N21" s="46">
        <v>0.91087233017454661</v>
      </c>
      <c r="O21" s="50">
        <v>584800</v>
      </c>
      <c r="P21" s="46">
        <v>0.9761952804377565</v>
      </c>
      <c r="Q21" s="44">
        <v>240</v>
      </c>
      <c r="R21" s="47">
        <v>0.32500000000000001</v>
      </c>
    </row>
    <row r="22" spans="1:18" x14ac:dyDescent="0.55000000000000004">
      <c r="A22" s="48" t="s">
        <v>28</v>
      </c>
      <c r="B22" s="43">
        <v>1667163</v>
      </c>
      <c r="C22" s="43">
        <v>1481110</v>
      </c>
      <c r="D22" s="43">
        <v>743688</v>
      </c>
      <c r="E22" s="44">
        <v>737422</v>
      </c>
      <c r="F22" s="49">
        <v>185839</v>
      </c>
      <c r="G22" s="44">
        <v>93148</v>
      </c>
      <c r="H22" s="44">
        <v>92691</v>
      </c>
      <c r="I22" s="44">
        <v>214</v>
      </c>
      <c r="J22" s="44">
        <v>109</v>
      </c>
      <c r="K22" s="44">
        <v>105</v>
      </c>
      <c r="L22" s="45"/>
      <c r="M22" s="44">
        <v>1580820</v>
      </c>
      <c r="N22" s="46">
        <v>0.93692514011715444</v>
      </c>
      <c r="O22" s="50">
        <v>176600</v>
      </c>
      <c r="P22" s="46">
        <v>1.0523159682899208</v>
      </c>
      <c r="Q22" s="44">
        <v>440</v>
      </c>
      <c r="R22" s="47">
        <v>0.48636363636363639</v>
      </c>
    </row>
    <row r="23" spans="1:18" x14ac:dyDescent="0.55000000000000004">
      <c r="A23" s="48" t="s">
        <v>29</v>
      </c>
      <c r="B23" s="43">
        <v>1721782</v>
      </c>
      <c r="C23" s="43">
        <v>1515469</v>
      </c>
      <c r="D23" s="43">
        <v>761290</v>
      </c>
      <c r="E23" s="44">
        <v>754179</v>
      </c>
      <c r="F23" s="49">
        <v>205305</v>
      </c>
      <c r="G23" s="44">
        <v>103021</v>
      </c>
      <c r="H23" s="44">
        <v>102284</v>
      </c>
      <c r="I23" s="44">
        <v>1008</v>
      </c>
      <c r="J23" s="44">
        <v>503</v>
      </c>
      <c r="K23" s="44">
        <v>505</v>
      </c>
      <c r="L23" s="45"/>
      <c r="M23" s="44">
        <v>1612630</v>
      </c>
      <c r="N23" s="46">
        <v>0.93974997364553559</v>
      </c>
      <c r="O23" s="50">
        <v>220900</v>
      </c>
      <c r="P23" s="46">
        <v>0.92940244454504306</v>
      </c>
      <c r="Q23" s="44">
        <v>1080</v>
      </c>
      <c r="R23" s="47">
        <v>0.93333333333333335</v>
      </c>
    </row>
    <row r="24" spans="1:18" x14ac:dyDescent="0.55000000000000004">
      <c r="A24" s="48" t="s">
        <v>30</v>
      </c>
      <c r="B24" s="43">
        <v>1187435</v>
      </c>
      <c r="C24" s="43">
        <v>1045013</v>
      </c>
      <c r="D24" s="43">
        <v>525328</v>
      </c>
      <c r="E24" s="44">
        <v>519685</v>
      </c>
      <c r="F24" s="49">
        <v>142359</v>
      </c>
      <c r="G24" s="44">
        <v>71480</v>
      </c>
      <c r="H24" s="44">
        <v>70879</v>
      </c>
      <c r="I24" s="44">
        <v>63</v>
      </c>
      <c r="J24" s="44">
        <v>21</v>
      </c>
      <c r="K24" s="44">
        <v>42</v>
      </c>
      <c r="L24" s="45"/>
      <c r="M24" s="44">
        <v>1118270</v>
      </c>
      <c r="N24" s="46">
        <v>0.93449077593067864</v>
      </c>
      <c r="O24" s="50">
        <v>145200</v>
      </c>
      <c r="P24" s="46">
        <v>0.98043388429752065</v>
      </c>
      <c r="Q24" s="44">
        <v>140</v>
      </c>
      <c r="R24" s="47">
        <v>0.45</v>
      </c>
    </row>
    <row r="25" spans="1:18" x14ac:dyDescent="0.55000000000000004">
      <c r="A25" s="48" t="s">
        <v>31</v>
      </c>
      <c r="B25" s="43">
        <v>1266602</v>
      </c>
      <c r="C25" s="43">
        <v>1116970</v>
      </c>
      <c r="D25" s="43">
        <v>560940</v>
      </c>
      <c r="E25" s="44">
        <v>556030</v>
      </c>
      <c r="F25" s="49">
        <v>149600</v>
      </c>
      <c r="G25" s="44">
        <v>75088</v>
      </c>
      <c r="H25" s="44">
        <v>74512</v>
      </c>
      <c r="I25" s="44">
        <v>32</v>
      </c>
      <c r="J25" s="44">
        <v>12</v>
      </c>
      <c r="K25" s="44">
        <v>20</v>
      </c>
      <c r="L25" s="45"/>
      <c r="M25" s="44">
        <v>1251490</v>
      </c>
      <c r="N25" s="46">
        <v>0.89251212554634873</v>
      </c>
      <c r="O25" s="50">
        <v>139400</v>
      </c>
      <c r="P25" s="46">
        <v>1.0731707317073171</v>
      </c>
      <c r="Q25" s="44">
        <v>280</v>
      </c>
      <c r="R25" s="47">
        <v>0.11428571428571428</v>
      </c>
    </row>
    <row r="26" spans="1:18" x14ac:dyDescent="0.55000000000000004">
      <c r="A26" s="48" t="s">
        <v>32</v>
      </c>
      <c r="B26" s="43">
        <v>3209540</v>
      </c>
      <c r="C26" s="43">
        <v>2919846</v>
      </c>
      <c r="D26" s="43">
        <v>1466518</v>
      </c>
      <c r="E26" s="44">
        <v>1453328</v>
      </c>
      <c r="F26" s="49">
        <v>289572</v>
      </c>
      <c r="G26" s="44">
        <v>145378</v>
      </c>
      <c r="H26" s="44">
        <v>144194</v>
      </c>
      <c r="I26" s="44">
        <v>122</v>
      </c>
      <c r="J26" s="44">
        <v>55</v>
      </c>
      <c r="K26" s="44">
        <v>67</v>
      </c>
      <c r="L26" s="45"/>
      <c r="M26" s="44">
        <v>3146270</v>
      </c>
      <c r="N26" s="46">
        <v>0.9280341483725173</v>
      </c>
      <c r="O26" s="50">
        <v>268100</v>
      </c>
      <c r="P26" s="46">
        <v>1.0800895188362551</v>
      </c>
      <c r="Q26" s="44">
        <v>140</v>
      </c>
      <c r="R26" s="47">
        <v>0.87142857142857144</v>
      </c>
    </row>
    <row r="27" spans="1:18" x14ac:dyDescent="0.55000000000000004">
      <c r="A27" s="48" t="s">
        <v>33</v>
      </c>
      <c r="B27" s="43">
        <v>3104304</v>
      </c>
      <c r="C27" s="43">
        <v>2763580</v>
      </c>
      <c r="D27" s="43">
        <v>1387197</v>
      </c>
      <c r="E27" s="44">
        <v>1376383</v>
      </c>
      <c r="F27" s="49">
        <v>338592</v>
      </c>
      <c r="G27" s="44">
        <v>170468</v>
      </c>
      <c r="H27" s="44">
        <v>168124</v>
      </c>
      <c r="I27" s="44">
        <v>2132</v>
      </c>
      <c r="J27" s="44">
        <v>1065</v>
      </c>
      <c r="K27" s="44">
        <v>1067</v>
      </c>
      <c r="L27" s="45"/>
      <c r="M27" s="44">
        <v>2968425</v>
      </c>
      <c r="N27" s="46">
        <v>0.93099202439003848</v>
      </c>
      <c r="O27" s="50">
        <v>279600</v>
      </c>
      <c r="P27" s="46">
        <v>1.2109871244635193</v>
      </c>
      <c r="Q27" s="44">
        <v>2580</v>
      </c>
      <c r="R27" s="47">
        <v>0.82635658914728682</v>
      </c>
    </row>
    <row r="28" spans="1:18" x14ac:dyDescent="0.55000000000000004">
      <c r="A28" s="48" t="s">
        <v>34</v>
      </c>
      <c r="B28" s="43">
        <v>5886417</v>
      </c>
      <c r="C28" s="43">
        <v>5106225</v>
      </c>
      <c r="D28" s="43">
        <v>2565337</v>
      </c>
      <c r="E28" s="44">
        <v>2540888</v>
      </c>
      <c r="F28" s="49">
        <v>780009</v>
      </c>
      <c r="G28" s="44">
        <v>391094</v>
      </c>
      <c r="H28" s="44">
        <v>388915</v>
      </c>
      <c r="I28" s="44">
        <v>183</v>
      </c>
      <c r="J28" s="44">
        <v>91</v>
      </c>
      <c r="K28" s="44">
        <v>92</v>
      </c>
      <c r="L28" s="45"/>
      <c r="M28" s="44">
        <v>5357620</v>
      </c>
      <c r="N28" s="46">
        <v>0.95307711259850458</v>
      </c>
      <c r="O28" s="50">
        <v>752600</v>
      </c>
      <c r="P28" s="46">
        <v>1.0364190805208611</v>
      </c>
      <c r="Q28" s="44">
        <v>1060</v>
      </c>
      <c r="R28" s="47">
        <v>0.17264150943396225</v>
      </c>
    </row>
    <row r="29" spans="1:18" x14ac:dyDescent="0.55000000000000004">
      <c r="A29" s="48" t="s">
        <v>35</v>
      </c>
      <c r="B29" s="43">
        <v>11172741</v>
      </c>
      <c r="C29" s="43">
        <v>8741034</v>
      </c>
      <c r="D29" s="43">
        <v>4390450</v>
      </c>
      <c r="E29" s="44">
        <v>4350584</v>
      </c>
      <c r="F29" s="49">
        <v>2430982</v>
      </c>
      <c r="G29" s="44">
        <v>1219578</v>
      </c>
      <c r="H29" s="44">
        <v>1211404</v>
      </c>
      <c r="I29" s="44">
        <v>725</v>
      </c>
      <c r="J29" s="44">
        <v>335</v>
      </c>
      <c r="K29" s="44">
        <v>390</v>
      </c>
      <c r="L29" s="45"/>
      <c r="M29" s="44">
        <v>9966910</v>
      </c>
      <c r="N29" s="46">
        <v>0.87700541090468365</v>
      </c>
      <c r="O29" s="50">
        <v>2709600</v>
      </c>
      <c r="P29" s="46">
        <v>0.89717375258340715</v>
      </c>
      <c r="Q29" s="44">
        <v>1340</v>
      </c>
      <c r="R29" s="47">
        <v>0.54104477611940294</v>
      </c>
    </row>
    <row r="30" spans="1:18" x14ac:dyDescent="0.55000000000000004">
      <c r="A30" s="48" t="s">
        <v>36</v>
      </c>
      <c r="B30" s="43">
        <v>2755837</v>
      </c>
      <c r="C30" s="43">
        <v>2484338</v>
      </c>
      <c r="D30" s="43">
        <v>1247109</v>
      </c>
      <c r="E30" s="44">
        <v>1237229</v>
      </c>
      <c r="F30" s="49">
        <v>271015</v>
      </c>
      <c r="G30" s="44">
        <v>136199</v>
      </c>
      <c r="H30" s="44">
        <v>134816</v>
      </c>
      <c r="I30" s="44">
        <v>484</v>
      </c>
      <c r="J30" s="44">
        <v>243</v>
      </c>
      <c r="K30" s="44">
        <v>241</v>
      </c>
      <c r="L30" s="45"/>
      <c r="M30" s="44">
        <v>2648215</v>
      </c>
      <c r="N30" s="46">
        <v>0.93811793981984093</v>
      </c>
      <c r="O30" s="50">
        <v>239400</v>
      </c>
      <c r="P30" s="46">
        <v>1.1320593149540519</v>
      </c>
      <c r="Q30" s="44">
        <v>780</v>
      </c>
      <c r="R30" s="47">
        <v>0.62051282051282053</v>
      </c>
    </row>
    <row r="31" spans="1:18" x14ac:dyDescent="0.55000000000000004">
      <c r="A31" s="48" t="s">
        <v>37</v>
      </c>
      <c r="B31" s="43">
        <v>2169995</v>
      </c>
      <c r="C31" s="43">
        <v>1801364</v>
      </c>
      <c r="D31" s="43">
        <v>905043</v>
      </c>
      <c r="E31" s="44">
        <v>896321</v>
      </c>
      <c r="F31" s="49">
        <v>368537</v>
      </c>
      <c r="G31" s="44">
        <v>184650</v>
      </c>
      <c r="H31" s="44">
        <v>183887</v>
      </c>
      <c r="I31" s="44">
        <v>94</v>
      </c>
      <c r="J31" s="44">
        <v>47</v>
      </c>
      <c r="K31" s="44">
        <v>47</v>
      </c>
      <c r="L31" s="45"/>
      <c r="M31" s="44">
        <v>1896490</v>
      </c>
      <c r="N31" s="46">
        <v>0.94984102209871923</v>
      </c>
      <c r="O31" s="50">
        <v>348300</v>
      </c>
      <c r="P31" s="46">
        <v>1.0581022107378697</v>
      </c>
      <c r="Q31" s="44">
        <v>240</v>
      </c>
      <c r="R31" s="47">
        <v>0.39166666666666666</v>
      </c>
    </row>
    <row r="32" spans="1:18" x14ac:dyDescent="0.55000000000000004">
      <c r="A32" s="48" t="s">
        <v>38</v>
      </c>
      <c r="B32" s="43">
        <v>3744267</v>
      </c>
      <c r="C32" s="43">
        <v>3092628</v>
      </c>
      <c r="D32" s="43">
        <v>1552275</v>
      </c>
      <c r="E32" s="44">
        <v>1540353</v>
      </c>
      <c r="F32" s="49">
        <v>651134</v>
      </c>
      <c r="G32" s="44">
        <v>326835</v>
      </c>
      <c r="H32" s="44">
        <v>324299</v>
      </c>
      <c r="I32" s="44">
        <v>505</v>
      </c>
      <c r="J32" s="44">
        <v>261</v>
      </c>
      <c r="K32" s="44">
        <v>244</v>
      </c>
      <c r="L32" s="45"/>
      <c r="M32" s="44">
        <v>3370895</v>
      </c>
      <c r="N32" s="46">
        <v>0.91745011339718385</v>
      </c>
      <c r="O32" s="50">
        <v>704200</v>
      </c>
      <c r="P32" s="46">
        <v>0.92464356716841811</v>
      </c>
      <c r="Q32" s="44">
        <v>1060</v>
      </c>
      <c r="R32" s="47">
        <v>0.47641509433962265</v>
      </c>
    </row>
    <row r="33" spans="1:18" x14ac:dyDescent="0.55000000000000004">
      <c r="A33" s="48" t="s">
        <v>39</v>
      </c>
      <c r="B33" s="43">
        <v>12874698</v>
      </c>
      <c r="C33" s="43">
        <v>9939345</v>
      </c>
      <c r="D33" s="43">
        <v>4989891</v>
      </c>
      <c r="E33" s="44">
        <v>4949454</v>
      </c>
      <c r="F33" s="49">
        <v>2871468</v>
      </c>
      <c r="G33" s="44">
        <v>1439727</v>
      </c>
      <c r="H33" s="44">
        <v>1431741</v>
      </c>
      <c r="I33" s="44">
        <v>63885</v>
      </c>
      <c r="J33" s="44">
        <v>32163</v>
      </c>
      <c r="K33" s="44">
        <v>31722</v>
      </c>
      <c r="L33" s="45"/>
      <c r="M33" s="44">
        <v>11472965</v>
      </c>
      <c r="N33" s="46">
        <v>0.86632749250084873</v>
      </c>
      <c r="O33" s="50">
        <v>3481300</v>
      </c>
      <c r="P33" s="46">
        <v>0.82482635796972392</v>
      </c>
      <c r="Q33" s="44">
        <v>72620</v>
      </c>
      <c r="R33" s="47">
        <v>0.8797163315890939</v>
      </c>
    </row>
    <row r="34" spans="1:18" x14ac:dyDescent="0.55000000000000004">
      <c r="A34" s="48" t="s">
        <v>40</v>
      </c>
      <c r="B34" s="43">
        <v>8275452</v>
      </c>
      <c r="C34" s="43">
        <v>6888658</v>
      </c>
      <c r="D34" s="43">
        <v>3457020</v>
      </c>
      <c r="E34" s="44">
        <v>3431638</v>
      </c>
      <c r="F34" s="49">
        <v>1385673</v>
      </c>
      <c r="G34" s="44">
        <v>696009</v>
      </c>
      <c r="H34" s="44">
        <v>689664</v>
      </c>
      <c r="I34" s="44">
        <v>1121</v>
      </c>
      <c r="J34" s="44">
        <v>547</v>
      </c>
      <c r="K34" s="44">
        <v>574</v>
      </c>
      <c r="L34" s="45"/>
      <c r="M34" s="44">
        <v>7567735</v>
      </c>
      <c r="N34" s="46">
        <v>0.91026681034682111</v>
      </c>
      <c r="O34" s="50">
        <v>1135400</v>
      </c>
      <c r="P34" s="46">
        <v>1.2204271622335741</v>
      </c>
      <c r="Q34" s="44">
        <v>2440</v>
      </c>
      <c r="R34" s="47">
        <v>0.45942622950819673</v>
      </c>
    </row>
    <row r="35" spans="1:18" x14ac:dyDescent="0.55000000000000004">
      <c r="A35" s="48" t="s">
        <v>41</v>
      </c>
      <c r="B35" s="43">
        <v>2030930</v>
      </c>
      <c r="C35" s="43">
        <v>1808920</v>
      </c>
      <c r="D35" s="43">
        <v>907701</v>
      </c>
      <c r="E35" s="44">
        <v>901219</v>
      </c>
      <c r="F35" s="49">
        <v>221816</v>
      </c>
      <c r="G35" s="44">
        <v>111162</v>
      </c>
      <c r="H35" s="44">
        <v>110654</v>
      </c>
      <c r="I35" s="44">
        <v>194</v>
      </c>
      <c r="J35" s="44">
        <v>93</v>
      </c>
      <c r="K35" s="44">
        <v>101</v>
      </c>
      <c r="L35" s="45"/>
      <c r="M35" s="44">
        <v>1960600</v>
      </c>
      <c r="N35" s="46">
        <v>0.92263592777721104</v>
      </c>
      <c r="O35" s="50">
        <v>127300</v>
      </c>
      <c r="P35" s="46">
        <v>1.7424666142969363</v>
      </c>
      <c r="Q35" s="44">
        <v>700</v>
      </c>
      <c r="R35" s="47">
        <v>0.27714285714285714</v>
      </c>
    </row>
    <row r="36" spans="1:18" x14ac:dyDescent="0.55000000000000004">
      <c r="A36" s="48" t="s">
        <v>42</v>
      </c>
      <c r="B36" s="43">
        <v>1383736</v>
      </c>
      <c r="C36" s="43">
        <v>1321511</v>
      </c>
      <c r="D36" s="43">
        <v>663011</v>
      </c>
      <c r="E36" s="44">
        <v>658500</v>
      </c>
      <c r="F36" s="49">
        <v>62150</v>
      </c>
      <c r="G36" s="44">
        <v>31147</v>
      </c>
      <c r="H36" s="44">
        <v>31003</v>
      </c>
      <c r="I36" s="44">
        <v>75</v>
      </c>
      <c r="J36" s="44">
        <v>39</v>
      </c>
      <c r="K36" s="44">
        <v>36</v>
      </c>
      <c r="L36" s="45"/>
      <c r="M36" s="44">
        <v>1397445</v>
      </c>
      <c r="N36" s="46">
        <v>0.94566226219994343</v>
      </c>
      <c r="O36" s="50">
        <v>48100</v>
      </c>
      <c r="P36" s="46">
        <v>1.2920997920997921</v>
      </c>
      <c r="Q36" s="44">
        <v>160</v>
      </c>
      <c r="R36" s="47">
        <v>0.46875</v>
      </c>
    </row>
    <row r="37" spans="1:18" x14ac:dyDescent="0.55000000000000004">
      <c r="A37" s="48" t="s">
        <v>43</v>
      </c>
      <c r="B37" s="43">
        <v>811094</v>
      </c>
      <c r="C37" s="43">
        <v>711237</v>
      </c>
      <c r="D37" s="43">
        <v>357401</v>
      </c>
      <c r="E37" s="44">
        <v>353836</v>
      </c>
      <c r="F37" s="49">
        <v>99794</v>
      </c>
      <c r="G37" s="44">
        <v>50100</v>
      </c>
      <c r="H37" s="44">
        <v>49694</v>
      </c>
      <c r="I37" s="44">
        <v>63</v>
      </c>
      <c r="J37" s="44">
        <v>30</v>
      </c>
      <c r="K37" s="44">
        <v>33</v>
      </c>
      <c r="L37" s="45"/>
      <c r="M37" s="44">
        <v>812460</v>
      </c>
      <c r="N37" s="46">
        <v>0.87541171257661921</v>
      </c>
      <c r="O37" s="50">
        <v>110800</v>
      </c>
      <c r="P37" s="46">
        <v>0.90066787003610105</v>
      </c>
      <c r="Q37" s="44">
        <v>340</v>
      </c>
      <c r="R37" s="47">
        <v>0.18529411764705883</v>
      </c>
    </row>
    <row r="38" spans="1:18" x14ac:dyDescent="0.55000000000000004">
      <c r="A38" s="48" t="s">
        <v>44</v>
      </c>
      <c r="B38" s="43">
        <v>1032027</v>
      </c>
      <c r="C38" s="43">
        <v>976569</v>
      </c>
      <c r="D38" s="43">
        <v>490828</v>
      </c>
      <c r="E38" s="44">
        <v>485741</v>
      </c>
      <c r="F38" s="49">
        <v>55348</v>
      </c>
      <c r="G38" s="44">
        <v>27754</v>
      </c>
      <c r="H38" s="44">
        <v>27594</v>
      </c>
      <c r="I38" s="44">
        <v>110</v>
      </c>
      <c r="J38" s="44">
        <v>52</v>
      </c>
      <c r="K38" s="44">
        <v>58</v>
      </c>
      <c r="L38" s="45"/>
      <c r="M38" s="44">
        <v>1058800</v>
      </c>
      <c r="N38" s="46">
        <v>0.92233566301473369</v>
      </c>
      <c r="O38" s="50">
        <v>47400</v>
      </c>
      <c r="P38" s="46">
        <v>1.1676793248945148</v>
      </c>
      <c r="Q38" s="44">
        <v>680</v>
      </c>
      <c r="R38" s="47">
        <v>0.16176470588235295</v>
      </c>
    </row>
    <row r="39" spans="1:18" x14ac:dyDescent="0.55000000000000004">
      <c r="A39" s="48" t="s">
        <v>45</v>
      </c>
      <c r="B39" s="43">
        <v>2736896</v>
      </c>
      <c r="C39" s="43">
        <v>2403883</v>
      </c>
      <c r="D39" s="43">
        <v>1207289</v>
      </c>
      <c r="E39" s="44">
        <v>1196594</v>
      </c>
      <c r="F39" s="49">
        <v>332698</v>
      </c>
      <c r="G39" s="44">
        <v>167019</v>
      </c>
      <c r="H39" s="44">
        <v>165679</v>
      </c>
      <c r="I39" s="44">
        <v>315</v>
      </c>
      <c r="J39" s="44">
        <v>156</v>
      </c>
      <c r="K39" s="44">
        <v>159</v>
      </c>
      <c r="L39" s="45"/>
      <c r="M39" s="44">
        <v>2778030</v>
      </c>
      <c r="N39" s="46">
        <v>0.86531930900674214</v>
      </c>
      <c r="O39" s="50">
        <v>385900</v>
      </c>
      <c r="P39" s="46">
        <v>0.86213526820419795</v>
      </c>
      <c r="Q39" s="44">
        <v>720</v>
      </c>
      <c r="R39" s="47">
        <v>0.4375</v>
      </c>
    </row>
    <row r="40" spans="1:18" x14ac:dyDescent="0.55000000000000004">
      <c r="A40" s="48" t="s">
        <v>46</v>
      </c>
      <c r="B40" s="43">
        <v>4117999</v>
      </c>
      <c r="C40" s="43">
        <v>3524214</v>
      </c>
      <c r="D40" s="43">
        <v>1769846</v>
      </c>
      <c r="E40" s="44">
        <v>1754368</v>
      </c>
      <c r="F40" s="49">
        <v>593665</v>
      </c>
      <c r="G40" s="44">
        <v>297963</v>
      </c>
      <c r="H40" s="44">
        <v>295702</v>
      </c>
      <c r="I40" s="44">
        <v>120</v>
      </c>
      <c r="J40" s="44">
        <v>58</v>
      </c>
      <c r="K40" s="44">
        <v>62</v>
      </c>
      <c r="L40" s="45"/>
      <c r="M40" s="44">
        <v>3930630</v>
      </c>
      <c r="N40" s="46">
        <v>0.89660283466009261</v>
      </c>
      <c r="O40" s="50">
        <v>616200</v>
      </c>
      <c r="P40" s="46">
        <v>0.96342908146705619</v>
      </c>
      <c r="Q40" s="44">
        <v>1140</v>
      </c>
      <c r="R40" s="47">
        <v>0.10526315789473684</v>
      </c>
    </row>
    <row r="41" spans="1:18" x14ac:dyDescent="0.55000000000000004">
      <c r="A41" s="48" t="s">
        <v>47</v>
      </c>
      <c r="B41" s="43">
        <v>2022587</v>
      </c>
      <c r="C41" s="43">
        <v>1809962</v>
      </c>
      <c r="D41" s="43">
        <v>908530</v>
      </c>
      <c r="E41" s="44">
        <v>901432</v>
      </c>
      <c r="F41" s="49">
        <v>212571</v>
      </c>
      <c r="G41" s="44">
        <v>106746</v>
      </c>
      <c r="H41" s="44">
        <v>105825</v>
      </c>
      <c r="I41" s="44">
        <v>54</v>
      </c>
      <c r="J41" s="44">
        <v>29</v>
      </c>
      <c r="K41" s="44">
        <v>25</v>
      </c>
      <c r="L41" s="45"/>
      <c r="M41" s="44">
        <v>1998075</v>
      </c>
      <c r="N41" s="46">
        <v>0.90585288340027281</v>
      </c>
      <c r="O41" s="50">
        <v>210200</v>
      </c>
      <c r="P41" s="46">
        <v>1.01127973358706</v>
      </c>
      <c r="Q41" s="44">
        <v>320</v>
      </c>
      <c r="R41" s="47">
        <v>0.16875000000000001</v>
      </c>
    </row>
    <row r="42" spans="1:18" x14ac:dyDescent="0.55000000000000004">
      <c r="A42" s="48" t="s">
        <v>48</v>
      </c>
      <c r="B42" s="43">
        <v>1088205</v>
      </c>
      <c r="C42" s="43">
        <v>936194</v>
      </c>
      <c r="D42" s="43">
        <v>470118</v>
      </c>
      <c r="E42" s="44">
        <v>466076</v>
      </c>
      <c r="F42" s="49">
        <v>151847</v>
      </c>
      <c r="G42" s="44">
        <v>76142</v>
      </c>
      <c r="H42" s="44">
        <v>75705</v>
      </c>
      <c r="I42" s="44">
        <v>164</v>
      </c>
      <c r="J42" s="44">
        <v>79</v>
      </c>
      <c r="K42" s="44">
        <v>85</v>
      </c>
      <c r="L42" s="45"/>
      <c r="M42" s="44">
        <v>1008205</v>
      </c>
      <c r="N42" s="46">
        <v>0.9285750417821772</v>
      </c>
      <c r="O42" s="50">
        <v>152900</v>
      </c>
      <c r="P42" s="46">
        <v>0.99311314584695876</v>
      </c>
      <c r="Q42" s="44">
        <v>660</v>
      </c>
      <c r="R42" s="47">
        <v>0.24848484848484848</v>
      </c>
    </row>
    <row r="43" spans="1:18" x14ac:dyDescent="0.55000000000000004">
      <c r="A43" s="48" t="s">
        <v>49</v>
      </c>
      <c r="B43" s="43">
        <v>1436865</v>
      </c>
      <c r="C43" s="43">
        <v>1324637</v>
      </c>
      <c r="D43" s="43">
        <v>665413</v>
      </c>
      <c r="E43" s="44">
        <v>659224</v>
      </c>
      <c r="F43" s="49">
        <v>112055</v>
      </c>
      <c r="G43" s="44">
        <v>56122</v>
      </c>
      <c r="H43" s="44">
        <v>55933</v>
      </c>
      <c r="I43" s="44">
        <v>173</v>
      </c>
      <c r="J43" s="44">
        <v>85</v>
      </c>
      <c r="K43" s="44">
        <v>88</v>
      </c>
      <c r="L43" s="45"/>
      <c r="M43" s="44">
        <v>1438610</v>
      </c>
      <c r="N43" s="46">
        <v>0.92077560979000561</v>
      </c>
      <c r="O43" s="50">
        <v>102300</v>
      </c>
      <c r="P43" s="46">
        <v>1.0953567937438906</v>
      </c>
      <c r="Q43" s="44">
        <v>200</v>
      </c>
      <c r="R43" s="47">
        <v>0.86499999999999999</v>
      </c>
    </row>
    <row r="44" spans="1:18" x14ac:dyDescent="0.55000000000000004">
      <c r="A44" s="48" t="s">
        <v>50</v>
      </c>
      <c r="B44" s="43">
        <v>2043253</v>
      </c>
      <c r="C44" s="43">
        <v>1910644</v>
      </c>
      <c r="D44" s="43">
        <v>959986</v>
      </c>
      <c r="E44" s="44">
        <v>950658</v>
      </c>
      <c r="F44" s="49">
        <v>132553</v>
      </c>
      <c r="G44" s="44">
        <v>66559</v>
      </c>
      <c r="H44" s="44">
        <v>65994</v>
      </c>
      <c r="I44" s="44">
        <v>56</v>
      </c>
      <c r="J44" s="44">
        <v>26</v>
      </c>
      <c r="K44" s="44">
        <v>30</v>
      </c>
      <c r="L44" s="45"/>
      <c r="M44" s="44">
        <v>2067850</v>
      </c>
      <c r="N44" s="46">
        <v>0.92397611045288586</v>
      </c>
      <c r="O44" s="50">
        <v>128400</v>
      </c>
      <c r="P44" s="46">
        <v>1.0323442367601245</v>
      </c>
      <c r="Q44" s="44">
        <v>100</v>
      </c>
      <c r="R44" s="47">
        <v>0.56000000000000005</v>
      </c>
    </row>
    <row r="45" spans="1:18" x14ac:dyDescent="0.55000000000000004">
      <c r="A45" s="48" t="s">
        <v>51</v>
      </c>
      <c r="B45" s="43">
        <v>1031337</v>
      </c>
      <c r="C45" s="43">
        <v>972634</v>
      </c>
      <c r="D45" s="43">
        <v>489407</v>
      </c>
      <c r="E45" s="44">
        <v>483227</v>
      </c>
      <c r="F45" s="49">
        <v>58629</v>
      </c>
      <c r="G45" s="44">
        <v>29502</v>
      </c>
      <c r="H45" s="44">
        <v>29127</v>
      </c>
      <c r="I45" s="44">
        <v>74</v>
      </c>
      <c r="J45" s="44">
        <v>33</v>
      </c>
      <c r="K45" s="44">
        <v>41</v>
      </c>
      <c r="L45" s="45"/>
      <c r="M45" s="44">
        <v>1048695</v>
      </c>
      <c r="N45" s="46">
        <v>0.92747080895779999</v>
      </c>
      <c r="O45" s="50">
        <v>55600</v>
      </c>
      <c r="P45" s="46">
        <v>1.054478417266187</v>
      </c>
      <c r="Q45" s="44">
        <v>140</v>
      </c>
      <c r="R45" s="47">
        <v>0.52857142857142858</v>
      </c>
    </row>
    <row r="46" spans="1:18" x14ac:dyDescent="0.55000000000000004">
      <c r="A46" s="48" t="s">
        <v>52</v>
      </c>
      <c r="B46" s="43">
        <v>7617012</v>
      </c>
      <c r="C46" s="43">
        <v>6640226</v>
      </c>
      <c r="D46" s="43">
        <v>3341560</v>
      </c>
      <c r="E46" s="44">
        <v>3298666</v>
      </c>
      <c r="F46" s="49">
        <v>976592</v>
      </c>
      <c r="G46" s="44">
        <v>492440</v>
      </c>
      <c r="H46" s="44">
        <v>484152</v>
      </c>
      <c r="I46" s="44">
        <v>194</v>
      </c>
      <c r="J46" s="44">
        <v>97</v>
      </c>
      <c r="K46" s="44">
        <v>97</v>
      </c>
      <c r="L46" s="45"/>
      <c r="M46" s="44">
        <v>7044230</v>
      </c>
      <c r="N46" s="46">
        <v>0.94264752854463862</v>
      </c>
      <c r="O46" s="50">
        <v>1044200</v>
      </c>
      <c r="P46" s="46">
        <v>0.93525378280022986</v>
      </c>
      <c r="Q46" s="44">
        <v>720</v>
      </c>
      <c r="R46" s="47">
        <v>0.26944444444444443</v>
      </c>
    </row>
    <row r="47" spans="1:18" x14ac:dyDescent="0.55000000000000004">
      <c r="A47" s="48" t="s">
        <v>53</v>
      </c>
      <c r="B47" s="43">
        <v>1184195</v>
      </c>
      <c r="C47" s="43">
        <v>1100692</v>
      </c>
      <c r="D47" s="43">
        <v>552786</v>
      </c>
      <c r="E47" s="44">
        <v>547906</v>
      </c>
      <c r="F47" s="49">
        <v>83487</v>
      </c>
      <c r="G47" s="44">
        <v>42058</v>
      </c>
      <c r="H47" s="44">
        <v>41429</v>
      </c>
      <c r="I47" s="44">
        <v>16</v>
      </c>
      <c r="J47" s="44">
        <v>5</v>
      </c>
      <c r="K47" s="44">
        <v>11</v>
      </c>
      <c r="L47" s="45"/>
      <c r="M47" s="44">
        <v>1210605</v>
      </c>
      <c r="N47" s="46">
        <v>0.90920820581444817</v>
      </c>
      <c r="O47" s="50">
        <v>74400</v>
      </c>
      <c r="P47" s="46">
        <v>1.1221370967741935</v>
      </c>
      <c r="Q47" s="44">
        <v>140</v>
      </c>
      <c r="R47" s="47">
        <v>0.11428571428571428</v>
      </c>
    </row>
    <row r="48" spans="1:18" x14ac:dyDescent="0.55000000000000004">
      <c r="A48" s="48" t="s">
        <v>54</v>
      </c>
      <c r="B48" s="43">
        <v>2015396</v>
      </c>
      <c r="C48" s="43">
        <v>1731169</v>
      </c>
      <c r="D48" s="43">
        <v>870575</v>
      </c>
      <c r="E48" s="44">
        <v>860594</v>
      </c>
      <c r="F48" s="49">
        <v>284198</v>
      </c>
      <c r="G48" s="44">
        <v>142458</v>
      </c>
      <c r="H48" s="44">
        <v>141740</v>
      </c>
      <c r="I48" s="44">
        <v>29</v>
      </c>
      <c r="J48" s="44">
        <v>12</v>
      </c>
      <c r="K48" s="44">
        <v>17</v>
      </c>
      <c r="L48" s="45"/>
      <c r="M48" s="44">
        <v>1879450</v>
      </c>
      <c r="N48" s="46">
        <v>0.92110404639655219</v>
      </c>
      <c r="O48" s="50">
        <v>288800</v>
      </c>
      <c r="P48" s="46">
        <v>0.98406509695290856</v>
      </c>
      <c r="Q48" s="44">
        <v>200</v>
      </c>
      <c r="R48" s="47">
        <v>0.14499999999999999</v>
      </c>
    </row>
    <row r="49" spans="1:18" x14ac:dyDescent="0.55000000000000004">
      <c r="A49" s="48" t="s">
        <v>55</v>
      </c>
      <c r="B49" s="43">
        <v>2648805</v>
      </c>
      <c r="C49" s="43">
        <v>2280845</v>
      </c>
      <c r="D49" s="43">
        <v>1146717</v>
      </c>
      <c r="E49" s="44">
        <v>1134128</v>
      </c>
      <c r="F49" s="49">
        <v>367709</v>
      </c>
      <c r="G49" s="44">
        <v>184439</v>
      </c>
      <c r="H49" s="44">
        <v>183270</v>
      </c>
      <c r="I49" s="44">
        <v>251</v>
      </c>
      <c r="J49" s="44">
        <v>124</v>
      </c>
      <c r="K49" s="44">
        <v>127</v>
      </c>
      <c r="L49" s="45"/>
      <c r="M49" s="44">
        <v>2470955</v>
      </c>
      <c r="N49" s="46">
        <v>0.92306213589482611</v>
      </c>
      <c r="O49" s="50">
        <v>349700</v>
      </c>
      <c r="P49" s="46">
        <v>1.0514984272233343</v>
      </c>
      <c r="Q49" s="44">
        <v>720</v>
      </c>
      <c r="R49" s="47">
        <v>0.34861111111111109</v>
      </c>
    </row>
    <row r="50" spans="1:18" x14ac:dyDescent="0.55000000000000004">
      <c r="A50" s="48" t="s">
        <v>56</v>
      </c>
      <c r="B50" s="43">
        <v>1686084</v>
      </c>
      <c r="C50" s="43">
        <v>1550454</v>
      </c>
      <c r="D50" s="43">
        <v>779755</v>
      </c>
      <c r="E50" s="44">
        <v>770699</v>
      </c>
      <c r="F50" s="49">
        <v>135534</v>
      </c>
      <c r="G50" s="44">
        <v>67991</v>
      </c>
      <c r="H50" s="44">
        <v>67543</v>
      </c>
      <c r="I50" s="44">
        <v>96</v>
      </c>
      <c r="J50" s="44">
        <v>41</v>
      </c>
      <c r="K50" s="44">
        <v>55</v>
      </c>
      <c r="L50" s="45"/>
      <c r="M50" s="44">
        <v>1662125</v>
      </c>
      <c r="N50" s="46">
        <v>0.93281431901932765</v>
      </c>
      <c r="O50" s="50">
        <v>125500</v>
      </c>
      <c r="P50" s="46">
        <v>1.0799521912350598</v>
      </c>
      <c r="Q50" s="44">
        <v>340</v>
      </c>
      <c r="R50" s="47">
        <v>0.28235294117647058</v>
      </c>
    </row>
    <row r="51" spans="1:18" x14ac:dyDescent="0.55000000000000004">
      <c r="A51" s="48" t="s">
        <v>57</v>
      </c>
      <c r="B51" s="43">
        <v>1599880</v>
      </c>
      <c r="C51" s="43">
        <v>1536939</v>
      </c>
      <c r="D51" s="43">
        <v>772641</v>
      </c>
      <c r="E51" s="44">
        <v>764298</v>
      </c>
      <c r="F51" s="49">
        <v>62914</v>
      </c>
      <c r="G51" s="44">
        <v>31561</v>
      </c>
      <c r="H51" s="44">
        <v>31353</v>
      </c>
      <c r="I51" s="44">
        <v>27</v>
      </c>
      <c r="J51" s="44">
        <v>10</v>
      </c>
      <c r="K51" s="44">
        <v>17</v>
      </c>
      <c r="L51" s="45"/>
      <c r="M51" s="44">
        <v>1617995</v>
      </c>
      <c r="N51" s="46">
        <v>0.94990342986226783</v>
      </c>
      <c r="O51" s="50">
        <v>55600</v>
      </c>
      <c r="P51" s="46">
        <v>1.131546762589928</v>
      </c>
      <c r="Q51" s="44">
        <v>200</v>
      </c>
      <c r="R51" s="47">
        <v>0.13500000000000001</v>
      </c>
    </row>
    <row r="52" spans="1:18" x14ac:dyDescent="0.55000000000000004">
      <c r="A52" s="48" t="s">
        <v>58</v>
      </c>
      <c r="B52" s="43">
        <v>2393093</v>
      </c>
      <c r="C52" s="43">
        <v>2194103</v>
      </c>
      <c r="D52" s="43">
        <v>1103355</v>
      </c>
      <c r="E52" s="44">
        <v>1090748</v>
      </c>
      <c r="F52" s="49">
        <v>198755</v>
      </c>
      <c r="G52" s="44">
        <v>99832</v>
      </c>
      <c r="H52" s="44">
        <v>98923</v>
      </c>
      <c r="I52" s="44">
        <v>235</v>
      </c>
      <c r="J52" s="44">
        <v>115</v>
      </c>
      <c r="K52" s="44">
        <v>120</v>
      </c>
      <c r="L52" s="45"/>
      <c r="M52" s="44">
        <v>2373210</v>
      </c>
      <c r="N52" s="46">
        <v>0.92452964550124095</v>
      </c>
      <c r="O52" s="50">
        <v>197100</v>
      </c>
      <c r="P52" s="46">
        <v>1.0083967529173008</v>
      </c>
      <c r="Q52" s="44">
        <v>340</v>
      </c>
      <c r="R52" s="47">
        <v>0.69117647058823528</v>
      </c>
    </row>
    <row r="53" spans="1:18" x14ac:dyDescent="0.55000000000000004">
      <c r="A53" s="48" t="s">
        <v>59</v>
      </c>
      <c r="B53" s="43">
        <v>1952423</v>
      </c>
      <c r="C53" s="43">
        <v>1672890</v>
      </c>
      <c r="D53" s="43">
        <v>842140</v>
      </c>
      <c r="E53" s="44">
        <v>830750</v>
      </c>
      <c r="F53" s="49">
        <v>279051</v>
      </c>
      <c r="G53" s="44">
        <v>140331</v>
      </c>
      <c r="H53" s="44">
        <v>138720</v>
      </c>
      <c r="I53" s="44">
        <v>482</v>
      </c>
      <c r="J53" s="44">
        <v>242</v>
      </c>
      <c r="K53" s="44">
        <v>240</v>
      </c>
      <c r="L53" s="45"/>
      <c r="M53" s="44">
        <v>1942525</v>
      </c>
      <c r="N53" s="46">
        <v>0.86119354963256589</v>
      </c>
      <c r="O53" s="50">
        <v>305500</v>
      </c>
      <c r="P53" s="46">
        <v>0.91342389525368251</v>
      </c>
      <c r="Q53" s="44">
        <v>1160</v>
      </c>
      <c r="R53" s="47">
        <v>0.41551724137931034</v>
      </c>
    </row>
    <row r="55" spans="1:18" x14ac:dyDescent="0.55000000000000004">
      <c r="A55" s="104" t="s">
        <v>122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1:18" x14ac:dyDescent="0.55000000000000004">
      <c r="A56" s="116" t="s">
        <v>123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</row>
    <row r="57" spans="1:18" x14ac:dyDescent="0.55000000000000004">
      <c r="A57" s="116" t="s">
        <v>124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</row>
    <row r="58" spans="1:18" x14ac:dyDescent="0.55000000000000004">
      <c r="A58" s="116" t="s">
        <v>125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</row>
    <row r="59" spans="1:18" ht="18" customHeight="1" x14ac:dyDescent="0.55000000000000004">
      <c r="A59" s="104" t="s">
        <v>126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1:18" x14ac:dyDescent="0.55000000000000004">
      <c r="A60" s="22" t="s">
        <v>127</v>
      </c>
    </row>
    <row r="61" spans="1:18" x14ac:dyDescent="0.55000000000000004">
      <c r="A61" s="22" t="s">
        <v>128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55000000000000004"/>
  <cols>
    <col min="1" max="1" width="12" customWidth="1"/>
    <col min="2" max="2" width="15.08203125" customWidth="1"/>
    <col min="3" max="5" width="13.9140625" customWidth="1"/>
    <col min="6" max="6" width="17" customWidth="1"/>
  </cols>
  <sheetData>
    <row r="1" spans="1:6" x14ac:dyDescent="0.55000000000000004">
      <c r="A1" t="s">
        <v>129</v>
      </c>
    </row>
    <row r="2" spans="1:6" x14ac:dyDescent="0.55000000000000004">
      <c r="D2" s="52" t="s">
        <v>130</v>
      </c>
    </row>
    <row r="3" spans="1:6" ht="36" x14ac:dyDescent="0.55000000000000004">
      <c r="A3" s="48" t="s">
        <v>2</v>
      </c>
      <c r="B3" s="42" t="s">
        <v>131</v>
      </c>
      <c r="C3" s="53" t="s">
        <v>94</v>
      </c>
      <c r="D3" s="53" t="s">
        <v>95</v>
      </c>
      <c r="E3" s="24"/>
    </row>
    <row r="4" spans="1:6" x14ac:dyDescent="0.55000000000000004">
      <c r="A4" s="31" t="s">
        <v>12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55000000000000004">
      <c r="A5" s="48" t="s">
        <v>13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55000000000000004">
      <c r="A6" s="48" t="s">
        <v>14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55000000000000004">
      <c r="A7" s="48" t="s">
        <v>15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55000000000000004">
      <c r="A8" s="48" t="s">
        <v>16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55000000000000004">
      <c r="A9" s="48" t="s">
        <v>17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55000000000000004">
      <c r="A10" s="48" t="s">
        <v>18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55000000000000004">
      <c r="A11" s="48" t="s">
        <v>19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55000000000000004">
      <c r="A12" s="48" t="s">
        <v>20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55000000000000004">
      <c r="A13" s="51" t="s">
        <v>21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55000000000000004">
      <c r="A14" s="48" t="s">
        <v>22</v>
      </c>
      <c r="B14" s="54">
        <f t="shared" si="1"/>
        <v>193603</v>
      </c>
      <c r="C14" s="54">
        <v>104105</v>
      </c>
      <c r="D14" s="54">
        <v>89498</v>
      </c>
    </row>
    <row r="15" spans="1:6" x14ac:dyDescent="0.55000000000000004">
      <c r="A15" s="48" t="s">
        <v>23</v>
      </c>
      <c r="B15" s="54">
        <f t="shared" si="1"/>
        <v>594185</v>
      </c>
      <c r="C15" s="54">
        <v>316629</v>
      </c>
      <c r="D15" s="54">
        <v>277556</v>
      </c>
    </row>
    <row r="16" spans="1:6" x14ac:dyDescent="0.55000000000000004">
      <c r="A16" s="48" t="s">
        <v>24</v>
      </c>
      <c r="B16" s="54">
        <f t="shared" si="1"/>
        <v>510380</v>
      </c>
      <c r="C16" s="54">
        <v>270761</v>
      </c>
      <c r="D16" s="54">
        <v>239619</v>
      </c>
    </row>
    <row r="17" spans="1:4" x14ac:dyDescent="0.55000000000000004">
      <c r="A17" s="48" t="s">
        <v>25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55000000000000004">
      <c r="A18" s="48" t="s">
        <v>26</v>
      </c>
      <c r="B18" s="54">
        <f t="shared" si="1"/>
        <v>744461</v>
      </c>
      <c r="C18" s="54">
        <v>396406</v>
      </c>
      <c r="D18" s="54">
        <v>348055</v>
      </c>
    </row>
    <row r="19" spans="1:4" x14ac:dyDescent="0.55000000000000004">
      <c r="A19" s="48" t="s">
        <v>27</v>
      </c>
      <c r="B19" s="54">
        <f t="shared" si="1"/>
        <v>219377</v>
      </c>
      <c r="C19" s="54">
        <v>120665</v>
      </c>
      <c r="D19" s="54">
        <v>98712</v>
      </c>
    </row>
    <row r="20" spans="1:4" x14ac:dyDescent="0.55000000000000004">
      <c r="A20" s="48" t="s">
        <v>28</v>
      </c>
      <c r="B20" s="54">
        <f t="shared" si="1"/>
        <v>108367</v>
      </c>
      <c r="C20" s="54">
        <v>56053</v>
      </c>
      <c r="D20" s="54">
        <v>52314</v>
      </c>
    </row>
    <row r="21" spans="1:4" x14ac:dyDescent="0.55000000000000004">
      <c r="A21" s="48" t="s">
        <v>29</v>
      </c>
      <c r="B21" s="54">
        <f t="shared" si="1"/>
        <v>127843</v>
      </c>
      <c r="C21" s="54">
        <v>66996</v>
      </c>
      <c r="D21" s="54">
        <v>60847</v>
      </c>
    </row>
    <row r="22" spans="1:4" x14ac:dyDescent="0.55000000000000004">
      <c r="A22" s="48" t="s">
        <v>30</v>
      </c>
      <c r="B22" s="54">
        <f t="shared" si="1"/>
        <v>94396</v>
      </c>
      <c r="C22" s="54">
        <v>48565</v>
      </c>
      <c r="D22" s="54">
        <v>45831</v>
      </c>
    </row>
    <row r="23" spans="1:4" x14ac:dyDescent="0.55000000000000004">
      <c r="A23" s="48" t="s">
        <v>31</v>
      </c>
      <c r="B23" s="54">
        <f t="shared" si="1"/>
        <v>80670</v>
      </c>
      <c r="C23" s="54">
        <v>42589</v>
      </c>
      <c r="D23" s="54">
        <v>38081</v>
      </c>
    </row>
    <row r="24" spans="1:4" x14ac:dyDescent="0.55000000000000004">
      <c r="A24" s="48" t="s">
        <v>32</v>
      </c>
      <c r="B24" s="54">
        <f t="shared" si="1"/>
        <v>196409</v>
      </c>
      <c r="C24" s="54">
        <v>104803</v>
      </c>
      <c r="D24" s="54">
        <v>91606</v>
      </c>
    </row>
    <row r="25" spans="1:4" x14ac:dyDescent="0.55000000000000004">
      <c r="A25" s="48" t="s">
        <v>33</v>
      </c>
      <c r="B25" s="54">
        <f t="shared" si="1"/>
        <v>202127</v>
      </c>
      <c r="C25" s="54">
        <v>104076</v>
      </c>
      <c r="D25" s="54">
        <v>98051</v>
      </c>
    </row>
    <row r="26" spans="1:4" x14ac:dyDescent="0.55000000000000004">
      <c r="A26" s="48" t="s">
        <v>34</v>
      </c>
      <c r="B26" s="54">
        <f t="shared" si="1"/>
        <v>311028</v>
      </c>
      <c r="C26" s="54">
        <v>163684</v>
      </c>
      <c r="D26" s="54">
        <v>147344</v>
      </c>
    </row>
    <row r="27" spans="1:4" x14ac:dyDescent="0.55000000000000004">
      <c r="A27" s="48" t="s">
        <v>35</v>
      </c>
      <c r="B27" s="54">
        <f t="shared" si="1"/>
        <v>683602</v>
      </c>
      <c r="C27" s="54">
        <v>377735</v>
      </c>
      <c r="D27" s="54">
        <v>305867</v>
      </c>
    </row>
    <row r="28" spans="1:4" x14ac:dyDescent="0.55000000000000004">
      <c r="A28" s="48" t="s">
        <v>36</v>
      </c>
      <c r="B28" s="54">
        <f t="shared" si="1"/>
        <v>170728</v>
      </c>
      <c r="C28" s="54">
        <v>89383</v>
      </c>
      <c r="D28" s="54">
        <v>81345</v>
      </c>
    </row>
    <row r="29" spans="1:4" x14ac:dyDescent="0.55000000000000004">
      <c r="A29" s="48" t="s">
        <v>37</v>
      </c>
      <c r="B29" s="54">
        <f t="shared" si="1"/>
        <v>121154</v>
      </c>
      <c r="C29" s="54">
        <v>63126</v>
      </c>
      <c r="D29" s="54">
        <v>58028</v>
      </c>
    </row>
    <row r="30" spans="1:4" x14ac:dyDescent="0.55000000000000004">
      <c r="A30" s="48" t="s">
        <v>38</v>
      </c>
      <c r="B30" s="54">
        <f t="shared" si="1"/>
        <v>262814</v>
      </c>
      <c r="C30" s="54">
        <v>141663</v>
      </c>
      <c r="D30" s="54">
        <v>121151</v>
      </c>
    </row>
    <row r="31" spans="1:4" x14ac:dyDescent="0.55000000000000004">
      <c r="A31" s="48" t="s">
        <v>39</v>
      </c>
      <c r="B31" s="54">
        <f t="shared" si="1"/>
        <v>788849</v>
      </c>
      <c r="C31" s="54">
        <v>419978</v>
      </c>
      <c r="D31" s="54">
        <v>368871</v>
      </c>
    </row>
    <row r="32" spans="1:4" x14ac:dyDescent="0.55000000000000004">
      <c r="A32" s="48" t="s">
        <v>40</v>
      </c>
      <c r="B32" s="54">
        <f t="shared" si="1"/>
        <v>503825</v>
      </c>
      <c r="C32" s="54">
        <v>265713</v>
      </c>
      <c r="D32" s="54">
        <v>238112</v>
      </c>
    </row>
    <row r="33" spans="1:4" x14ac:dyDescent="0.55000000000000004">
      <c r="A33" s="48" t="s">
        <v>41</v>
      </c>
      <c r="B33" s="54">
        <f t="shared" si="1"/>
        <v>138127</v>
      </c>
      <c r="C33" s="54">
        <v>71939</v>
      </c>
      <c r="D33" s="54">
        <v>66188</v>
      </c>
    </row>
    <row r="34" spans="1:4" x14ac:dyDescent="0.55000000000000004">
      <c r="A34" s="48" t="s">
        <v>42</v>
      </c>
      <c r="B34" s="54">
        <f t="shared" si="1"/>
        <v>101989</v>
      </c>
      <c r="C34" s="54">
        <v>53764</v>
      </c>
      <c r="D34" s="54">
        <v>48225</v>
      </c>
    </row>
    <row r="35" spans="1:4" x14ac:dyDescent="0.55000000000000004">
      <c r="A35" s="48" t="s">
        <v>43</v>
      </c>
      <c r="B35" s="54">
        <f t="shared" si="1"/>
        <v>64807</v>
      </c>
      <c r="C35" s="54">
        <v>33734</v>
      </c>
      <c r="D35" s="54">
        <v>31073</v>
      </c>
    </row>
    <row r="36" spans="1:4" x14ac:dyDescent="0.55000000000000004">
      <c r="A36" s="48" t="s">
        <v>44</v>
      </c>
      <c r="B36" s="54">
        <f t="shared" si="1"/>
        <v>75967</v>
      </c>
      <c r="C36" s="54">
        <v>40916</v>
      </c>
      <c r="D36" s="54">
        <v>35051</v>
      </c>
    </row>
    <row r="37" spans="1:4" x14ac:dyDescent="0.55000000000000004">
      <c r="A37" s="48" t="s">
        <v>45</v>
      </c>
      <c r="B37" s="54">
        <f t="shared" si="1"/>
        <v>245459</v>
      </c>
      <c r="C37" s="54">
        <v>132914</v>
      </c>
      <c r="D37" s="54">
        <v>112545</v>
      </c>
    </row>
    <row r="38" spans="1:4" x14ac:dyDescent="0.55000000000000004">
      <c r="A38" s="48" t="s">
        <v>46</v>
      </c>
      <c r="B38" s="54">
        <f t="shared" si="1"/>
        <v>317115</v>
      </c>
      <c r="C38" s="54">
        <v>166219</v>
      </c>
      <c r="D38" s="54">
        <v>150896</v>
      </c>
    </row>
    <row r="39" spans="1:4" x14ac:dyDescent="0.55000000000000004">
      <c r="A39" s="48" t="s">
        <v>47</v>
      </c>
      <c r="B39" s="54">
        <f t="shared" si="1"/>
        <v>185631</v>
      </c>
      <c r="C39" s="54">
        <v>101685</v>
      </c>
      <c r="D39" s="54">
        <v>83946</v>
      </c>
    </row>
    <row r="40" spans="1:4" x14ac:dyDescent="0.55000000000000004">
      <c r="A40" s="48" t="s">
        <v>48</v>
      </c>
      <c r="B40" s="54">
        <f t="shared" si="1"/>
        <v>98243</v>
      </c>
      <c r="C40" s="54">
        <v>51317</v>
      </c>
      <c r="D40" s="54">
        <v>46926</v>
      </c>
    </row>
    <row r="41" spans="1:4" x14ac:dyDescent="0.55000000000000004">
      <c r="A41" s="48" t="s">
        <v>49</v>
      </c>
      <c r="B41" s="54">
        <f t="shared" si="1"/>
        <v>104837</v>
      </c>
      <c r="C41" s="54">
        <v>54695</v>
      </c>
      <c r="D41" s="54">
        <v>50142</v>
      </c>
    </row>
    <row r="42" spans="1:4" x14ac:dyDescent="0.55000000000000004">
      <c r="A42" s="48" t="s">
        <v>50</v>
      </c>
      <c r="B42" s="54">
        <f t="shared" si="1"/>
        <v>158805</v>
      </c>
      <c r="C42" s="54">
        <v>81880</v>
      </c>
      <c r="D42" s="54">
        <v>76925</v>
      </c>
    </row>
    <row r="43" spans="1:4" x14ac:dyDescent="0.55000000000000004">
      <c r="A43" s="48" t="s">
        <v>51</v>
      </c>
      <c r="B43" s="54">
        <f t="shared" si="1"/>
        <v>86080</v>
      </c>
      <c r="C43" s="54">
        <v>44293</v>
      </c>
      <c r="D43" s="54">
        <v>41787</v>
      </c>
    </row>
    <row r="44" spans="1:4" x14ac:dyDescent="0.55000000000000004">
      <c r="A44" s="48" t="s">
        <v>52</v>
      </c>
      <c r="B44" s="54">
        <f t="shared" si="1"/>
        <v>524934</v>
      </c>
      <c r="C44" s="54">
        <v>284356</v>
      </c>
      <c r="D44" s="54">
        <v>240578</v>
      </c>
    </row>
    <row r="45" spans="1:4" x14ac:dyDescent="0.55000000000000004">
      <c r="A45" s="48" t="s">
        <v>53</v>
      </c>
      <c r="B45" s="54">
        <f t="shared" si="1"/>
        <v>116046</v>
      </c>
      <c r="C45" s="54">
        <v>60085</v>
      </c>
      <c r="D45" s="54">
        <v>55961</v>
      </c>
    </row>
    <row r="46" spans="1:4" x14ac:dyDescent="0.55000000000000004">
      <c r="A46" s="48" t="s">
        <v>54</v>
      </c>
      <c r="B46" s="54">
        <f t="shared" si="1"/>
        <v>151179</v>
      </c>
      <c r="C46" s="54">
        <v>80004</v>
      </c>
      <c r="D46" s="54">
        <v>71175</v>
      </c>
    </row>
    <row r="47" spans="1:4" x14ac:dyDescent="0.55000000000000004">
      <c r="A47" s="48" t="s">
        <v>55</v>
      </c>
      <c r="B47" s="54">
        <f t="shared" si="1"/>
        <v>234197</v>
      </c>
      <c r="C47" s="54">
        <v>121032</v>
      </c>
      <c r="D47" s="54">
        <v>113165</v>
      </c>
    </row>
    <row r="48" spans="1:4" x14ac:dyDescent="0.55000000000000004">
      <c r="A48" s="48" t="s">
        <v>56</v>
      </c>
      <c r="B48" s="54">
        <f t="shared" si="1"/>
        <v>139125</v>
      </c>
      <c r="C48" s="54">
        <v>73914</v>
      </c>
      <c r="D48" s="54">
        <v>65211</v>
      </c>
    </row>
    <row r="49" spans="1:4" x14ac:dyDescent="0.55000000000000004">
      <c r="A49" s="48" t="s">
        <v>57</v>
      </c>
      <c r="B49" s="54">
        <f t="shared" si="1"/>
        <v>117802</v>
      </c>
      <c r="C49" s="54">
        <v>61886</v>
      </c>
      <c r="D49" s="54">
        <v>55916</v>
      </c>
    </row>
    <row r="50" spans="1:4" x14ac:dyDescent="0.55000000000000004">
      <c r="A50" s="48" t="s">
        <v>58</v>
      </c>
      <c r="B50" s="54">
        <f t="shared" si="1"/>
        <v>204871</v>
      </c>
      <c r="C50" s="54">
        <v>109133</v>
      </c>
      <c r="D50" s="54">
        <v>95738</v>
      </c>
    </row>
    <row r="51" spans="1:4" x14ac:dyDescent="0.55000000000000004">
      <c r="A51" s="48" t="s">
        <v>59</v>
      </c>
      <c r="B51" s="54">
        <f t="shared" si="1"/>
        <v>133653</v>
      </c>
      <c r="C51" s="54">
        <v>71873</v>
      </c>
      <c r="D51" s="54">
        <v>61780</v>
      </c>
    </row>
    <row r="53" spans="1:4" x14ac:dyDescent="0.55000000000000004">
      <c r="A53" s="24" t="s">
        <v>132</v>
      </c>
    </row>
    <row r="54" spans="1:4" x14ac:dyDescent="0.55000000000000004">
      <c r="A54" t="s">
        <v>133</v>
      </c>
    </row>
    <row r="55" spans="1:4" x14ac:dyDescent="0.55000000000000004">
      <c r="A55" t="s">
        <v>134</v>
      </c>
    </row>
    <row r="56" spans="1:4" x14ac:dyDescent="0.55000000000000004">
      <c r="A56" t="s">
        <v>135</v>
      </c>
    </row>
    <row r="57" spans="1:4" x14ac:dyDescent="0.55000000000000004">
      <c r="A57" s="22" t="s">
        <v>136</v>
      </c>
    </row>
    <row r="58" spans="1:4" x14ac:dyDescent="0.55000000000000004">
      <c r="A58" t="s">
        <v>137</v>
      </c>
    </row>
    <row r="59" spans="1:4" x14ac:dyDescent="0.55000000000000004">
      <c r="A59" t="s">
        <v>138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DIGI-808455956-3604540</_dlc_DocId>
    <_dlc_DocIdUrl xmlns="89559dea-130d-4237-8e78-1ce7f44b9a24">
      <Url>https://digitalgojp.sharepoint.com/sites/digi_portal/_layouts/15/DocIdRedir.aspx?ID=DIGI-808455956-3604540</Url>
      <Description>DIGI-808455956-3604540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2022-05-02T05:06:47Z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c193bdb6-20e1-43c0-8b71-33c7a62e1439</vt:lpwstr>
  </property>
</Properties>
</file>