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1" l="1"/>
  <c r="B8" i="11"/>
  <c r="B53" i="12" l="1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N7" i="11" l="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R7" i="11"/>
  <c r="V6" i="12" l="1"/>
  <c r="C6" i="12"/>
  <c r="G8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D8" i="11" l="1"/>
  <c r="F8" i="11"/>
  <c r="D9" i="11"/>
  <c r="F9" i="11"/>
  <c r="G9" i="11"/>
  <c r="B9" i="11" s="1"/>
  <c r="D10" i="11"/>
  <c r="F10" i="11"/>
  <c r="G10" i="11"/>
  <c r="B10" i="11" s="1"/>
  <c r="D11" i="11"/>
  <c r="F11" i="11"/>
  <c r="G11" i="11"/>
  <c r="B11" i="11" s="1"/>
  <c r="D12" i="11"/>
  <c r="F12" i="11"/>
  <c r="G12" i="11"/>
  <c r="B12" i="11" s="1"/>
  <c r="D13" i="11"/>
  <c r="F13" i="11"/>
  <c r="G13" i="11"/>
  <c r="B13" i="11" s="1"/>
  <c r="D14" i="11"/>
  <c r="F14" i="11"/>
  <c r="G14" i="11"/>
  <c r="B14" i="11" s="1"/>
  <c r="D15" i="11"/>
  <c r="F15" i="11"/>
  <c r="G15" i="11"/>
  <c r="B15" i="11" s="1"/>
  <c r="D16" i="11"/>
  <c r="F16" i="11"/>
  <c r="G16" i="11"/>
  <c r="B16" i="11" s="1"/>
  <c r="D17" i="11"/>
  <c r="F17" i="11"/>
  <c r="G17" i="11"/>
  <c r="B17" i="11" s="1"/>
  <c r="D18" i="11"/>
  <c r="F18" i="11"/>
  <c r="G18" i="11"/>
  <c r="B18" i="11" s="1"/>
  <c r="D19" i="11"/>
  <c r="F19" i="11"/>
  <c r="G19" i="11"/>
  <c r="B19" i="11" s="1"/>
  <c r="D20" i="11"/>
  <c r="F20" i="11"/>
  <c r="G20" i="11"/>
  <c r="B20" i="11" s="1"/>
  <c r="D21" i="11"/>
  <c r="F21" i="11"/>
  <c r="G21" i="11"/>
  <c r="B21" i="11" s="1"/>
  <c r="D22" i="11"/>
  <c r="F22" i="11"/>
  <c r="G22" i="11"/>
  <c r="B22" i="11" s="1"/>
  <c r="D23" i="11"/>
  <c r="F23" i="11"/>
  <c r="G23" i="11"/>
  <c r="B23" i="11" s="1"/>
  <c r="D24" i="11"/>
  <c r="F24" i="11"/>
  <c r="G24" i="11"/>
  <c r="B24" i="11" s="1"/>
  <c r="D25" i="11"/>
  <c r="F25" i="11"/>
  <c r="G25" i="11"/>
  <c r="B25" i="11" s="1"/>
  <c r="D26" i="11"/>
  <c r="F26" i="11"/>
  <c r="G26" i="11"/>
  <c r="B26" i="11" s="1"/>
  <c r="D27" i="11"/>
  <c r="F27" i="11"/>
  <c r="G27" i="11"/>
  <c r="B27" i="11" s="1"/>
  <c r="D28" i="11"/>
  <c r="F28" i="11"/>
  <c r="G28" i="11"/>
  <c r="B28" i="11" s="1"/>
  <c r="D29" i="11"/>
  <c r="F29" i="11"/>
  <c r="G29" i="11"/>
  <c r="B29" i="11" s="1"/>
  <c r="D30" i="11"/>
  <c r="F30" i="11"/>
  <c r="G30" i="11"/>
  <c r="B30" i="11" s="1"/>
  <c r="D31" i="11"/>
  <c r="F31" i="11"/>
  <c r="G31" i="11"/>
  <c r="B31" i="11" s="1"/>
  <c r="D32" i="11"/>
  <c r="F32" i="11"/>
  <c r="G32" i="11"/>
  <c r="B32" i="11" s="1"/>
  <c r="D33" i="11"/>
  <c r="F33" i="11"/>
  <c r="G33" i="11"/>
  <c r="B33" i="11" s="1"/>
  <c r="D34" i="11"/>
  <c r="F34" i="11"/>
  <c r="G34" i="11"/>
  <c r="B34" i="11" s="1"/>
  <c r="D35" i="11"/>
  <c r="F35" i="11"/>
  <c r="G35" i="11"/>
  <c r="B35" i="11" s="1"/>
  <c r="D36" i="11"/>
  <c r="F36" i="11"/>
  <c r="G36" i="11"/>
  <c r="B36" i="11" s="1"/>
  <c r="D37" i="11"/>
  <c r="F37" i="11"/>
  <c r="G37" i="11"/>
  <c r="B37" i="11" s="1"/>
  <c r="D38" i="11"/>
  <c r="F38" i="11"/>
  <c r="G38" i="11"/>
  <c r="B38" i="11" s="1"/>
  <c r="D39" i="11"/>
  <c r="F39" i="11"/>
  <c r="G39" i="11"/>
  <c r="B39" i="11" s="1"/>
  <c r="D40" i="11"/>
  <c r="F40" i="11"/>
  <c r="G40" i="11"/>
  <c r="B40" i="11" s="1"/>
  <c r="D41" i="11"/>
  <c r="F41" i="11"/>
  <c r="G41" i="11"/>
  <c r="B41" i="11" s="1"/>
  <c r="D42" i="11"/>
  <c r="F42" i="11"/>
  <c r="G42" i="11"/>
  <c r="B42" i="11" s="1"/>
  <c r="D43" i="11"/>
  <c r="F43" i="11"/>
  <c r="G43" i="11"/>
  <c r="B43" i="11" s="1"/>
  <c r="D44" i="11"/>
  <c r="F44" i="11"/>
  <c r="G44" i="11"/>
  <c r="B44" i="11" s="1"/>
  <c r="D45" i="11"/>
  <c r="F45" i="11"/>
  <c r="G45" i="11"/>
  <c r="B45" i="11" s="1"/>
  <c r="D46" i="11"/>
  <c r="F46" i="11"/>
  <c r="G46" i="11"/>
  <c r="B46" i="11" s="1"/>
  <c r="D47" i="11"/>
  <c r="F47" i="11"/>
  <c r="G47" i="11"/>
  <c r="B47" i="11" s="1"/>
  <c r="D48" i="11"/>
  <c r="F48" i="11"/>
  <c r="G48" i="11"/>
  <c r="B48" i="11" s="1"/>
  <c r="D49" i="11"/>
  <c r="F49" i="11"/>
  <c r="G49" i="11"/>
  <c r="B49" i="11" s="1"/>
  <c r="D50" i="11"/>
  <c r="F50" i="11"/>
  <c r="G50" i="11"/>
  <c r="B50" i="11" s="1"/>
  <c r="D51" i="11"/>
  <c r="F51" i="11"/>
  <c r="G51" i="11"/>
  <c r="B51" i="11" s="1"/>
  <c r="D52" i="11"/>
  <c r="F52" i="11"/>
  <c r="G52" i="11"/>
  <c r="B52" i="11" s="1"/>
  <c r="D53" i="11"/>
  <c r="F53" i="11"/>
  <c r="G53" i="11"/>
  <c r="B53" i="11" s="1"/>
  <c r="D54" i="11"/>
  <c r="F54" i="11"/>
  <c r="G54" i="11"/>
  <c r="B54" i="11" s="1"/>
  <c r="M7" i="1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R6" i="12"/>
  <c r="T6" i="12"/>
  <c r="U6" i="12" s="1"/>
  <c r="G6" i="12"/>
  <c r="H6" i="12"/>
  <c r="J6" i="12"/>
  <c r="K6" i="12"/>
  <c r="W6" i="12" s="1"/>
  <c r="D6" i="12"/>
  <c r="P6" i="12"/>
  <c r="E6" i="12"/>
  <c r="H35" i="11"/>
  <c r="H23" i="11"/>
  <c r="H17" i="11"/>
  <c r="H47" i="11"/>
  <c r="H19" i="11"/>
  <c r="H39" i="11"/>
  <c r="H31" i="11"/>
  <c r="H9" i="11"/>
  <c r="H25" i="11"/>
  <c r="H15" i="11"/>
  <c r="H32" i="11"/>
  <c r="H40" i="11"/>
  <c r="H48" i="11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<sst xmlns="http://schemas.openxmlformats.org/spreadsheetml/2006/main" count="351" uniqueCount="152">
  <si>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</si>
  <si>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（6月2日公表時点）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</si>
  <si>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</si>
  <si>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</si>
  <si>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</si>
  <si>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</si>
  <si>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</si>
  <si>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</si>
  <si>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</si>
  <si>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</si>
  <si>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</si>
  <si>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</si>
  <si>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</si>
  <si>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</si>
  <si>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</si>
  <si>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</si>
  <si>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</si>
  <si>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</si>
  <si>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</si>
  <si>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</si>
  <si>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</si>
  <si>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</si>
  <si>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</si>
  <si>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</si>
  <si>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</si>
  <si>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</si>
  <si>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</si>
  <si>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</si>
  <si>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</si>
  <si>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</si>
  <si>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</si>
  <si>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</si>
  <si>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</si>
  <si>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</si>
  <si>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</si>
  <si>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</si>
  <si>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</si>
  <si>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</si>
  <si>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</si>
  <si>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</si>
  <si>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</si>
  <si>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</si>
  <si>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</si>
  <si>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</si>
  <si>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</si>
  <si>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</si>
  <si>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</si>
  <si>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</si>
  <si>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</si>
  <si>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</si>
  <si>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</si>
  <si>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</si>
  <si>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</si>
  <si>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</si>
  <si>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</si>
  <si>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</si>
  <si>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</si>
  <si>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</si>
  <si>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</si>
  <si>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</si>
  <si>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</si>
  <si>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</si>
  <si>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</si>
  <si>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</si>
  <si>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</si>
  <si>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</si>
  <si>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</si>
  <si>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</si>
  <si>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</si>
  <si>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</si>
  <si>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</si>
  <si>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</si>
  <si>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</si>
  <si>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</si>
  <si>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</si>
  <si>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</si>
  <si>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</si>
  <si>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</si>
  <si>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</si>
  <si>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</si>
  <si>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</si>
  <si>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</si>
  <si>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</si>
  <si>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</si>
  <si>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</si>
  <si>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</si>
  <si>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</si>
  <si>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</si>
  <si>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</si>
  <si>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</si>
  <si>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</si>
  <si>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</si>
  <si>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</si>
  <si>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</si>
  <si>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</si>
  <si>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接種回数（6月1日まで）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</si>
  <si>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</si>
  <si>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</si>
  <si>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</si>
  <si>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</si>
  <si>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</si>
  <si>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</si>
  <si>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</si>
  <si>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</si>
  <si>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</si>
  <si>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</si>
  <si>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</si>
  <si>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</si>
  <si>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</si>
  <si>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</si>
  <si>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</si>
  <si>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</si>
  <si>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</si>
  <si>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</si>
  <si>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</si>
  <si>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</si>
  <si>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</si>
  <si>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</si>
  <si>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</si>
  <si>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（6月1日まで）</t>
  </si>
  <si>
    <t>ワクチン供給量
（6月1日まで）※4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</si>
  <si>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</si>
  <si>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</si>
  <si>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</si>
  <si>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</si>
  <si>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</t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</si>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</sst>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zoomScaleNormal="100" zoomScaleSheetLayoutView="100" workbookViewId="0">
      <selection activeCell="J9" sqref="J9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898437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44713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74754622</v>
      </c>
      <c r="D10" s="11">
        <f>C10/$B10</f>
        <v>0.59026891897253753</v>
      </c>
      <c r="E10" s="21">
        <f>SUM(E11:E57)</f>
        <v>1411878</v>
      </c>
      <c r="F10" s="11">
        <f>E10/$B10</f>
        <v>1.1148310010598518E-2</v>
      </c>
      <c r="G10" s="21">
        <f>SUM(G11:G57)</f>
        <v>150291</v>
      </c>
      <c r="H10" s="11">
        <f>G10/$B10</f>
        <v>1.1867106504973247E-3</v>
      </c>
    </row>
    <row r="11" spans="1:8" x14ac:dyDescent="0.45">
      <c r="A11" s="12" t="s">
        <v>14</v>
      </c>
      <c r="B11" s="20">
        <v>5226603</v>
      </c>
      <c r="C11" s="21">
        <v>3202707</v>
      </c>
      <c r="D11" s="11">
        <f t="shared" ref="D11:D57" si="0">C11/$B11</f>
        <v>0.61277028310740267</v>
      </c>
      <c r="E11" s="21">
        <v>65054</v>
      </c>
      <c r="F11" s="11">
        <f t="shared" ref="F11:F57" si="1">E11/$B11</f>
        <v>1.2446707737320015E-2</v>
      </c>
      <c r="G11" s="21">
        <v>11603</v>
      </c>
      <c r="H11" s="11">
        <f t="shared" ref="H11:H57" si="2">G11/$B11</f>
        <v>2.2199887766490012E-3</v>
      </c>
    </row>
    <row r="12" spans="1:8" x14ac:dyDescent="0.45">
      <c r="A12" s="12" t="s">
        <v>15</v>
      </c>
      <c r="B12" s="20">
        <v>1259615</v>
      </c>
      <c r="C12" s="21">
        <v>811078</v>
      </c>
      <c r="D12" s="11">
        <f t="shared" si="0"/>
        <v>0.64390944852196896</v>
      </c>
      <c r="E12" s="21">
        <v>19190</v>
      </c>
      <c r="F12" s="11">
        <f t="shared" si="1"/>
        <v>1.5234813812156888E-2</v>
      </c>
      <c r="G12" s="21">
        <v>3164</v>
      </c>
      <c r="H12" s="11">
        <f t="shared" si="2"/>
        <v>2.5118786295812608E-3</v>
      </c>
    </row>
    <row r="13" spans="1:8" x14ac:dyDescent="0.45">
      <c r="A13" s="12" t="s">
        <v>16</v>
      </c>
      <c r="B13" s="20">
        <v>1220823</v>
      </c>
      <c r="C13" s="21">
        <v>797632</v>
      </c>
      <c r="D13" s="11">
        <f t="shared" si="0"/>
        <v>0.65335597379800348</v>
      </c>
      <c r="E13" s="21">
        <v>22612</v>
      </c>
      <c r="F13" s="11">
        <f t="shared" si="1"/>
        <v>1.852193151668997E-2</v>
      </c>
      <c r="G13" s="21">
        <v>4341</v>
      </c>
      <c r="H13" s="11">
        <f t="shared" si="2"/>
        <v>3.5557980149456556E-3</v>
      </c>
    </row>
    <row r="14" spans="1:8" x14ac:dyDescent="0.45">
      <c r="A14" s="12" t="s">
        <v>17</v>
      </c>
      <c r="B14" s="20">
        <v>2281989</v>
      </c>
      <c r="C14" s="21">
        <v>1406324</v>
      </c>
      <c r="D14" s="11">
        <f t="shared" si="0"/>
        <v>0.61627115643414587</v>
      </c>
      <c r="E14" s="21">
        <v>36989</v>
      </c>
      <c r="F14" s="11">
        <f t="shared" si="1"/>
        <v>1.6209105302435727E-2</v>
      </c>
      <c r="G14" s="21">
        <v>5747</v>
      </c>
      <c r="H14" s="11">
        <f t="shared" si="2"/>
        <v>2.5184170475843659E-3</v>
      </c>
    </row>
    <row r="15" spans="1:8" x14ac:dyDescent="0.45">
      <c r="A15" s="12" t="s">
        <v>18</v>
      </c>
      <c r="B15" s="20">
        <v>971288</v>
      </c>
      <c r="C15" s="21">
        <v>669140</v>
      </c>
      <c r="D15" s="11">
        <f t="shared" si="0"/>
        <v>0.68892027905214515</v>
      </c>
      <c r="E15" s="21">
        <v>20467</v>
      </c>
      <c r="F15" s="11">
        <f t="shared" si="1"/>
        <v>2.1072019833458255E-2</v>
      </c>
      <c r="G15" s="21">
        <v>1791</v>
      </c>
      <c r="H15" s="11">
        <f t="shared" si="2"/>
        <v>1.8439433000304751E-3</v>
      </c>
    </row>
    <row r="16" spans="1:8" x14ac:dyDescent="0.45">
      <c r="A16" s="12" t="s">
        <v>19</v>
      </c>
      <c r="B16" s="20">
        <v>1069562</v>
      </c>
      <c r="C16" s="21">
        <v>722886</v>
      </c>
      <c r="D16" s="11">
        <f t="shared" si="0"/>
        <v>0.67587105749830301</v>
      </c>
      <c r="E16" s="21">
        <v>17514</v>
      </c>
      <c r="F16" s="11">
        <f t="shared" si="1"/>
        <v>1.6374927306691898E-2</v>
      </c>
      <c r="G16" s="21">
        <v>1854</v>
      </c>
      <c r="H16" s="11">
        <f t="shared" si="2"/>
        <v>1.7334198484987313E-3</v>
      </c>
    </row>
    <row r="17" spans="1:8" x14ac:dyDescent="0.45">
      <c r="A17" s="12" t="s">
        <v>20</v>
      </c>
      <c r="B17" s="20">
        <v>1862059.0000000002</v>
      </c>
      <c r="C17" s="21">
        <v>1217973</v>
      </c>
      <c r="D17" s="11">
        <f t="shared" si="0"/>
        <v>0.65410011175800542</v>
      </c>
      <c r="E17" s="21">
        <v>28941</v>
      </c>
      <c r="F17" s="11">
        <f t="shared" si="1"/>
        <v>1.5542472069896817E-2</v>
      </c>
      <c r="G17" s="21">
        <v>2384</v>
      </c>
      <c r="H17" s="11">
        <f t="shared" si="2"/>
        <v>1.2803031482890713E-3</v>
      </c>
    </row>
    <row r="18" spans="1:8" x14ac:dyDescent="0.45">
      <c r="A18" s="12" t="s">
        <v>21</v>
      </c>
      <c r="B18" s="20">
        <v>2907675</v>
      </c>
      <c r="C18" s="21">
        <v>1831093</v>
      </c>
      <c r="D18" s="11">
        <f t="shared" si="0"/>
        <v>0.62974472731649855</v>
      </c>
      <c r="E18" s="21">
        <v>40339</v>
      </c>
      <c r="F18" s="11">
        <f t="shared" si="1"/>
        <v>1.3873283637270327E-2</v>
      </c>
      <c r="G18" s="21">
        <v>3506</v>
      </c>
      <c r="H18" s="11">
        <f t="shared" si="2"/>
        <v>1.2057743729956064E-3</v>
      </c>
    </row>
    <row r="19" spans="1:8" x14ac:dyDescent="0.45">
      <c r="A19" s="12" t="s">
        <v>22</v>
      </c>
      <c r="B19" s="20">
        <v>1955401</v>
      </c>
      <c r="C19" s="21">
        <v>1196482</v>
      </c>
      <c r="D19" s="11">
        <f t="shared" si="0"/>
        <v>0.61188574619732727</v>
      </c>
      <c r="E19" s="21">
        <v>30742</v>
      </c>
      <c r="F19" s="11">
        <f t="shared" si="1"/>
        <v>1.5721583450146542E-2</v>
      </c>
      <c r="G19" s="21">
        <v>2197</v>
      </c>
      <c r="H19" s="11">
        <f t="shared" si="2"/>
        <v>1.1235547082158596E-3</v>
      </c>
    </row>
    <row r="20" spans="1:8" x14ac:dyDescent="0.45">
      <c r="A20" s="12" t="s">
        <v>23</v>
      </c>
      <c r="B20" s="20">
        <v>1958101</v>
      </c>
      <c r="C20" s="21">
        <v>1220242</v>
      </c>
      <c r="D20" s="11">
        <f t="shared" si="0"/>
        <v>0.62317623043959425</v>
      </c>
      <c r="E20" s="21">
        <v>15443</v>
      </c>
      <c r="F20" s="11">
        <f t="shared" si="1"/>
        <v>7.8867229014233688E-3</v>
      </c>
      <c r="G20" s="21">
        <v>1603</v>
      </c>
      <c r="H20" s="11">
        <f t="shared" si="2"/>
        <v>8.1865031476925859E-4</v>
      </c>
    </row>
    <row r="21" spans="1:8" x14ac:dyDescent="0.45">
      <c r="A21" s="12" t="s">
        <v>24</v>
      </c>
      <c r="B21" s="20">
        <v>7393799</v>
      </c>
      <c r="C21" s="21">
        <v>4335553</v>
      </c>
      <c r="D21" s="11">
        <f t="shared" si="0"/>
        <v>0.58637690854187408</v>
      </c>
      <c r="E21" s="21">
        <v>93131</v>
      </c>
      <c r="F21" s="11">
        <f t="shared" si="1"/>
        <v>1.2595825231386464E-2</v>
      </c>
      <c r="G21" s="21">
        <v>14669</v>
      </c>
      <c r="H21" s="11">
        <f t="shared" si="2"/>
        <v>1.9839598019908305E-3</v>
      </c>
    </row>
    <row r="22" spans="1:8" x14ac:dyDescent="0.45">
      <c r="A22" s="12" t="s">
        <v>25</v>
      </c>
      <c r="B22" s="20">
        <v>6322892.0000000009</v>
      </c>
      <c r="C22" s="21">
        <v>3796403</v>
      </c>
      <c r="D22" s="11">
        <f t="shared" si="0"/>
        <v>0.60042192718142262</v>
      </c>
      <c r="E22" s="21">
        <v>82067</v>
      </c>
      <c r="F22" s="11">
        <f t="shared" si="1"/>
        <v>1.2979345527331479E-2</v>
      </c>
      <c r="G22" s="21">
        <v>7660</v>
      </c>
      <c r="H22" s="11">
        <f t="shared" si="2"/>
        <v>1.211470953481413E-3</v>
      </c>
    </row>
    <row r="23" spans="1:8" x14ac:dyDescent="0.45">
      <c r="A23" s="12" t="s">
        <v>26</v>
      </c>
      <c r="B23" s="20">
        <v>13843329.000000002</v>
      </c>
      <c r="C23" s="21">
        <v>8004094</v>
      </c>
      <c r="D23" s="11">
        <f t="shared" si="0"/>
        <v>0.57819141624099224</v>
      </c>
      <c r="E23" s="21">
        <v>107493</v>
      </c>
      <c r="F23" s="11">
        <f t="shared" si="1"/>
        <v>7.7649675161227463E-3</v>
      </c>
      <c r="G23" s="21">
        <v>9923</v>
      </c>
      <c r="H23" s="11">
        <f t="shared" si="2"/>
        <v>7.1680735175765878E-4</v>
      </c>
    </row>
    <row r="24" spans="1:8" x14ac:dyDescent="0.45">
      <c r="A24" s="12" t="s">
        <v>27</v>
      </c>
      <c r="B24" s="20">
        <v>9220206</v>
      </c>
      <c r="C24" s="21">
        <v>5397682</v>
      </c>
      <c r="D24" s="11">
        <f t="shared" si="0"/>
        <v>0.58541880734551921</v>
      </c>
      <c r="E24" s="21">
        <v>95113</v>
      </c>
      <c r="F24" s="11">
        <f t="shared" si="1"/>
        <v>1.0315713119641795E-2</v>
      </c>
      <c r="G24" s="21">
        <v>7230</v>
      </c>
      <c r="H24" s="11">
        <f t="shared" si="2"/>
        <v>7.8414733900739313E-4</v>
      </c>
    </row>
    <row r="25" spans="1:8" x14ac:dyDescent="0.45">
      <c r="A25" s="12" t="s">
        <v>28</v>
      </c>
      <c r="B25" s="20">
        <v>2213174</v>
      </c>
      <c r="C25" s="21">
        <v>1495253</v>
      </c>
      <c r="D25" s="11">
        <f t="shared" si="0"/>
        <v>0.67561475057993636</v>
      </c>
      <c r="E25" s="21">
        <v>33292</v>
      </c>
      <c r="F25" s="11">
        <f t="shared" si="1"/>
        <v>1.5042649154562633E-2</v>
      </c>
      <c r="G25" s="21">
        <v>2657</v>
      </c>
      <c r="H25" s="11">
        <f t="shared" si="2"/>
        <v>1.2005382315172688E-3</v>
      </c>
    </row>
    <row r="26" spans="1:8" x14ac:dyDescent="0.45">
      <c r="A26" s="12" t="s">
        <v>29</v>
      </c>
      <c r="B26" s="20">
        <v>1047674</v>
      </c>
      <c r="C26" s="21">
        <v>667344</v>
      </c>
      <c r="D26" s="11">
        <f t="shared" si="0"/>
        <v>0.63697676949127302</v>
      </c>
      <c r="E26" s="21">
        <v>12170</v>
      </c>
      <c r="F26" s="11">
        <f t="shared" si="1"/>
        <v>1.1616208858862585E-2</v>
      </c>
      <c r="G26" s="21">
        <v>1784</v>
      </c>
      <c r="H26" s="11">
        <f t="shared" si="2"/>
        <v>1.7028197702720503E-3</v>
      </c>
    </row>
    <row r="27" spans="1:8" x14ac:dyDescent="0.45">
      <c r="A27" s="12" t="s">
        <v>30</v>
      </c>
      <c r="B27" s="20">
        <v>1132656</v>
      </c>
      <c r="C27" s="21">
        <v>680060</v>
      </c>
      <c r="D27" s="11">
        <f t="shared" si="0"/>
        <v>0.60041177550818603</v>
      </c>
      <c r="E27" s="21">
        <v>14805</v>
      </c>
      <c r="F27" s="11">
        <f t="shared" si="1"/>
        <v>1.3071047167012757E-2</v>
      </c>
      <c r="G27" s="21">
        <v>984</v>
      </c>
      <c r="H27" s="11">
        <f t="shared" si="2"/>
        <v>8.6875450269102001E-4</v>
      </c>
    </row>
    <row r="28" spans="1:8" x14ac:dyDescent="0.45">
      <c r="A28" s="12" t="s">
        <v>31</v>
      </c>
      <c r="B28" s="20">
        <v>774582.99999999988</v>
      </c>
      <c r="C28" s="21">
        <v>480857</v>
      </c>
      <c r="D28" s="11">
        <f t="shared" si="0"/>
        <v>0.62079467274649724</v>
      </c>
      <c r="E28" s="21">
        <v>9745</v>
      </c>
      <c r="F28" s="11">
        <f t="shared" si="1"/>
        <v>1.258096291811207E-2</v>
      </c>
      <c r="G28" s="21">
        <v>265</v>
      </c>
      <c r="H28" s="11">
        <f t="shared" si="2"/>
        <v>3.4211956626985105E-4</v>
      </c>
    </row>
    <row r="29" spans="1:8" x14ac:dyDescent="0.45">
      <c r="A29" s="12" t="s">
        <v>32</v>
      </c>
      <c r="B29" s="20">
        <v>820997</v>
      </c>
      <c r="C29" s="21">
        <v>507109</v>
      </c>
      <c r="D29" s="11">
        <f t="shared" si="0"/>
        <v>0.6176746078243891</v>
      </c>
      <c r="E29" s="21">
        <v>7899</v>
      </c>
      <c r="F29" s="11">
        <f t="shared" si="1"/>
        <v>9.6212288230042246E-3</v>
      </c>
      <c r="G29" s="21">
        <v>1056</v>
      </c>
      <c r="H29" s="11">
        <f t="shared" si="2"/>
        <v>1.2862409972265428E-3</v>
      </c>
    </row>
    <row r="30" spans="1:8" x14ac:dyDescent="0.45">
      <c r="A30" s="12" t="s">
        <v>33</v>
      </c>
      <c r="B30" s="20">
        <v>2071737</v>
      </c>
      <c r="C30" s="21">
        <v>1319970</v>
      </c>
      <c r="D30" s="11">
        <f t="shared" si="0"/>
        <v>0.63713202978949546</v>
      </c>
      <c r="E30" s="21">
        <v>27455</v>
      </c>
      <c r="F30" s="11">
        <f t="shared" si="1"/>
        <v>1.3252164729403394E-2</v>
      </c>
      <c r="G30" s="21">
        <v>2203</v>
      </c>
      <c r="H30" s="11">
        <f t="shared" si="2"/>
        <v>1.0633589109042315E-3</v>
      </c>
    </row>
    <row r="31" spans="1:8" x14ac:dyDescent="0.45">
      <c r="A31" s="12" t="s">
        <v>34</v>
      </c>
      <c r="B31" s="20">
        <v>2016791</v>
      </c>
      <c r="C31" s="21">
        <v>1258493</v>
      </c>
      <c r="D31" s="11">
        <f t="shared" si="0"/>
        <v>0.62400764382625662</v>
      </c>
      <c r="E31" s="21">
        <v>21682</v>
      </c>
      <c r="F31" s="11">
        <f t="shared" si="1"/>
        <v>1.0750742144327301E-2</v>
      </c>
      <c r="G31" s="21">
        <v>920</v>
      </c>
      <c r="H31" s="11">
        <f t="shared" si="2"/>
        <v>4.5617022289369595E-4</v>
      </c>
    </row>
    <row r="32" spans="1:8" x14ac:dyDescent="0.45">
      <c r="A32" s="12" t="s">
        <v>35</v>
      </c>
      <c r="B32" s="20">
        <v>3686259.9999999995</v>
      </c>
      <c r="C32" s="21">
        <v>2240595</v>
      </c>
      <c r="D32" s="11">
        <f t="shared" si="0"/>
        <v>0.60782337653882257</v>
      </c>
      <c r="E32" s="21">
        <v>50576</v>
      </c>
      <c r="F32" s="11">
        <f t="shared" si="1"/>
        <v>1.3720139111185865E-2</v>
      </c>
      <c r="G32" s="21">
        <v>4469</v>
      </c>
      <c r="H32" s="11">
        <f t="shared" si="2"/>
        <v>1.2123398783590957E-3</v>
      </c>
    </row>
    <row r="33" spans="1:8" x14ac:dyDescent="0.45">
      <c r="A33" s="12" t="s">
        <v>36</v>
      </c>
      <c r="B33" s="20">
        <v>7558801.9999999991</v>
      </c>
      <c r="C33" s="21">
        <v>4251643</v>
      </c>
      <c r="D33" s="11">
        <f t="shared" si="0"/>
        <v>0.56247577327729981</v>
      </c>
      <c r="E33" s="21">
        <v>79847</v>
      </c>
      <c r="F33" s="11">
        <f t="shared" si="1"/>
        <v>1.0563446429738471E-2</v>
      </c>
      <c r="G33" s="21">
        <v>6312</v>
      </c>
      <c r="H33" s="11">
        <f t="shared" si="2"/>
        <v>8.3505296209637465E-4</v>
      </c>
    </row>
    <row r="34" spans="1:8" x14ac:dyDescent="0.45">
      <c r="A34" s="12" t="s">
        <v>37</v>
      </c>
      <c r="B34" s="20">
        <v>1800557</v>
      </c>
      <c r="C34" s="21">
        <v>1068487</v>
      </c>
      <c r="D34" s="11">
        <f t="shared" si="0"/>
        <v>0.59342025828674128</v>
      </c>
      <c r="E34" s="21">
        <v>22071</v>
      </c>
      <c r="F34" s="11">
        <f t="shared" si="1"/>
        <v>1.2257873535800311E-2</v>
      </c>
      <c r="G34" s="21">
        <v>2844</v>
      </c>
      <c r="H34" s="11">
        <f t="shared" si="2"/>
        <v>1.5795112290252404E-3</v>
      </c>
    </row>
    <row r="35" spans="1:8" x14ac:dyDescent="0.45">
      <c r="A35" s="12" t="s">
        <v>38</v>
      </c>
      <c r="B35" s="20">
        <v>1418843</v>
      </c>
      <c r="C35" s="21">
        <v>826618</v>
      </c>
      <c r="D35" s="11">
        <f t="shared" si="0"/>
        <v>0.58260004806733379</v>
      </c>
      <c r="E35" s="21">
        <v>17611</v>
      </c>
      <c r="F35" s="11">
        <f t="shared" si="1"/>
        <v>1.2412226017959703E-2</v>
      </c>
      <c r="G35" s="21">
        <v>1570</v>
      </c>
      <c r="H35" s="11">
        <f t="shared" si="2"/>
        <v>1.1065353953890599E-3</v>
      </c>
    </row>
    <row r="36" spans="1:8" x14ac:dyDescent="0.45">
      <c r="A36" s="12" t="s">
        <v>39</v>
      </c>
      <c r="B36" s="20">
        <v>2530542</v>
      </c>
      <c r="C36" s="21">
        <v>1409789</v>
      </c>
      <c r="D36" s="11">
        <f t="shared" si="0"/>
        <v>0.55710950460415198</v>
      </c>
      <c r="E36" s="21">
        <v>28366</v>
      </c>
      <c r="F36" s="11">
        <f t="shared" si="1"/>
        <v>1.120945631410188E-2</v>
      </c>
      <c r="G36" s="21">
        <v>1634</v>
      </c>
      <c r="H36" s="11">
        <f t="shared" si="2"/>
        <v>6.4571147208779777E-4</v>
      </c>
    </row>
    <row r="37" spans="1:8" x14ac:dyDescent="0.45">
      <c r="A37" s="12" t="s">
        <v>40</v>
      </c>
      <c r="B37" s="20">
        <v>8839511</v>
      </c>
      <c r="C37" s="21">
        <v>4593579</v>
      </c>
      <c r="D37" s="11">
        <f t="shared" si="0"/>
        <v>0.51966437962461953</v>
      </c>
      <c r="E37" s="21">
        <v>90520</v>
      </c>
      <c r="F37" s="11">
        <f t="shared" si="1"/>
        <v>1.0240385469286706E-2</v>
      </c>
      <c r="G37" s="21">
        <v>10204</v>
      </c>
      <c r="H37" s="11">
        <f t="shared" si="2"/>
        <v>1.154362498106513E-3</v>
      </c>
    </row>
    <row r="38" spans="1:8" x14ac:dyDescent="0.45">
      <c r="A38" s="12" t="s">
        <v>41</v>
      </c>
      <c r="B38" s="20">
        <v>5523625</v>
      </c>
      <c r="C38" s="21">
        <v>3108434</v>
      </c>
      <c r="D38" s="11">
        <f t="shared" si="0"/>
        <v>0.56275254022494281</v>
      </c>
      <c r="E38" s="21">
        <v>56992</v>
      </c>
      <c r="F38" s="11">
        <f t="shared" si="1"/>
        <v>1.0317861911335401E-2</v>
      </c>
      <c r="G38" s="21">
        <v>6187</v>
      </c>
      <c r="H38" s="11">
        <f t="shared" si="2"/>
        <v>1.1200977618864424E-3</v>
      </c>
    </row>
    <row r="39" spans="1:8" x14ac:dyDescent="0.45">
      <c r="A39" s="12" t="s">
        <v>42</v>
      </c>
      <c r="B39" s="20">
        <v>1344738.9999999998</v>
      </c>
      <c r="C39" s="21">
        <v>801288</v>
      </c>
      <c r="D39" s="11">
        <f t="shared" si="0"/>
        <v>0.59586878940820498</v>
      </c>
      <c r="E39" s="21">
        <v>12656</v>
      </c>
      <c r="F39" s="11">
        <f t="shared" si="1"/>
        <v>9.4114917467255747E-3</v>
      </c>
      <c r="G39" s="21">
        <v>2890</v>
      </c>
      <c r="H39" s="11">
        <f t="shared" si="2"/>
        <v>2.1491159250977333E-3</v>
      </c>
    </row>
    <row r="40" spans="1:8" x14ac:dyDescent="0.45">
      <c r="A40" s="12" t="s">
        <v>43</v>
      </c>
      <c r="B40" s="20">
        <v>944432</v>
      </c>
      <c r="C40" s="21">
        <v>570662</v>
      </c>
      <c r="D40" s="11">
        <f t="shared" si="0"/>
        <v>0.60423831466955802</v>
      </c>
      <c r="E40" s="21">
        <v>6710</v>
      </c>
      <c r="F40" s="11">
        <f t="shared" si="1"/>
        <v>7.1047994985345688E-3</v>
      </c>
      <c r="G40" s="21">
        <v>569</v>
      </c>
      <c r="H40" s="11">
        <f t="shared" si="2"/>
        <v>6.0247852677588218E-4</v>
      </c>
    </row>
    <row r="41" spans="1:8" x14ac:dyDescent="0.45">
      <c r="A41" s="12" t="s">
        <v>44</v>
      </c>
      <c r="B41" s="20">
        <v>556788</v>
      </c>
      <c r="C41" s="21">
        <v>330898</v>
      </c>
      <c r="D41" s="11">
        <f t="shared" si="0"/>
        <v>0.59429800929617738</v>
      </c>
      <c r="E41" s="21">
        <v>5185</v>
      </c>
      <c r="F41" s="11">
        <f t="shared" si="1"/>
        <v>9.3123415016128225E-3</v>
      </c>
      <c r="G41" s="21">
        <v>483</v>
      </c>
      <c r="H41" s="11">
        <f t="shared" si="2"/>
        <v>8.6747559214638242E-4</v>
      </c>
    </row>
    <row r="42" spans="1:8" x14ac:dyDescent="0.45">
      <c r="A42" s="12" t="s">
        <v>45</v>
      </c>
      <c r="B42" s="20">
        <v>672814.99999999988</v>
      </c>
      <c r="C42" s="21">
        <v>415163</v>
      </c>
      <c r="D42" s="11">
        <f t="shared" si="0"/>
        <v>0.61705372204840869</v>
      </c>
      <c r="E42" s="21">
        <v>9269</v>
      </c>
      <c r="F42" s="11">
        <f t="shared" si="1"/>
        <v>1.3776446720123662E-2</v>
      </c>
      <c r="G42" s="21">
        <v>420</v>
      </c>
      <c r="H42" s="11">
        <f t="shared" si="2"/>
        <v>6.2424291967331299E-4</v>
      </c>
    </row>
    <row r="43" spans="1:8" x14ac:dyDescent="0.45">
      <c r="A43" s="12" t="s">
        <v>46</v>
      </c>
      <c r="B43" s="20">
        <v>1893791</v>
      </c>
      <c r="C43" s="21">
        <v>1091462</v>
      </c>
      <c r="D43" s="11">
        <f t="shared" si="0"/>
        <v>0.57633709316392356</v>
      </c>
      <c r="E43" s="21">
        <v>20177</v>
      </c>
      <c r="F43" s="11">
        <f t="shared" si="1"/>
        <v>1.0654290784991586E-2</v>
      </c>
      <c r="G43" s="21">
        <v>1847</v>
      </c>
      <c r="H43" s="11">
        <f t="shared" si="2"/>
        <v>9.7529241611138721E-4</v>
      </c>
    </row>
    <row r="44" spans="1:8" x14ac:dyDescent="0.45">
      <c r="A44" s="12" t="s">
        <v>47</v>
      </c>
      <c r="B44" s="20">
        <v>2812432.9999999995</v>
      </c>
      <c r="C44" s="21">
        <v>1626655</v>
      </c>
      <c r="D44" s="11">
        <f t="shared" si="0"/>
        <v>0.57838000051912353</v>
      </c>
      <c r="E44" s="21">
        <v>24177</v>
      </c>
      <c r="F44" s="11">
        <f t="shared" si="1"/>
        <v>8.5964714537199657E-3</v>
      </c>
      <c r="G44" s="21">
        <v>1716</v>
      </c>
      <c r="H44" s="11">
        <f t="shared" si="2"/>
        <v>6.1014786841144314E-4</v>
      </c>
    </row>
    <row r="45" spans="1:8" x14ac:dyDescent="0.45">
      <c r="A45" s="12" t="s">
        <v>48</v>
      </c>
      <c r="B45" s="20">
        <v>1356110</v>
      </c>
      <c r="C45" s="21">
        <v>862632</v>
      </c>
      <c r="D45" s="11">
        <f t="shared" si="0"/>
        <v>0.63610769037909909</v>
      </c>
      <c r="E45" s="21">
        <v>8334</v>
      </c>
      <c r="F45" s="11">
        <f t="shared" si="1"/>
        <v>6.1455191687989916E-3</v>
      </c>
      <c r="G45" s="21">
        <v>638</v>
      </c>
      <c r="H45" s="11">
        <f t="shared" si="2"/>
        <v>4.704633104984109E-4</v>
      </c>
    </row>
    <row r="46" spans="1:8" x14ac:dyDescent="0.45">
      <c r="A46" s="12" t="s">
        <v>49</v>
      </c>
      <c r="B46" s="20">
        <v>734949</v>
      </c>
      <c r="C46" s="21">
        <v>452198</v>
      </c>
      <c r="D46" s="11">
        <f t="shared" si="0"/>
        <v>0.61527806691348652</v>
      </c>
      <c r="E46" s="21">
        <v>7325</v>
      </c>
      <c r="F46" s="11">
        <f t="shared" si="1"/>
        <v>9.9666779599672899E-3</v>
      </c>
      <c r="G46" s="21">
        <v>1470</v>
      </c>
      <c r="H46" s="11">
        <f t="shared" si="2"/>
        <v>2.0001387851401936E-3</v>
      </c>
    </row>
    <row r="47" spans="1:8" x14ac:dyDescent="0.45">
      <c r="A47" s="12" t="s">
        <v>50</v>
      </c>
      <c r="B47" s="20">
        <v>973896</v>
      </c>
      <c r="C47" s="21">
        <v>578536</v>
      </c>
      <c r="D47" s="11">
        <f t="shared" si="0"/>
        <v>0.59404289575067559</v>
      </c>
      <c r="E47" s="21">
        <v>15337</v>
      </c>
      <c r="F47" s="11">
        <f t="shared" si="1"/>
        <v>1.5748088091541601E-2</v>
      </c>
      <c r="G47" s="21">
        <v>4611</v>
      </c>
      <c r="H47" s="11">
        <f t="shared" si="2"/>
        <v>4.7345917839276474E-3</v>
      </c>
    </row>
    <row r="48" spans="1:8" x14ac:dyDescent="0.45">
      <c r="A48" s="12" t="s">
        <v>51</v>
      </c>
      <c r="B48" s="20">
        <v>1356219</v>
      </c>
      <c r="C48" s="21">
        <v>829933</v>
      </c>
      <c r="D48" s="11">
        <f t="shared" si="0"/>
        <v>0.61194615323926294</v>
      </c>
      <c r="E48" s="21">
        <v>13998</v>
      </c>
      <c r="F48" s="11">
        <f t="shared" si="1"/>
        <v>1.032134190716986E-2</v>
      </c>
      <c r="G48" s="21">
        <v>365</v>
      </c>
      <c r="H48" s="11">
        <f t="shared" si="2"/>
        <v>2.6913057551914549E-4</v>
      </c>
    </row>
    <row r="49" spans="1:8" x14ac:dyDescent="0.45">
      <c r="A49" s="12" t="s">
        <v>52</v>
      </c>
      <c r="B49" s="20">
        <v>701167</v>
      </c>
      <c r="C49" s="21">
        <v>417843</v>
      </c>
      <c r="D49" s="11">
        <f t="shared" si="0"/>
        <v>0.59592507918940851</v>
      </c>
      <c r="E49" s="21">
        <v>8625</v>
      </c>
      <c r="F49" s="11">
        <f t="shared" si="1"/>
        <v>1.2300921178549475E-2</v>
      </c>
      <c r="G49" s="21">
        <v>808</v>
      </c>
      <c r="H49" s="11">
        <f t="shared" si="2"/>
        <v>1.1523645579441131E-3</v>
      </c>
    </row>
    <row r="50" spans="1:8" x14ac:dyDescent="0.45">
      <c r="A50" s="12" t="s">
        <v>53</v>
      </c>
      <c r="B50" s="20">
        <v>5124170</v>
      </c>
      <c r="C50" s="21">
        <v>2896697</v>
      </c>
      <c r="D50" s="11">
        <f t="shared" si="0"/>
        <v>0.56530072187300573</v>
      </c>
      <c r="E50" s="21">
        <v>46799</v>
      </c>
      <c r="F50" s="11">
        <f t="shared" si="1"/>
        <v>9.1329912941998416E-3</v>
      </c>
      <c r="G50" s="21">
        <v>4163</v>
      </c>
      <c r="H50" s="11">
        <f t="shared" si="2"/>
        <v>8.124242560258539E-4</v>
      </c>
    </row>
    <row r="51" spans="1:8" x14ac:dyDescent="0.45">
      <c r="A51" s="12" t="s">
        <v>54</v>
      </c>
      <c r="B51" s="20">
        <v>818222</v>
      </c>
      <c r="C51" s="21">
        <v>471468</v>
      </c>
      <c r="D51" s="11">
        <f t="shared" si="0"/>
        <v>0.57621036833524397</v>
      </c>
      <c r="E51" s="21">
        <v>6585</v>
      </c>
      <c r="F51" s="11">
        <f t="shared" si="1"/>
        <v>8.047938090151573E-3</v>
      </c>
      <c r="G51" s="21">
        <v>670</v>
      </c>
      <c r="H51" s="11">
        <f t="shared" si="2"/>
        <v>8.1884867432066111E-4</v>
      </c>
    </row>
    <row r="52" spans="1:8" x14ac:dyDescent="0.45">
      <c r="A52" s="12" t="s">
        <v>55</v>
      </c>
      <c r="B52" s="20">
        <v>1335937.9999999998</v>
      </c>
      <c r="C52" s="21">
        <v>837980</v>
      </c>
      <c r="D52" s="11">
        <f t="shared" si="0"/>
        <v>0.6272596482770908</v>
      </c>
      <c r="E52" s="21">
        <v>12877</v>
      </c>
      <c r="F52" s="11">
        <f t="shared" si="1"/>
        <v>9.6389203690590442E-3</v>
      </c>
      <c r="G52" s="21">
        <v>1977</v>
      </c>
      <c r="H52" s="11">
        <f t="shared" si="2"/>
        <v>1.4798590952574148E-3</v>
      </c>
    </row>
    <row r="53" spans="1:8" x14ac:dyDescent="0.45">
      <c r="A53" s="12" t="s">
        <v>56</v>
      </c>
      <c r="B53" s="20">
        <v>1758645</v>
      </c>
      <c r="C53" s="21">
        <v>1107963</v>
      </c>
      <c r="D53" s="11">
        <f t="shared" si="0"/>
        <v>0.63000946751618436</v>
      </c>
      <c r="E53" s="21">
        <v>11679</v>
      </c>
      <c r="F53" s="11">
        <f t="shared" si="1"/>
        <v>6.6409081992101875E-3</v>
      </c>
      <c r="G53" s="21">
        <v>695</v>
      </c>
      <c r="H53" s="11">
        <f t="shared" si="2"/>
        <v>3.951906155022759E-4</v>
      </c>
    </row>
    <row r="54" spans="1:8" x14ac:dyDescent="0.45">
      <c r="A54" s="12" t="s">
        <v>57</v>
      </c>
      <c r="B54" s="20">
        <v>1141741</v>
      </c>
      <c r="C54" s="21">
        <v>680683</v>
      </c>
      <c r="D54" s="11">
        <f t="shared" si="0"/>
        <v>0.59617986916472299</v>
      </c>
      <c r="E54" s="21">
        <v>12548</v>
      </c>
      <c r="F54" s="11">
        <f t="shared" si="1"/>
        <v>1.0990233336632389E-2</v>
      </c>
      <c r="G54" s="21">
        <v>1672</v>
      </c>
      <c r="H54" s="11">
        <f t="shared" si="2"/>
        <v>1.4644301991432382E-3</v>
      </c>
    </row>
    <row r="55" spans="1:8" x14ac:dyDescent="0.45">
      <c r="A55" s="12" t="s">
        <v>58</v>
      </c>
      <c r="B55" s="20">
        <v>1087241</v>
      </c>
      <c r="C55" s="21">
        <v>636645</v>
      </c>
      <c r="D55" s="11">
        <f t="shared" si="0"/>
        <v>0.58556014719827532</v>
      </c>
      <c r="E55" s="21">
        <v>11130</v>
      </c>
      <c r="F55" s="11">
        <f t="shared" si="1"/>
        <v>1.0236920793090033E-2</v>
      </c>
      <c r="G55" s="21">
        <v>819</v>
      </c>
      <c r="H55" s="11">
        <f t="shared" si="2"/>
        <v>7.532828508122854E-4</v>
      </c>
    </row>
    <row r="56" spans="1:8" x14ac:dyDescent="0.45">
      <c r="A56" s="12" t="s">
        <v>59</v>
      </c>
      <c r="B56" s="20">
        <v>1617517</v>
      </c>
      <c r="C56" s="21">
        <v>979091</v>
      </c>
      <c r="D56" s="11">
        <f t="shared" si="0"/>
        <v>0.60530492106110789</v>
      </c>
      <c r="E56" s="21">
        <v>16920</v>
      </c>
      <c r="F56" s="11">
        <f t="shared" si="1"/>
        <v>1.0460477386018199E-2</v>
      </c>
      <c r="G56" s="21">
        <v>2636</v>
      </c>
      <c r="H56" s="11">
        <f t="shared" si="2"/>
        <v>1.6296582972543719E-3</v>
      </c>
    </row>
    <row r="57" spans="1:8" x14ac:dyDescent="0.45">
      <c r="A57" s="12" t="s">
        <v>60</v>
      </c>
      <c r="B57" s="20">
        <v>1485118</v>
      </c>
      <c r="C57" s="21">
        <v>649305</v>
      </c>
      <c r="D57" s="11">
        <f t="shared" si="0"/>
        <v>0.43720768316052999</v>
      </c>
      <c r="E57" s="21">
        <v>13421</v>
      </c>
      <c r="F57" s="11">
        <f t="shared" si="1"/>
        <v>9.0369923467360849E-3</v>
      </c>
      <c r="G57" s="21">
        <v>1081</v>
      </c>
      <c r="H57" s="11">
        <f t="shared" si="2"/>
        <v>7.2788828901137819E-4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（6月2日公表時点）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44713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15425395</v>
      </c>
      <c r="D10" s="11">
        <f>C10/$B10</f>
        <v>0.55992511824008928</v>
      </c>
      <c r="E10" s="21">
        <f>SUM(E11:E30)</f>
        <v>302257</v>
      </c>
      <c r="F10" s="11">
        <f>E10/$B10</f>
        <v>1.0971601470425533E-2</v>
      </c>
      <c r="G10" s="21">
        <f>SUM(G11:G30)</f>
        <v>33901</v>
      </c>
      <c r="H10" s="11">
        <f>G10/$B10</f>
        <v>1.2305695532242296E-3</v>
      </c>
    </row>
    <row r="11" spans="1:8" x14ac:dyDescent="0.45">
      <c r="A11" s="12" t="s">
        <v>70</v>
      </c>
      <c r="B11" s="20">
        <v>1961575</v>
      </c>
      <c r="C11" s="21">
        <v>1113495</v>
      </c>
      <c r="D11" s="11">
        <f t="shared" ref="D11:D30" si="0">C11/$B11</f>
        <v>0.56765354370849952</v>
      </c>
      <c r="E11" s="21">
        <v>23993</v>
      </c>
      <c r="F11" s="11">
        <f t="shared" ref="F11:F30" si="1">E11/$B11</f>
        <v>1.2231497648573213E-2</v>
      </c>
      <c r="G11" s="21">
        <v>7182</v>
      </c>
      <c r="H11" s="11">
        <f t="shared" ref="H11:H30" si="2">G11/$B11</f>
        <v>3.6613435632081364E-3</v>
      </c>
    </row>
    <row r="12" spans="1:8" x14ac:dyDescent="0.45">
      <c r="A12" s="12" t="s">
        <v>71</v>
      </c>
      <c r="B12" s="20">
        <v>1065932</v>
      </c>
      <c r="C12" s="21">
        <v>609726</v>
      </c>
      <c r="D12" s="11">
        <f t="shared" si="0"/>
        <v>0.5720120983327267</v>
      </c>
      <c r="E12" s="21">
        <v>18799</v>
      </c>
      <c r="F12" s="11">
        <f t="shared" si="1"/>
        <v>1.7636209439251285E-2</v>
      </c>
      <c r="G12" s="21">
        <v>2655</v>
      </c>
      <c r="H12" s="11">
        <f t="shared" si="2"/>
        <v>2.4907780233635918E-3</v>
      </c>
    </row>
    <row r="13" spans="1:8" x14ac:dyDescent="0.45">
      <c r="A13" s="12" t="s">
        <v>72</v>
      </c>
      <c r="B13" s="20">
        <v>1324589</v>
      </c>
      <c r="C13" s="21">
        <v>752473</v>
      </c>
      <c r="D13" s="11">
        <f t="shared" si="0"/>
        <v>0.56808036304091303</v>
      </c>
      <c r="E13" s="21">
        <v>20203</v>
      </c>
      <c r="F13" s="11">
        <f t="shared" si="1"/>
        <v>1.5252278253858366E-2</v>
      </c>
      <c r="G13" s="21">
        <v>2618</v>
      </c>
      <c r="H13" s="11">
        <f t="shared" si="2"/>
        <v>1.9764621327823194E-3</v>
      </c>
    </row>
    <row r="14" spans="1:8" x14ac:dyDescent="0.45">
      <c r="A14" s="12" t="s">
        <v>73</v>
      </c>
      <c r="B14" s="20">
        <v>974726</v>
      </c>
      <c r="C14" s="21">
        <v>585386</v>
      </c>
      <c r="D14" s="11">
        <f t="shared" si="0"/>
        <v>0.60056467150768522</v>
      </c>
      <c r="E14" s="21">
        <v>10676</v>
      </c>
      <c r="F14" s="11">
        <f t="shared" si="1"/>
        <v>1.0952821613458551E-2</v>
      </c>
      <c r="G14" s="21">
        <v>701</v>
      </c>
      <c r="H14" s="11">
        <f t="shared" si="2"/>
        <v>7.1917646600172763E-4</v>
      </c>
    </row>
    <row r="15" spans="1:8" x14ac:dyDescent="0.45">
      <c r="A15" s="12" t="s">
        <v>74</v>
      </c>
      <c r="B15" s="20">
        <v>3759920</v>
      </c>
      <c r="C15" s="21">
        <v>2210284</v>
      </c>
      <c r="D15" s="11">
        <f t="shared" si="0"/>
        <v>0.58785399689355089</v>
      </c>
      <c r="E15" s="21">
        <v>36307</v>
      </c>
      <c r="F15" s="11">
        <f t="shared" si="1"/>
        <v>9.6563224749462752E-3</v>
      </c>
      <c r="G15" s="21">
        <v>2889</v>
      </c>
      <c r="H15" s="11">
        <f t="shared" si="2"/>
        <v>7.6836741207259734E-4</v>
      </c>
    </row>
    <row r="16" spans="1:8" x14ac:dyDescent="0.45">
      <c r="A16" s="12" t="s">
        <v>75</v>
      </c>
      <c r="B16" s="20">
        <v>1521562.0000000002</v>
      </c>
      <c r="C16" s="21">
        <v>852798</v>
      </c>
      <c r="D16" s="11">
        <f t="shared" si="0"/>
        <v>0.56047535361687517</v>
      </c>
      <c r="E16" s="21">
        <v>14707</v>
      </c>
      <c r="F16" s="11">
        <f t="shared" si="1"/>
        <v>9.6657250904005204E-3</v>
      </c>
      <c r="G16" s="21">
        <v>1214</v>
      </c>
      <c r="H16" s="11">
        <f t="shared" si="2"/>
        <v>7.9786429997594568E-4</v>
      </c>
    </row>
    <row r="17" spans="1:8" x14ac:dyDescent="0.45">
      <c r="A17" s="12" t="s">
        <v>76</v>
      </c>
      <c r="B17" s="20">
        <v>718601</v>
      </c>
      <c r="C17" s="21">
        <v>426832</v>
      </c>
      <c r="D17" s="11">
        <f t="shared" si="0"/>
        <v>0.59397635127142878</v>
      </c>
      <c r="E17" s="21">
        <v>5491</v>
      </c>
      <c r="F17" s="11">
        <f t="shared" si="1"/>
        <v>7.6412362354074097E-3</v>
      </c>
      <c r="G17" s="21">
        <v>159</v>
      </c>
      <c r="H17" s="11">
        <f t="shared" si="2"/>
        <v>2.2126326014018907E-4</v>
      </c>
    </row>
    <row r="18" spans="1:8" x14ac:dyDescent="0.45">
      <c r="A18" s="12" t="s">
        <v>77</v>
      </c>
      <c r="B18" s="20">
        <v>784774</v>
      </c>
      <c r="C18" s="21">
        <v>498337</v>
      </c>
      <c r="D18" s="11">
        <f t="shared" si="0"/>
        <v>0.63500702112965002</v>
      </c>
      <c r="E18" s="21">
        <v>14763</v>
      </c>
      <c r="F18" s="11">
        <f t="shared" si="1"/>
        <v>1.881178530379447E-2</v>
      </c>
      <c r="G18" s="21">
        <v>1220</v>
      </c>
      <c r="H18" s="11">
        <f t="shared" si="2"/>
        <v>1.554587690213998E-3</v>
      </c>
    </row>
    <row r="19" spans="1:8" x14ac:dyDescent="0.45">
      <c r="A19" s="12" t="s">
        <v>78</v>
      </c>
      <c r="B19" s="20">
        <v>694295.99999999988</v>
      </c>
      <c r="C19" s="21">
        <v>416358</v>
      </c>
      <c r="D19" s="11">
        <f t="shared" si="0"/>
        <v>0.59968370838950547</v>
      </c>
      <c r="E19" s="21">
        <v>10727</v>
      </c>
      <c r="F19" s="11">
        <f t="shared" si="1"/>
        <v>1.5450182631039214E-2</v>
      </c>
      <c r="G19" s="21">
        <v>934</v>
      </c>
      <c r="H19" s="11">
        <f t="shared" si="2"/>
        <v>1.3452475601184511E-3</v>
      </c>
    </row>
    <row r="20" spans="1:8" x14ac:dyDescent="0.45">
      <c r="A20" s="12" t="s">
        <v>79</v>
      </c>
      <c r="B20" s="20">
        <v>799966</v>
      </c>
      <c r="C20" s="21">
        <v>487816</v>
      </c>
      <c r="D20" s="11">
        <f t="shared" si="0"/>
        <v>0.60979591632644392</v>
      </c>
      <c r="E20" s="21">
        <v>6040</v>
      </c>
      <c r="F20" s="11">
        <f t="shared" si="1"/>
        <v>7.5503208886377668E-3</v>
      </c>
      <c r="G20" s="21">
        <v>658</v>
      </c>
      <c r="H20" s="11">
        <f t="shared" si="2"/>
        <v>8.2253495773570377E-4</v>
      </c>
    </row>
    <row r="21" spans="1:8" x14ac:dyDescent="0.45">
      <c r="A21" s="12" t="s">
        <v>80</v>
      </c>
      <c r="B21" s="20">
        <v>2300944</v>
      </c>
      <c r="C21" s="21">
        <v>1255391</v>
      </c>
      <c r="D21" s="11">
        <f t="shared" si="0"/>
        <v>0.54559824141743563</v>
      </c>
      <c r="E21" s="21">
        <v>24393</v>
      </c>
      <c r="F21" s="11">
        <f t="shared" si="1"/>
        <v>1.0601301031228921E-2</v>
      </c>
      <c r="G21" s="21">
        <v>2066</v>
      </c>
      <c r="H21" s="11">
        <f t="shared" si="2"/>
        <v>8.978923433164823E-4</v>
      </c>
    </row>
    <row r="22" spans="1:8" x14ac:dyDescent="0.45">
      <c r="A22" s="12" t="s">
        <v>81</v>
      </c>
      <c r="B22" s="20">
        <v>1400720</v>
      </c>
      <c r="C22" s="21">
        <v>757160</v>
      </c>
      <c r="D22" s="11">
        <f t="shared" si="0"/>
        <v>0.5405505739905192</v>
      </c>
      <c r="E22" s="21">
        <v>13649</v>
      </c>
      <c r="F22" s="11">
        <f t="shared" si="1"/>
        <v>9.7442743731795071E-3</v>
      </c>
      <c r="G22" s="21">
        <v>941</v>
      </c>
      <c r="H22" s="11">
        <f t="shared" si="2"/>
        <v>6.7179736135701638E-4</v>
      </c>
    </row>
    <row r="23" spans="1:8" x14ac:dyDescent="0.45">
      <c r="A23" s="12" t="s">
        <v>82</v>
      </c>
      <c r="B23" s="20">
        <v>2739963</v>
      </c>
      <c r="C23" s="21">
        <v>1322806</v>
      </c>
      <c r="D23" s="11">
        <f t="shared" si="0"/>
        <v>0.48278243173356722</v>
      </c>
      <c r="E23" s="21">
        <v>35092</v>
      </c>
      <c r="F23" s="11">
        <f t="shared" si="1"/>
        <v>1.2807472217690531E-2</v>
      </c>
      <c r="G23" s="21">
        <v>4400</v>
      </c>
      <c r="H23" s="11">
        <f t="shared" si="2"/>
        <v>1.6058611010440651E-3</v>
      </c>
    </row>
    <row r="24" spans="1:8" x14ac:dyDescent="0.45">
      <c r="A24" s="12" t="s">
        <v>83</v>
      </c>
      <c r="B24" s="20">
        <v>831479.00000000012</v>
      </c>
      <c r="C24" s="21">
        <v>447028</v>
      </c>
      <c r="D24" s="11">
        <f t="shared" si="0"/>
        <v>0.53762993412942472</v>
      </c>
      <c r="E24" s="21">
        <v>5782</v>
      </c>
      <c r="F24" s="11">
        <f t="shared" si="1"/>
        <v>6.9538737598905075E-3</v>
      </c>
      <c r="G24" s="21">
        <v>942</v>
      </c>
      <c r="H24" s="11">
        <f t="shared" si="2"/>
        <v>1.1329209757552504E-3</v>
      </c>
    </row>
    <row r="25" spans="1:8" x14ac:dyDescent="0.45">
      <c r="A25" s="12" t="s">
        <v>84</v>
      </c>
      <c r="B25" s="20">
        <v>1526835</v>
      </c>
      <c r="C25" s="21">
        <v>816893</v>
      </c>
      <c r="D25" s="11">
        <f t="shared" si="0"/>
        <v>0.53502375829739302</v>
      </c>
      <c r="E25" s="21">
        <v>15693</v>
      </c>
      <c r="F25" s="11">
        <f t="shared" si="1"/>
        <v>1.027812435528397E-2</v>
      </c>
      <c r="G25" s="21">
        <v>1225</v>
      </c>
      <c r="H25" s="11">
        <f t="shared" si="2"/>
        <v>8.0231328205077827E-4</v>
      </c>
    </row>
    <row r="26" spans="1:8" x14ac:dyDescent="0.45">
      <c r="A26" s="12" t="s">
        <v>85</v>
      </c>
      <c r="B26" s="20">
        <v>708155</v>
      </c>
      <c r="C26" s="21">
        <v>382686</v>
      </c>
      <c r="D26" s="11">
        <f t="shared" si="0"/>
        <v>0.54039864154034079</v>
      </c>
      <c r="E26" s="21">
        <v>8277</v>
      </c>
      <c r="F26" s="11">
        <f t="shared" si="1"/>
        <v>1.1688119126462428E-2</v>
      </c>
      <c r="G26" s="21">
        <v>812</v>
      </c>
      <c r="H26" s="11">
        <f t="shared" si="2"/>
        <v>1.1466416250679582E-3</v>
      </c>
    </row>
    <row r="27" spans="1:8" x14ac:dyDescent="0.45">
      <c r="A27" s="12" t="s">
        <v>86</v>
      </c>
      <c r="B27" s="20">
        <v>1194817</v>
      </c>
      <c r="C27" s="21">
        <v>655050</v>
      </c>
      <c r="D27" s="11">
        <f t="shared" si="0"/>
        <v>0.54824295268647838</v>
      </c>
      <c r="E27" s="21">
        <v>10692</v>
      </c>
      <c r="F27" s="11">
        <f t="shared" si="1"/>
        <v>8.9486507138750119E-3</v>
      </c>
      <c r="G27" s="21">
        <v>628</v>
      </c>
      <c r="H27" s="11">
        <f t="shared" si="2"/>
        <v>5.2560350246104632E-4</v>
      </c>
    </row>
    <row r="28" spans="1:8" x14ac:dyDescent="0.45">
      <c r="A28" s="12" t="s">
        <v>87</v>
      </c>
      <c r="B28" s="20">
        <v>944709</v>
      </c>
      <c r="C28" s="21">
        <v>550096</v>
      </c>
      <c r="D28" s="11">
        <f t="shared" si="0"/>
        <v>0.58229147811654169</v>
      </c>
      <c r="E28" s="21">
        <v>9316</v>
      </c>
      <c r="F28" s="11">
        <f t="shared" si="1"/>
        <v>9.8612376933002645E-3</v>
      </c>
      <c r="G28" s="21">
        <v>875</v>
      </c>
      <c r="H28" s="11">
        <f t="shared" si="2"/>
        <v>9.2621114015003559E-4</v>
      </c>
    </row>
    <row r="29" spans="1:8" x14ac:dyDescent="0.45">
      <c r="A29" s="12" t="s">
        <v>88</v>
      </c>
      <c r="B29" s="20">
        <v>1562767</v>
      </c>
      <c r="C29" s="21">
        <v>846771</v>
      </c>
      <c r="D29" s="11">
        <f t="shared" si="0"/>
        <v>0.54184085023551176</v>
      </c>
      <c r="E29" s="21">
        <v>13108</v>
      </c>
      <c r="F29" s="11">
        <f t="shared" si="1"/>
        <v>8.3876867120946368E-3</v>
      </c>
      <c r="G29" s="21">
        <v>1729</v>
      </c>
      <c r="H29" s="11">
        <f t="shared" si="2"/>
        <v>1.1063709433332032E-3</v>
      </c>
    </row>
    <row r="30" spans="1:8" x14ac:dyDescent="0.45">
      <c r="A30" s="12" t="s">
        <v>89</v>
      </c>
      <c r="B30" s="20">
        <v>732702</v>
      </c>
      <c r="C30" s="21">
        <v>438009</v>
      </c>
      <c r="D30" s="11">
        <f t="shared" si="0"/>
        <v>0.59779965115422096</v>
      </c>
      <c r="E30" s="21">
        <v>4549</v>
      </c>
      <c r="F30" s="11">
        <f t="shared" si="1"/>
        <v>6.2085267953410801E-3</v>
      </c>
      <c r="G30" s="21">
        <v>53</v>
      </c>
      <c r="H30" s="11">
        <f t="shared" si="2"/>
        <v>7.2335001132793408E-5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44713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5455990</v>
      </c>
      <c r="D39" s="11">
        <f>C39/$B39</f>
        <v>0.56994934482343285</v>
      </c>
      <c r="E39" s="21">
        <v>71318</v>
      </c>
      <c r="F39" s="11">
        <f>E39/$B39</f>
        <v>7.4500956515898284E-3</v>
      </c>
      <c r="G39" s="21">
        <v>6163</v>
      </c>
      <c r="H39" s="11">
        <f>G39/$B39</f>
        <v>6.4380576433366212E-4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zoomScaleNormal="100" zoomScaleSheetLayoutView="85" workbookViewId="0">
      <selection activeCell="H15" sqref="H15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（6月2日公表時点）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280295672</v>
      </c>
      <c r="C7" s="32">
        <f>SUM(C8:C54)</f>
        <v>103539205</v>
      </c>
      <c r="D7" s="31">
        <f t="shared" ref="D7:D54" si="0">C7/U7</f>
        <v>0.81755445979816421</v>
      </c>
      <c r="E7" s="32">
        <f>SUM(E8:E54)</f>
        <v>101996821</v>
      </c>
      <c r="F7" s="31">
        <f t="shared" ref="F7:F54" si="1">E7/U7</f>
        <v>0.80537566319719234</v>
      </c>
      <c r="G7" s="32">
        <f>SUM(G8:G54)</f>
        <v>74754622</v>
      </c>
      <c r="H7" s="31">
        <f>G7/U7</f>
        <v>0.59026891897253764</v>
      </c>
      <c r="I7" s="32">
        <f t="shared" ref="I7:J7" si="2">SUM(I8:I54)</f>
        <v>1023799</v>
      </c>
      <c r="J7" s="32">
        <f t="shared" si="2"/>
        <v>5236390</v>
      </c>
      <c r="K7" s="32">
        <f t="shared" ref="K7:P7" si="3">SUM(K8:K54)</f>
        <v>23180290</v>
      </c>
      <c r="L7" s="32">
        <f t="shared" si="3"/>
        <v>25372461</v>
      </c>
      <c r="M7" s="32">
        <f t="shared" si="3"/>
        <v>13658487</v>
      </c>
      <c r="N7" s="32">
        <f t="shared" si="3"/>
        <v>6240407</v>
      </c>
      <c r="O7" s="32">
        <f t="shared" si="3"/>
        <v>42788</v>
      </c>
      <c r="P7" s="63">
        <f t="shared" si="3"/>
        <v>5024</v>
      </c>
      <c r="Q7" s="64">
        <f>P7/U7</f>
        <v>3.9669935712042377E-5</v>
      </c>
      <c r="R7" s="63">
        <f t="shared" ref="R7:S7" si="4">SUM(R8:R54)</f>
        <v>4170</v>
      </c>
      <c r="S7" s="63">
        <f t="shared" si="4"/>
        <v>854</v>
      </c>
      <c r="U7" s="1">
        <v>126645025</v>
      </c>
    </row>
    <row r="8" spans="1:21" x14ac:dyDescent="0.45">
      <c r="A8" s="33" t="s">
        <v>14</v>
      </c>
      <c r="B8" s="32">
        <f>C8+E8+G8+P8</f>
        <v>11755024</v>
      </c>
      <c r="C8" s="34">
        <f>SUM(一般接種!D7+一般接種!G7+一般接種!J7+一般接種!M7+医療従事者等!C5)</f>
        <v>4311696</v>
      </c>
      <c r="D8" s="30">
        <f t="shared" si="0"/>
        <v>0.82495188557462662</v>
      </c>
      <c r="E8" s="34">
        <f>SUM(一般接種!E7+一般接種!H7+一般接種!K7+一般接種!N7+医療従事者等!D5)</f>
        <v>4240542</v>
      </c>
      <c r="F8" s="31">
        <f t="shared" si="1"/>
        <v>0.81133807178391015</v>
      </c>
      <c r="G8" s="29">
        <f>SUM(I8:O8)</f>
        <v>3202707</v>
      </c>
      <c r="H8" s="31">
        <f t="shared" ref="H8:H54" si="5">G8/U8</f>
        <v>0.61277028310740267</v>
      </c>
      <c r="I8" s="35">
        <v>41909</v>
      </c>
      <c r="J8" s="35">
        <v>228908</v>
      </c>
      <c r="K8" s="35">
        <v>919516</v>
      </c>
      <c r="L8" s="35">
        <v>1070488</v>
      </c>
      <c r="M8" s="35">
        <v>651977</v>
      </c>
      <c r="N8" s="35">
        <v>288948</v>
      </c>
      <c r="O8" s="35">
        <v>961</v>
      </c>
      <c r="P8" s="35">
        <f>SUM(R8:S8)</f>
        <v>79</v>
      </c>
      <c r="Q8" s="65">
        <f t="shared" ref="Q8:Q54" si="6">P8/U8</f>
        <v>1.5114980035789977E-5</v>
      </c>
      <c r="R8" s="35">
        <v>65</v>
      </c>
      <c r="S8" s="35">
        <v>14</v>
      </c>
      <c r="U8" s="1">
        <v>5226603</v>
      </c>
    </row>
    <row r="9" spans="1:21" x14ac:dyDescent="0.45">
      <c r="A9" s="33" t="s">
        <v>15</v>
      </c>
      <c r="B9" s="32">
        <f>C9+E9+G9+P9</f>
        <v>2974476</v>
      </c>
      <c r="C9" s="34">
        <f>SUM(一般接種!D8+一般接種!G8+一般接種!J8+一般接種!M8+医療従事者等!C6)</f>
        <v>1090656</v>
      </c>
      <c r="D9" s="30">
        <f t="shared" si="0"/>
        <v>0.86586456972963965</v>
      </c>
      <c r="E9" s="34">
        <f>SUM(一般接種!E8+一般接種!H8+一般接種!K8+一般接種!N8+医療従事者等!D6)</f>
        <v>1072694</v>
      </c>
      <c r="F9" s="31">
        <f t="shared" si="1"/>
        <v>0.85160465697852117</v>
      </c>
      <c r="G9" s="29">
        <f t="shared" ref="G9:G54" si="7">SUM(I9:O9)</f>
        <v>811078</v>
      </c>
      <c r="H9" s="31">
        <f t="shared" si="5"/>
        <v>0.64390944852196896</v>
      </c>
      <c r="I9" s="35">
        <v>10618</v>
      </c>
      <c r="J9" s="35">
        <v>43723</v>
      </c>
      <c r="K9" s="35">
        <v>227552</v>
      </c>
      <c r="L9" s="35">
        <v>263303</v>
      </c>
      <c r="M9" s="35">
        <v>180683</v>
      </c>
      <c r="N9" s="35">
        <v>84177</v>
      </c>
      <c r="O9" s="35">
        <v>1022</v>
      </c>
      <c r="P9" s="35">
        <f t="shared" ref="P9:P54" si="8">SUM(R9:S9)</f>
        <v>48</v>
      </c>
      <c r="Q9" s="65">
        <f t="shared" si="6"/>
        <v>3.8106881864696749E-5</v>
      </c>
      <c r="R9" s="35">
        <v>45</v>
      </c>
      <c r="S9" s="35">
        <v>3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2891011</v>
      </c>
      <c r="C10" s="34">
        <f>SUM(一般接種!D9+一般接種!G9+一般接種!J9+一般接種!M9+医療従事者等!C7)</f>
        <v>1055873</v>
      </c>
      <c r="D10" s="30">
        <f t="shared" si="0"/>
        <v>0.86488622838855422</v>
      </c>
      <c r="E10" s="34">
        <f>SUM(一般接種!E9+一般接種!H9+一般接種!K9+一般接種!N9+医療従事者等!D7)</f>
        <v>1037500</v>
      </c>
      <c r="F10" s="31">
        <f t="shared" si="1"/>
        <v>0.84983654469157277</v>
      </c>
      <c r="G10" s="29">
        <f t="shared" si="7"/>
        <v>797632</v>
      </c>
      <c r="H10" s="31">
        <f t="shared" si="5"/>
        <v>0.65335597379800348</v>
      </c>
      <c r="I10" s="35">
        <v>10307</v>
      </c>
      <c r="J10" s="35">
        <v>47557</v>
      </c>
      <c r="K10" s="35">
        <v>220725</v>
      </c>
      <c r="L10" s="35">
        <v>256362</v>
      </c>
      <c r="M10" s="35">
        <v>168110</v>
      </c>
      <c r="N10" s="35">
        <v>93073</v>
      </c>
      <c r="O10" s="35">
        <v>1498</v>
      </c>
      <c r="P10" s="35">
        <f t="shared" si="8"/>
        <v>6</v>
      </c>
      <c r="Q10" s="65">
        <f t="shared" si="6"/>
        <v>4.9147173668910238E-6</v>
      </c>
      <c r="R10" s="35">
        <v>6</v>
      </c>
      <c r="S10" s="35">
        <v>0</v>
      </c>
      <c r="U10" s="1">
        <v>1220823</v>
      </c>
    </row>
    <row r="11" spans="1:21" x14ac:dyDescent="0.45">
      <c r="A11" s="33" t="s">
        <v>17</v>
      </c>
      <c r="B11" s="32">
        <f t="shared" si="9"/>
        <v>5225434</v>
      </c>
      <c r="C11" s="34">
        <f>SUM(一般接種!D10+一般接種!G10+一般接種!J10+一般接種!M10+医療従事者等!C8)</f>
        <v>1929171</v>
      </c>
      <c r="D11" s="30">
        <f t="shared" si="0"/>
        <v>0.84539013991741419</v>
      </c>
      <c r="E11" s="34">
        <f>SUM(一般接種!E10+一般接種!H10+一般接種!K10+一般接種!N10+医療従事者等!D8)</f>
        <v>1889928</v>
      </c>
      <c r="F11" s="31">
        <f t="shared" si="1"/>
        <v>0.82819329979241796</v>
      </c>
      <c r="G11" s="29">
        <f t="shared" si="7"/>
        <v>1406324</v>
      </c>
      <c r="H11" s="31">
        <f t="shared" si="5"/>
        <v>0.61627115643414587</v>
      </c>
      <c r="I11" s="35">
        <v>18700</v>
      </c>
      <c r="J11" s="35">
        <v>124473</v>
      </c>
      <c r="K11" s="35">
        <v>459021</v>
      </c>
      <c r="L11" s="35">
        <v>392750</v>
      </c>
      <c r="M11" s="35">
        <v>268454</v>
      </c>
      <c r="N11" s="35">
        <v>142667</v>
      </c>
      <c r="O11" s="35">
        <v>259</v>
      </c>
      <c r="P11" s="35">
        <f t="shared" si="8"/>
        <v>11</v>
      </c>
      <c r="Q11" s="65">
        <f t="shared" si="6"/>
        <v>4.8203562769145684E-6</v>
      </c>
      <c r="R11" s="35">
        <v>11</v>
      </c>
      <c r="S11" s="35">
        <v>0</v>
      </c>
      <c r="U11" s="1">
        <v>2281989</v>
      </c>
    </row>
    <row r="12" spans="1:21" x14ac:dyDescent="0.45">
      <c r="A12" s="33" t="s">
        <v>18</v>
      </c>
      <c r="B12" s="32">
        <f t="shared" si="9"/>
        <v>2361166</v>
      </c>
      <c r="C12" s="34">
        <f>SUM(一般接種!D11+一般接種!G11+一般接種!J11+一般接種!M11+医療従事者等!C9)</f>
        <v>853241</v>
      </c>
      <c r="D12" s="30">
        <f t="shared" si="0"/>
        <v>0.87846344235695284</v>
      </c>
      <c r="E12" s="34">
        <f>SUM(一般接種!E11+一般接種!H11+一般接種!K11+一般接種!N11+医療従事者等!D9)</f>
        <v>838776</v>
      </c>
      <c r="F12" s="31">
        <f t="shared" si="1"/>
        <v>0.86357084613420532</v>
      </c>
      <c r="G12" s="29">
        <f t="shared" si="7"/>
        <v>669140</v>
      </c>
      <c r="H12" s="31">
        <f t="shared" si="5"/>
        <v>0.68892027905214515</v>
      </c>
      <c r="I12" s="35">
        <v>4871</v>
      </c>
      <c r="J12" s="35">
        <v>29594</v>
      </c>
      <c r="K12" s="35">
        <v>127286</v>
      </c>
      <c r="L12" s="35">
        <v>229029</v>
      </c>
      <c r="M12" s="35">
        <v>188846</v>
      </c>
      <c r="N12" s="35">
        <v>88932</v>
      </c>
      <c r="O12" s="35">
        <v>582</v>
      </c>
      <c r="P12" s="35">
        <f t="shared" si="8"/>
        <v>9</v>
      </c>
      <c r="Q12" s="65">
        <f t="shared" si="6"/>
        <v>9.2660467338214829E-6</v>
      </c>
      <c r="R12" s="35">
        <v>3</v>
      </c>
      <c r="S12" s="35">
        <v>6</v>
      </c>
      <c r="U12" s="1">
        <v>971288</v>
      </c>
    </row>
    <row r="13" spans="1:21" x14ac:dyDescent="0.45">
      <c r="A13" s="33" t="s">
        <v>19</v>
      </c>
      <c r="B13" s="32">
        <f t="shared" si="9"/>
        <v>2574286</v>
      </c>
      <c r="C13" s="34">
        <f>SUM(一般接種!D12+一般接種!G12+一般接種!J12+一般接種!M12+医療従事者等!C10)</f>
        <v>931637</v>
      </c>
      <c r="D13" s="30">
        <f t="shared" si="0"/>
        <v>0.87104534379493659</v>
      </c>
      <c r="E13" s="34">
        <f>SUM(一般接種!E12+一般接種!H12+一般接種!K12+一般接種!N12+医療従事者等!D10)</f>
        <v>919760</v>
      </c>
      <c r="F13" s="31">
        <f t="shared" si="1"/>
        <v>0.85994079819589697</v>
      </c>
      <c r="G13" s="29">
        <f t="shared" si="7"/>
        <v>722886</v>
      </c>
      <c r="H13" s="31">
        <f t="shared" si="5"/>
        <v>0.67587105749830301</v>
      </c>
      <c r="I13" s="35">
        <v>9642</v>
      </c>
      <c r="J13" s="35">
        <v>34629</v>
      </c>
      <c r="K13" s="35">
        <v>192626</v>
      </c>
      <c r="L13" s="35">
        <v>270517</v>
      </c>
      <c r="M13" s="35">
        <v>141744</v>
      </c>
      <c r="N13" s="35">
        <v>73566</v>
      </c>
      <c r="O13" s="35">
        <v>162</v>
      </c>
      <c r="P13" s="35">
        <f t="shared" si="8"/>
        <v>3</v>
      </c>
      <c r="Q13" s="65">
        <f t="shared" si="6"/>
        <v>2.8048864862439018E-6</v>
      </c>
      <c r="R13" s="35">
        <v>2</v>
      </c>
      <c r="S13" s="35">
        <v>1</v>
      </c>
      <c r="U13" s="1">
        <v>1069562</v>
      </c>
    </row>
    <row r="14" spans="1:21" x14ac:dyDescent="0.45">
      <c r="A14" s="33" t="s">
        <v>20</v>
      </c>
      <c r="B14" s="32">
        <f t="shared" si="9"/>
        <v>4376192</v>
      </c>
      <c r="C14" s="34">
        <f>SUM(一般接種!D13+一般接種!G13+一般接種!J13+一般接種!M13+医療従事者等!C11)</f>
        <v>1591272</v>
      </c>
      <c r="D14" s="30">
        <f t="shared" si="0"/>
        <v>0.85457657356721783</v>
      </c>
      <c r="E14" s="34">
        <f>SUM(一般接種!E13+一般接種!H13+一般接種!K13+一般接種!N13+医療従事者等!D11)</f>
        <v>1566814</v>
      </c>
      <c r="F14" s="31">
        <f t="shared" si="1"/>
        <v>0.84144165141920857</v>
      </c>
      <c r="G14" s="29">
        <f t="shared" si="7"/>
        <v>1217973</v>
      </c>
      <c r="H14" s="31">
        <f t="shared" si="5"/>
        <v>0.65410011175800553</v>
      </c>
      <c r="I14" s="35">
        <v>18977</v>
      </c>
      <c r="J14" s="35">
        <v>74778</v>
      </c>
      <c r="K14" s="35">
        <v>345173</v>
      </c>
      <c r="L14" s="35">
        <v>418215</v>
      </c>
      <c r="M14" s="35">
        <v>235216</v>
      </c>
      <c r="N14" s="35">
        <v>124752</v>
      </c>
      <c r="O14" s="35">
        <v>862</v>
      </c>
      <c r="P14" s="35">
        <f t="shared" si="8"/>
        <v>133</v>
      </c>
      <c r="Q14" s="65">
        <f t="shared" si="6"/>
        <v>7.1426308188945681E-5</v>
      </c>
      <c r="R14" s="35">
        <v>112</v>
      </c>
      <c r="S14" s="35">
        <v>21</v>
      </c>
      <c r="U14" s="1">
        <v>1862059</v>
      </c>
    </row>
    <row r="15" spans="1:21" x14ac:dyDescent="0.45">
      <c r="A15" s="33" t="s">
        <v>21</v>
      </c>
      <c r="B15" s="32">
        <f t="shared" si="9"/>
        <v>6728342</v>
      </c>
      <c r="C15" s="34">
        <f>SUM(一般接種!D14+一般接種!G14+一般接種!J14+一般接種!M14+医療従事者等!C12)</f>
        <v>2467593</v>
      </c>
      <c r="D15" s="30">
        <f t="shared" si="0"/>
        <v>0.84864814671515898</v>
      </c>
      <c r="E15" s="34">
        <f>SUM(一般接種!E14+一般接種!H14+一般接種!K14+一般接種!N14+医療従事者等!D12)</f>
        <v>2429573</v>
      </c>
      <c r="F15" s="31">
        <f t="shared" si="1"/>
        <v>0.83557240750771666</v>
      </c>
      <c r="G15" s="29">
        <f t="shared" si="7"/>
        <v>1831093</v>
      </c>
      <c r="H15" s="31">
        <f t="shared" si="5"/>
        <v>0.62974472731649855</v>
      </c>
      <c r="I15" s="35">
        <v>21132</v>
      </c>
      <c r="J15" s="35">
        <v>139301</v>
      </c>
      <c r="K15" s="35">
        <v>553467</v>
      </c>
      <c r="L15" s="35">
        <v>591637</v>
      </c>
      <c r="M15" s="35">
        <v>345713</v>
      </c>
      <c r="N15" s="35">
        <v>178297</v>
      </c>
      <c r="O15" s="35">
        <v>1546</v>
      </c>
      <c r="P15" s="35">
        <f t="shared" si="8"/>
        <v>83</v>
      </c>
      <c r="Q15" s="65">
        <f t="shared" si="6"/>
        <v>2.8545143456541739E-5</v>
      </c>
      <c r="R15" s="35">
        <v>65</v>
      </c>
      <c r="S15" s="35">
        <v>18</v>
      </c>
      <c r="U15" s="1">
        <v>2907675</v>
      </c>
    </row>
    <row r="16" spans="1:21" x14ac:dyDescent="0.45">
      <c r="A16" s="36" t="s">
        <v>22</v>
      </c>
      <c r="B16" s="32">
        <f t="shared" si="9"/>
        <v>4427421</v>
      </c>
      <c r="C16" s="34">
        <f>SUM(一般接種!D15+一般接種!G15+一般接種!J15+一般接種!M15+医療従事者等!C13)</f>
        <v>1627081</v>
      </c>
      <c r="D16" s="30">
        <f t="shared" si="0"/>
        <v>0.83209582075492439</v>
      </c>
      <c r="E16" s="34">
        <f>SUM(一般接種!E15+一般接種!H15+一般接種!K15+一般接種!N15+医療従事者等!D13)</f>
        <v>1603801</v>
      </c>
      <c r="F16" s="31">
        <f t="shared" si="1"/>
        <v>0.82019033436108502</v>
      </c>
      <c r="G16" s="29">
        <f t="shared" si="7"/>
        <v>1196482</v>
      </c>
      <c r="H16" s="31">
        <f t="shared" si="5"/>
        <v>0.61188574619732727</v>
      </c>
      <c r="I16" s="35">
        <v>14762</v>
      </c>
      <c r="J16" s="35">
        <v>72126</v>
      </c>
      <c r="K16" s="35">
        <v>366675</v>
      </c>
      <c r="L16" s="35">
        <v>347287</v>
      </c>
      <c r="M16" s="35">
        <v>253228</v>
      </c>
      <c r="N16" s="35">
        <v>141534</v>
      </c>
      <c r="O16" s="35">
        <v>870</v>
      </c>
      <c r="P16" s="35">
        <f t="shared" si="8"/>
        <v>57</v>
      </c>
      <c r="Q16" s="65">
        <f t="shared" si="6"/>
        <v>2.915003111893673E-5</v>
      </c>
      <c r="R16" s="35">
        <v>54</v>
      </c>
      <c r="S16" s="35">
        <v>3</v>
      </c>
      <c r="U16" s="1">
        <v>1955401</v>
      </c>
    </row>
    <row r="17" spans="1:21" x14ac:dyDescent="0.45">
      <c r="A17" s="33" t="s">
        <v>23</v>
      </c>
      <c r="B17" s="32">
        <f t="shared" si="9"/>
        <v>4414594</v>
      </c>
      <c r="C17" s="34">
        <f>SUM(一般接種!D16+一般接種!G16+一般接種!J16+一般接種!M16+医療従事者等!C14)</f>
        <v>1610526</v>
      </c>
      <c r="D17" s="30">
        <f t="shared" si="0"/>
        <v>0.82249383458769487</v>
      </c>
      <c r="E17" s="34">
        <f>SUM(一般接種!E16+一般接種!H16+一般接種!K16+一般接種!N16+医療従事者等!D14)</f>
        <v>1583772</v>
      </c>
      <c r="F17" s="31">
        <f t="shared" si="1"/>
        <v>0.80883059658311807</v>
      </c>
      <c r="G17" s="29">
        <f t="shared" si="7"/>
        <v>1220242</v>
      </c>
      <c r="H17" s="31">
        <f t="shared" si="5"/>
        <v>0.62317623043959425</v>
      </c>
      <c r="I17" s="35">
        <v>16227</v>
      </c>
      <c r="J17" s="35">
        <v>71685</v>
      </c>
      <c r="K17" s="35">
        <v>402013</v>
      </c>
      <c r="L17" s="35">
        <v>435283</v>
      </c>
      <c r="M17" s="35">
        <v>216954</v>
      </c>
      <c r="N17" s="35">
        <v>77453</v>
      </c>
      <c r="O17" s="35">
        <v>627</v>
      </c>
      <c r="P17" s="35">
        <f t="shared" si="8"/>
        <v>54</v>
      </c>
      <c r="Q17" s="65">
        <f t="shared" si="6"/>
        <v>2.7577739861222686E-5</v>
      </c>
      <c r="R17" s="35">
        <v>48</v>
      </c>
      <c r="S17" s="35">
        <v>6</v>
      </c>
      <c r="U17" s="1">
        <v>1958101</v>
      </c>
    </row>
    <row r="18" spans="1:21" x14ac:dyDescent="0.45">
      <c r="A18" s="33" t="s">
        <v>24</v>
      </c>
      <c r="B18" s="32">
        <f t="shared" si="9"/>
        <v>16475167</v>
      </c>
      <c r="C18" s="34">
        <f>SUM(一般接種!D17+一般接種!G17+一般接種!J17+一般接種!M17+医療従事者等!C15)</f>
        <v>6116841</v>
      </c>
      <c r="D18" s="30">
        <f t="shared" si="0"/>
        <v>0.82729338463217628</v>
      </c>
      <c r="E18" s="34">
        <f>SUM(一般接種!E17+一般接種!H17+一般接種!K17+一般接種!N17+医療従事者等!D15)</f>
        <v>6022590</v>
      </c>
      <c r="F18" s="31">
        <f t="shared" si="1"/>
        <v>0.8145460811147287</v>
      </c>
      <c r="G18" s="29">
        <f t="shared" si="7"/>
        <v>4335553</v>
      </c>
      <c r="H18" s="31">
        <f t="shared" si="5"/>
        <v>0.58637690854187408</v>
      </c>
      <c r="I18" s="35">
        <v>49174</v>
      </c>
      <c r="J18" s="35">
        <v>267969</v>
      </c>
      <c r="K18" s="35">
        <v>1311852</v>
      </c>
      <c r="L18" s="35">
        <v>1411367</v>
      </c>
      <c r="M18" s="35">
        <v>833864</v>
      </c>
      <c r="N18" s="35">
        <v>457394</v>
      </c>
      <c r="O18" s="35">
        <v>3933</v>
      </c>
      <c r="P18" s="35">
        <f t="shared" si="8"/>
        <v>183</v>
      </c>
      <c r="Q18" s="65">
        <f t="shared" si="6"/>
        <v>2.4750469954620082E-5</v>
      </c>
      <c r="R18" s="35">
        <v>156</v>
      </c>
      <c r="S18" s="35">
        <v>27</v>
      </c>
      <c r="U18" s="1">
        <v>7393799</v>
      </c>
    </row>
    <row r="19" spans="1:21" x14ac:dyDescent="0.45">
      <c r="A19" s="33" t="s">
        <v>25</v>
      </c>
      <c r="B19" s="32">
        <f t="shared" si="9"/>
        <v>14165661</v>
      </c>
      <c r="C19" s="34">
        <f>SUM(一般接種!D18+一般接種!G18+一般接種!J18+一般接種!M18+医療従事者等!C16)</f>
        <v>5220261</v>
      </c>
      <c r="D19" s="30">
        <f t="shared" si="0"/>
        <v>0.82561286828875147</v>
      </c>
      <c r="E19" s="34">
        <f>SUM(一般接種!E18+一般接種!H18+一般接種!K18+一般接種!N18+医療従事者等!D16)</f>
        <v>5148771</v>
      </c>
      <c r="F19" s="31">
        <f t="shared" si="1"/>
        <v>0.8143063332411814</v>
      </c>
      <c r="G19" s="29">
        <f t="shared" si="7"/>
        <v>3796403</v>
      </c>
      <c r="H19" s="31">
        <f t="shared" si="5"/>
        <v>0.60042192718142273</v>
      </c>
      <c r="I19" s="35">
        <v>42910</v>
      </c>
      <c r="J19" s="35">
        <v>211991</v>
      </c>
      <c r="K19" s="35">
        <v>1084666</v>
      </c>
      <c r="L19" s="35">
        <v>1318611</v>
      </c>
      <c r="M19" s="35">
        <v>751791</v>
      </c>
      <c r="N19" s="35">
        <v>382932</v>
      </c>
      <c r="O19" s="35">
        <v>3502</v>
      </c>
      <c r="P19" s="35">
        <f t="shared" si="8"/>
        <v>226</v>
      </c>
      <c r="Q19" s="65">
        <f t="shared" si="6"/>
        <v>3.5743137792010366E-5</v>
      </c>
      <c r="R19" s="35">
        <v>173</v>
      </c>
      <c r="S19" s="35">
        <v>53</v>
      </c>
      <c r="U19" s="1">
        <v>6322892</v>
      </c>
    </row>
    <row r="20" spans="1:21" x14ac:dyDescent="0.45">
      <c r="A20" s="33" t="s">
        <v>26</v>
      </c>
      <c r="B20" s="32">
        <f t="shared" si="9"/>
        <v>30407919</v>
      </c>
      <c r="C20" s="34">
        <f>SUM(一般接種!D19+一般接種!G19+一般接種!J19+一般接種!M19+医療従事者等!C17)</f>
        <v>11277302</v>
      </c>
      <c r="D20" s="30">
        <f t="shared" si="0"/>
        <v>0.81463801084262322</v>
      </c>
      <c r="E20" s="34">
        <f>SUM(一般接種!E19+一般接種!H19+一般接種!K19+一般接種!N19+医療従事者等!D17)</f>
        <v>11125246</v>
      </c>
      <c r="F20" s="31">
        <f t="shared" si="1"/>
        <v>0.80365394768844978</v>
      </c>
      <c r="G20" s="29">
        <f t="shared" si="7"/>
        <v>8004094</v>
      </c>
      <c r="H20" s="31">
        <f t="shared" si="5"/>
        <v>0.57819141624099235</v>
      </c>
      <c r="I20" s="35">
        <v>101227</v>
      </c>
      <c r="J20" s="35">
        <v>602742</v>
      </c>
      <c r="K20" s="35">
        <v>2626859</v>
      </c>
      <c r="L20" s="35">
        <v>2924622</v>
      </c>
      <c r="M20" s="35">
        <v>1259476</v>
      </c>
      <c r="N20" s="35">
        <v>485628</v>
      </c>
      <c r="O20" s="35">
        <v>3540</v>
      </c>
      <c r="P20" s="35">
        <f t="shared" si="8"/>
        <v>1277</v>
      </c>
      <c r="Q20" s="65">
        <f t="shared" si="6"/>
        <v>9.224659762113579E-5</v>
      </c>
      <c r="R20" s="35">
        <v>986</v>
      </c>
      <c r="S20" s="35">
        <v>291</v>
      </c>
      <c r="U20" s="1">
        <v>13843329</v>
      </c>
    </row>
    <row r="21" spans="1:21" x14ac:dyDescent="0.45">
      <c r="A21" s="33" t="s">
        <v>27</v>
      </c>
      <c r="B21" s="32">
        <f t="shared" si="9"/>
        <v>20486776</v>
      </c>
      <c r="C21" s="34">
        <f>SUM(一般接種!D20+一般接種!G20+一般接種!J20+一般接種!M20+医療従事者等!C18)</f>
        <v>7592723</v>
      </c>
      <c r="D21" s="30">
        <f t="shared" si="0"/>
        <v>0.8234873494149697</v>
      </c>
      <c r="E21" s="34">
        <f>SUM(一般接種!E20+一般接種!H20+一般接種!K20+一般接種!N20+医療従事者等!D18)</f>
        <v>7496029</v>
      </c>
      <c r="F21" s="31">
        <f t="shared" si="1"/>
        <v>0.81300016507223372</v>
      </c>
      <c r="G21" s="29">
        <f t="shared" si="7"/>
        <v>5397682</v>
      </c>
      <c r="H21" s="31">
        <f t="shared" si="5"/>
        <v>0.58541880734551921</v>
      </c>
      <c r="I21" s="35">
        <v>49898</v>
      </c>
      <c r="J21" s="35">
        <v>298334</v>
      </c>
      <c r="K21" s="35">
        <v>1446992</v>
      </c>
      <c r="L21" s="35">
        <v>2041948</v>
      </c>
      <c r="M21" s="35">
        <v>1093379</v>
      </c>
      <c r="N21" s="35">
        <v>463230</v>
      </c>
      <c r="O21" s="35">
        <v>3901</v>
      </c>
      <c r="P21" s="35">
        <f t="shared" si="8"/>
        <v>342</v>
      </c>
      <c r="Q21" s="65">
        <f t="shared" si="6"/>
        <v>3.7092446741428555E-5</v>
      </c>
      <c r="R21" s="35">
        <v>298</v>
      </c>
      <c r="S21" s="35">
        <v>44</v>
      </c>
      <c r="U21" s="1">
        <v>9220206</v>
      </c>
    </row>
    <row r="22" spans="1:21" x14ac:dyDescent="0.45">
      <c r="A22" s="33" t="s">
        <v>28</v>
      </c>
      <c r="B22" s="32">
        <f t="shared" si="9"/>
        <v>5250895</v>
      </c>
      <c r="C22" s="34">
        <f>SUM(一般接種!D21+一般接種!G21+一般接種!J21+一般接種!M21+医療従事者等!C19)</f>
        <v>1895482</v>
      </c>
      <c r="D22" s="30">
        <f t="shared" si="0"/>
        <v>0.85645412425774026</v>
      </c>
      <c r="E22" s="34">
        <f>SUM(一般接種!E21+一般接種!H21+一般接種!K21+一般接種!N21+医療従事者等!D19)</f>
        <v>1860151</v>
      </c>
      <c r="F22" s="31">
        <f t="shared" si="1"/>
        <v>0.84049017384082769</v>
      </c>
      <c r="G22" s="29">
        <f t="shared" si="7"/>
        <v>1495253</v>
      </c>
      <c r="H22" s="31">
        <f t="shared" si="5"/>
        <v>0.67561475057993636</v>
      </c>
      <c r="I22" s="35">
        <v>16805</v>
      </c>
      <c r="J22" s="35">
        <v>64739</v>
      </c>
      <c r="K22" s="35">
        <v>343801</v>
      </c>
      <c r="L22" s="35">
        <v>566896</v>
      </c>
      <c r="M22" s="35">
        <v>355263</v>
      </c>
      <c r="N22" s="35">
        <v>147145</v>
      </c>
      <c r="O22" s="35">
        <v>604</v>
      </c>
      <c r="P22" s="35">
        <f t="shared" si="8"/>
        <v>9</v>
      </c>
      <c r="Q22" s="65">
        <f t="shared" si="6"/>
        <v>4.0665578034081366E-6</v>
      </c>
      <c r="R22" s="35">
        <v>8</v>
      </c>
      <c r="S22" s="35">
        <v>1</v>
      </c>
      <c r="U22" s="1">
        <v>2213174</v>
      </c>
    </row>
    <row r="23" spans="1:21" x14ac:dyDescent="0.45">
      <c r="A23" s="33" t="s">
        <v>29</v>
      </c>
      <c r="B23" s="32">
        <f t="shared" si="9"/>
        <v>2450044</v>
      </c>
      <c r="C23" s="34">
        <f>SUM(一般接種!D22+一般接種!G22+一般接種!J22+一般接種!M22+医療従事者等!C20)</f>
        <v>895675</v>
      </c>
      <c r="D23" s="30">
        <f t="shared" si="0"/>
        <v>0.85491765568297007</v>
      </c>
      <c r="E23" s="34">
        <f>SUM(一般接種!E22+一般接種!H22+一般接種!K22+一般接種!N22+医療従事者等!D20)</f>
        <v>886964</v>
      </c>
      <c r="F23" s="31">
        <f t="shared" si="1"/>
        <v>0.84660304636747685</v>
      </c>
      <c r="G23" s="29">
        <f t="shared" si="7"/>
        <v>667344</v>
      </c>
      <c r="H23" s="31">
        <f t="shared" si="5"/>
        <v>0.63697676949127302</v>
      </c>
      <c r="I23" s="35">
        <v>10195</v>
      </c>
      <c r="J23" s="35">
        <v>39017</v>
      </c>
      <c r="K23" s="35">
        <v>212655</v>
      </c>
      <c r="L23" s="35">
        <v>219175</v>
      </c>
      <c r="M23" s="35">
        <v>126764</v>
      </c>
      <c r="N23" s="35">
        <v>59206</v>
      </c>
      <c r="O23" s="35">
        <v>332</v>
      </c>
      <c r="P23" s="35">
        <f t="shared" si="8"/>
        <v>61</v>
      </c>
      <c r="Q23" s="65">
        <f t="shared" si="6"/>
        <v>5.8224218602351495E-5</v>
      </c>
      <c r="R23" s="35">
        <v>58</v>
      </c>
      <c r="S23" s="35">
        <v>3</v>
      </c>
      <c r="U23" s="1">
        <v>1047674</v>
      </c>
    </row>
    <row r="24" spans="1:21" x14ac:dyDescent="0.45">
      <c r="A24" s="33" t="s">
        <v>30</v>
      </c>
      <c r="B24" s="32">
        <f t="shared" si="9"/>
        <v>2539531</v>
      </c>
      <c r="C24" s="34">
        <f>SUM(一般接種!D23+一般接種!G23+一般接種!J23+一般接種!M23+医療従事者等!C21)</f>
        <v>936070</v>
      </c>
      <c r="D24" s="30">
        <f t="shared" si="0"/>
        <v>0.8264380359085195</v>
      </c>
      <c r="E24" s="34">
        <f>SUM(一般接種!E23+一般接種!H23+一般接種!K23+一般接種!N23+医療従事者等!D21)</f>
        <v>923368</v>
      </c>
      <c r="F24" s="31">
        <f t="shared" si="1"/>
        <v>0.81522368662683109</v>
      </c>
      <c r="G24" s="29">
        <f t="shared" si="7"/>
        <v>680060</v>
      </c>
      <c r="H24" s="31">
        <f t="shared" si="5"/>
        <v>0.60041177550818603</v>
      </c>
      <c r="I24" s="35">
        <v>9274</v>
      </c>
      <c r="J24" s="35">
        <v>55224</v>
      </c>
      <c r="K24" s="35">
        <v>203507</v>
      </c>
      <c r="L24" s="35">
        <v>215109</v>
      </c>
      <c r="M24" s="35">
        <v>130530</v>
      </c>
      <c r="N24" s="35">
        <v>65846</v>
      </c>
      <c r="O24" s="35">
        <v>570</v>
      </c>
      <c r="P24" s="35">
        <f t="shared" si="8"/>
        <v>33</v>
      </c>
      <c r="Q24" s="65">
        <f t="shared" si="6"/>
        <v>2.9135059541467136E-5</v>
      </c>
      <c r="R24" s="35">
        <v>23</v>
      </c>
      <c r="S24" s="35">
        <v>10</v>
      </c>
      <c r="U24" s="1">
        <v>1132656</v>
      </c>
    </row>
    <row r="25" spans="1:21" x14ac:dyDescent="0.45">
      <c r="A25" s="33" t="s">
        <v>31</v>
      </c>
      <c r="B25" s="32">
        <f t="shared" si="9"/>
        <v>1767965</v>
      </c>
      <c r="C25" s="34">
        <f>SUM(一般接種!D24+一般接種!G24+一般接種!J24+一般接種!M24+医療従事者等!C22)</f>
        <v>647191</v>
      </c>
      <c r="D25" s="30">
        <f t="shared" si="0"/>
        <v>0.8355347328820798</v>
      </c>
      <c r="E25" s="34">
        <f>SUM(一般接種!E24+一般接種!H24+一般接種!K24+一般接種!N24+医療従事者等!D22)</f>
        <v>639910</v>
      </c>
      <c r="F25" s="31">
        <f t="shared" si="1"/>
        <v>0.82613483642166174</v>
      </c>
      <c r="G25" s="29">
        <f t="shared" si="7"/>
        <v>480857</v>
      </c>
      <c r="H25" s="31">
        <f t="shared" si="5"/>
        <v>0.62079467274649713</v>
      </c>
      <c r="I25" s="35">
        <v>7616</v>
      </c>
      <c r="J25" s="35">
        <v>32286</v>
      </c>
      <c r="K25" s="35">
        <v>143685</v>
      </c>
      <c r="L25" s="35">
        <v>172037</v>
      </c>
      <c r="M25" s="35">
        <v>91862</v>
      </c>
      <c r="N25" s="35">
        <v>33271</v>
      </c>
      <c r="O25" s="35">
        <v>100</v>
      </c>
      <c r="P25" s="35">
        <f t="shared" si="8"/>
        <v>7</v>
      </c>
      <c r="Q25" s="65">
        <f t="shared" si="6"/>
        <v>9.0371206184488939E-6</v>
      </c>
      <c r="R25" s="35">
        <v>7</v>
      </c>
      <c r="S25" s="35">
        <v>0</v>
      </c>
      <c r="U25" s="1">
        <v>774583</v>
      </c>
    </row>
    <row r="26" spans="1:21" x14ac:dyDescent="0.45">
      <c r="A26" s="33" t="s">
        <v>32</v>
      </c>
      <c r="B26" s="32">
        <f t="shared" si="9"/>
        <v>1860442</v>
      </c>
      <c r="C26" s="34">
        <f>SUM(一般接種!D25+一般接種!G25+一般接種!J25+一般接種!M25+医療従事者等!C23)</f>
        <v>681012</v>
      </c>
      <c r="D26" s="30">
        <f t="shared" si="0"/>
        <v>0.82949389583640376</v>
      </c>
      <c r="E26" s="34">
        <f>SUM(一般接種!E25+一般接種!H25+一般接種!K25+一般接種!N25+医療従事者等!D23)</f>
        <v>672217</v>
      </c>
      <c r="F26" s="31">
        <f t="shared" si="1"/>
        <v>0.8187813110157528</v>
      </c>
      <c r="G26" s="29">
        <f t="shared" si="7"/>
        <v>507109</v>
      </c>
      <c r="H26" s="31">
        <f t="shared" si="5"/>
        <v>0.6176746078243891</v>
      </c>
      <c r="I26" s="35">
        <v>6268</v>
      </c>
      <c r="J26" s="35">
        <v>37851</v>
      </c>
      <c r="K26" s="35">
        <v>168776</v>
      </c>
      <c r="L26" s="35">
        <v>164747</v>
      </c>
      <c r="M26" s="35">
        <v>96114</v>
      </c>
      <c r="N26" s="35">
        <v>33221</v>
      </c>
      <c r="O26" s="35">
        <v>132</v>
      </c>
      <c r="P26" s="35">
        <f t="shared" si="8"/>
        <v>104</v>
      </c>
      <c r="Q26" s="65">
        <f t="shared" si="6"/>
        <v>1.2667524972685649E-4</v>
      </c>
      <c r="R26" s="35">
        <v>96</v>
      </c>
      <c r="S26" s="35">
        <v>8</v>
      </c>
      <c r="U26" s="1">
        <v>820997</v>
      </c>
    </row>
    <row r="27" spans="1:21" x14ac:dyDescent="0.45">
      <c r="A27" s="33" t="s">
        <v>33</v>
      </c>
      <c r="B27" s="32">
        <f t="shared" si="9"/>
        <v>4746528</v>
      </c>
      <c r="C27" s="34">
        <f>SUM(一般接種!D26+一般接種!G26+一般接種!J26+一般接種!M26+医療従事者等!C24)</f>
        <v>1727394</v>
      </c>
      <c r="D27" s="30">
        <f t="shared" si="0"/>
        <v>0.83379019634248941</v>
      </c>
      <c r="E27" s="34">
        <f>SUM(一般接種!E26+一般接種!H26+一般接種!K26+一般接種!N26+医療従事者等!D24)</f>
        <v>1699161</v>
      </c>
      <c r="F27" s="31">
        <f t="shared" si="1"/>
        <v>0.82016250132135493</v>
      </c>
      <c r="G27" s="29">
        <f t="shared" si="7"/>
        <v>1319970</v>
      </c>
      <c r="H27" s="31">
        <f t="shared" si="5"/>
        <v>0.63713202978949546</v>
      </c>
      <c r="I27" s="35">
        <v>14304</v>
      </c>
      <c r="J27" s="35">
        <v>69087</v>
      </c>
      <c r="K27" s="35">
        <v>456870</v>
      </c>
      <c r="L27" s="35">
        <v>432191</v>
      </c>
      <c r="M27" s="35">
        <v>234707</v>
      </c>
      <c r="N27" s="35">
        <v>112162</v>
      </c>
      <c r="O27" s="35">
        <v>649</v>
      </c>
      <c r="P27" s="35">
        <f t="shared" si="8"/>
        <v>3</v>
      </c>
      <c r="Q27" s="65">
        <f t="shared" si="6"/>
        <v>1.4480602508909192E-6</v>
      </c>
      <c r="R27" s="35">
        <v>3</v>
      </c>
      <c r="S27" s="35">
        <v>0</v>
      </c>
      <c r="U27" s="1">
        <v>2071737</v>
      </c>
    </row>
    <row r="28" spans="1:21" x14ac:dyDescent="0.45">
      <c r="A28" s="33" t="s">
        <v>34</v>
      </c>
      <c r="B28" s="32">
        <f t="shared" si="9"/>
        <v>4577675</v>
      </c>
      <c r="C28" s="34">
        <f>SUM(一般接種!D27+一般接種!G27+一般接種!J27+一般接種!M27+医療従事者等!C25)</f>
        <v>1667269</v>
      </c>
      <c r="D28" s="30">
        <f t="shared" si="0"/>
        <v>0.82669399060190174</v>
      </c>
      <c r="E28" s="34">
        <f>SUM(一般接種!E27+一般接種!H27+一般接種!K27+一般接種!N27+医療従事者等!D25)</f>
        <v>1651879</v>
      </c>
      <c r="F28" s="31">
        <f t="shared" si="1"/>
        <v>0.81906305611240826</v>
      </c>
      <c r="G28" s="29">
        <f t="shared" si="7"/>
        <v>1258493</v>
      </c>
      <c r="H28" s="31">
        <f t="shared" si="5"/>
        <v>0.62400764382625662</v>
      </c>
      <c r="I28" s="35">
        <v>15454</v>
      </c>
      <c r="J28" s="35">
        <v>85099</v>
      </c>
      <c r="K28" s="35">
        <v>466465</v>
      </c>
      <c r="L28" s="35">
        <v>403043</v>
      </c>
      <c r="M28" s="35">
        <v>191457</v>
      </c>
      <c r="N28" s="35">
        <v>96418</v>
      </c>
      <c r="O28" s="35">
        <v>557</v>
      </c>
      <c r="P28" s="35">
        <f t="shared" si="8"/>
        <v>34</v>
      </c>
      <c r="Q28" s="65">
        <f t="shared" si="6"/>
        <v>1.685846475911485E-5</v>
      </c>
      <c r="R28" s="35">
        <v>25</v>
      </c>
      <c r="S28" s="35">
        <v>9</v>
      </c>
      <c r="U28" s="1">
        <v>2016791</v>
      </c>
    </row>
    <row r="29" spans="1:21" x14ac:dyDescent="0.45">
      <c r="A29" s="33" t="s">
        <v>35</v>
      </c>
      <c r="B29" s="32">
        <f t="shared" si="9"/>
        <v>8466539</v>
      </c>
      <c r="C29" s="34">
        <f>SUM(一般接種!D28+一般接種!G28+一般接種!J28+一般接種!M28+医療従事者等!C26)</f>
        <v>3132078</v>
      </c>
      <c r="D29" s="30">
        <f t="shared" si="0"/>
        <v>0.84966280186422005</v>
      </c>
      <c r="E29" s="34">
        <f>SUM(一般接種!E28+一般接種!H28+一般接種!K28+一般接種!N28+医療従事者等!D26)</f>
        <v>3093844</v>
      </c>
      <c r="F29" s="31">
        <f t="shared" si="1"/>
        <v>0.83929077167644173</v>
      </c>
      <c r="G29" s="29">
        <f t="shared" si="7"/>
        <v>2240595</v>
      </c>
      <c r="H29" s="31">
        <f t="shared" si="5"/>
        <v>0.60782337653882257</v>
      </c>
      <c r="I29" s="35">
        <v>23514</v>
      </c>
      <c r="J29" s="35">
        <v>115029</v>
      </c>
      <c r="K29" s="35">
        <v>652814</v>
      </c>
      <c r="L29" s="35">
        <v>753190</v>
      </c>
      <c r="M29" s="35">
        <v>450953</v>
      </c>
      <c r="N29" s="35">
        <v>243369</v>
      </c>
      <c r="O29" s="35">
        <v>1726</v>
      </c>
      <c r="P29" s="35">
        <f t="shared" si="8"/>
        <v>22</v>
      </c>
      <c r="Q29" s="65">
        <f t="shared" si="6"/>
        <v>5.9681085978742678E-6</v>
      </c>
      <c r="R29" s="35">
        <v>21</v>
      </c>
      <c r="S29" s="35">
        <v>1</v>
      </c>
      <c r="U29" s="1">
        <v>3686260</v>
      </c>
    </row>
    <row r="30" spans="1:21" x14ac:dyDescent="0.45">
      <c r="A30" s="33" t="s">
        <v>36</v>
      </c>
      <c r="B30" s="32">
        <f t="shared" si="9"/>
        <v>16149170</v>
      </c>
      <c r="C30" s="34">
        <f>SUM(一般接種!D29+一般接種!G29+一般接種!J29+一般接種!M29+医療従事者等!C27)</f>
        <v>6003737</v>
      </c>
      <c r="D30" s="30">
        <f t="shared" si="0"/>
        <v>0.79427097045272521</v>
      </c>
      <c r="E30" s="34">
        <f>SUM(一般接種!E29+一般接種!H29+一般接種!K29+一般接種!N29+医療従事者等!D27)</f>
        <v>5893731</v>
      </c>
      <c r="F30" s="31">
        <f t="shared" si="1"/>
        <v>0.77971760604392071</v>
      </c>
      <c r="G30" s="29">
        <f t="shared" si="7"/>
        <v>4251643</v>
      </c>
      <c r="H30" s="31">
        <f t="shared" si="5"/>
        <v>0.56247577327729981</v>
      </c>
      <c r="I30" s="35">
        <v>43082</v>
      </c>
      <c r="J30" s="35">
        <v>373527</v>
      </c>
      <c r="K30" s="35">
        <v>1352635</v>
      </c>
      <c r="L30" s="35">
        <v>1357886</v>
      </c>
      <c r="M30" s="35">
        <v>757765</v>
      </c>
      <c r="N30" s="35">
        <v>364429</v>
      </c>
      <c r="O30" s="35">
        <v>2319</v>
      </c>
      <c r="P30" s="35">
        <f t="shared" si="8"/>
        <v>59</v>
      </c>
      <c r="Q30" s="65">
        <f t="shared" si="6"/>
        <v>7.8054697027386081E-6</v>
      </c>
      <c r="R30" s="35">
        <v>47</v>
      </c>
      <c r="S30" s="35">
        <v>12</v>
      </c>
      <c r="U30" s="1">
        <v>7558802</v>
      </c>
    </row>
    <row r="31" spans="1:21" x14ac:dyDescent="0.45">
      <c r="A31" s="33" t="s">
        <v>37</v>
      </c>
      <c r="B31" s="32">
        <f t="shared" si="9"/>
        <v>4007383</v>
      </c>
      <c r="C31" s="34">
        <f>SUM(一般接種!D30+一般接種!G30+一般接種!J30+一般接種!M30+医療従事者等!C28)</f>
        <v>1478090</v>
      </c>
      <c r="D31" s="30">
        <f t="shared" si="0"/>
        <v>0.82090708597395134</v>
      </c>
      <c r="E31" s="34">
        <f>SUM(一般接種!E30+一般接種!H30+一般接種!K30+一般接種!N30+医療従事者等!D28)</f>
        <v>1460741</v>
      </c>
      <c r="F31" s="31">
        <f t="shared" si="1"/>
        <v>0.81127173424668031</v>
      </c>
      <c r="G31" s="29">
        <f t="shared" si="7"/>
        <v>1068487</v>
      </c>
      <c r="H31" s="31">
        <f t="shared" si="5"/>
        <v>0.59342025828674128</v>
      </c>
      <c r="I31" s="35">
        <v>16801</v>
      </c>
      <c r="J31" s="35">
        <v>67342</v>
      </c>
      <c r="K31" s="35">
        <v>346677</v>
      </c>
      <c r="L31" s="35">
        <v>353341</v>
      </c>
      <c r="M31" s="35">
        <v>195011</v>
      </c>
      <c r="N31" s="35">
        <v>89261</v>
      </c>
      <c r="O31" s="35">
        <v>54</v>
      </c>
      <c r="P31" s="35">
        <f t="shared" si="8"/>
        <v>65</v>
      </c>
      <c r="Q31" s="65">
        <f t="shared" si="6"/>
        <v>3.6099940185176031E-5</v>
      </c>
      <c r="R31" s="35">
        <v>59</v>
      </c>
      <c r="S31" s="35">
        <v>6</v>
      </c>
      <c r="U31" s="1">
        <v>1800557</v>
      </c>
    </row>
    <row r="32" spans="1:21" x14ac:dyDescent="0.45">
      <c r="A32" s="33" t="s">
        <v>38</v>
      </c>
      <c r="B32" s="32">
        <f t="shared" si="9"/>
        <v>3126214</v>
      </c>
      <c r="C32" s="34">
        <f>SUM(一般接種!D31+一般接種!G31+一般接種!J31+一般接種!M31+医療従事者等!C29)</f>
        <v>1156359</v>
      </c>
      <c r="D32" s="30">
        <f t="shared" si="0"/>
        <v>0.81500137788324711</v>
      </c>
      <c r="E32" s="34">
        <f>SUM(一般接種!E31+一般接種!H31+一般接種!K31+一般接種!N31+医療従事者等!D29)</f>
        <v>1143233</v>
      </c>
      <c r="F32" s="31">
        <f t="shared" si="1"/>
        <v>0.80575017813810268</v>
      </c>
      <c r="G32" s="29">
        <f t="shared" si="7"/>
        <v>826618</v>
      </c>
      <c r="H32" s="31">
        <f t="shared" si="5"/>
        <v>0.58260004806733379</v>
      </c>
      <c r="I32" s="35">
        <v>8722</v>
      </c>
      <c r="J32" s="35">
        <v>52753</v>
      </c>
      <c r="K32" s="35">
        <v>238392</v>
      </c>
      <c r="L32" s="35">
        <v>285631</v>
      </c>
      <c r="M32" s="35">
        <v>159958</v>
      </c>
      <c r="N32" s="35">
        <v>80718</v>
      </c>
      <c r="O32" s="35">
        <v>444</v>
      </c>
      <c r="P32" s="35">
        <f t="shared" si="8"/>
        <v>4</v>
      </c>
      <c r="Q32" s="65">
        <f t="shared" si="6"/>
        <v>2.8191984595899615E-6</v>
      </c>
      <c r="R32" s="35">
        <v>4</v>
      </c>
      <c r="S32" s="35">
        <v>0</v>
      </c>
      <c r="U32" s="1">
        <v>1418843</v>
      </c>
    </row>
    <row r="33" spans="1:21" x14ac:dyDescent="0.45">
      <c r="A33" s="33" t="s">
        <v>39</v>
      </c>
      <c r="B33" s="32">
        <f t="shared" si="9"/>
        <v>5429827</v>
      </c>
      <c r="C33" s="34">
        <f>SUM(一般接種!D32+一般接種!G32+一般接種!J32+一般接種!M32+医療従事者等!C30)</f>
        <v>2026872</v>
      </c>
      <c r="D33" s="30">
        <f t="shared" si="0"/>
        <v>0.80096358803766154</v>
      </c>
      <c r="E33" s="34">
        <f>SUM(一般接種!E32+一般接種!H32+一般接種!K32+一般接種!N32+医療従事者等!D30)</f>
        <v>1993150</v>
      </c>
      <c r="F33" s="31">
        <f t="shared" si="1"/>
        <v>0.7876375891014652</v>
      </c>
      <c r="G33" s="29">
        <f t="shared" si="7"/>
        <v>1409789</v>
      </c>
      <c r="H33" s="31">
        <f t="shared" si="5"/>
        <v>0.55710950460415198</v>
      </c>
      <c r="I33" s="35">
        <v>25880</v>
      </c>
      <c r="J33" s="35">
        <v>94985</v>
      </c>
      <c r="K33" s="35">
        <v>448757</v>
      </c>
      <c r="L33" s="35">
        <v>473103</v>
      </c>
      <c r="M33" s="35">
        <v>249970</v>
      </c>
      <c r="N33" s="35">
        <v>116375</v>
      </c>
      <c r="O33" s="35">
        <v>719</v>
      </c>
      <c r="P33" s="35">
        <f t="shared" si="8"/>
        <v>16</v>
      </c>
      <c r="Q33" s="65">
        <f t="shared" si="6"/>
        <v>6.3227561526344946E-6</v>
      </c>
      <c r="R33" s="35">
        <v>4</v>
      </c>
      <c r="S33" s="35">
        <v>12</v>
      </c>
      <c r="U33" s="1">
        <v>2530542</v>
      </c>
    </row>
    <row r="34" spans="1:21" x14ac:dyDescent="0.45">
      <c r="A34" s="33" t="s">
        <v>40</v>
      </c>
      <c r="B34" s="32">
        <f t="shared" si="9"/>
        <v>18291844</v>
      </c>
      <c r="C34" s="34">
        <f>SUM(一般接種!D33+一般接種!G33+一般接種!J33+一般接種!M33+医療従事者等!C31)</f>
        <v>6895305</v>
      </c>
      <c r="D34" s="30">
        <f t="shared" si="0"/>
        <v>0.78005502793084369</v>
      </c>
      <c r="E34" s="34">
        <f>SUM(一般接種!E33+一般接種!H33+一般接種!K33+一般接種!N33+医療従事者等!D31)</f>
        <v>6802683</v>
      </c>
      <c r="F34" s="31">
        <f t="shared" si="1"/>
        <v>0.7695768465020294</v>
      </c>
      <c r="G34" s="29">
        <f t="shared" si="7"/>
        <v>4593579</v>
      </c>
      <c r="H34" s="31">
        <f t="shared" si="5"/>
        <v>0.51966437962461953</v>
      </c>
      <c r="I34" s="35">
        <v>64654</v>
      </c>
      <c r="J34" s="35">
        <v>368892</v>
      </c>
      <c r="K34" s="35">
        <v>1514243</v>
      </c>
      <c r="L34" s="35">
        <v>1544690</v>
      </c>
      <c r="M34" s="35">
        <v>764419</v>
      </c>
      <c r="N34" s="35">
        <v>332674</v>
      </c>
      <c r="O34" s="35">
        <v>4007</v>
      </c>
      <c r="P34" s="35">
        <f t="shared" si="8"/>
        <v>277</v>
      </c>
      <c r="Q34" s="65">
        <f t="shared" si="6"/>
        <v>3.1336575066199927E-5</v>
      </c>
      <c r="R34" s="35">
        <v>219</v>
      </c>
      <c r="S34" s="35">
        <v>58</v>
      </c>
      <c r="U34" s="1">
        <v>8839511</v>
      </c>
    </row>
    <row r="35" spans="1:21" x14ac:dyDescent="0.45">
      <c r="A35" s="33" t="s">
        <v>41</v>
      </c>
      <c r="B35" s="32">
        <f t="shared" si="9"/>
        <v>11911999</v>
      </c>
      <c r="C35" s="34">
        <f>SUM(一般接種!D34+一般接種!G34+一般接種!J34+一般接種!M34+医療従事者等!C32)</f>
        <v>4428597</v>
      </c>
      <c r="D35" s="30">
        <f t="shared" si="0"/>
        <v>0.80175555002376153</v>
      </c>
      <c r="E35" s="34">
        <f>SUM(一般接種!E34+一般接種!H34+一般接種!K34+一般接種!N34+医療従事者等!D32)</f>
        <v>4374904</v>
      </c>
      <c r="F35" s="31">
        <f t="shared" si="1"/>
        <v>0.79203494082237658</v>
      </c>
      <c r="G35" s="29">
        <f t="shared" si="7"/>
        <v>3108434</v>
      </c>
      <c r="H35" s="31">
        <f t="shared" si="5"/>
        <v>0.56275254022494281</v>
      </c>
      <c r="I35" s="35">
        <v>44403</v>
      </c>
      <c r="J35" s="35">
        <v>241658</v>
      </c>
      <c r="K35" s="35">
        <v>1006275</v>
      </c>
      <c r="L35" s="35">
        <v>1032448</v>
      </c>
      <c r="M35" s="35">
        <v>542331</v>
      </c>
      <c r="N35" s="35">
        <v>239768</v>
      </c>
      <c r="O35" s="35">
        <v>1551</v>
      </c>
      <c r="P35" s="35">
        <f t="shared" si="8"/>
        <v>64</v>
      </c>
      <c r="Q35" s="65">
        <f t="shared" si="6"/>
        <v>1.158659394872027E-5</v>
      </c>
      <c r="R35" s="35">
        <v>60</v>
      </c>
      <c r="S35" s="35">
        <v>4</v>
      </c>
      <c r="U35" s="1">
        <v>5523625</v>
      </c>
    </row>
    <row r="36" spans="1:21" x14ac:dyDescent="0.45">
      <c r="A36" s="33" t="s">
        <v>42</v>
      </c>
      <c r="B36" s="32">
        <f t="shared" si="9"/>
        <v>2975989</v>
      </c>
      <c r="C36" s="34">
        <f>SUM(一般接種!D35+一般接種!G35+一般接種!J35+一般接種!M35+医療従事者等!C33)</f>
        <v>1093114</v>
      </c>
      <c r="D36" s="30">
        <f t="shared" si="0"/>
        <v>0.81288190496445778</v>
      </c>
      <c r="E36" s="34">
        <f>SUM(一般接種!E35+一般接種!H35+一般接種!K35+一般接種!N35+医療従事者等!D33)</f>
        <v>1081523</v>
      </c>
      <c r="F36" s="31">
        <f t="shared" si="1"/>
        <v>0.80426238846348619</v>
      </c>
      <c r="G36" s="29">
        <f t="shared" si="7"/>
        <v>801288</v>
      </c>
      <c r="H36" s="31">
        <f t="shared" si="5"/>
        <v>0.59586878940820487</v>
      </c>
      <c r="I36" s="35">
        <v>7530</v>
      </c>
      <c r="J36" s="35">
        <v>54095</v>
      </c>
      <c r="K36" s="35">
        <v>306947</v>
      </c>
      <c r="L36" s="35">
        <v>253315</v>
      </c>
      <c r="M36" s="35">
        <v>130648</v>
      </c>
      <c r="N36" s="35">
        <v>48650</v>
      </c>
      <c r="O36" s="35">
        <v>103</v>
      </c>
      <c r="P36" s="35">
        <f t="shared" si="8"/>
        <v>64</v>
      </c>
      <c r="Q36" s="65">
        <f t="shared" si="6"/>
        <v>4.7592878618081279E-5</v>
      </c>
      <c r="R36" s="35">
        <v>63</v>
      </c>
      <c r="S36" s="35">
        <v>1</v>
      </c>
      <c r="U36" s="1">
        <v>1344739</v>
      </c>
    </row>
    <row r="37" spans="1:21" x14ac:dyDescent="0.45">
      <c r="A37" s="33" t="s">
        <v>43</v>
      </c>
      <c r="B37" s="32">
        <f t="shared" si="9"/>
        <v>2059850</v>
      </c>
      <c r="C37" s="34">
        <f>SUM(一般接種!D36+一般接種!G36+一般接種!J36+一般接種!M36+医療従事者等!C34)</f>
        <v>749332</v>
      </c>
      <c r="D37" s="30">
        <f t="shared" si="0"/>
        <v>0.79342080742710963</v>
      </c>
      <c r="E37" s="34">
        <f>SUM(一般接種!E36+一般接種!H36+一般接種!K36+一般接種!N36+医療従事者等!D34)</f>
        <v>739855</v>
      </c>
      <c r="F37" s="31">
        <f t="shared" si="1"/>
        <v>0.78338620461822561</v>
      </c>
      <c r="G37" s="29">
        <f t="shared" si="7"/>
        <v>570662</v>
      </c>
      <c r="H37" s="31">
        <f t="shared" si="5"/>
        <v>0.60423831466955802</v>
      </c>
      <c r="I37" s="35">
        <v>7665</v>
      </c>
      <c r="J37" s="35">
        <v>44713</v>
      </c>
      <c r="K37" s="35">
        <v>211643</v>
      </c>
      <c r="L37" s="35">
        <v>196160</v>
      </c>
      <c r="M37" s="35">
        <v>83046</v>
      </c>
      <c r="N37" s="35">
        <v>27375</v>
      </c>
      <c r="O37" s="35">
        <v>60</v>
      </c>
      <c r="P37" s="35">
        <f t="shared" si="8"/>
        <v>1</v>
      </c>
      <c r="Q37" s="65">
        <f t="shared" si="6"/>
        <v>1.0588374811526928E-6</v>
      </c>
      <c r="R37" s="35">
        <v>1</v>
      </c>
      <c r="S37" s="35">
        <v>0</v>
      </c>
      <c r="U37" s="1">
        <v>944432</v>
      </c>
    </row>
    <row r="38" spans="1:21" x14ac:dyDescent="0.45">
      <c r="A38" s="33" t="s">
        <v>44</v>
      </c>
      <c r="B38" s="32">
        <f t="shared" si="9"/>
        <v>1211147</v>
      </c>
      <c r="C38" s="34">
        <f>SUM(一般接種!D37+一般接種!G37+一般接種!J37+一般接種!M37+医療従事者等!C35)</f>
        <v>443133</v>
      </c>
      <c r="D38" s="30">
        <f t="shared" si="0"/>
        <v>0.79587383348779073</v>
      </c>
      <c r="E38" s="34">
        <f>SUM(一般接種!E37+一般接種!H37+一般接種!K37+一般接種!N37+医療従事者等!D35)</f>
        <v>437101</v>
      </c>
      <c r="F38" s="31">
        <f t="shared" si="1"/>
        <v>0.78504026667241389</v>
      </c>
      <c r="G38" s="29">
        <f t="shared" si="7"/>
        <v>330898</v>
      </c>
      <c r="H38" s="31">
        <f t="shared" si="5"/>
        <v>0.59429800929617738</v>
      </c>
      <c r="I38" s="35">
        <v>4893</v>
      </c>
      <c r="J38" s="35">
        <v>23089</v>
      </c>
      <c r="K38" s="35">
        <v>108240</v>
      </c>
      <c r="L38" s="35">
        <v>110470</v>
      </c>
      <c r="M38" s="35">
        <v>59588</v>
      </c>
      <c r="N38" s="35">
        <v>24478</v>
      </c>
      <c r="O38" s="35">
        <v>140</v>
      </c>
      <c r="P38" s="35">
        <f t="shared" si="8"/>
        <v>15</v>
      </c>
      <c r="Q38" s="65">
        <f t="shared" si="6"/>
        <v>2.6940235780943556E-5</v>
      </c>
      <c r="R38" s="35">
        <v>12</v>
      </c>
      <c r="S38" s="35">
        <v>3</v>
      </c>
      <c r="U38" s="1">
        <v>556788</v>
      </c>
    </row>
    <row r="39" spans="1:21" x14ac:dyDescent="0.45">
      <c r="A39" s="33" t="s">
        <v>45</v>
      </c>
      <c r="B39" s="32">
        <f t="shared" si="9"/>
        <v>1530839</v>
      </c>
      <c r="C39" s="34">
        <f>SUM(一般接種!D38+一般接種!G38+一般接種!J38+一般接種!M38+医療従事者等!C36)</f>
        <v>562863</v>
      </c>
      <c r="D39" s="30">
        <f t="shared" si="0"/>
        <v>0.83657914880019024</v>
      </c>
      <c r="E39" s="34">
        <f>SUM(一般接種!E38+一般接種!H38+一般接種!K38+一般接種!N38+医療従事者等!D36)</f>
        <v>552794</v>
      </c>
      <c r="F39" s="31">
        <f t="shared" si="1"/>
        <v>0.82161366794735546</v>
      </c>
      <c r="G39" s="29">
        <f t="shared" si="7"/>
        <v>415163</v>
      </c>
      <c r="H39" s="31">
        <f t="shared" si="5"/>
        <v>0.61705372204840858</v>
      </c>
      <c r="I39" s="35">
        <v>4863</v>
      </c>
      <c r="J39" s="35">
        <v>30243</v>
      </c>
      <c r="K39" s="35">
        <v>111230</v>
      </c>
      <c r="L39" s="35">
        <v>142389</v>
      </c>
      <c r="M39" s="35">
        <v>81515</v>
      </c>
      <c r="N39" s="35">
        <v>44656</v>
      </c>
      <c r="O39" s="35">
        <v>267</v>
      </c>
      <c r="P39" s="35">
        <f t="shared" si="8"/>
        <v>19</v>
      </c>
      <c r="Q39" s="65">
        <f t="shared" si="6"/>
        <v>2.8239560651887964E-5</v>
      </c>
      <c r="R39" s="35">
        <v>19</v>
      </c>
      <c r="S39" s="35">
        <v>0</v>
      </c>
      <c r="U39" s="1">
        <v>672815</v>
      </c>
    </row>
    <row r="40" spans="1:21" x14ac:dyDescent="0.45">
      <c r="A40" s="33" t="s">
        <v>46</v>
      </c>
      <c r="B40" s="32">
        <f t="shared" si="9"/>
        <v>4086569</v>
      </c>
      <c r="C40" s="34">
        <f>SUM(一般接種!D39+一般接種!G39+一般接種!J39+一般接種!M39+医療従事者等!C37)</f>
        <v>1512894</v>
      </c>
      <c r="D40" s="30">
        <f t="shared" si="0"/>
        <v>0.79887062511121876</v>
      </c>
      <c r="E40" s="34">
        <f>SUM(一般接種!E39+一般接種!H39+一般接種!K39+一般接種!N39+医療従事者等!D37)</f>
        <v>1482024</v>
      </c>
      <c r="F40" s="31">
        <f t="shared" si="1"/>
        <v>0.78256998792369381</v>
      </c>
      <c r="G40" s="29">
        <f t="shared" si="7"/>
        <v>1091462</v>
      </c>
      <c r="H40" s="31">
        <f t="shared" si="5"/>
        <v>0.57633709316392356</v>
      </c>
      <c r="I40" s="35">
        <v>21840</v>
      </c>
      <c r="J40" s="35">
        <v>137865</v>
      </c>
      <c r="K40" s="35">
        <v>361889</v>
      </c>
      <c r="L40" s="35">
        <v>317707</v>
      </c>
      <c r="M40" s="35">
        <v>163185</v>
      </c>
      <c r="N40" s="35">
        <v>88410</v>
      </c>
      <c r="O40" s="35">
        <v>566</v>
      </c>
      <c r="P40" s="35">
        <f t="shared" si="8"/>
        <v>189</v>
      </c>
      <c r="Q40" s="65">
        <f t="shared" si="6"/>
        <v>9.9799819515458679E-5</v>
      </c>
      <c r="R40" s="35">
        <v>158</v>
      </c>
      <c r="S40" s="35">
        <v>31</v>
      </c>
      <c r="U40" s="1">
        <v>1893791</v>
      </c>
    </row>
    <row r="41" spans="1:21" x14ac:dyDescent="0.45">
      <c r="A41" s="33" t="s">
        <v>47</v>
      </c>
      <c r="B41" s="32">
        <f t="shared" si="9"/>
        <v>6079159</v>
      </c>
      <c r="C41" s="34">
        <f>SUM(一般接種!D40+一般接種!G40+一般接種!J40+一般接種!M40+医療従事者等!C38)</f>
        <v>2240937</v>
      </c>
      <c r="D41" s="30">
        <f t="shared" si="0"/>
        <v>0.79679658146522958</v>
      </c>
      <c r="E41" s="34">
        <f>SUM(一般接種!E40+一般接種!H40+一般接種!K40+一般接種!N40+医療従事者等!D38)</f>
        <v>2211503</v>
      </c>
      <c r="F41" s="31">
        <f t="shared" si="1"/>
        <v>0.78633090992745425</v>
      </c>
      <c r="G41" s="29">
        <f t="shared" si="7"/>
        <v>1626655</v>
      </c>
      <c r="H41" s="31">
        <f t="shared" si="5"/>
        <v>0.57838000051912353</v>
      </c>
      <c r="I41" s="35">
        <v>22373</v>
      </c>
      <c r="J41" s="35">
        <v>121072</v>
      </c>
      <c r="K41" s="35">
        <v>544544</v>
      </c>
      <c r="L41" s="35">
        <v>531570</v>
      </c>
      <c r="M41" s="35">
        <v>291253</v>
      </c>
      <c r="N41" s="35">
        <v>114976</v>
      </c>
      <c r="O41" s="35">
        <v>867</v>
      </c>
      <c r="P41" s="35">
        <f t="shared" si="8"/>
        <v>64</v>
      </c>
      <c r="Q41" s="65">
        <f t="shared" si="6"/>
        <v>2.2756097656370837E-5</v>
      </c>
      <c r="R41" s="35">
        <v>43</v>
      </c>
      <c r="S41" s="35">
        <v>21</v>
      </c>
      <c r="U41" s="1">
        <v>2812433</v>
      </c>
    </row>
    <row r="42" spans="1:21" x14ac:dyDescent="0.45">
      <c r="A42" s="33" t="s">
        <v>48</v>
      </c>
      <c r="B42" s="32">
        <f t="shared" si="9"/>
        <v>3078872</v>
      </c>
      <c r="C42" s="34">
        <f>SUM(一般接種!D41+一般接種!G41+一般接種!J41+一般接種!M41+医療従事者等!C39)</f>
        <v>1119933</v>
      </c>
      <c r="D42" s="30">
        <f t="shared" si="0"/>
        <v>0.82584229892855299</v>
      </c>
      <c r="E42" s="34">
        <f>SUM(一般接種!E41+一般接種!H41+一般接種!K41+一般接種!N41+医療従事者等!D39)</f>
        <v>1095936</v>
      </c>
      <c r="F42" s="31">
        <f t="shared" si="1"/>
        <v>0.80814683174668722</v>
      </c>
      <c r="G42" s="29">
        <f t="shared" si="7"/>
        <v>862632</v>
      </c>
      <c r="H42" s="31">
        <f t="shared" si="5"/>
        <v>0.63610769037909909</v>
      </c>
      <c r="I42" s="35">
        <v>44715</v>
      </c>
      <c r="J42" s="35">
        <v>46590</v>
      </c>
      <c r="K42" s="35">
        <v>286744</v>
      </c>
      <c r="L42" s="35">
        <v>309570</v>
      </c>
      <c r="M42" s="35">
        <v>133491</v>
      </c>
      <c r="N42" s="35">
        <v>41285</v>
      </c>
      <c r="O42" s="35">
        <v>237</v>
      </c>
      <c r="P42" s="35">
        <f t="shared" si="8"/>
        <v>371</v>
      </c>
      <c r="Q42" s="65">
        <f t="shared" si="6"/>
        <v>2.7357662726474989E-4</v>
      </c>
      <c r="R42" s="35">
        <v>360</v>
      </c>
      <c r="S42" s="35">
        <v>11</v>
      </c>
      <c r="U42" s="1">
        <v>1356110</v>
      </c>
    </row>
    <row r="43" spans="1:21" x14ac:dyDescent="0.45">
      <c r="A43" s="33" t="s">
        <v>49</v>
      </c>
      <c r="B43" s="32">
        <f t="shared" si="9"/>
        <v>1642443</v>
      </c>
      <c r="C43" s="34">
        <f>SUM(一般接種!D42+一般接種!G42+一般接種!J42+一般接種!M42+医療従事者等!C40)</f>
        <v>598983</v>
      </c>
      <c r="D43" s="30">
        <f t="shared" si="0"/>
        <v>0.81499940812219629</v>
      </c>
      <c r="E43" s="34">
        <f>SUM(一般接種!E42+一般接種!H42+一般接種!K42+一般接種!N42+医療従事者等!D40)</f>
        <v>591260</v>
      </c>
      <c r="F43" s="31">
        <f t="shared" si="1"/>
        <v>0.80449119598774876</v>
      </c>
      <c r="G43" s="29">
        <f t="shared" si="7"/>
        <v>452198</v>
      </c>
      <c r="H43" s="31">
        <f t="shared" si="5"/>
        <v>0.61527806691348652</v>
      </c>
      <c r="I43" s="35">
        <v>7906</v>
      </c>
      <c r="J43" s="35">
        <v>39571</v>
      </c>
      <c r="K43" s="35">
        <v>151139</v>
      </c>
      <c r="L43" s="35">
        <v>159618</v>
      </c>
      <c r="M43" s="35">
        <v>67034</v>
      </c>
      <c r="N43" s="35">
        <v>26850</v>
      </c>
      <c r="O43" s="35">
        <v>80</v>
      </c>
      <c r="P43" s="35">
        <f t="shared" si="8"/>
        <v>2</v>
      </c>
      <c r="Q43" s="65">
        <f t="shared" si="6"/>
        <v>2.7212772586941405E-6</v>
      </c>
      <c r="R43" s="35">
        <v>2</v>
      </c>
      <c r="S43" s="35">
        <v>0</v>
      </c>
      <c r="U43" s="1">
        <v>734949</v>
      </c>
    </row>
    <row r="44" spans="1:21" x14ac:dyDescent="0.45">
      <c r="A44" s="33" t="s">
        <v>50</v>
      </c>
      <c r="B44" s="32">
        <f t="shared" si="9"/>
        <v>2127291</v>
      </c>
      <c r="C44" s="34">
        <f>SUM(一般接種!D43+一般接種!G43+一般接種!J43+一般接種!M43+医療従事者等!C41)</f>
        <v>778919</v>
      </c>
      <c r="D44" s="30">
        <f t="shared" si="0"/>
        <v>0.7997968982314333</v>
      </c>
      <c r="E44" s="34">
        <f>SUM(一般接種!E43+一般接種!H43+一般接種!K43+一般接種!N43+医療従事者等!D41)</f>
        <v>769745</v>
      </c>
      <c r="F44" s="31">
        <f t="shared" si="1"/>
        <v>0.7903770012403788</v>
      </c>
      <c r="G44" s="29">
        <f t="shared" si="7"/>
        <v>578536</v>
      </c>
      <c r="H44" s="31">
        <f t="shared" si="5"/>
        <v>0.59404289575067559</v>
      </c>
      <c r="I44" s="35">
        <v>9379</v>
      </c>
      <c r="J44" s="35">
        <v>48164</v>
      </c>
      <c r="K44" s="35">
        <v>170585</v>
      </c>
      <c r="L44" s="35">
        <v>186801</v>
      </c>
      <c r="M44" s="35">
        <v>113584</v>
      </c>
      <c r="N44" s="35">
        <v>49908</v>
      </c>
      <c r="O44" s="35">
        <v>115</v>
      </c>
      <c r="P44" s="35">
        <f t="shared" si="8"/>
        <v>91</v>
      </c>
      <c r="Q44" s="65">
        <f t="shared" si="6"/>
        <v>9.3439135184865741E-5</v>
      </c>
      <c r="R44" s="35">
        <v>89</v>
      </c>
      <c r="S44" s="35">
        <v>2</v>
      </c>
      <c r="U44" s="1">
        <v>973896</v>
      </c>
    </row>
    <row r="45" spans="1:21" x14ac:dyDescent="0.45">
      <c r="A45" s="33" t="s">
        <v>51</v>
      </c>
      <c r="B45" s="32">
        <f t="shared" si="9"/>
        <v>3042745</v>
      </c>
      <c r="C45" s="34">
        <f>SUM(一般接種!D44+一般接種!G44+一般接種!J44+一般接種!M44+医療従事者等!C42)</f>
        <v>1112532</v>
      </c>
      <c r="D45" s="30">
        <f t="shared" si="0"/>
        <v>0.82031884231086571</v>
      </c>
      <c r="E45" s="34">
        <f>SUM(一般接種!E44+一般接種!H44+一般接種!K44+一般接種!N44+医療従事者等!D42)</f>
        <v>1100128</v>
      </c>
      <c r="F45" s="31">
        <f t="shared" si="1"/>
        <v>0.81117282680746994</v>
      </c>
      <c r="G45" s="29">
        <f t="shared" si="7"/>
        <v>829933</v>
      </c>
      <c r="H45" s="31">
        <f t="shared" si="5"/>
        <v>0.61194615323926294</v>
      </c>
      <c r="I45" s="35">
        <v>12470</v>
      </c>
      <c r="J45" s="35">
        <v>58337</v>
      </c>
      <c r="K45" s="35">
        <v>278408</v>
      </c>
      <c r="L45" s="35">
        <v>271145</v>
      </c>
      <c r="M45" s="35">
        <v>141157</v>
      </c>
      <c r="N45" s="35">
        <v>68330</v>
      </c>
      <c r="O45" s="35">
        <v>86</v>
      </c>
      <c r="P45" s="35">
        <f t="shared" si="8"/>
        <v>152</v>
      </c>
      <c r="Q45" s="65">
        <f t="shared" si="6"/>
        <v>1.1207629446276744E-4</v>
      </c>
      <c r="R45" s="35">
        <v>138</v>
      </c>
      <c r="S45" s="35">
        <v>14</v>
      </c>
      <c r="U45" s="1">
        <v>1356219</v>
      </c>
    </row>
    <row r="46" spans="1:21" x14ac:dyDescent="0.45">
      <c r="A46" s="33" t="s">
        <v>52</v>
      </c>
      <c r="B46" s="32">
        <f t="shared" si="9"/>
        <v>1540228</v>
      </c>
      <c r="C46" s="34">
        <f>SUM(一般接種!D45+一般接種!G45+一般接種!J45+一般接種!M45+医療従事者等!C43)</f>
        <v>565078</v>
      </c>
      <c r="D46" s="30">
        <f t="shared" si="0"/>
        <v>0.80591071741824705</v>
      </c>
      <c r="E46" s="34">
        <f>SUM(一般接種!E45+一般接種!H45+一般接種!K45+一般接種!N45+医療従事者等!D43)</f>
        <v>557239</v>
      </c>
      <c r="F46" s="31">
        <f t="shared" si="1"/>
        <v>0.79473078453492529</v>
      </c>
      <c r="G46" s="29">
        <f t="shared" si="7"/>
        <v>417843</v>
      </c>
      <c r="H46" s="31">
        <f t="shared" si="5"/>
        <v>0.59592507918940851</v>
      </c>
      <c r="I46" s="35">
        <v>10590</v>
      </c>
      <c r="J46" s="35">
        <v>33500</v>
      </c>
      <c r="K46" s="35">
        <v>140886</v>
      </c>
      <c r="L46" s="35">
        <v>125244</v>
      </c>
      <c r="M46" s="35">
        <v>73213</v>
      </c>
      <c r="N46" s="35">
        <v>34333</v>
      </c>
      <c r="O46" s="35">
        <v>77</v>
      </c>
      <c r="P46" s="35">
        <f t="shared" si="8"/>
        <v>68</v>
      </c>
      <c r="Q46" s="65">
        <f t="shared" si="6"/>
        <v>9.6981175668563977E-5</v>
      </c>
      <c r="R46" s="35">
        <v>66</v>
      </c>
      <c r="S46" s="35">
        <v>2</v>
      </c>
      <c r="U46" s="1">
        <v>701167</v>
      </c>
    </row>
    <row r="47" spans="1:21" x14ac:dyDescent="0.45">
      <c r="A47" s="33" t="s">
        <v>53</v>
      </c>
      <c r="B47" s="32">
        <f t="shared" si="9"/>
        <v>11072867</v>
      </c>
      <c r="C47" s="34">
        <f>SUM(一般接種!D46+一般接種!G46+一般接種!J46+一般接種!M46+医療従事者等!C44)</f>
        <v>4131011</v>
      </c>
      <c r="D47" s="30">
        <f t="shared" si="0"/>
        <v>0.80618148890454455</v>
      </c>
      <c r="E47" s="34">
        <f>SUM(一般接種!E46+一般接種!H46+一般接種!K46+一般接種!N46+医療従事者等!D44)</f>
        <v>4045112</v>
      </c>
      <c r="F47" s="31">
        <f t="shared" si="1"/>
        <v>0.7894179935482234</v>
      </c>
      <c r="G47" s="29">
        <f t="shared" si="7"/>
        <v>2896697</v>
      </c>
      <c r="H47" s="31">
        <f t="shared" si="5"/>
        <v>0.56530072187300573</v>
      </c>
      <c r="I47" s="35">
        <v>43366</v>
      </c>
      <c r="J47" s="35">
        <v>228324</v>
      </c>
      <c r="K47" s="35">
        <v>927090</v>
      </c>
      <c r="L47" s="35">
        <v>1020772</v>
      </c>
      <c r="M47" s="35">
        <v>488764</v>
      </c>
      <c r="N47" s="35">
        <v>187702</v>
      </c>
      <c r="O47" s="35">
        <v>679</v>
      </c>
      <c r="P47" s="35">
        <f t="shared" si="8"/>
        <v>47</v>
      </c>
      <c r="Q47" s="65">
        <f t="shared" si="6"/>
        <v>9.1722171590716151E-6</v>
      </c>
      <c r="R47" s="35">
        <v>42</v>
      </c>
      <c r="S47" s="35">
        <v>5</v>
      </c>
      <c r="U47" s="1">
        <v>5124170</v>
      </c>
    </row>
    <row r="48" spans="1:21" x14ac:dyDescent="0.45">
      <c r="A48" s="33" t="s">
        <v>54</v>
      </c>
      <c r="B48" s="32">
        <f t="shared" si="9"/>
        <v>1776724</v>
      </c>
      <c r="C48" s="34">
        <f>SUM(一般接種!D47+一般接種!G47+一般接種!J47+一般接種!M47+医療従事者等!C45)</f>
        <v>656955</v>
      </c>
      <c r="D48" s="30">
        <f t="shared" si="0"/>
        <v>0.80290556841541783</v>
      </c>
      <c r="E48" s="34">
        <f>SUM(一般接種!E47+一般接種!H47+一般接種!K47+一般接種!N47+医療従事者等!D45)</f>
        <v>648260</v>
      </c>
      <c r="F48" s="31">
        <f t="shared" si="1"/>
        <v>0.79227886808225645</v>
      </c>
      <c r="G48" s="29">
        <f t="shared" si="7"/>
        <v>471468</v>
      </c>
      <c r="H48" s="31">
        <f t="shared" si="5"/>
        <v>0.57621036833524397</v>
      </c>
      <c r="I48" s="35">
        <v>8391</v>
      </c>
      <c r="J48" s="35">
        <v>56441</v>
      </c>
      <c r="K48" s="35">
        <v>165487</v>
      </c>
      <c r="L48" s="35">
        <v>146367</v>
      </c>
      <c r="M48" s="35">
        <v>62801</v>
      </c>
      <c r="N48" s="35">
        <v>31617</v>
      </c>
      <c r="O48" s="35">
        <v>364</v>
      </c>
      <c r="P48" s="35">
        <f t="shared" si="8"/>
        <v>41</v>
      </c>
      <c r="Q48" s="65">
        <f t="shared" si="6"/>
        <v>5.0108650219622545E-5</v>
      </c>
      <c r="R48" s="35">
        <v>34</v>
      </c>
      <c r="S48" s="35">
        <v>7</v>
      </c>
      <c r="U48" s="1">
        <v>818222</v>
      </c>
    </row>
    <row r="49" spans="1:21" x14ac:dyDescent="0.45">
      <c r="A49" s="33" t="s">
        <v>55</v>
      </c>
      <c r="B49" s="32">
        <f t="shared" si="9"/>
        <v>3015504</v>
      </c>
      <c r="C49" s="34">
        <f>SUM(一般接種!D48+一般接種!G48+一般接種!J48+一般接種!M48+医療従事者等!C46)</f>
        <v>1098057</v>
      </c>
      <c r="D49" s="30">
        <f t="shared" si="0"/>
        <v>0.82193709588319219</v>
      </c>
      <c r="E49" s="34">
        <f>SUM(一般接種!E48+一般接種!H48+一般接種!K48+一般接種!N48+医療従事者等!D46)</f>
        <v>1079417</v>
      </c>
      <c r="F49" s="31">
        <f t="shared" si="1"/>
        <v>0.80798435256725987</v>
      </c>
      <c r="G49" s="29">
        <f t="shared" si="7"/>
        <v>837980</v>
      </c>
      <c r="H49" s="31">
        <f t="shared" si="5"/>
        <v>0.62725964827709069</v>
      </c>
      <c r="I49" s="35">
        <v>14775</v>
      </c>
      <c r="J49" s="35">
        <v>65681</v>
      </c>
      <c r="K49" s="35">
        <v>276293</v>
      </c>
      <c r="L49" s="35">
        <v>301545</v>
      </c>
      <c r="M49" s="35">
        <v>131644</v>
      </c>
      <c r="N49" s="35">
        <v>47784</v>
      </c>
      <c r="O49" s="35">
        <v>258</v>
      </c>
      <c r="P49" s="35">
        <f t="shared" si="8"/>
        <v>50</v>
      </c>
      <c r="Q49" s="65">
        <f t="shared" si="6"/>
        <v>3.7426886577071689E-5</v>
      </c>
      <c r="R49" s="35">
        <v>50</v>
      </c>
      <c r="S49" s="35">
        <v>0</v>
      </c>
      <c r="U49" s="1">
        <v>1335938</v>
      </c>
    </row>
    <row r="50" spans="1:21" x14ac:dyDescent="0.45">
      <c r="A50" s="33" t="s">
        <v>56</v>
      </c>
      <c r="B50" s="32">
        <f t="shared" si="9"/>
        <v>4005044</v>
      </c>
      <c r="C50" s="34">
        <f>SUM(一般接種!D49+一般接種!G49+一般接種!J49+一般接種!M49+医療従事者等!C47)</f>
        <v>1457888</v>
      </c>
      <c r="D50" s="30">
        <f t="shared" si="0"/>
        <v>0.82898367777465032</v>
      </c>
      <c r="E50" s="34">
        <f>SUM(一般接種!E49+一般接種!H49+一般接種!K49+一般接種!N49+医療従事者等!D47)</f>
        <v>1439125</v>
      </c>
      <c r="F50" s="31">
        <f t="shared" si="1"/>
        <v>0.81831466839527023</v>
      </c>
      <c r="G50" s="29">
        <f t="shared" si="7"/>
        <v>1107963</v>
      </c>
      <c r="H50" s="31">
        <f t="shared" si="5"/>
        <v>0.63000946751618436</v>
      </c>
      <c r="I50" s="35">
        <v>20982</v>
      </c>
      <c r="J50" s="35">
        <v>77787</v>
      </c>
      <c r="K50" s="35">
        <v>343987</v>
      </c>
      <c r="L50" s="35">
        <v>429160</v>
      </c>
      <c r="M50" s="35">
        <v>175893</v>
      </c>
      <c r="N50" s="35">
        <v>59958</v>
      </c>
      <c r="O50" s="35">
        <v>196</v>
      </c>
      <c r="P50" s="35">
        <f t="shared" si="8"/>
        <v>68</v>
      </c>
      <c r="Q50" s="65">
        <f t="shared" si="6"/>
        <v>3.8666132164251452E-5</v>
      </c>
      <c r="R50" s="35">
        <v>44</v>
      </c>
      <c r="S50" s="35">
        <v>24</v>
      </c>
      <c r="U50" s="1">
        <v>1758645</v>
      </c>
    </row>
    <row r="51" spans="1:21" x14ac:dyDescent="0.45">
      <c r="A51" s="33" t="s">
        <v>57</v>
      </c>
      <c r="B51" s="32">
        <f t="shared" si="9"/>
        <v>2513745</v>
      </c>
      <c r="C51" s="34">
        <f>SUM(一般接種!D50+一般接種!G50+一般接種!J50+一般接種!M50+医療従事者等!C48)</f>
        <v>924429</v>
      </c>
      <c r="D51" s="30">
        <f t="shared" si="0"/>
        <v>0.80966611516972764</v>
      </c>
      <c r="E51" s="34">
        <f>SUM(一般接種!E50+一般接種!H50+一般接種!K50+一般接種!N50+医療従事者等!D48)</f>
        <v>908436</v>
      </c>
      <c r="F51" s="31">
        <f t="shared" si="1"/>
        <v>0.79565856004120028</v>
      </c>
      <c r="G51" s="29">
        <f t="shared" si="7"/>
        <v>680683</v>
      </c>
      <c r="H51" s="31">
        <f t="shared" si="5"/>
        <v>0.59617986916472299</v>
      </c>
      <c r="I51" s="35">
        <v>19345</v>
      </c>
      <c r="J51" s="35">
        <v>50812</v>
      </c>
      <c r="K51" s="35">
        <v>216346</v>
      </c>
      <c r="L51" s="35">
        <v>218511</v>
      </c>
      <c r="M51" s="35">
        <v>116188</v>
      </c>
      <c r="N51" s="35">
        <v>59211</v>
      </c>
      <c r="O51" s="35">
        <v>270</v>
      </c>
      <c r="P51" s="35">
        <f t="shared" si="8"/>
        <v>197</v>
      </c>
      <c r="Q51" s="65">
        <f t="shared" si="6"/>
        <v>1.7254351030575234E-4</v>
      </c>
      <c r="R51" s="35">
        <v>141</v>
      </c>
      <c r="S51" s="35">
        <v>56</v>
      </c>
      <c r="U51" s="1">
        <v>1141741</v>
      </c>
    </row>
    <row r="52" spans="1:21" x14ac:dyDescent="0.45">
      <c r="A52" s="33" t="s">
        <v>58</v>
      </c>
      <c r="B52" s="32">
        <f t="shared" si="9"/>
        <v>2362443</v>
      </c>
      <c r="C52" s="34">
        <f>SUM(一般接種!D51+一般接種!G51+一般接種!J51+一般接種!M51+医療従事者等!C49)</f>
        <v>869339</v>
      </c>
      <c r="D52" s="30">
        <f t="shared" si="0"/>
        <v>0.79958261323846325</v>
      </c>
      <c r="E52" s="34">
        <f>SUM(一般接種!E51+一般接種!H51+一般接種!K51+一般接種!N51+医療従事者等!D49)</f>
        <v>856259</v>
      </c>
      <c r="F52" s="31">
        <f t="shared" si="1"/>
        <v>0.78755216184820109</v>
      </c>
      <c r="G52" s="29">
        <f t="shared" si="7"/>
        <v>636645</v>
      </c>
      <c r="H52" s="31">
        <f t="shared" si="5"/>
        <v>0.58556014719827532</v>
      </c>
      <c r="I52" s="35">
        <v>10938</v>
      </c>
      <c r="J52" s="35">
        <v>46219</v>
      </c>
      <c r="K52" s="35">
        <v>186512</v>
      </c>
      <c r="L52" s="35">
        <v>215157</v>
      </c>
      <c r="M52" s="35">
        <v>121583</v>
      </c>
      <c r="N52" s="35">
        <v>55801</v>
      </c>
      <c r="O52" s="35">
        <v>435</v>
      </c>
      <c r="P52" s="35">
        <f t="shared" si="8"/>
        <v>200</v>
      </c>
      <c r="Q52" s="65">
        <f t="shared" si="6"/>
        <v>1.8395185612021621E-4</v>
      </c>
      <c r="R52" s="35">
        <v>152</v>
      </c>
      <c r="S52" s="35">
        <v>48</v>
      </c>
      <c r="U52" s="1">
        <v>1087241</v>
      </c>
    </row>
    <row r="53" spans="1:21" x14ac:dyDescent="0.45">
      <c r="A53" s="33" t="s">
        <v>59</v>
      </c>
      <c r="B53" s="32">
        <f t="shared" si="9"/>
        <v>3591628</v>
      </c>
      <c r="C53" s="34">
        <f>SUM(一般接種!D52+一般接種!G52+一般接種!J52+一般接種!M52+医療従事者等!C50)</f>
        <v>1318827</v>
      </c>
      <c r="D53" s="30">
        <f t="shared" si="0"/>
        <v>0.81534042609753099</v>
      </c>
      <c r="E53" s="34">
        <f>SUM(一般接種!E52+一般接種!H52+一般接種!K52+一般接種!N52+医療従事者等!D50)</f>
        <v>1293613</v>
      </c>
      <c r="F53" s="31">
        <f t="shared" si="1"/>
        <v>0.79975233645148702</v>
      </c>
      <c r="G53" s="29">
        <f t="shared" si="7"/>
        <v>979091</v>
      </c>
      <c r="H53" s="31">
        <f t="shared" si="5"/>
        <v>0.60530492106110789</v>
      </c>
      <c r="I53" s="35">
        <v>17253</v>
      </c>
      <c r="J53" s="35">
        <v>70670</v>
      </c>
      <c r="K53" s="35">
        <v>341917</v>
      </c>
      <c r="L53" s="35">
        <v>301717</v>
      </c>
      <c r="M53" s="35">
        <v>170212</v>
      </c>
      <c r="N53" s="35">
        <v>76871</v>
      </c>
      <c r="O53" s="35">
        <v>451</v>
      </c>
      <c r="P53" s="35">
        <f t="shared" si="8"/>
        <v>97</v>
      </c>
      <c r="Q53" s="65">
        <f t="shared" si="6"/>
        <v>5.9968457827645707E-5</v>
      </c>
      <c r="R53" s="35">
        <v>85</v>
      </c>
      <c r="S53" s="35">
        <v>12</v>
      </c>
      <c r="U53" s="1">
        <v>1617517</v>
      </c>
    </row>
    <row r="54" spans="1:21" x14ac:dyDescent="0.45">
      <c r="A54" s="33" t="s">
        <v>60</v>
      </c>
      <c r="B54" s="32">
        <f t="shared" si="9"/>
        <v>2743060</v>
      </c>
      <c r="C54" s="34">
        <f>SUM(一般接種!D53+一般接種!G53+一般接種!J53+一般接種!M53+医療従事者等!C51)</f>
        <v>1057977</v>
      </c>
      <c r="D54" s="37">
        <f t="shared" si="0"/>
        <v>0.71238581715392313</v>
      </c>
      <c r="E54" s="34">
        <f>SUM(一般接種!E53+一般接種!H53+一般接種!K53+一般接種!N53+医療従事者等!D51)</f>
        <v>1035759</v>
      </c>
      <c r="F54" s="31">
        <f t="shared" si="1"/>
        <v>0.69742538976700841</v>
      </c>
      <c r="G54" s="29">
        <f t="shared" si="7"/>
        <v>649305</v>
      </c>
      <c r="H54" s="31">
        <f t="shared" si="5"/>
        <v>0.43720768316052999</v>
      </c>
      <c r="I54" s="35">
        <v>17199</v>
      </c>
      <c r="J54" s="35">
        <v>57918</v>
      </c>
      <c r="K54" s="35">
        <v>210428</v>
      </c>
      <c r="L54" s="35">
        <v>190337</v>
      </c>
      <c r="M54" s="35">
        <v>117149</v>
      </c>
      <c r="N54" s="35">
        <v>55766</v>
      </c>
      <c r="O54" s="35">
        <v>508</v>
      </c>
      <c r="P54" s="35">
        <f t="shared" si="8"/>
        <v>19</v>
      </c>
      <c r="Q54" s="65">
        <f t="shared" si="6"/>
        <v>1.2793596199089903E-5</v>
      </c>
      <c r="R54" s="35">
        <v>13</v>
      </c>
      <c r="S54" s="35">
        <v>6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B7" sqref="B7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W2" s="49" t="str">
        <f>'進捗状況 (都道府県別)'!H3</f>
        <v>（6月2日公表時点）</v>
      </c>
    </row>
    <row r="3" spans="1:23" ht="37.5" customHeight="1" x14ac:dyDescent="0.45">
      <c r="A3" s="121" t="s">
        <v>3</v>
      </c>
      <c r="B3" s="134" t="s">
        <v>119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">
        <v>120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13</v>
      </c>
      <c r="C4" s="125" t="s">
        <v>121</v>
      </c>
      <c r="D4" s="125"/>
      <c r="E4" s="125"/>
      <c r="F4" s="126" t="s">
        <v>122</v>
      </c>
      <c r="G4" s="127"/>
      <c r="H4" s="128"/>
      <c r="I4" s="126" t="s">
        <v>123</v>
      </c>
      <c r="J4" s="127"/>
      <c r="K4" s="128"/>
      <c r="L4" s="131" t="s">
        <v>124</v>
      </c>
      <c r="M4" s="132"/>
      <c r="N4" s="133"/>
      <c r="P4" s="98" t="s">
        <v>125</v>
      </c>
      <c r="Q4" s="98"/>
      <c r="R4" s="129" t="s">
        <v>126</v>
      </c>
      <c r="S4" s="129"/>
      <c r="T4" s="130" t="s">
        <v>123</v>
      </c>
      <c r="U4" s="130"/>
      <c r="V4" s="116" t="s">
        <v>127</v>
      </c>
      <c r="W4" s="116"/>
    </row>
    <row r="5" spans="1:23" ht="36" x14ac:dyDescent="0.45">
      <c r="A5" s="123"/>
      <c r="B5" s="124"/>
      <c r="C5" s="38" t="s">
        <v>128</v>
      </c>
      <c r="D5" s="38" t="s">
        <v>96</v>
      </c>
      <c r="E5" s="38" t="s">
        <v>97</v>
      </c>
      <c r="F5" s="38" t="s">
        <v>128</v>
      </c>
      <c r="G5" s="38" t="s">
        <v>96</v>
      </c>
      <c r="H5" s="38" t="s">
        <v>97</v>
      </c>
      <c r="I5" s="38" t="s">
        <v>128</v>
      </c>
      <c r="J5" s="38" t="s">
        <v>96</v>
      </c>
      <c r="K5" s="38" t="s">
        <v>97</v>
      </c>
      <c r="L5" s="68" t="s">
        <v>128</v>
      </c>
      <c r="M5" s="68" t="s">
        <v>96</v>
      </c>
      <c r="N5" s="68" t="s">
        <v>97</v>
      </c>
      <c r="P5" s="39" t="s">
        <v>129</v>
      </c>
      <c r="Q5" s="39" t="s">
        <v>130</v>
      </c>
      <c r="R5" s="39" t="s">
        <v>131</v>
      </c>
      <c r="S5" s="39" t="s">
        <v>132</v>
      </c>
      <c r="T5" s="39" t="s">
        <v>131</v>
      </c>
      <c r="U5" s="39" t="s">
        <v>130</v>
      </c>
      <c r="V5" s="39" t="s">
        <v>133</v>
      </c>
      <c r="W5" s="39" t="s">
        <v>130</v>
      </c>
    </row>
    <row r="6" spans="1:23" x14ac:dyDescent="0.45">
      <c r="A6" s="28" t="s">
        <v>134</v>
      </c>
      <c r="B6" s="40">
        <f>SUM(B7:B53)</f>
        <v>193241911</v>
      </c>
      <c r="C6" s="40">
        <f>SUM(C7:C53)</f>
        <v>160815756</v>
      </c>
      <c r="D6" s="40">
        <f>SUM(D7:D53)</f>
        <v>80742804</v>
      </c>
      <c r="E6" s="41">
        <f>SUM(E7:E53)</f>
        <v>80072952</v>
      </c>
      <c r="F6" s="41">
        <f t="shared" ref="F6:T6" si="0">SUM(F7:F53)</f>
        <v>32308443</v>
      </c>
      <c r="G6" s="41">
        <f>SUM(G7:G53)</f>
        <v>16205228</v>
      </c>
      <c r="H6" s="41">
        <f t="shared" ref="H6:N6" si="1">SUM(H7:H53)</f>
        <v>16103215</v>
      </c>
      <c r="I6" s="41">
        <f>SUM(I7:I53)</f>
        <v>117315</v>
      </c>
      <c r="J6" s="41">
        <f t="shared" si="1"/>
        <v>58624</v>
      </c>
      <c r="K6" s="41">
        <f t="shared" si="1"/>
        <v>58691</v>
      </c>
      <c r="L6" s="69">
        <f>SUM(L7:L53)</f>
        <v>397</v>
      </c>
      <c r="M6" s="69">
        <f t="shared" si="1"/>
        <v>385</v>
      </c>
      <c r="N6" s="69">
        <f t="shared" si="1"/>
        <v>12</v>
      </c>
      <c r="O6" s="42"/>
      <c r="P6" s="41">
        <f>SUM(P7:P53)</f>
        <v>176323360</v>
      </c>
      <c r="Q6" s="43">
        <f>C6/P6</f>
        <v>0.91205020140269555</v>
      </c>
      <c r="R6" s="41">
        <f t="shared" si="0"/>
        <v>34260250</v>
      </c>
      <c r="S6" s="44">
        <f>F6/R6</f>
        <v>0.94302998372749758</v>
      </c>
      <c r="T6" s="41">
        <f t="shared" si="0"/>
        <v>202040</v>
      </c>
      <c r="U6" s="44">
        <f>I6/T6</f>
        <v>0.58065234607008509</v>
      </c>
      <c r="V6" s="41">
        <f t="shared" ref="V6" si="2">SUM(V7:V53)</f>
        <v>37270</v>
      </c>
      <c r="W6" s="44">
        <f>K6/V6</f>
        <v>1.5747518111081298</v>
      </c>
    </row>
    <row r="7" spans="1:23" x14ac:dyDescent="0.45">
      <c r="A7" s="45" t="s">
        <v>14</v>
      </c>
      <c r="B7" s="40">
        <f>C7+F7+I7+L7</f>
        <v>7930228</v>
      </c>
      <c r="C7" s="40">
        <v>6432594</v>
      </c>
      <c r="D7" s="40">
        <v>3231760</v>
      </c>
      <c r="E7" s="41">
        <v>3200834</v>
      </c>
      <c r="F7" s="46">
        <v>1496776</v>
      </c>
      <c r="G7" s="41">
        <v>750394</v>
      </c>
      <c r="H7" s="41">
        <v>746382</v>
      </c>
      <c r="I7" s="41">
        <v>858</v>
      </c>
      <c r="J7" s="41">
        <v>421</v>
      </c>
      <c r="K7" s="41">
        <v>437</v>
      </c>
      <c r="L7" s="69">
        <v>0</v>
      </c>
      <c r="M7" s="69">
        <v>0</v>
      </c>
      <c r="N7" s="69">
        <v>0</v>
      </c>
      <c r="O7" s="42"/>
      <c r="P7" s="41">
        <v>7418960</v>
      </c>
      <c r="Q7" s="43">
        <v>0.86704794202961066</v>
      </c>
      <c r="R7" s="47">
        <v>1518200</v>
      </c>
      <c r="S7" s="43">
        <v>0.98588855223290739</v>
      </c>
      <c r="T7" s="41">
        <v>900</v>
      </c>
      <c r="U7" s="44">
        <v>0.95333333333333337</v>
      </c>
      <c r="V7" s="41">
        <v>750</v>
      </c>
      <c r="W7" s="44">
        <v>0</v>
      </c>
    </row>
    <row r="8" spans="1:23" x14ac:dyDescent="0.45">
      <c r="A8" s="45" t="s">
        <v>15</v>
      </c>
      <c r="B8" s="40">
        <f t="shared" ref="B8:B53" si="3">C8+F8+I8+L8</f>
        <v>2035715</v>
      </c>
      <c r="C8" s="40">
        <v>1845026</v>
      </c>
      <c r="D8" s="40">
        <v>927180</v>
      </c>
      <c r="E8" s="41">
        <v>917846</v>
      </c>
      <c r="F8" s="46">
        <v>188278</v>
      </c>
      <c r="G8" s="41">
        <v>94591</v>
      </c>
      <c r="H8" s="41">
        <v>93687</v>
      </c>
      <c r="I8" s="41">
        <v>2411</v>
      </c>
      <c r="J8" s="41">
        <v>1213</v>
      </c>
      <c r="K8" s="41">
        <v>1198</v>
      </c>
      <c r="L8" s="69">
        <v>0</v>
      </c>
      <c r="M8" s="69">
        <v>0</v>
      </c>
      <c r="N8" s="69">
        <v>0</v>
      </c>
      <c r="O8" s="42"/>
      <c r="P8" s="41">
        <v>1914955</v>
      </c>
      <c r="Q8" s="43">
        <v>0.96348269280479171</v>
      </c>
      <c r="R8" s="47">
        <v>186500</v>
      </c>
      <c r="S8" s="43">
        <v>1.0095335120643432</v>
      </c>
      <c r="T8" s="41">
        <v>3800</v>
      </c>
      <c r="U8" s="44">
        <v>0.6344736842105263</v>
      </c>
      <c r="V8" s="41">
        <v>200</v>
      </c>
      <c r="W8" s="44">
        <v>0</v>
      </c>
    </row>
    <row r="9" spans="1:23" x14ac:dyDescent="0.45">
      <c r="A9" s="45" t="s">
        <v>16</v>
      </c>
      <c r="B9" s="40">
        <f t="shared" si="3"/>
        <v>1957033</v>
      </c>
      <c r="C9" s="40">
        <v>1712546</v>
      </c>
      <c r="D9" s="40">
        <v>860730</v>
      </c>
      <c r="E9" s="41">
        <v>851816</v>
      </c>
      <c r="F9" s="46">
        <v>244393</v>
      </c>
      <c r="G9" s="41">
        <v>122657</v>
      </c>
      <c r="H9" s="41">
        <v>121736</v>
      </c>
      <c r="I9" s="41">
        <v>94</v>
      </c>
      <c r="J9" s="41">
        <v>48</v>
      </c>
      <c r="K9" s="41">
        <v>46</v>
      </c>
      <c r="L9" s="69">
        <v>0</v>
      </c>
      <c r="M9" s="69">
        <v>0</v>
      </c>
      <c r="N9" s="69">
        <v>0</v>
      </c>
      <c r="O9" s="42"/>
      <c r="P9" s="41">
        <v>1861585</v>
      </c>
      <c r="Q9" s="43">
        <v>0.9199397287795078</v>
      </c>
      <c r="R9" s="47">
        <v>227500</v>
      </c>
      <c r="S9" s="43">
        <v>1.074254945054945</v>
      </c>
      <c r="T9" s="41">
        <v>260</v>
      </c>
      <c r="U9" s="44">
        <v>0.36153846153846153</v>
      </c>
      <c r="V9" s="41">
        <v>0</v>
      </c>
      <c r="W9" s="44">
        <v>0</v>
      </c>
    </row>
    <row r="10" spans="1:23" x14ac:dyDescent="0.45">
      <c r="A10" s="45" t="s">
        <v>17</v>
      </c>
      <c r="B10" s="40">
        <f t="shared" si="3"/>
        <v>3539841</v>
      </c>
      <c r="C10" s="40">
        <v>2798303</v>
      </c>
      <c r="D10" s="40">
        <v>1406528</v>
      </c>
      <c r="E10" s="41">
        <v>1391775</v>
      </c>
      <c r="F10" s="46">
        <v>741488</v>
      </c>
      <c r="G10" s="41">
        <v>371610</v>
      </c>
      <c r="H10" s="41">
        <v>369878</v>
      </c>
      <c r="I10" s="41">
        <v>50</v>
      </c>
      <c r="J10" s="41">
        <v>21</v>
      </c>
      <c r="K10" s="41">
        <v>29</v>
      </c>
      <c r="L10" s="69">
        <v>0</v>
      </c>
      <c r="M10" s="69">
        <v>0</v>
      </c>
      <c r="N10" s="69">
        <v>0</v>
      </c>
      <c r="O10" s="42"/>
      <c r="P10" s="41">
        <v>3139865</v>
      </c>
      <c r="Q10" s="43">
        <v>0.89121761604400185</v>
      </c>
      <c r="R10" s="47">
        <v>854400</v>
      </c>
      <c r="S10" s="43">
        <v>0.86784644194756555</v>
      </c>
      <c r="T10" s="41">
        <v>240</v>
      </c>
      <c r="U10" s="44">
        <v>0.20833333333333334</v>
      </c>
      <c r="V10" s="41">
        <v>50</v>
      </c>
      <c r="W10" s="44">
        <v>0</v>
      </c>
    </row>
    <row r="11" spans="1:23" x14ac:dyDescent="0.45">
      <c r="A11" s="45" t="s">
        <v>18</v>
      </c>
      <c r="B11" s="40">
        <f t="shared" si="3"/>
        <v>1582049</v>
      </c>
      <c r="C11" s="40">
        <v>1485795</v>
      </c>
      <c r="D11" s="40">
        <v>747020</v>
      </c>
      <c r="E11" s="41">
        <v>738775</v>
      </c>
      <c r="F11" s="46">
        <v>96192</v>
      </c>
      <c r="G11" s="41">
        <v>48407</v>
      </c>
      <c r="H11" s="41">
        <v>47785</v>
      </c>
      <c r="I11" s="41">
        <v>62</v>
      </c>
      <c r="J11" s="41">
        <v>31</v>
      </c>
      <c r="K11" s="41">
        <v>31</v>
      </c>
      <c r="L11" s="69">
        <v>0</v>
      </c>
      <c r="M11" s="69">
        <v>0</v>
      </c>
      <c r="N11" s="69">
        <v>0</v>
      </c>
      <c r="O11" s="42"/>
      <c r="P11" s="41">
        <v>1517855</v>
      </c>
      <c r="Q11" s="43">
        <v>0.97887808782788865</v>
      </c>
      <c r="R11" s="47">
        <v>87900</v>
      </c>
      <c r="S11" s="43">
        <v>1.0943344709897611</v>
      </c>
      <c r="T11" s="41">
        <v>140</v>
      </c>
      <c r="U11" s="44">
        <v>0.44285714285714284</v>
      </c>
      <c r="V11" s="41">
        <v>0</v>
      </c>
      <c r="W11" s="44">
        <v>0</v>
      </c>
    </row>
    <row r="12" spans="1:23" x14ac:dyDescent="0.45">
      <c r="A12" s="45" t="s">
        <v>19</v>
      </c>
      <c r="B12" s="40">
        <f t="shared" si="3"/>
        <v>1736839</v>
      </c>
      <c r="C12" s="40">
        <v>1658897</v>
      </c>
      <c r="D12" s="40">
        <v>833107</v>
      </c>
      <c r="E12" s="41">
        <v>825790</v>
      </c>
      <c r="F12" s="46">
        <v>77781</v>
      </c>
      <c r="G12" s="41">
        <v>38939</v>
      </c>
      <c r="H12" s="41">
        <v>38842</v>
      </c>
      <c r="I12" s="41">
        <v>161</v>
      </c>
      <c r="J12" s="41">
        <v>80</v>
      </c>
      <c r="K12" s="41">
        <v>81</v>
      </c>
      <c r="L12" s="69">
        <v>0</v>
      </c>
      <c r="M12" s="69">
        <v>0</v>
      </c>
      <c r="N12" s="69">
        <v>0</v>
      </c>
      <c r="O12" s="42"/>
      <c r="P12" s="41">
        <v>1722995</v>
      </c>
      <c r="Q12" s="43">
        <v>0.96279849912506998</v>
      </c>
      <c r="R12" s="47">
        <v>61700</v>
      </c>
      <c r="S12" s="43">
        <v>1.2606320907617503</v>
      </c>
      <c r="T12" s="41">
        <v>340</v>
      </c>
      <c r="U12" s="44">
        <v>0.47352941176470587</v>
      </c>
      <c r="V12" s="41">
        <v>140</v>
      </c>
      <c r="W12" s="44">
        <v>0</v>
      </c>
    </row>
    <row r="13" spans="1:23" x14ac:dyDescent="0.45">
      <c r="A13" s="45" t="s">
        <v>20</v>
      </c>
      <c r="B13" s="40">
        <f t="shared" si="3"/>
        <v>2955963</v>
      </c>
      <c r="C13" s="40">
        <v>2747850</v>
      </c>
      <c r="D13" s="40">
        <v>1381516</v>
      </c>
      <c r="E13" s="41">
        <v>1366334</v>
      </c>
      <c r="F13" s="46">
        <v>207860</v>
      </c>
      <c r="G13" s="41">
        <v>104416</v>
      </c>
      <c r="H13" s="41">
        <v>103444</v>
      </c>
      <c r="I13" s="41">
        <v>253</v>
      </c>
      <c r="J13" s="41">
        <v>126</v>
      </c>
      <c r="K13" s="41">
        <v>127</v>
      </c>
      <c r="L13" s="69">
        <v>0</v>
      </c>
      <c r="M13" s="69">
        <v>0</v>
      </c>
      <c r="N13" s="69">
        <v>0</v>
      </c>
      <c r="O13" s="42"/>
      <c r="P13" s="41">
        <v>2899340</v>
      </c>
      <c r="Q13" s="43">
        <v>0.94775017762663227</v>
      </c>
      <c r="R13" s="47">
        <v>178600</v>
      </c>
      <c r="S13" s="43">
        <v>1.1638297872340426</v>
      </c>
      <c r="T13" s="41">
        <v>560</v>
      </c>
      <c r="U13" s="44">
        <v>0.45178571428571429</v>
      </c>
      <c r="V13" s="41">
        <v>0</v>
      </c>
      <c r="W13" s="44">
        <v>0</v>
      </c>
    </row>
    <row r="14" spans="1:23" x14ac:dyDescent="0.45">
      <c r="A14" s="45" t="s">
        <v>21</v>
      </c>
      <c r="B14" s="40">
        <f t="shared" si="3"/>
        <v>4624793</v>
      </c>
      <c r="C14" s="40">
        <v>3753768</v>
      </c>
      <c r="D14" s="40">
        <v>1885499</v>
      </c>
      <c r="E14" s="41">
        <v>1868269</v>
      </c>
      <c r="F14" s="46">
        <v>870654</v>
      </c>
      <c r="G14" s="41">
        <v>436725</v>
      </c>
      <c r="H14" s="41">
        <v>433929</v>
      </c>
      <c r="I14" s="41">
        <v>370</v>
      </c>
      <c r="J14" s="41">
        <v>178</v>
      </c>
      <c r="K14" s="41">
        <v>192</v>
      </c>
      <c r="L14" s="69">
        <v>1</v>
      </c>
      <c r="M14" s="69">
        <v>1</v>
      </c>
      <c r="N14" s="69">
        <v>0</v>
      </c>
      <c r="O14" s="42"/>
      <c r="P14" s="41">
        <v>4055105</v>
      </c>
      <c r="Q14" s="43">
        <v>0.92568947043294814</v>
      </c>
      <c r="R14" s="47">
        <v>892500</v>
      </c>
      <c r="S14" s="43">
        <v>0.97552268907563022</v>
      </c>
      <c r="T14" s="41">
        <v>860</v>
      </c>
      <c r="U14" s="44">
        <v>0.43023255813953487</v>
      </c>
      <c r="V14" s="41">
        <v>330</v>
      </c>
      <c r="W14" s="44">
        <v>3.0303030303030303E-3</v>
      </c>
    </row>
    <row r="15" spans="1:23" x14ac:dyDescent="0.45">
      <c r="A15" s="48" t="s">
        <v>22</v>
      </c>
      <c r="B15" s="40">
        <f t="shared" si="3"/>
        <v>3070146</v>
      </c>
      <c r="C15" s="40">
        <v>2687237</v>
      </c>
      <c r="D15" s="40">
        <v>1349399</v>
      </c>
      <c r="E15" s="41">
        <v>1337838</v>
      </c>
      <c r="F15" s="46">
        <v>382082</v>
      </c>
      <c r="G15" s="41">
        <v>192098</v>
      </c>
      <c r="H15" s="41">
        <v>189984</v>
      </c>
      <c r="I15" s="41">
        <v>827</v>
      </c>
      <c r="J15" s="41">
        <v>414</v>
      </c>
      <c r="K15" s="41">
        <v>413</v>
      </c>
      <c r="L15" s="69">
        <v>0</v>
      </c>
      <c r="M15" s="69">
        <v>0</v>
      </c>
      <c r="N15" s="69">
        <v>0</v>
      </c>
      <c r="O15" s="42"/>
      <c r="P15" s="41">
        <v>2857950</v>
      </c>
      <c r="Q15" s="43">
        <v>0.94026732448083417</v>
      </c>
      <c r="R15" s="47">
        <v>375900</v>
      </c>
      <c r="S15" s="43">
        <v>1.0164458632615057</v>
      </c>
      <c r="T15" s="41">
        <v>1220</v>
      </c>
      <c r="U15" s="44">
        <v>0.6778688524590164</v>
      </c>
      <c r="V15" s="41">
        <v>710</v>
      </c>
      <c r="W15" s="44">
        <v>0</v>
      </c>
    </row>
    <row r="16" spans="1:23" x14ac:dyDescent="0.45">
      <c r="A16" s="45" t="s">
        <v>23</v>
      </c>
      <c r="B16" s="40">
        <f t="shared" si="3"/>
        <v>3000695</v>
      </c>
      <c r="C16" s="40">
        <v>2149911</v>
      </c>
      <c r="D16" s="40">
        <v>1079761</v>
      </c>
      <c r="E16" s="41">
        <v>1070150</v>
      </c>
      <c r="F16" s="46">
        <v>850562</v>
      </c>
      <c r="G16" s="41">
        <v>426565</v>
      </c>
      <c r="H16" s="41">
        <v>423997</v>
      </c>
      <c r="I16" s="41">
        <v>222</v>
      </c>
      <c r="J16" s="41">
        <v>95</v>
      </c>
      <c r="K16" s="41">
        <v>127</v>
      </c>
      <c r="L16" s="69">
        <v>0</v>
      </c>
      <c r="M16" s="69">
        <v>0</v>
      </c>
      <c r="N16" s="69">
        <v>0</v>
      </c>
      <c r="O16" s="42"/>
      <c r="P16" s="41">
        <v>2477195</v>
      </c>
      <c r="Q16" s="43">
        <v>0.8678812124196924</v>
      </c>
      <c r="R16" s="47">
        <v>887500</v>
      </c>
      <c r="S16" s="43">
        <v>0.95837971830985913</v>
      </c>
      <c r="T16" s="41">
        <v>440</v>
      </c>
      <c r="U16" s="44">
        <v>0.50454545454545452</v>
      </c>
      <c r="V16" s="41">
        <v>240</v>
      </c>
      <c r="W16" s="44">
        <v>0</v>
      </c>
    </row>
    <row r="17" spans="1:23" x14ac:dyDescent="0.45">
      <c r="A17" s="45" t="s">
        <v>24</v>
      </c>
      <c r="B17" s="40">
        <f t="shared" si="3"/>
        <v>11545246</v>
      </c>
      <c r="C17" s="40">
        <v>9848994</v>
      </c>
      <c r="D17" s="40">
        <v>4950625</v>
      </c>
      <c r="E17" s="41">
        <v>4898369</v>
      </c>
      <c r="F17" s="46">
        <v>1678131</v>
      </c>
      <c r="G17" s="41">
        <v>840479</v>
      </c>
      <c r="H17" s="41">
        <v>837652</v>
      </c>
      <c r="I17" s="41">
        <v>18075</v>
      </c>
      <c r="J17" s="41">
        <v>9062</v>
      </c>
      <c r="K17" s="41">
        <v>9013</v>
      </c>
      <c r="L17" s="69">
        <v>46</v>
      </c>
      <c r="M17" s="69">
        <v>46</v>
      </c>
      <c r="N17" s="69">
        <v>0</v>
      </c>
      <c r="O17" s="42"/>
      <c r="P17" s="41">
        <v>10768710</v>
      </c>
      <c r="Q17" s="43">
        <v>0.91459366999389902</v>
      </c>
      <c r="R17" s="47">
        <v>659400</v>
      </c>
      <c r="S17" s="43">
        <v>2.5449363057324841</v>
      </c>
      <c r="T17" s="41">
        <v>37820</v>
      </c>
      <c r="U17" s="44">
        <v>0.47792173453199366</v>
      </c>
      <c r="V17" s="41">
        <v>8820</v>
      </c>
      <c r="W17" s="44">
        <v>5.215419501133787E-3</v>
      </c>
    </row>
    <row r="18" spans="1:23" x14ac:dyDescent="0.45">
      <c r="A18" s="45" t="s">
        <v>25</v>
      </c>
      <c r="B18" s="40">
        <f t="shared" si="3"/>
        <v>9858652</v>
      </c>
      <c r="C18" s="40">
        <v>8155194</v>
      </c>
      <c r="D18" s="40">
        <v>4096030</v>
      </c>
      <c r="E18" s="41">
        <v>4059164</v>
      </c>
      <c r="F18" s="46">
        <v>1702646</v>
      </c>
      <c r="G18" s="41">
        <v>853097</v>
      </c>
      <c r="H18" s="41">
        <v>849549</v>
      </c>
      <c r="I18" s="41">
        <v>809</v>
      </c>
      <c r="J18" s="41">
        <v>370</v>
      </c>
      <c r="K18" s="41">
        <v>439</v>
      </c>
      <c r="L18" s="69">
        <v>3</v>
      </c>
      <c r="M18" s="69">
        <v>3</v>
      </c>
      <c r="N18" s="69">
        <v>0</v>
      </c>
      <c r="O18" s="42"/>
      <c r="P18" s="41">
        <v>8762845</v>
      </c>
      <c r="Q18" s="43">
        <v>0.93065596846686205</v>
      </c>
      <c r="R18" s="47">
        <v>643300</v>
      </c>
      <c r="S18" s="43">
        <v>2.6467371366392043</v>
      </c>
      <c r="T18" s="41">
        <v>4560</v>
      </c>
      <c r="U18" s="44">
        <v>0.17741228070175438</v>
      </c>
      <c r="V18" s="41">
        <v>620</v>
      </c>
      <c r="W18" s="44">
        <v>4.8387096774193551E-3</v>
      </c>
    </row>
    <row r="19" spans="1:23" x14ac:dyDescent="0.45">
      <c r="A19" s="45" t="s">
        <v>26</v>
      </c>
      <c r="B19" s="40">
        <f t="shared" si="3"/>
        <v>21246119</v>
      </c>
      <c r="C19" s="40">
        <v>15872594</v>
      </c>
      <c r="D19" s="40">
        <v>7971186</v>
      </c>
      <c r="E19" s="41">
        <v>7901408</v>
      </c>
      <c r="F19" s="46">
        <v>5359787</v>
      </c>
      <c r="G19" s="41">
        <v>2688761</v>
      </c>
      <c r="H19" s="41">
        <v>2671026</v>
      </c>
      <c r="I19" s="41">
        <v>13567</v>
      </c>
      <c r="J19" s="41">
        <v>6704</v>
      </c>
      <c r="K19" s="41">
        <v>6863</v>
      </c>
      <c r="L19" s="69">
        <v>171</v>
      </c>
      <c r="M19" s="69">
        <v>167</v>
      </c>
      <c r="N19" s="69">
        <v>4</v>
      </c>
      <c r="O19" s="42"/>
      <c r="P19" s="41">
        <v>17678890</v>
      </c>
      <c r="Q19" s="43">
        <v>0.89782752197677573</v>
      </c>
      <c r="R19" s="47">
        <v>10134750</v>
      </c>
      <c r="S19" s="43">
        <v>0.52885241372505487</v>
      </c>
      <c r="T19" s="41">
        <v>43740</v>
      </c>
      <c r="U19" s="44">
        <v>0.31017375400091451</v>
      </c>
      <c r="V19" s="41">
        <v>8560</v>
      </c>
      <c r="W19" s="44">
        <v>1.9976635514018692E-2</v>
      </c>
    </row>
    <row r="20" spans="1:23" x14ac:dyDescent="0.45">
      <c r="A20" s="45" t="s">
        <v>27</v>
      </c>
      <c r="B20" s="40">
        <f t="shared" si="3"/>
        <v>14344291</v>
      </c>
      <c r="C20" s="40">
        <v>11005274</v>
      </c>
      <c r="D20" s="40">
        <v>5523874</v>
      </c>
      <c r="E20" s="41">
        <v>5481400</v>
      </c>
      <c r="F20" s="46">
        <v>3332932</v>
      </c>
      <c r="G20" s="41">
        <v>1669386</v>
      </c>
      <c r="H20" s="41">
        <v>1663546</v>
      </c>
      <c r="I20" s="41">
        <v>6080</v>
      </c>
      <c r="J20" s="41">
        <v>3052</v>
      </c>
      <c r="K20" s="41">
        <v>3028</v>
      </c>
      <c r="L20" s="69">
        <v>5</v>
      </c>
      <c r="M20" s="69">
        <v>5</v>
      </c>
      <c r="N20" s="69">
        <v>0</v>
      </c>
      <c r="O20" s="42"/>
      <c r="P20" s="41">
        <v>11833035</v>
      </c>
      <c r="Q20" s="43">
        <v>0.93004660258336092</v>
      </c>
      <c r="R20" s="47">
        <v>1939900</v>
      </c>
      <c r="S20" s="43">
        <v>1.718094747151915</v>
      </c>
      <c r="T20" s="41">
        <v>11640</v>
      </c>
      <c r="U20" s="44">
        <v>0.5223367697594502</v>
      </c>
      <c r="V20" s="41">
        <v>5180</v>
      </c>
      <c r="W20" s="44">
        <v>9.6525096525096527E-4</v>
      </c>
    </row>
    <row r="21" spans="1:23" x14ac:dyDescent="0.45">
      <c r="A21" s="45" t="s">
        <v>28</v>
      </c>
      <c r="B21" s="40">
        <f t="shared" si="3"/>
        <v>3536256</v>
      </c>
      <c r="C21" s="40">
        <v>2964724</v>
      </c>
      <c r="D21" s="40">
        <v>1488084</v>
      </c>
      <c r="E21" s="41">
        <v>1476640</v>
      </c>
      <c r="F21" s="46">
        <v>571446</v>
      </c>
      <c r="G21" s="41">
        <v>286690</v>
      </c>
      <c r="H21" s="41">
        <v>284756</v>
      </c>
      <c r="I21" s="41">
        <v>77</v>
      </c>
      <c r="J21" s="41">
        <v>35</v>
      </c>
      <c r="K21" s="41">
        <v>42</v>
      </c>
      <c r="L21" s="69">
        <v>9</v>
      </c>
      <c r="M21" s="69">
        <v>8</v>
      </c>
      <c r="N21" s="69">
        <v>1</v>
      </c>
      <c r="O21" s="42"/>
      <c r="P21" s="41">
        <v>3255605</v>
      </c>
      <c r="Q21" s="43">
        <v>0.91065224436011127</v>
      </c>
      <c r="R21" s="47">
        <v>584800</v>
      </c>
      <c r="S21" s="43">
        <v>0.97716484268125858</v>
      </c>
      <c r="T21" s="41">
        <v>340</v>
      </c>
      <c r="U21" s="44">
        <v>0.22647058823529412</v>
      </c>
      <c r="V21" s="41">
        <v>80</v>
      </c>
      <c r="W21" s="44">
        <v>0.1125</v>
      </c>
    </row>
    <row r="22" spans="1:23" x14ac:dyDescent="0.45">
      <c r="A22" s="45" t="s">
        <v>29</v>
      </c>
      <c r="B22" s="40">
        <f t="shared" si="3"/>
        <v>1674272</v>
      </c>
      <c r="C22" s="40">
        <v>1488101</v>
      </c>
      <c r="D22" s="40">
        <v>746316</v>
      </c>
      <c r="E22" s="41">
        <v>741785</v>
      </c>
      <c r="F22" s="46">
        <v>185955</v>
      </c>
      <c r="G22" s="41">
        <v>93197</v>
      </c>
      <c r="H22" s="41">
        <v>92758</v>
      </c>
      <c r="I22" s="41">
        <v>216</v>
      </c>
      <c r="J22" s="41">
        <v>109</v>
      </c>
      <c r="K22" s="41">
        <v>107</v>
      </c>
      <c r="L22" s="69">
        <v>0</v>
      </c>
      <c r="M22" s="69">
        <v>0</v>
      </c>
      <c r="N22" s="69">
        <v>0</v>
      </c>
      <c r="O22" s="42"/>
      <c r="P22" s="41">
        <v>1594120</v>
      </c>
      <c r="Q22" s="43">
        <v>0.9334937144004215</v>
      </c>
      <c r="R22" s="47">
        <v>176600</v>
      </c>
      <c r="S22" s="43">
        <v>1.0529728199320498</v>
      </c>
      <c r="T22" s="41">
        <v>540</v>
      </c>
      <c r="U22" s="44">
        <v>0.4</v>
      </c>
      <c r="V22" s="41">
        <v>180</v>
      </c>
      <c r="W22" s="44">
        <v>0</v>
      </c>
    </row>
    <row r="23" spans="1:23" x14ac:dyDescent="0.45">
      <c r="A23" s="45" t="s">
        <v>30</v>
      </c>
      <c r="B23" s="40">
        <f t="shared" si="3"/>
        <v>1731595</v>
      </c>
      <c r="C23" s="40">
        <v>1525099</v>
      </c>
      <c r="D23" s="40">
        <v>765475</v>
      </c>
      <c r="E23" s="41">
        <v>759624</v>
      </c>
      <c r="F23" s="46">
        <v>205485</v>
      </c>
      <c r="G23" s="41">
        <v>103093</v>
      </c>
      <c r="H23" s="41">
        <v>102392</v>
      </c>
      <c r="I23" s="41">
        <v>1009</v>
      </c>
      <c r="J23" s="41">
        <v>504</v>
      </c>
      <c r="K23" s="41">
        <v>505</v>
      </c>
      <c r="L23" s="69">
        <v>2</v>
      </c>
      <c r="M23" s="69">
        <v>2</v>
      </c>
      <c r="N23" s="69">
        <v>0</v>
      </c>
      <c r="O23" s="42"/>
      <c r="P23" s="41">
        <v>1614630</v>
      </c>
      <c r="Q23" s="43">
        <v>0.94455014461517495</v>
      </c>
      <c r="R23" s="47">
        <v>220900</v>
      </c>
      <c r="S23" s="43">
        <v>0.9302172928927116</v>
      </c>
      <c r="T23" s="41">
        <v>1180</v>
      </c>
      <c r="U23" s="44">
        <v>0.85508474576271187</v>
      </c>
      <c r="V23" s="41">
        <v>100</v>
      </c>
      <c r="W23" s="44">
        <v>0.02</v>
      </c>
    </row>
    <row r="24" spans="1:23" x14ac:dyDescent="0.45">
      <c r="A24" s="45" t="s">
        <v>31</v>
      </c>
      <c r="B24" s="40">
        <f t="shared" si="3"/>
        <v>1192705</v>
      </c>
      <c r="C24" s="40">
        <v>1050016</v>
      </c>
      <c r="D24" s="40">
        <v>527024</v>
      </c>
      <c r="E24" s="41">
        <v>522992</v>
      </c>
      <c r="F24" s="46">
        <v>142626</v>
      </c>
      <c r="G24" s="41">
        <v>71581</v>
      </c>
      <c r="H24" s="41">
        <v>71045</v>
      </c>
      <c r="I24" s="41">
        <v>63</v>
      </c>
      <c r="J24" s="41">
        <v>21</v>
      </c>
      <c r="K24" s="41">
        <v>42</v>
      </c>
      <c r="L24" s="69">
        <v>0</v>
      </c>
      <c r="M24" s="69">
        <v>0</v>
      </c>
      <c r="N24" s="69">
        <v>0</v>
      </c>
      <c r="O24" s="42"/>
      <c r="P24" s="41">
        <v>1123470</v>
      </c>
      <c r="Q24" s="43">
        <v>0.93461863690174196</v>
      </c>
      <c r="R24" s="47">
        <v>145200</v>
      </c>
      <c r="S24" s="43">
        <v>0.9822727272727273</v>
      </c>
      <c r="T24" s="41">
        <v>140</v>
      </c>
      <c r="U24" s="44">
        <v>0.45</v>
      </c>
      <c r="V24" s="41">
        <v>80</v>
      </c>
      <c r="W24" s="44">
        <v>0</v>
      </c>
    </row>
    <row r="25" spans="1:23" x14ac:dyDescent="0.45">
      <c r="A25" s="45" t="s">
        <v>32</v>
      </c>
      <c r="B25" s="40">
        <f t="shared" si="3"/>
        <v>1272559</v>
      </c>
      <c r="C25" s="40">
        <v>1122616</v>
      </c>
      <c r="D25" s="40">
        <v>563186</v>
      </c>
      <c r="E25" s="41">
        <v>559430</v>
      </c>
      <c r="F25" s="46">
        <v>149909</v>
      </c>
      <c r="G25" s="41">
        <v>75223</v>
      </c>
      <c r="H25" s="41">
        <v>74686</v>
      </c>
      <c r="I25" s="41">
        <v>32</v>
      </c>
      <c r="J25" s="41">
        <v>12</v>
      </c>
      <c r="K25" s="41">
        <v>20</v>
      </c>
      <c r="L25" s="69">
        <v>2</v>
      </c>
      <c r="M25" s="69">
        <v>2</v>
      </c>
      <c r="N25" s="69">
        <v>0</v>
      </c>
      <c r="O25" s="42"/>
      <c r="P25" s="41">
        <v>1259990</v>
      </c>
      <c r="Q25" s="43">
        <v>0.89097215057262358</v>
      </c>
      <c r="R25" s="47">
        <v>139400</v>
      </c>
      <c r="S25" s="43">
        <v>1.07538737446198</v>
      </c>
      <c r="T25" s="41">
        <v>380</v>
      </c>
      <c r="U25" s="44">
        <v>8.4210526315789472E-2</v>
      </c>
      <c r="V25" s="41">
        <v>30</v>
      </c>
      <c r="W25" s="44">
        <v>6.6666666666666666E-2</v>
      </c>
    </row>
    <row r="26" spans="1:23" x14ac:dyDescent="0.45">
      <c r="A26" s="45" t="s">
        <v>33</v>
      </c>
      <c r="B26" s="40">
        <f t="shared" si="3"/>
        <v>3230146</v>
      </c>
      <c r="C26" s="40">
        <v>2939900</v>
      </c>
      <c r="D26" s="40">
        <v>1476889</v>
      </c>
      <c r="E26" s="41">
        <v>1463011</v>
      </c>
      <c r="F26" s="46">
        <v>290122</v>
      </c>
      <c r="G26" s="41">
        <v>145645</v>
      </c>
      <c r="H26" s="41">
        <v>144477</v>
      </c>
      <c r="I26" s="41">
        <v>122</v>
      </c>
      <c r="J26" s="41">
        <v>55</v>
      </c>
      <c r="K26" s="41">
        <v>67</v>
      </c>
      <c r="L26" s="69">
        <v>2</v>
      </c>
      <c r="M26" s="69">
        <v>2</v>
      </c>
      <c r="N26" s="69">
        <v>0</v>
      </c>
      <c r="O26" s="42"/>
      <c r="P26" s="41">
        <v>3157970</v>
      </c>
      <c r="Q26" s="43">
        <v>0.93094614578352552</v>
      </c>
      <c r="R26" s="47">
        <v>268100</v>
      </c>
      <c r="S26" s="43">
        <v>1.0821409921671019</v>
      </c>
      <c r="T26" s="41">
        <v>140</v>
      </c>
      <c r="U26" s="44">
        <v>0.87142857142857144</v>
      </c>
      <c r="V26" s="41">
        <v>120</v>
      </c>
      <c r="W26" s="44">
        <v>1.6666666666666666E-2</v>
      </c>
    </row>
    <row r="27" spans="1:23" x14ac:dyDescent="0.45">
      <c r="A27" s="45" t="s">
        <v>34</v>
      </c>
      <c r="B27" s="40">
        <f t="shared" si="3"/>
        <v>3117021</v>
      </c>
      <c r="C27" s="40">
        <v>2776128</v>
      </c>
      <c r="D27" s="40">
        <v>1391597</v>
      </c>
      <c r="E27" s="41">
        <v>1384531</v>
      </c>
      <c r="F27" s="46">
        <v>338761</v>
      </c>
      <c r="G27" s="41">
        <v>170531</v>
      </c>
      <c r="H27" s="41">
        <v>168230</v>
      </c>
      <c r="I27" s="41">
        <v>2132</v>
      </c>
      <c r="J27" s="41">
        <v>1065</v>
      </c>
      <c r="K27" s="41">
        <v>1067</v>
      </c>
      <c r="L27" s="69">
        <v>0</v>
      </c>
      <c r="M27" s="69">
        <v>0</v>
      </c>
      <c r="N27" s="69">
        <v>0</v>
      </c>
      <c r="O27" s="42"/>
      <c r="P27" s="41">
        <v>3001325</v>
      </c>
      <c r="Q27" s="43">
        <v>0.9249674726995577</v>
      </c>
      <c r="R27" s="47">
        <v>279600</v>
      </c>
      <c r="S27" s="43">
        <v>1.2115915593705293</v>
      </c>
      <c r="T27" s="41">
        <v>2680</v>
      </c>
      <c r="U27" s="44">
        <v>0.79552238805970155</v>
      </c>
      <c r="V27" s="41">
        <v>100</v>
      </c>
      <c r="W27" s="44">
        <v>0</v>
      </c>
    </row>
    <row r="28" spans="1:23" x14ac:dyDescent="0.45">
      <c r="A28" s="45" t="s">
        <v>35</v>
      </c>
      <c r="B28" s="40">
        <f t="shared" si="3"/>
        <v>5914894</v>
      </c>
      <c r="C28" s="40">
        <v>5133512</v>
      </c>
      <c r="D28" s="40">
        <v>2576688</v>
      </c>
      <c r="E28" s="41">
        <v>2556824</v>
      </c>
      <c r="F28" s="46">
        <v>781184</v>
      </c>
      <c r="G28" s="41">
        <v>391613</v>
      </c>
      <c r="H28" s="41">
        <v>389571</v>
      </c>
      <c r="I28" s="41">
        <v>198</v>
      </c>
      <c r="J28" s="41">
        <v>93</v>
      </c>
      <c r="K28" s="41">
        <v>105</v>
      </c>
      <c r="L28" s="69">
        <v>0</v>
      </c>
      <c r="M28" s="69">
        <v>0</v>
      </c>
      <c r="N28" s="69">
        <v>0</v>
      </c>
      <c r="O28" s="42"/>
      <c r="P28" s="41">
        <v>5378420</v>
      </c>
      <c r="Q28" s="43">
        <v>0.95446469409231705</v>
      </c>
      <c r="R28" s="47">
        <v>752600</v>
      </c>
      <c r="S28" s="43">
        <v>1.037980334839224</v>
      </c>
      <c r="T28" s="41">
        <v>1160</v>
      </c>
      <c r="U28" s="44">
        <v>0.1706896551724138</v>
      </c>
      <c r="V28" s="41">
        <v>160</v>
      </c>
      <c r="W28" s="44">
        <v>0</v>
      </c>
    </row>
    <row r="29" spans="1:23" x14ac:dyDescent="0.45">
      <c r="A29" s="45" t="s">
        <v>36</v>
      </c>
      <c r="B29" s="40">
        <f t="shared" si="3"/>
        <v>11213866</v>
      </c>
      <c r="C29" s="40">
        <v>8780587</v>
      </c>
      <c r="D29" s="40">
        <v>4405482</v>
      </c>
      <c r="E29" s="41">
        <v>4375105</v>
      </c>
      <c r="F29" s="46">
        <v>2432544</v>
      </c>
      <c r="G29" s="41">
        <v>1220186</v>
      </c>
      <c r="H29" s="41">
        <v>1212358</v>
      </c>
      <c r="I29" s="41">
        <v>734</v>
      </c>
      <c r="J29" s="41">
        <v>333</v>
      </c>
      <c r="K29" s="41">
        <v>401</v>
      </c>
      <c r="L29" s="69">
        <v>1</v>
      </c>
      <c r="M29" s="69">
        <v>1</v>
      </c>
      <c r="N29" s="69">
        <v>0</v>
      </c>
      <c r="O29" s="42"/>
      <c r="P29" s="41">
        <v>10065310</v>
      </c>
      <c r="Q29" s="43">
        <v>0.87236130829552194</v>
      </c>
      <c r="R29" s="47">
        <v>2709900</v>
      </c>
      <c r="S29" s="43">
        <v>0.89765083582420013</v>
      </c>
      <c r="T29" s="41">
        <v>1540</v>
      </c>
      <c r="U29" s="44">
        <v>0.47662337662337662</v>
      </c>
      <c r="V29" s="41">
        <v>650</v>
      </c>
      <c r="W29" s="44">
        <v>1.5384615384615385E-3</v>
      </c>
    </row>
    <row r="30" spans="1:23" x14ac:dyDescent="0.45">
      <c r="A30" s="45" t="s">
        <v>37</v>
      </c>
      <c r="B30" s="40">
        <f t="shared" si="3"/>
        <v>2768103</v>
      </c>
      <c r="C30" s="40">
        <v>2496162</v>
      </c>
      <c r="D30" s="40">
        <v>1252089</v>
      </c>
      <c r="E30" s="41">
        <v>1244073</v>
      </c>
      <c r="F30" s="46">
        <v>271428</v>
      </c>
      <c r="G30" s="41">
        <v>136362</v>
      </c>
      <c r="H30" s="41">
        <v>135066</v>
      </c>
      <c r="I30" s="41">
        <v>513</v>
      </c>
      <c r="J30" s="41">
        <v>256</v>
      </c>
      <c r="K30" s="41">
        <v>257</v>
      </c>
      <c r="L30" s="69">
        <v>0</v>
      </c>
      <c r="M30" s="69">
        <v>0</v>
      </c>
      <c r="N30" s="69">
        <v>0</v>
      </c>
      <c r="O30" s="42"/>
      <c r="P30" s="41">
        <v>2658915</v>
      </c>
      <c r="Q30" s="43">
        <v>0.93878969429259684</v>
      </c>
      <c r="R30" s="47">
        <v>239400</v>
      </c>
      <c r="S30" s="43">
        <v>1.1337844611528822</v>
      </c>
      <c r="T30" s="41">
        <v>880</v>
      </c>
      <c r="U30" s="44">
        <v>0.5829545454545455</v>
      </c>
      <c r="V30" s="41">
        <v>410</v>
      </c>
      <c r="W30" s="44">
        <v>0</v>
      </c>
    </row>
    <row r="31" spans="1:23" x14ac:dyDescent="0.45">
      <c r="A31" s="45" t="s">
        <v>38</v>
      </c>
      <c r="B31" s="40">
        <f t="shared" si="3"/>
        <v>2178438</v>
      </c>
      <c r="C31" s="40">
        <v>1809728</v>
      </c>
      <c r="D31" s="40">
        <v>908498</v>
      </c>
      <c r="E31" s="41">
        <v>901230</v>
      </c>
      <c r="F31" s="46">
        <v>368616</v>
      </c>
      <c r="G31" s="41">
        <v>184690</v>
      </c>
      <c r="H31" s="41">
        <v>183926</v>
      </c>
      <c r="I31" s="41">
        <v>94</v>
      </c>
      <c r="J31" s="41">
        <v>45</v>
      </c>
      <c r="K31" s="41">
        <v>49</v>
      </c>
      <c r="L31" s="69">
        <v>0</v>
      </c>
      <c r="M31" s="69">
        <v>0</v>
      </c>
      <c r="N31" s="69">
        <v>0</v>
      </c>
      <c r="O31" s="42"/>
      <c r="P31" s="41">
        <v>1905990</v>
      </c>
      <c r="Q31" s="43">
        <v>0.94949501309031004</v>
      </c>
      <c r="R31" s="47">
        <v>348300</v>
      </c>
      <c r="S31" s="43">
        <v>1.0583290267011198</v>
      </c>
      <c r="T31" s="41">
        <v>240</v>
      </c>
      <c r="U31" s="44">
        <v>0.39166666666666666</v>
      </c>
      <c r="V31" s="41">
        <v>0</v>
      </c>
      <c r="W31" s="44">
        <v>0</v>
      </c>
    </row>
    <row r="32" spans="1:23" x14ac:dyDescent="0.45">
      <c r="A32" s="45" t="s">
        <v>39</v>
      </c>
      <c r="B32" s="40">
        <f t="shared" si="3"/>
        <v>3757208</v>
      </c>
      <c r="C32" s="40">
        <v>3104908</v>
      </c>
      <c r="D32" s="40">
        <v>1557790</v>
      </c>
      <c r="E32" s="41">
        <v>1547118</v>
      </c>
      <c r="F32" s="46">
        <v>651803</v>
      </c>
      <c r="G32" s="41">
        <v>327169</v>
      </c>
      <c r="H32" s="41">
        <v>324634</v>
      </c>
      <c r="I32" s="41">
        <v>497</v>
      </c>
      <c r="J32" s="41">
        <v>250</v>
      </c>
      <c r="K32" s="41">
        <v>247</v>
      </c>
      <c r="L32" s="69">
        <v>0</v>
      </c>
      <c r="M32" s="69">
        <v>0</v>
      </c>
      <c r="N32" s="69">
        <v>0</v>
      </c>
      <c r="O32" s="42"/>
      <c r="P32" s="41">
        <v>3374395</v>
      </c>
      <c r="Q32" s="43">
        <v>0.92013768394038042</v>
      </c>
      <c r="R32" s="47">
        <v>704200</v>
      </c>
      <c r="S32" s="43">
        <v>0.92559358136892933</v>
      </c>
      <c r="T32" s="41">
        <v>1060</v>
      </c>
      <c r="U32" s="44">
        <v>0.46886792452830189</v>
      </c>
      <c r="V32" s="41">
        <v>420</v>
      </c>
      <c r="W32" s="44">
        <v>0</v>
      </c>
    </row>
    <row r="33" spans="1:23" x14ac:dyDescent="0.45">
      <c r="A33" s="45" t="s">
        <v>40</v>
      </c>
      <c r="B33" s="40">
        <f t="shared" si="3"/>
        <v>12909139</v>
      </c>
      <c r="C33" s="40">
        <v>9970926</v>
      </c>
      <c r="D33" s="40">
        <v>5002307</v>
      </c>
      <c r="E33" s="41">
        <v>4968619</v>
      </c>
      <c r="F33" s="46">
        <v>2874192</v>
      </c>
      <c r="G33" s="41">
        <v>1440755</v>
      </c>
      <c r="H33" s="41">
        <v>1433437</v>
      </c>
      <c r="I33" s="41">
        <v>63912</v>
      </c>
      <c r="J33" s="41">
        <v>32158</v>
      </c>
      <c r="K33" s="41">
        <v>31754</v>
      </c>
      <c r="L33" s="69">
        <v>109</v>
      </c>
      <c r="M33" s="69">
        <v>107</v>
      </c>
      <c r="N33" s="69">
        <v>2</v>
      </c>
      <c r="O33" s="42"/>
      <c r="P33" s="41">
        <v>11493565</v>
      </c>
      <c r="Q33" s="43">
        <v>0.86752247888274869</v>
      </c>
      <c r="R33" s="47">
        <v>3481600</v>
      </c>
      <c r="S33" s="43">
        <v>0.82553768382352943</v>
      </c>
      <c r="T33" s="41">
        <v>72720</v>
      </c>
      <c r="U33" s="44">
        <v>0.87887788778877884</v>
      </c>
      <c r="V33" s="41">
        <v>7000</v>
      </c>
      <c r="W33" s="44">
        <v>1.5571428571428571E-2</v>
      </c>
    </row>
    <row r="34" spans="1:23" x14ac:dyDescent="0.45">
      <c r="A34" s="45" t="s">
        <v>41</v>
      </c>
      <c r="B34" s="40">
        <f t="shared" si="3"/>
        <v>8299676</v>
      </c>
      <c r="C34" s="40">
        <v>6911293</v>
      </c>
      <c r="D34" s="40">
        <v>3465657</v>
      </c>
      <c r="E34" s="41">
        <v>3445636</v>
      </c>
      <c r="F34" s="46">
        <v>1387240</v>
      </c>
      <c r="G34" s="41">
        <v>696660</v>
      </c>
      <c r="H34" s="41">
        <v>690580</v>
      </c>
      <c r="I34" s="41">
        <v>1122</v>
      </c>
      <c r="J34" s="41">
        <v>547</v>
      </c>
      <c r="K34" s="41">
        <v>575</v>
      </c>
      <c r="L34" s="69">
        <v>21</v>
      </c>
      <c r="M34" s="69">
        <v>20</v>
      </c>
      <c r="N34" s="69">
        <v>1</v>
      </c>
      <c r="O34" s="42"/>
      <c r="P34" s="41">
        <v>7596675</v>
      </c>
      <c r="Q34" s="43">
        <v>0.90977868606989243</v>
      </c>
      <c r="R34" s="47">
        <v>1135400</v>
      </c>
      <c r="S34" s="43">
        <v>1.2218072925841112</v>
      </c>
      <c r="T34" s="41">
        <v>2540</v>
      </c>
      <c r="U34" s="44">
        <v>0.44173228346456694</v>
      </c>
      <c r="V34" s="41">
        <v>620</v>
      </c>
      <c r="W34" s="44">
        <v>3.3870967741935487E-2</v>
      </c>
    </row>
    <row r="35" spans="1:23" x14ac:dyDescent="0.45">
      <c r="A35" s="45" t="s">
        <v>42</v>
      </c>
      <c r="B35" s="40">
        <f t="shared" si="3"/>
        <v>2036510</v>
      </c>
      <c r="C35" s="40">
        <v>1814187</v>
      </c>
      <c r="D35" s="40">
        <v>909774</v>
      </c>
      <c r="E35" s="41">
        <v>904413</v>
      </c>
      <c r="F35" s="46">
        <v>222117</v>
      </c>
      <c r="G35" s="41">
        <v>111306</v>
      </c>
      <c r="H35" s="41">
        <v>110811</v>
      </c>
      <c r="I35" s="41">
        <v>206</v>
      </c>
      <c r="J35" s="41">
        <v>95</v>
      </c>
      <c r="K35" s="41">
        <v>111</v>
      </c>
      <c r="L35" s="69">
        <v>0</v>
      </c>
      <c r="M35" s="69">
        <v>0</v>
      </c>
      <c r="N35" s="69">
        <v>0</v>
      </c>
      <c r="O35" s="42"/>
      <c r="P35" s="41">
        <v>1963300</v>
      </c>
      <c r="Q35" s="43">
        <v>0.92404981408852438</v>
      </c>
      <c r="R35" s="47">
        <v>127300</v>
      </c>
      <c r="S35" s="43">
        <v>1.7448311076197958</v>
      </c>
      <c r="T35" s="41">
        <v>800</v>
      </c>
      <c r="U35" s="44">
        <v>0.25750000000000001</v>
      </c>
      <c r="V35" s="41">
        <v>170</v>
      </c>
      <c r="W35" s="44">
        <v>0</v>
      </c>
    </row>
    <row r="36" spans="1:23" x14ac:dyDescent="0.45">
      <c r="A36" s="45" t="s">
        <v>43</v>
      </c>
      <c r="B36" s="40">
        <f t="shared" si="3"/>
        <v>1387198</v>
      </c>
      <c r="C36" s="40">
        <v>1324853</v>
      </c>
      <c r="D36" s="40">
        <v>664330</v>
      </c>
      <c r="E36" s="41">
        <v>660523</v>
      </c>
      <c r="F36" s="46">
        <v>62270</v>
      </c>
      <c r="G36" s="41">
        <v>31199</v>
      </c>
      <c r="H36" s="41">
        <v>31071</v>
      </c>
      <c r="I36" s="41">
        <v>75</v>
      </c>
      <c r="J36" s="41">
        <v>39</v>
      </c>
      <c r="K36" s="41">
        <v>36</v>
      </c>
      <c r="L36" s="69">
        <v>0</v>
      </c>
      <c r="M36" s="69">
        <v>0</v>
      </c>
      <c r="N36" s="69">
        <v>0</v>
      </c>
      <c r="O36" s="42"/>
      <c r="P36" s="41">
        <v>1398045</v>
      </c>
      <c r="Q36" s="43">
        <v>0.94764689262505852</v>
      </c>
      <c r="R36" s="47">
        <v>48100</v>
      </c>
      <c r="S36" s="43">
        <v>1.2945945945945947</v>
      </c>
      <c r="T36" s="41">
        <v>160</v>
      </c>
      <c r="U36" s="44">
        <v>0.46875</v>
      </c>
      <c r="V36" s="41">
        <v>70</v>
      </c>
      <c r="W36" s="44">
        <v>0</v>
      </c>
    </row>
    <row r="37" spans="1:23" x14ac:dyDescent="0.45">
      <c r="A37" s="45" t="s">
        <v>44</v>
      </c>
      <c r="B37" s="40">
        <f t="shared" si="3"/>
        <v>815427</v>
      </c>
      <c r="C37" s="40">
        <v>715420</v>
      </c>
      <c r="D37" s="40">
        <v>359186</v>
      </c>
      <c r="E37" s="41">
        <v>356234</v>
      </c>
      <c r="F37" s="46">
        <v>99930</v>
      </c>
      <c r="G37" s="41">
        <v>50170</v>
      </c>
      <c r="H37" s="41">
        <v>49760</v>
      </c>
      <c r="I37" s="41">
        <v>63</v>
      </c>
      <c r="J37" s="41">
        <v>30</v>
      </c>
      <c r="K37" s="41">
        <v>33</v>
      </c>
      <c r="L37" s="69">
        <v>14</v>
      </c>
      <c r="M37" s="69">
        <v>13</v>
      </c>
      <c r="N37" s="69">
        <v>1</v>
      </c>
      <c r="O37" s="42"/>
      <c r="P37" s="41">
        <v>820960</v>
      </c>
      <c r="Q37" s="43">
        <v>0.87144318846228808</v>
      </c>
      <c r="R37" s="47">
        <v>110800</v>
      </c>
      <c r="S37" s="43">
        <v>0.90189530685920583</v>
      </c>
      <c r="T37" s="41">
        <v>440</v>
      </c>
      <c r="U37" s="44">
        <v>0.14318181818181819</v>
      </c>
      <c r="V37" s="41">
        <v>60</v>
      </c>
      <c r="W37" s="44">
        <v>0.23333333333333334</v>
      </c>
    </row>
    <row r="38" spans="1:23" x14ac:dyDescent="0.45">
      <c r="A38" s="45" t="s">
        <v>45</v>
      </c>
      <c r="B38" s="40">
        <f t="shared" si="3"/>
        <v>1039690</v>
      </c>
      <c r="C38" s="40">
        <v>984204</v>
      </c>
      <c r="D38" s="40">
        <v>494121</v>
      </c>
      <c r="E38" s="41">
        <v>490083</v>
      </c>
      <c r="F38" s="46">
        <v>55372</v>
      </c>
      <c r="G38" s="41">
        <v>27772</v>
      </c>
      <c r="H38" s="41">
        <v>27600</v>
      </c>
      <c r="I38" s="41">
        <v>114</v>
      </c>
      <c r="J38" s="41">
        <v>54</v>
      </c>
      <c r="K38" s="41">
        <v>60</v>
      </c>
      <c r="L38" s="69">
        <v>0</v>
      </c>
      <c r="M38" s="69">
        <v>0</v>
      </c>
      <c r="N38" s="69">
        <v>0</v>
      </c>
      <c r="O38" s="42"/>
      <c r="P38" s="41">
        <v>1067100</v>
      </c>
      <c r="Q38" s="43">
        <v>0.92231655889794772</v>
      </c>
      <c r="R38" s="47">
        <v>47400</v>
      </c>
      <c r="S38" s="43">
        <v>1.1681856540084388</v>
      </c>
      <c r="T38" s="41">
        <v>780</v>
      </c>
      <c r="U38" s="44">
        <v>0.14615384615384616</v>
      </c>
      <c r="V38" s="41">
        <v>100</v>
      </c>
      <c r="W38" s="44">
        <v>0</v>
      </c>
    </row>
    <row r="39" spans="1:23" x14ac:dyDescent="0.45">
      <c r="A39" s="45" t="s">
        <v>46</v>
      </c>
      <c r="B39" s="40">
        <f t="shared" si="3"/>
        <v>2749459</v>
      </c>
      <c r="C39" s="40">
        <v>2415901</v>
      </c>
      <c r="D39" s="40">
        <v>1212557</v>
      </c>
      <c r="E39" s="41">
        <v>1203344</v>
      </c>
      <c r="F39" s="46">
        <v>333231</v>
      </c>
      <c r="G39" s="41">
        <v>167262</v>
      </c>
      <c r="H39" s="41">
        <v>165969</v>
      </c>
      <c r="I39" s="41">
        <v>316</v>
      </c>
      <c r="J39" s="41">
        <v>153</v>
      </c>
      <c r="K39" s="41">
        <v>163</v>
      </c>
      <c r="L39" s="69">
        <v>11</v>
      </c>
      <c r="M39" s="69">
        <v>8</v>
      </c>
      <c r="N39" s="69">
        <v>3</v>
      </c>
      <c r="O39" s="42"/>
      <c r="P39" s="41">
        <v>2815830</v>
      </c>
      <c r="Q39" s="43">
        <v>0.85797118433996367</v>
      </c>
      <c r="R39" s="47">
        <v>385900</v>
      </c>
      <c r="S39" s="43">
        <v>0.86351645504016583</v>
      </c>
      <c r="T39" s="41">
        <v>720</v>
      </c>
      <c r="U39" s="44">
        <v>0.43888888888888888</v>
      </c>
      <c r="V39" s="41">
        <v>270</v>
      </c>
      <c r="W39" s="44">
        <v>4.0740740740740744E-2</v>
      </c>
    </row>
    <row r="40" spans="1:23" x14ac:dyDescent="0.45">
      <c r="A40" s="45" t="s">
        <v>47</v>
      </c>
      <c r="B40" s="40">
        <f t="shared" si="3"/>
        <v>4135325</v>
      </c>
      <c r="C40" s="40">
        <v>3540343</v>
      </c>
      <c r="D40" s="40">
        <v>1776165</v>
      </c>
      <c r="E40" s="41">
        <v>1764178</v>
      </c>
      <c r="F40" s="46">
        <v>594858</v>
      </c>
      <c r="G40" s="41">
        <v>298495</v>
      </c>
      <c r="H40" s="41">
        <v>296363</v>
      </c>
      <c r="I40" s="41">
        <v>124</v>
      </c>
      <c r="J40" s="41">
        <v>58</v>
      </c>
      <c r="K40" s="41">
        <v>66</v>
      </c>
      <c r="L40" s="69">
        <v>0</v>
      </c>
      <c r="M40" s="69">
        <v>0</v>
      </c>
      <c r="N40" s="69">
        <v>0</v>
      </c>
      <c r="O40" s="42"/>
      <c r="P40" s="41">
        <v>3953030</v>
      </c>
      <c r="Q40" s="43">
        <v>0.8956023607207636</v>
      </c>
      <c r="R40" s="47">
        <v>616200</v>
      </c>
      <c r="S40" s="43">
        <v>0.96536514118792605</v>
      </c>
      <c r="T40" s="41">
        <v>1240</v>
      </c>
      <c r="U40" s="44">
        <v>0.1</v>
      </c>
      <c r="V40" s="41">
        <v>60</v>
      </c>
      <c r="W40" s="44">
        <v>0</v>
      </c>
    </row>
    <row r="41" spans="1:23" x14ac:dyDescent="0.45">
      <c r="A41" s="45" t="s">
        <v>48</v>
      </c>
      <c r="B41" s="40">
        <f t="shared" si="3"/>
        <v>2030238</v>
      </c>
      <c r="C41" s="40">
        <v>1817430</v>
      </c>
      <c r="D41" s="40">
        <v>911403</v>
      </c>
      <c r="E41" s="41">
        <v>906027</v>
      </c>
      <c r="F41" s="46">
        <v>212754</v>
      </c>
      <c r="G41" s="41">
        <v>106816</v>
      </c>
      <c r="H41" s="41">
        <v>105938</v>
      </c>
      <c r="I41" s="41">
        <v>54</v>
      </c>
      <c r="J41" s="41">
        <v>29</v>
      </c>
      <c r="K41" s="41">
        <v>25</v>
      </c>
      <c r="L41" s="69">
        <v>0</v>
      </c>
      <c r="M41" s="69">
        <v>0</v>
      </c>
      <c r="N41" s="69">
        <v>0</v>
      </c>
      <c r="O41" s="42"/>
      <c r="P41" s="41">
        <v>2005175</v>
      </c>
      <c r="Q41" s="43">
        <v>0.90636976822471849</v>
      </c>
      <c r="R41" s="47">
        <v>210200</v>
      </c>
      <c r="S41" s="43">
        <v>1.012150333016175</v>
      </c>
      <c r="T41" s="41">
        <v>420</v>
      </c>
      <c r="U41" s="44">
        <v>0.12857142857142856</v>
      </c>
      <c r="V41" s="41">
        <v>40</v>
      </c>
      <c r="W41" s="44">
        <v>0</v>
      </c>
    </row>
    <row r="42" spans="1:23" x14ac:dyDescent="0.45">
      <c r="A42" s="45" t="s">
        <v>49</v>
      </c>
      <c r="B42" s="40">
        <f t="shared" si="3"/>
        <v>1092000</v>
      </c>
      <c r="C42" s="40">
        <v>939865</v>
      </c>
      <c r="D42" s="40">
        <v>471380</v>
      </c>
      <c r="E42" s="41">
        <v>468485</v>
      </c>
      <c r="F42" s="46">
        <v>151968</v>
      </c>
      <c r="G42" s="41">
        <v>76207</v>
      </c>
      <c r="H42" s="41">
        <v>75761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0.91657930281205957</v>
      </c>
      <c r="R42" s="47">
        <v>152900</v>
      </c>
      <c r="S42" s="43">
        <v>0.99390451275343361</v>
      </c>
      <c r="T42" s="41">
        <v>760</v>
      </c>
      <c r="U42" s="44">
        <v>0.21973684210526315</v>
      </c>
      <c r="V42" s="41">
        <v>0</v>
      </c>
      <c r="W42" s="44">
        <v>0</v>
      </c>
    </row>
    <row r="43" spans="1:23" x14ac:dyDescent="0.45">
      <c r="A43" s="45" t="s">
        <v>50</v>
      </c>
      <c r="B43" s="40">
        <f t="shared" si="3"/>
        <v>1443827</v>
      </c>
      <c r="C43" s="40">
        <v>1331491</v>
      </c>
      <c r="D43" s="40">
        <v>667980</v>
      </c>
      <c r="E43" s="41">
        <v>663511</v>
      </c>
      <c r="F43" s="46">
        <v>112163</v>
      </c>
      <c r="G43" s="41">
        <v>56159</v>
      </c>
      <c r="H43" s="41">
        <v>56004</v>
      </c>
      <c r="I43" s="41">
        <v>173</v>
      </c>
      <c r="J43" s="41">
        <v>85</v>
      </c>
      <c r="K43" s="41">
        <v>88</v>
      </c>
      <c r="L43" s="69">
        <v>0</v>
      </c>
      <c r="M43" s="69">
        <v>0</v>
      </c>
      <c r="N43" s="69">
        <v>0</v>
      </c>
      <c r="O43" s="42"/>
      <c r="P43" s="41">
        <v>1439710</v>
      </c>
      <c r="Q43" s="43">
        <v>0.92483277882351311</v>
      </c>
      <c r="R43" s="47">
        <v>102300</v>
      </c>
      <c r="S43" s="43">
        <v>1.0964125122189639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5">
      <c r="A44" s="45" t="s">
        <v>51</v>
      </c>
      <c r="B44" s="40">
        <f t="shared" si="3"/>
        <v>2053855</v>
      </c>
      <c r="C44" s="40">
        <v>1921048</v>
      </c>
      <c r="D44" s="40">
        <v>963987</v>
      </c>
      <c r="E44" s="41">
        <v>957061</v>
      </c>
      <c r="F44" s="46">
        <v>132751</v>
      </c>
      <c r="G44" s="41">
        <v>66639</v>
      </c>
      <c r="H44" s="41">
        <v>66112</v>
      </c>
      <c r="I44" s="41">
        <v>56</v>
      </c>
      <c r="J44" s="41">
        <v>26</v>
      </c>
      <c r="K44" s="41">
        <v>30</v>
      </c>
      <c r="L44" s="69">
        <v>0</v>
      </c>
      <c r="M44" s="69">
        <v>0</v>
      </c>
      <c r="N44" s="69">
        <v>0</v>
      </c>
      <c r="O44" s="42"/>
      <c r="P44" s="41">
        <v>2078050</v>
      </c>
      <c r="Q44" s="43">
        <v>0.9244474387045547</v>
      </c>
      <c r="R44" s="47">
        <v>128400</v>
      </c>
      <c r="S44" s="43">
        <v>1.0338862928348909</v>
      </c>
      <c r="T44" s="41">
        <v>100</v>
      </c>
      <c r="U44" s="44">
        <v>0.56000000000000005</v>
      </c>
      <c r="V44" s="41">
        <v>60</v>
      </c>
      <c r="W44" s="44">
        <v>0</v>
      </c>
    </row>
    <row r="45" spans="1:23" x14ac:dyDescent="0.45">
      <c r="A45" s="45" t="s">
        <v>52</v>
      </c>
      <c r="B45" s="40">
        <f t="shared" si="3"/>
        <v>1036237</v>
      </c>
      <c r="C45" s="40">
        <v>977375</v>
      </c>
      <c r="D45" s="40">
        <v>491188</v>
      </c>
      <c r="E45" s="41">
        <v>486187</v>
      </c>
      <c r="F45" s="46">
        <v>58788</v>
      </c>
      <c r="G45" s="41">
        <v>29564</v>
      </c>
      <c r="H45" s="41">
        <v>29224</v>
      </c>
      <c r="I45" s="41">
        <v>74</v>
      </c>
      <c r="J45" s="41">
        <v>33</v>
      </c>
      <c r="K45" s="41">
        <v>41</v>
      </c>
      <c r="L45" s="69">
        <v>0</v>
      </c>
      <c r="M45" s="69">
        <v>0</v>
      </c>
      <c r="N45" s="69">
        <v>0</v>
      </c>
      <c r="O45" s="42"/>
      <c r="P45" s="41">
        <v>1048795</v>
      </c>
      <c r="Q45" s="43">
        <v>0.93190280274028769</v>
      </c>
      <c r="R45" s="47">
        <v>55600</v>
      </c>
      <c r="S45" s="43">
        <v>1.0573381294964028</v>
      </c>
      <c r="T45" s="41">
        <v>140</v>
      </c>
      <c r="U45" s="44">
        <v>0.52857142857142858</v>
      </c>
      <c r="V45" s="41">
        <v>130</v>
      </c>
      <c r="W45" s="44">
        <v>0</v>
      </c>
    </row>
    <row r="46" spans="1:23" x14ac:dyDescent="0.45">
      <c r="A46" s="45" t="s">
        <v>53</v>
      </c>
      <c r="B46" s="40">
        <f t="shared" si="3"/>
        <v>7651189</v>
      </c>
      <c r="C46" s="40">
        <v>6672658</v>
      </c>
      <c r="D46" s="40">
        <v>3353643</v>
      </c>
      <c r="E46" s="41">
        <v>3319015</v>
      </c>
      <c r="F46" s="46">
        <v>978337</v>
      </c>
      <c r="G46" s="41">
        <v>492917</v>
      </c>
      <c r="H46" s="41">
        <v>485420</v>
      </c>
      <c r="I46" s="41">
        <v>194</v>
      </c>
      <c r="J46" s="41">
        <v>95</v>
      </c>
      <c r="K46" s="41">
        <v>99</v>
      </c>
      <c r="L46" s="69">
        <v>0</v>
      </c>
      <c r="M46" s="69">
        <v>0</v>
      </c>
      <c r="N46" s="69">
        <v>0</v>
      </c>
      <c r="O46" s="42"/>
      <c r="P46" s="41">
        <v>7058330</v>
      </c>
      <c r="Q46" s="43">
        <v>0.94535931303863663</v>
      </c>
      <c r="R46" s="47">
        <v>1044200</v>
      </c>
      <c r="S46" s="43">
        <v>0.93692491859796978</v>
      </c>
      <c r="T46" s="41">
        <v>720</v>
      </c>
      <c r="U46" s="44">
        <v>0.26944444444444443</v>
      </c>
      <c r="V46" s="41">
        <v>50</v>
      </c>
      <c r="W46" s="44">
        <v>0</v>
      </c>
    </row>
    <row r="47" spans="1:23" x14ac:dyDescent="0.45">
      <c r="A47" s="45" t="s">
        <v>54</v>
      </c>
      <c r="B47" s="40">
        <f t="shared" si="3"/>
        <v>1189169</v>
      </c>
      <c r="C47" s="40">
        <v>1105644</v>
      </c>
      <c r="D47" s="40">
        <v>554802</v>
      </c>
      <c r="E47" s="41">
        <v>550842</v>
      </c>
      <c r="F47" s="46">
        <v>83509</v>
      </c>
      <c r="G47" s="41">
        <v>42063</v>
      </c>
      <c r="H47" s="41">
        <v>41446</v>
      </c>
      <c r="I47" s="41">
        <v>16</v>
      </c>
      <c r="J47" s="41">
        <v>5</v>
      </c>
      <c r="K47" s="41">
        <v>11</v>
      </c>
      <c r="L47" s="69">
        <v>0</v>
      </c>
      <c r="M47" s="69">
        <v>0</v>
      </c>
      <c r="N47" s="69">
        <v>0</v>
      </c>
      <c r="O47" s="42"/>
      <c r="P47" s="41">
        <v>1212205</v>
      </c>
      <c r="Q47" s="43">
        <v>0.91209325155398635</v>
      </c>
      <c r="R47" s="47">
        <v>74400</v>
      </c>
      <c r="S47" s="43">
        <v>1.1224327956989246</v>
      </c>
      <c r="T47" s="41">
        <v>140</v>
      </c>
      <c r="U47" s="44">
        <v>0.11428571428571428</v>
      </c>
      <c r="V47" s="41">
        <v>20</v>
      </c>
      <c r="W47" s="44">
        <v>0</v>
      </c>
    </row>
    <row r="48" spans="1:23" x14ac:dyDescent="0.45">
      <c r="A48" s="45" t="s">
        <v>55</v>
      </c>
      <c r="B48" s="40">
        <f t="shared" si="3"/>
        <v>2026295</v>
      </c>
      <c r="C48" s="40">
        <v>1741682</v>
      </c>
      <c r="D48" s="40">
        <v>875449</v>
      </c>
      <c r="E48" s="41">
        <v>866233</v>
      </c>
      <c r="F48" s="46">
        <v>284584</v>
      </c>
      <c r="G48" s="41">
        <v>142592</v>
      </c>
      <c r="H48" s="41">
        <v>141992</v>
      </c>
      <c r="I48" s="41">
        <v>29</v>
      </c>
      <c r="J48" s="41">
        <v>12</v>
      </c>
      <c r="K48" s="41">
        <v>17</v>
      </c>
      <c r="L48" s="69">
        <v>0</v>
      </c>
      <c r="M48" s="69">
        <v>0</v>
      </c>
      <c r="N48" s="69">
        <v>0</v>
      </c>
      <c r="O48" s="42"/>
      <c r="P48" s="41">
        <v>1895450</v>
      </c>
      <c r="Q48" s="43">
        <v>0.91887520113957111</v>
      </c>
      <c r="R48" s="47">
        <v>288800</v>
      </c>
      <c r="S48" s="43">
        <v>0.98540166204986146</v>
      </c>
      <c r="T48" s="41">
        <v>300</v>
      </c>
      <c r="U48" s="44">
        <v>9.6666666666666665E-2</v>
      </c>
      <c r="V48" s="41">
        <v>0</v>
      </c>
      <c r="W48" s="44">
        <v>0</v>
      </c>
    </row>
    <row r="49" spans="1:23" x14ac:dyDescent="0.45">
      <c r="A49" s="45" t="s">
        <v>56</v>
      </c>
      <c r="B49" s="40">
        <f t="shared" si="3"/>
        <v>2662816</v>
      </c>
      <c r="C49" s="40">
        <v>2294747</v>
      </c>
      <c r="D49" s="40">
        <v>1152256</v>
      </c>
      <c r="E49" s="41">
        <v>1142491</v>
      </c>
      <c r="F49" s="46">
        <v>367817</v>
      </c>
      <c r="G49" s="41">
        <v>184476</v>
      </c>
      <c r="H49" s="41">
        <v>183341</v>
      </c>
      <c r="I49" s="41">
        <v>252</v>
      </c>
      <c r="J49" s="41">
        <v>124</v>
      </c>
      <c r="K49" s="41">
        <v>128</v>
      </c>
      <c r="L49" s="69">
        <v>0</v>
      </c>
      <c r="M49" s="69">
        <v>0</v>
      </c>
      <c r="N49" s="69">
        <v>0</v>
      </c>
      <c r="O49" s="42"/>
      <c r="P49" s="41">
        <v>2519955</v>
      </c>
      <c r="Q49" s="43">
        <v>0.91063015014157001</v>
      </c>
      <c r="R49" s="47">
        <v>350000</v>
      </c>
      <c r="S49" s="43">
        <v>1.0509057142857143</v>
      </c>
      <c r="T49" s="41">
        <v>720</v>
      </c>
      <c r="U49" s="44">
        <v>0.35</v>
      </c>
      <c r="V49" s="41">
        <v>220</v>
      </c>
      <c r="W49" s="44">
        <v>0</v>
      </c>
    </row>
    <row r="50" spans="1:23" x14ac:dyDescent="0.45">
      <c r="A50" s="45" t="s">
        <v>57</v>
      </c>
      <c r="B50" s="40">
        <f t="shared" si="3"/>
        <v>1693740</v>
      </c>
      <c r="C50" s="40">
        <v>1558018</v>
      </c>
      <c r="D50" s="40">
        <v>782447</v>
      </c>
      <c r="E50" s="41">
        <v>775571</v>
      </c>
      <c r="F50" s="46">
        <v>135625</v>
      </c>
      <c r="G50" s="41">
        <v>68027</v>
      </c>
      <c r="H50" s="41">
        <v>67598</v>
      </c>
      <c r="I50" s="41">
        <v>97</v>
      </c>
      <c r="J50" s="41">
        <v>41</v>
      </c>
      <c r="K50" s="41">
        <v>56</v>
      </c>
      <c r="L50" s="69">
        <v>0</v>
      </c>
      <c r="M50" s="69">
        <v>0</v>
      </c>
      <c r="N50" s="69">
        <v>0</v>
      </c>
      <c r="O50" s="42"/>
      <c r="P50" s="41">
        <v>1674125</v>
      </c>
      <c r="Q50" s="43">
        <v>0.93064615844097665</v>
      </c>
      <c r="R50" s="47">
        <v>125500</v>
      </c>
      <c r="S50" s="43">
        <v>1.0806772908366533</v>
      </c>
      <c r="T50" s="41">
        <v>440</v>
      </c>
      <c r="U50" s="44">
        <v>0.22045454545454546</v>
      </c>
      <c r="V50" s="41">
        <v>100</v>
      </c>
      <c r="W50" s="44">
        <v>0</v>
      </c>
    </row>
    <row r="51" spans="1:23" x14ac:dyDescent="0.45">
      <c r="A51" s="45" t="s">
        <v>58</v>
      </c>
      <c r="B51" s="40">
        <f t="shared" si="3"/>
        <v>1607796</v>
      </c>
      <c r="C51" s="40">
        <v>1544717</v>
      </c>
      <c r="D51" s="40">
        <v>775826</v>
      </c>
      <c r="E51" s="41">
        <v>768891</v>
      </c>
      <c r="F51" s="46">
        <v>63052</v>
      </c>
      <c r="G51" s="41">
        <v>31617</v>
      </c>
      <c r="H51" s="41">
        <v>31435</v>
      </c>
      <c r="I51" s="41">
        <v>27</v>
      </c>
      <c r="J51" s="41">
        <v>10</v>
      </c>
      <c r="K51" s="41">
        <v>17</v>
      </c>
      <c r="L51" s="69">
        <v>0</v>
      </c>
      <c r="M51" s="69">
        <v>0</v>
      </c>
      <c r="N51" s="69">
        <v>0</v>
      </c>
      <c r="O51" s="42"/>
      <c r="P51" s="41">
        <v>1619395</v>
      </c>
      <c r="Q51" s="43">
        <v>0.95388524726826995</v>
      </c>
      <c r="R51" s="47">
        <v>55600</v>
      </c>
      <c r="S51" s="43">
        <v>1.1340287769784172</v>
      </c>
      <c r="T51" s="41">
        <v>300</v>
      </c>
      <c r="U51" s="44">
        <v>0.09</v>
      </c>
      <c r="V51" s="41">
        <v>30</v>
      </c>
      <c r="W51" s="44">
        <v>0</v>
      </c>
    </row>
    <row r="52" spans="1:23" x14ac:dyDescent="0.45">
      <c r="A52" s="45" t="s">
        <v>59</v>
      </c>
      <c r="B52" s="40">
        <f t="shared" si="3"/>
        <v>2407569</v>
      </c>
      <c r="C52" s="40">
        <v>2208133</v>
      </c>
      <c r="D52" s="40">
        <v>1109577</v>
      </c>
      <c r="E52" s="41">
        <v>1098556</v>
      </c>
      <c r="F52" s="46">
        <v>199202</v>
      </c>
      <c r="G52" s="41">
        <v>100002</v>
      </c>
      <c r="H52" s="41">
        <v>99200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2389110</v>
      </c>
      <c r="Q52" s="43">
        <v>0.92424919739986855</v>
      </c>
      <c r="R52" s="47">
        <v>197100</v>
      </c>
      <c r="S52" s="43">
        <v>1.0106646372399797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f t="shared" si="3"/>
        <v>1960083</v>
      </c>
      <c r="C53" s="40">
        <v>1680357</v>
      </c>
      <c r="D53" s="40">
        <v>845436</v>
      </c>
      <c r="E53" s="41">
        <v>834921</v>
      </c>
      <c r="F53" s="46">
        <v>279242</v>
      </c>
      <c r="G53" s="41">
        <v>140425</v>
      </c>
      <c r="H53" s="41">
        <v>138817</v>
      </c>
      <c r="I53" s="41">
        <v>484</v>
      </c>
      <c r="J53" s="41">
        <v>243</v>
      </c>
      <c r="K53" s="41">
        <v>241</v>
      </c>
      <c r="L53" s="69">
        <v>0</v>
      </c>
      <c r="M53" s="69">
        <v>0</v>
      </c>
      <c r="N53" s="69">
        <v>0</v>
      </c>
      <c r="O53" s="42"/>
      <c r="P53" s="41">
        <v>1949725</v>
      </c>
      <c r="Q53" s="43">
        <v>0.86184308043442026</v>
      </c>
      <c r="R53" s="47">
        <v>305500</v>
      </c>
      <c r="S53" s="43">
        <v>0.91404909983633387</v>
      </c>
      <c r="T53" s="41">
        <v>1260</v>
      </c>
      <c r="U53" s="44">
        <v>0.38412698412698415</v>
      </c>
      <c r="V53" s="41">
        <v>130</v>
      </c>
      <c r="W53" s="44">
        <v>0</v>
      </c>
    </row>
    <row r="55" spans="1:23" x14ac:dyDescent="0.45">
      <c r="A55" s="114" t="s">
        <v>135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136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137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138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139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140</v>
      </c>
    </row>
    <row r="61" spans="1:23" x14ac:dyDescent="0.45">
      <c r="A61" s="22" t="s">
        <v>141</v>
      </c>
    </row>
  </sheetData>
  <mergeCells count="18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22" sqref="E2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142</v>
      </c>
    </row>
    <row r="2" spans="1:6" x14ac:dyDescent="0.45">
      <c r="D2" s="49" t="s">
        <v>143</v>
      </c>
    </row>
    <row r="3" spans="1:6" ht="36" x14ac:dyDescent="0.45">
      <c r="A3" s="45" t="s">
        <v>3</v>
      </c>
      <c r="B3" s="39" t="s">
        <v>144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145</v>
      </c>
    </row>
    <row r="54" spans="1:4" x14ac:dyDescent="0.45">
      <c r="A54" t="s">
        <v>146</v>
      </c>
    </row>
    <row r="55" spans="1:4" x14ac:dyDescent="0.45">
      <c r="A55" t="s">
        <v>147</v>
      </c>
    </row>
    <row r="56" spans="1:4" x14ac:dyDescent="0.45">
      <c r="A56" t="s">
        <v>148</v>
      </c>
    </row>
    <row r="57" spans="1:4" x14ac:dyDescent="0.45">
      <c r="A57" s="22" t="s">
        <v>149</v>
      </c>
    </row>
    <row r="58" spans="1:4" x14ac:dyDescent="0.45">
      <c r="A58" t="s">
        <v>150</v>
      </c>
    </row>
    <row r="59" spans="1:4" x14ac:dyDescent="0.45">
      <c r="A59" t="s">
        <v>151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DIGI-808455956-3779734</_dlc_DocId>
    <_dlc_DocIdUrl xmlns="89559dea-130d-4237-8e78-1ce7f44b9a24">
      <Url>https://digitalgojp.sharepoint.com/sites/digi_portal/_layouts/15/DocIdRedir.aspx?ID=DIGI-808455956-3779734</Url>
      <Description>DIGI-808455956-3779734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6d82e824b9a0764e8c5a7ef860849753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04182218f8ed45a671cfad07c79ea411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3CADC21-5245-4EA1-88D6-7EDF264B8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2022-06-02T05:21:52Z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0180ea83-5e80-4f82-b4fd-2f224c9a4ba0</vt:lpwstr>
  </property>
  <property fmtid="{D5CDD505-2E9C-101B-9397-08002B2CF9AE}" pid="4" name="MediaServiceImageTags">
    <vt:lpwstr/>
  </property>
</Properties>
</file>