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8" yWindow="-108" windowWidth="46296" windowHeight="25536"/>
  </bookViews>
  <sheets>
    <sheet name="進捗状況 (都道府県別)" sheetId="9" r:id="rId1"/>
    <sheet name="進捗状況（政令市・特別区）" sheetId="10" r:id="rId2"/>
    <sheet name="総接種回数" sheetId="11" r:id="rId3"/>
    <sheet name="一般接種" sheetId="12" r:id="rId4"/>
    <sheet name="医療従事者等" sheetId="13" r:id="rId5"/>
  </sheets>
  <definedNames>
    <definedName name="_xlnm.Print_Area" localSheetId="0">'進捗状況 (都道府県別)'!$A$1:$H$63</definedName>
    <definedName name="_xlnm.Print_Area" localSheetId="1">'進捗状況（政令市・特別区）'!$A$1:$H$45</definedName>
    <definedName name="_xlnm.Print_Area" localSheetId="2">総接種回数!$A$1:$L$61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0" l="1"/>
  <c r="G9" i="11" l="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8" i="11"/>
  <c r="L7" i="11"/>
  <c r="J7" i="11" l="1"/>
  <c r="K7" i="11"/>
  <c r="I7" i="11"/>
  <c r="Q2" i="12"/>
  <c r="L2" i="11"/>
  <c r="B51" i="13"/>
  <c r="B50" i="13"/>
  <c r="B49" i="13"/>
  <c r="B48" i="13"/>
  <c r="B47" i="13"/>
  <c r="B46" i="13"/>
  <c r="B45" i="13"/>
  <c r="B44" i="13"/>
  <c r="B43" i="13"/>
  <c r="B42" i="13"/>
  <c r="B41" i="13"/>
  <c r="B40" i="13"/>
  <c r="B39" i="13"/>
  <c r="B38" i="13"/>
  <c r="B37" i="13"/>
  <c r="B36" i="13"/>
  <c r="B35" i="13"/>
  <c r="B34" i="13"/>
  <c r="B33" i="13"/>
  <c r="B32" i="13"/>
  <c r="B31" i="13"/>
  <c r="B30" i="13"/>
  <c r="B29" i="13"/>
  <c r="B28" i="13"/>
  <c r="B27" i="13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D4" i="13"/>
  <c r="C4" i="13"/>
  <c r="H54" i="11"/>
  <c r="H53" i="11"/>
  <c r="H52" i="11"/>
  <c r="H51" i="11"/>
  <c r="H50" i="11"/>
  <c r="H49" i="11"/>
  <c r="H46" i="11"/>
  <c r="H45" i="11"/>
  <c r="H44" i="11"/>
  <c r="H43" i="11"/>
  <c r="H42" i="11"/>
  <c r="H41" i="11"/>
  <c r="H38" i="11"/>
  <c r="H37" i="11"/>
  <c r="H36" i="11"/>
  <c r="H34" i="11"/>
  <c r="H33" i="11"/>
  <c r="H30" i="11"/>
  <c r="H29" i="11"/>
  <c r="H28" i="11"/>
  <c r="H27" i="11"/>
  <c r="H26" i="11"/>
  <c r="H24" i="11"/>
  <c r="H22" i="11"/>
  <c r="H21" i="11"/>
  <c r="H20" i="11"/>
  <c r="H18" i="11"/>
  <c r="H16" i="11"/>
  <c r="H14" i="11"/>
  <c r="H13" i="11"/>
  <c r="H12" i="11"/>
  <c r="H11" i="11"/>
  <c r="H10" i="11"/>
  <c r="H8" i="11"/>
  <c r="B4" i="13" l="1"/>
  <c r="O6" i="12"/>
  <c r="E16" i="11"/>
  <c r="F16" i="11" s="1"/>
  <c r="E28" i="11"/>
  <c r="F28" i="11" s="1"/>
  <c r="C31" i="11"/>
  <c r="D31" i="11" s="1"/>
  <c r="C34" i="11"/>
  <c r="D34" i="11" s="1"/>
  <c r="E40" i="11"/>
  <c r="F40" i="11" s="1"/>
  <c r="C43" i="11"/>
  <c r="C15" i="11"/>
  <c r="D15" i="11" s="1"/>
  <c r="C19" i="11"/>
  <c r="D19" i="11" s="1"/>
  <c r="C22" i="11"/>
  <c r="C46" i="11"/>
  <c r="Q6" i="12"/>
  <c r="E15" i="11"/>
  <c r="F15" i="11" s="1"/>
  <c r="E36" i="11"/>
  <c r="F36" i="11" s="1"/>
  <c r="C39" i="11"/>
  <c r="D39" i="11" s="1"/>
  <c r="C42" i="11"/>
  <c r="D42" i="11" s="1"/>
  <c r="C18" i="11"/>
  <c r="D18" i="11" s="1"/>
  <c r="C14" i="11"/>
  <c r="E24" i="11"/>
  <c r="F24" i="11" s="1"/>
  <c r="C27" i="11"/>
  <c r="C30" i="11"/>
  <c r="E44" i="11"/>
  <c r="F44" i="11" s="1"/>
  <c r="C47" i="11"/>
  <c r="D47" i="11" s="1"/>
  <c r="G6" i="12"/>
  <c r="E32" i="11"/>
  <c r="F32" i="11" s="1"/>
  <c r="C35" i="11"/>
  <c r="D35" i="11" s="1"/>
  <c r="C38" i="11"/>
  <c r="D38" i="11" s="1"/>
  <c r="H6" i="12"/>
  <c r="E20" i="11"/>
  <c r="F20" i="11" s="1"/>
  <c r="C23" i="11"/>
  <c r="D23" i="11" s="1"/>
  <c r="C26" i="11"/>
  <c r="D26" i="11" s="1"/>
  <c r="J6" i="12"/>
  <c r="E14" i="11"/>
  <c r="F14" i="11" s="1"/>
  <c r="E18" i="11"/>
  <c r="F18" i="11" s="1"/>
  <c r="E22" i="11"/>
  <c r="F22" i="11" s="1"/>
  <c r="E26" i="11"/>
  <c r="F26" i="11" s="1"/>
  <c r="E30" i="11"/>
  <c r="F30" i="11" s="1"/>
  <c r="E34" i="11"/>
  <c r="F34" i="11" s="1"/>
  <c r="E38" i="11"/>
  <c r="F38" i="11" s="1"/>
  <c r="E42" i="11"/>
  <c r="F42" i="11" s="1"/>
  <c r="E46" i="11"/>
  <c r="F46" i="11" s="1"/>
  <c r="K6" i="12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C45" i="11"/>
  <c r="D45" i="11" s="1"/>
  <c r="D6" i="12"/>
  <c r="C8" i="11"/>
  <c r="D8" i="11" s="1"/>
  <c r="M6" i="12"/>
  <c r="C9" i="11"/>
  <c r="D9" i="11" s="1"/>
  <c r="C10" i="11"/>
  <c r="D10" i="11" s="1"/>
  <c r="C11" i="11"/>
  <c r="D11" i="11" s="1"/>
  <c r="C12" i="11"/>
  <c r="E13" i="11"/>
  <c r="F13" i="11" s="1"/>
  <c r="E17" i="11"/>
  <c r="F17" i="11" s="1"/>
  <c r="E21" i="11"/>
  <c r="F21" i="11" s="1"/>
  <c r="E25" i="11"/>
  <c r="F25" i="11" s="1"/>
  <c r="E29" i="11"/>
  <c r="F29" i="11" s="1"/>
  <c r="E33" i="11"/>
  <c r="F33" i="11" s="1"/>
  <c r="E37" i="11"/>
  <c r="F37" i="11" s="1"/>
  <c r="E41" i="11"/>
  <c r="F41" i="11" s="1"/>
  <c r="E45" i="11"/>
  <c r="F45" i="11" s="1"/>
  <c r="E8" i="11"/>
  <c r="F8" i="11" s="1"/>
  <c r="E6" i="12"/>
  <c r="E9" i="11"/>
  <c r="F9" i="11" s="1"/>
  <c r="E10" i="11"/>
  <c r="F10" i="11" s="1"/>
  <c r="E11" i="11"/>
  <c r="F11" i="11" s="1"/>
  <c r="E12" i="11"/>
  <c r="F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E19" i="11"/>
  <c r="F19" i="11" s="1"/>
  <c r="E23" i="11"/>
  <c r="F23" i="11" s="1"/>
  <c r="E27" i="11"/>
  <c r="F27" i="11" s="1"/>
  <c r="E31" i="11"/>
  <c r="F31" i="11" s="1"/>
  <c r="E35" i="11"/>
  <c r="F35" i="11" s="1"/>
  <c r="E39" i="11"/>
  <c r="F39" i="11" s="1"/>
  <c r="E43" i="11"/>
  <c r="F43" i="11" s="1"/>
  <c r="E47" i="11"/>
  <c r="F47" i="11" s="1"/>
  <c r="C48" i="11"/>
  <c r="D48" i="11" s="1"/>
  <c r="C49" i="11"/>
  <c r="C50" i="11"/>
  <c r="D50" i="11" s="1"/>
  <c r="C51" i="11"/>
  <c r="D51" i="11" s="1"/>
  <c r="C52" i="11"/>
  <c r="D52" i="11" s="1"/>
  <c r="C53" i="11"/>
  <c r="D53" i="11" s="1"/>
  <c r="C54" i="11"/>
  <c r="D54" i="11" s="1"/>
  <c r="E48" i="11"/>
  <c r="F48" i="11" s="1"/>
  <c r="E49" i="11"/>
  <c r="F49" i="11" s="1"/>
  <c r="E50" i="11"/>
  <c r="F50" i="11" s="1"/>
  <c r="E51" i="11"/>
  <c r="F51" i="11" s="1"/>
  <c r="E52" i="11"/>
  <c r="F52" i="11" s="1"/>
  <c r="E53" i="11"/>
  <c r="F53" i="11" s="1"/>
  <c r="E54" i="11"/>
  <c r="F54" i="11" s="1"/>
  <c r="H35" i="11"/>
  <c r="H23" i="11"/>
  <c r="H17" i="11"/>
  <c r="H47" i="11"/>
  <c r="H19" i="11"/>
  <c r="H39" i="11"/>
  <c r="H31" i="11"/>
  <c r="H9" i="11"/>
  <c r="H25" i="11"/>
  <c r="H15" i="11"/>
  <c r="G7" i="11"/>
  <c r="H7" i="11" s="1"/>
  <c r="B45" i="11"/>
  <c r="D30" i="11"/>
  <c r="D46" i="11"/>
  <c r="H32" i="11"/>
  <c r="H40" i="11"/>
  <c r="H48" i="11"/>
  <c r="B30" i="11" l="1"/>
  <c r="B37" i="11"/>
  <c r="B47" i="11"/>
  <c r="B28" i="11"/>
  <c r="B39" i="11"/>
  <c r="B31" i="11"/>
  <c r="B23" i="11"/>
  <c r="B33" i="11"/>
  <c r="B8" i="11"/>
  <c r="B46" i="11"/>
  <c r="B14" i="11"/>
  <c r="B22" i="11"/>
  <c r="B11" i="11"/>
  <c r="B42" i="11"/>
  <c r="D22" i="11"/>
  <c r="B38" i="11"/>
  <c r="C7" i="11"/>
  <c r="D7" i="11" s="1"/>
  <c r="B20" i="11"/>
  <c r="B10" i="11"/>
  <c r="B16" i="11"/>
  <c r="B15" i="11"/>
  <c r="E7" i="11"/>
  <c r="F7" i="11" s="1"/>
  <c r="B19" i="11"/>
  <c r="B25" i="11"/>
  <c r="B24" i="11"/>
  <c r="B35" i="11"/>
  <c r="I6" i="12"/>
  <c r="R6" i="12" s="1"/>
  <c r="B26" i="11"/>
  <c r="D14" i="11"/>
  <c r="B51" i="11"/>
  <c r="B21" i="11"/>
  <c r="B32" i="11"/>
  <c r="B48" i="11"/>
  <c r="B52" i="11"/>
  <c r="B13" i="11"/>
  <c r="D41" i="11"/>
  <c r="B41" i="11"/>
  <c r="B34" i="11"/>
  <c r="B44" i="11"/>
  <c r="B18" i="11"/>
  <c r="B36" i="11"/>
  <c r="B12" i="11"/>
  <c r="B53" i="11"/>
  <c r="B40" i="11"/>
  <c r="B29" i="11"/>
  <c r="B50" i="11"/>
  <c r="D12" i="11"/>
  <c r="B9" i="11"/>
  <c r="B54" i="11"/>
  <c r="B6" i="12"/>
  <c r="C6" i="12"/>
  <c r="N6" i="12" s="1"/>
  <c r="D27" i="11"/>
  <c r="B27" i="11"/>
  <c r="D43" i="11"/>
  <c r="B43" i="11"/>
  <c r="B17" i="11"/>
  <c r="D49" i="11"/>
  <c r="B49" i="11"/>
  <c r="F6" i="12"/>
  <c r="P6" i="12" s="1"/>
  <c r="B7" i="11" l="1"/>
  <c r="H39" i="10"/>
  <c r="H26" i="10"/>
  <c r="H18" i="10"/>
  <c r="F25" i="10"/>
  <c r="F23" i="10"/>
  <c r="F17" i="10"/>
  <c r="F15" i="10"/>
  <c r="D25" i="10"/>
  <c r="D17" i="10"/>
  <c r="H53" i="9"/>
  <c r="H50" i="9"/>
  <c r="H45" i="9"/>
  <c r="H42" i="9"/>
  <c r="H29" i="9"/>
  <c r="H26" i="9"/>
  <c r="H21" i="9"/>
  <c r="H18" i="9"/>
  <c r="H13" i="9"/>
  <c r="H23" i="10"/>
  <c r="H15" i="10"/>
  <c r="D18" i="10"/>
  <c r="D13" i="10"/>
  <c r="H44" i="9"/>
  <c r="H36" i="9"/>
  <c r="H34" i="9"/>
  <c r="H28" i="9"/>
  <c r="H20" i="9"/>
  <c r="H12" i="9"/>
  <c r="F52" i="9"/>
  <c r="F44" i="9"/>
  <c r="F36" i="9"/>
  <c r="F28" i="9"/>
  <c r="F20" i="9"/>
  <c r="F12" i="9"/>
  <c r="C10" i="10"/>
  <c r="D10" i="10" s="1"/>
  <c r="E10" i="10"/>
  <c r="G10" i="10"/>
  <c r="F39" i="10"/>
  <c r="H29" i="10"/>
  <c r="H28" i="10"/>
  <c r="H21" i="10"/>
  <c r="H20" i="10"/>
  <c r="H13" i="10"/>
  <c r="H12" i="10"/>
  <c r="F29" i="10"/>
  <c r="F28" i="10"/>
  <c r="F21" i="10"/>
  <c r="F20" i="10"/>
  <c r="F13" i="10"/>
  <c r="F12" i="10"/>
  <c r="D23" i="10"/>
  <c r="D15" i="10"/>
  <c r="F50" i="9"/>
  <c r="F42" i="9"/>
  <c r="F34" i="9"/>
  <c r="F26" i="9"/>
  <c r="F18" i="9"/>
  <c r="H30" i="10"/>
  <c r="H22" i="10"/>
  <c r="H17" i="10"/>
  <c r="H14" i="10"/>
  <c r="F30" i="10"/>
  <c r="F14" i="10"/>
  <c r="H52" i="9"/>
  <c r="F51" i="9"/>
  <c r="F43" i="9"/>
  <c r="F35" i="9"/>
  <c r="F11" i="9"/>
  <c r="E5" i="10"/>
  <c r="E34" i="10" s="1"/>
  <c r="F22" i="10"/>
  <c r="H11" i="10"/>
  <c r="H16" i="10"/>
  <c r="H19" i="10"/>
  <c r="H24" i="10"/>
  <c r="H25" i="10"/>
  <c r="H27" i="10"/>
  <c r="F11" i="10"/>
  <c r="F16" i="10"/>
  <c r="F18" i="10"/>
  <c r="F19" i="10"/>
  <c r="F24" i="10"/>
  <c r="F26" i="10"/>
  <c r="F27" i="10"/>
  <c r="D11" i="10"/>
  <c r="D12" i="10"/>
  <c r="D14" i="10"/>
  <c r="D16" i="10"/>
  <c r="D19" i="10"/>
  <c r="D20" i="10"/>
  <c r="D21" i="10"/>
  <c r="D22" i="10"/>
  <c r="D24" i="10"/>
  <c r="D26" i="10"/>
  <c r="D27" i="10"/>
  <c r="D28" i="10"/>
  <c r="D29" i="10"/>
  <c r="D30" i="10"/>
  <c r="H3" i="10"/>
  <c r="H11" i="9"/>
  <c r="H14" i="9"/>
  <c r="H15" i="9"/>
  <c r="H16" i="9"/>
  <c r="H17" i="9"/>
  <c r="H19" i="9"/>
  <c r="H22" i="9"/>
  <c r="H23" i="9"/>
  <c r="H24" i="9"/>
  <c r="H25" i="9"/>
  <c r="H27" i="9"/>
  <c r="H30" i="9"/>
  <c r="H31" i="9"/>
  <c r="H32" i="9"/>
  <c r="H33" i="9"/>
  <c r="H35" i="9"/>
  <c r="H37" i="9"/>
  <c r="H38" i="9"/>
  <c r="H39" i="9"/>
  <c r="H40" i="9"/>
  <c r="H41" i="9"/>
  <c r="H43" i="9"/>
  <c r="H46" i="9"/>
  <c r="H47" i="9"/>
  <c r="H48" i="9"/>
  <c r="H49" i="9"/>
  <c r="H51" i="9"/>
  <c r="H54" i="9"/>
  <c r="H55" i="9"/>
  <c r="H56" i="9"/>
  <c r="H57" i="9"/>
  <c r="F13" i="9"/>
  <c r="F14" i="9"/>
  <c r="F15" i="9"/>
  <c r="F16" i="9"/>
  <c r="F17" i="9"/>
  <c r="F19" i="9"/>
  <c r="F21" i="9"/>
  <c r="F22" i="9"/>
  <c r="F23" i="9"/>
  <c r="F24" i="9"/>
  <c r="F25" i="9"/>
  <c r="F27" i="9"/>
  <c r="F29" i="9"/>
  <c r="F30" i="9"/>
  <c r="F31" i="9"/>
  <c r="F32" i="9"/>
  <c r="F33" i="9"/>
  <c r="F37" i="9"/>
  <c r="F38" i="9"/>
  <c r="F39" i="9"/>
  <c r="F40" i="9"/>
  <c r="F41" i="9"/>
  <c r="F45" i="9"/>
  <c r="F46" i="9"/>
  <c r="F47" i="9"/>
  <c r="F48" i="9"/>
  <c r="F49" i="9"/>
  <c r="F53" i="9"/>
  <c r="F54" i="9"/>
  <c r="F55" i="9"/>
  <c r="F56" i="9"/>
  <c r="F57" i="9"/>
  <c r="G10" i="9"/>
  <c r="H10" i="9" s="1"/>
  <c r="G34" i="10"/>
  <c r="D39" i="10" l="1"/>
  <c r="E10" i="9"/>
  <c r="F10" i="9" s="1"/>
  <c r="H10" i="10"/>
  <c r="F10" i="10"/>
  <c r="D11" i="9"/>
  <c r="D12" i="9"/>
  <c r="D14" i="9"/>
  <c r="D15" i="9"/>
  <c r="D16" i="9"/>
  <c r="D17" i="9"/>
  <c r="D18" i="9"/>
  <c r="D19" i="9"/>
  <c r="D20" i="9"/>
  <c r="D21" i="9"/>
  <c r="D22" i="9"/>
  <c r="D23" i="9"/>
  <c r="D24" i="9"/>
  <c r="D25" i="9"/>
  <c r="D27" i="9"/>
  <c r="D30" i="9"/>
  <c r="D32" i="9"/>
  <c r="D33" i="9"/>
  <c r="D35" i="9"/>
  <c r="D36" i="9"/>
  <c r="D37" i="9"/>
  <c r="D38" i="9"/>
  <c r="D39" i="9"/>
  <c r="D40" i="9"/>
  <c r="D41" i="9"/>
  <c r="D43" i="9"/>
  <c r="D46" i="9"/>
  <c r="D49" i="9"/>
  <c r="D51" i="9"/>
  <c r="D52" i="9"/>
  <c r="D54" i="9"/>
  <c r="D57" i="9"/>
  <c r="D48" i="9" l="1"/>
  <c r="D29" i="9"/>
  <c r="D26" i="9"/>
  <c r="D50" i="9"/>
  <c r="D45" i="9"/>
  <c r="D28" i="9"/>
  <c r="D13" i="9"/>
  <c r="D53" i="9"/>
  <c r="D55" i="9"/>
  <c r="D42" i="9"/>
  <c r="D47" i="9"/>
  <c r="D56" i="9"/>
  <c r="D31" i="9"/>
  <c r="D44" i="9"/>
  <c r="D34" i="9"/>
  <c r="C10" i="9" l="1"/>
  <c r="D10" i="9" s="1"/>
</calcChain>
</file>

<file path=xl/sharedStrings.xml><?xml version="1.0" encoding="utf-8"?>
<sst xmlns="http://schemas.openxmlformats.org/spreadsheetml/2006/main" count="334" uniqueCount="142">
  <si>
    <t>３回目接種の進捗状況（都道府県別）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5">
      <t>トドウフケン</t>
    </rPh>
    <rPh sb="15" eb="16">
      <t>ベツ</t>
    </rPh>
    <phoneticPr fontId="2"/>
  </si>
  <si>
    <t>（3月24日公表時点）</t>
  </si>
  <si>
    <t>（単位：人口（人）、増加回数（回））</t>
    <rPh sb="1" eb="3">
      <t>タンイ</t>
    </rPh>
    <rPh sb="4" eb="6">
      <t>ジンコウ</t>
    </rPh>
    <rPh sb="7" eb="8">
      <t>ヒト</t>
    </rPh>
    <rPh sb="10" eb="12">
      <t>ゾウカ</t>
    </rPh>
    <rPh sb="12" eb="14">
      <t>カイスウ</t>
    </rPh>
    <rPh sb="15" eb="16">
      <t>カイ</t>
    </rPh>
    <rPh sb="16" eb="17">
      <t>マンカイ</t>
    </rPh>
    <phoneticPr fontId="2"/>
  </si>
  <si>
    <t>都道府県名</t>
    <rPh sb="0" eb="4">
      <t>トドウフケン</t>
    </rPh>
    <rPh sb="4" eb="5">
      <t>メイ</t>
    </rPh>
    <phoneticPr fontId="2"/>
  </si>
  <si>
    <t>人口</t>
    <rPh sb="0" eb="2">
      <t>ジンコウ</t>
    </rPh>
    <phoneticPr fontId="2"/>
  </si>
  <si>
    <t>累計接種回数</t>
    <rPh sb="0" eb="2">
      <t>ルイケイ</t>
    </rPh>
    <rPh sb="2" eb="4">
      <t>セッシュ</t>
    </rPh>
    <rPh sb="4" eb="6">
      <t>カイスウ</t>
    </rPh>
    <phoneticPr fontId="2"/>
  </si>
  <si>
    <t>直近1週間</t>
    <rPh sb="3" eb="5">
      <t>シュウカン</t>
    </rPh>
    <phoneticPr fontId="1"/>
  </si>
  <si>
    <t>（増加回数ベース）※1</t>
    <phoneticPr fontId="2"/>
  </si>
  <si>
    <t>（増加回数ベース）※2</t>
    <phoneticPr fontId="2"/>
  </si>
  <si>
    <t>接種回数</t>
    <rPh sb="0" eb="2">
      <t>セッシュ</t>
    </rPh>
    <rPh sb="2" eb="4">
      <t>カイスウ</t>
    </rPh>
    <phoneticPr fontId="2"/>
  </si>
  <si>
    <t>増加回数</t>
    <rPh sb="0" eb="2">
      <t>ゾウカ</t>
    </rPh>
    <rPh sb="2" eb="4">
      <t>カイスウ</t>
    </rPh>
    <phoneticPr fontId="2"/>
  </si>
  <si>
    <t>人口比</t>
    <rPh sb="0" eb="3">
      <t>ジンコウヒ</t>
    </rPh>
    <phoneticPr fontId="2"/>
  </si>
  <si>
    <t>人口比</t>
    <rPh sb="0" eb="2">
      <t>ジンコウ</t>
    </rPh>
    <rPh sb="2" eb="3">
      <t>ヒ</t>
    </rPh>
    <phoneticPr fontId="2"/>
  </si>
  <si>
    <t>合計</t>
    <rPh sb="0" eb="2">
      <t>ゴウケイ</t>
    </rPh>
    <phoneticPr fontId="2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</si>
  <si>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</si>
  <si>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</si>
  <si>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</si>
  <si>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</si>
  <si>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</si>
  <si>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</si>
  <si>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</si>
  <si>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</si>
  <si>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</si>
  <si>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</si>
  <si>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</si>
  <si>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</si>
  <si>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</si>
  <si>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</si>
  <si>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</si>
  <si>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</si>
  <si>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</si>
  <si>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</si>
  <si>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</si>
  <si>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</si>
  <si>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</si>
  <si>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</si>
  <si>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</si>
  <si>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</si>
  <si>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</si>
  <si>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</si>
  <si>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</si>
  <si>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</si>
  <si>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</si>
  <si>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</si>
  <si>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</si>
  <si>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</si>
  <si>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</si>
  <si>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</si>
  <si>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</si>
  <si>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</si>
  <si>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</si>
  <si>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</si>
  <si>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</si>
  <si>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</si>
  <si>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</si>
  <si>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</si>
  <si>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</si>
  <si>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</si>
  <si>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</si>
  <si>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</si>
  <si>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</si>
  <si>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注：人口は、総務省が公表している、「令和3年住民基本台帳年齢階級別人口（市区町村別）」のうち、</t>
  </si>
  <si>
    <t>各市町村の性別及び年齢階級の数字を集計したものを使用</t>
    <phoneticPr fontId="2"/>
  </si>
  <si>
    <t>※1：前週同曜日の公表分との差を使用</t>
    <rPh sb="3" eb="5">
      <t>ゼンシュウ</t>
    </rPh>
    <rPh sb="5" eb="6">
      <t>ドウ</t>
    </rPh>
    <rPh sb="6" eb="8">
      <t>ヨウビ</t>
    </rPh>
    <rPh sb="9" eb="11">
      <t>コウヒョウ</t>
    </rPh>
    <rPh sb="11" eb="12">
      <t>ブン</t>
    </rPh>
    <rPh sb="14" eb="15">
      <t>サ</t>
    </rPh>
    <rPh sb="16" eb="18">
      <t>シヨウ</t>
    </rPh>
    <phoneticPr fontId="2"/>
  </si>
  <si>
    <t>※2：直近の公表分との差を使用。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</si>
  <si>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ただし、土日祝日直後の公表においては、直近の平日１日の入力数（直近の公表分とその翌日の集計値との差）を使用。</t>
    <phoneticPr fontId="2"/>
  </si>
  <si>
    <t>３回目接種の進捗状況（政令指定都市・特別区）</t>
    <rPh sb="1" eb="3">
      <t>カイメ</t>
    </rPh>
    <rPh sb="3" eb="5">
      <t>セッシュ</t>
    </rPh>
    <rPh sb="6" eb="8">
      <t>シンチョク</t>
    </rPh>
    <rPh sb="8" eb="10">
      <t>ジョウキョウ</t>
    </rPh>
    <rPh sb="11" eb="13">
      <t>セイレイ</t>
    </rPh>
    <rPh sb="13" eb="15">
      <t>シテイ</t>
    </rPh>
    <rPh sb="15" eb="17">
      <t>トシ</t>
    </rPh>
    <rPh sb="18" eb="21">
      <t>トクベツク</t>
    </rPh>
    <phoneticPr fontId="2"/>
  </si>
  <si>
    <t>（１）政令指定都市</t>
    <rPh sb="3" eb="5">
      <t>セイレイ</t>
    </rPh>
    <rPh sb="5" eb="7">
      <t>シテイ</t>
    </rPh>
    <rPh sb="7" eb="9">
      <t>トシ</t>
    </rPh>
    <phoneticPr fontId="2"/>
  </si>
  <si>
    <t>政令指定
都市名</t>
    <rPh sb="0" eb="2">
      <t>セイレイ</t>
    </rPh>
    <rPh sb="2" eb="4">
      <t>シテイ</t>
    </rPh>
    <rPh sb="5" eb="7">
      <t>トシ</t>
    </rPh>
    <rPh sb="7" eb="8">
      <t>メイ</t>
    </rPh>
    <phoneticPr fontId="2"/>
  </si>
  <si>
    <t>合計</t>
    <rPh sb="0" eb="2">
      <t>ゴウケイ</t>
    </rPh>
    <phoneticPr fontId="1"/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</si>
  <si>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</si>
  <si>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</si>
  <si>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</si>
  <si>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</si>
  <si>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</si>
  <si>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</si>
  <si>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</si>
  <si>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</si>
  <si>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</si>
  <si>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</si>
  <si>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</si>
  <si>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</si>
  <si>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</si>
  <si>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</si>
  <si>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</si>
  <si>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</si>
  <si>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</si>
  <si>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</si>
  <si>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</si>
  <si>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</si>
  <si>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（２）特別区</t>
    <rPh sb="3" eb="6">
      <t>トクベツク</t>
    </rPh>
    <phoneticPr fontId="2"/>
  </si>
  <si>
    <t>注：人口は、総務省が公表している、「令和3年住民基本台帳年齢階級別人口（市区町村別）」のうち、</t>
    <rPh sb="0" eb="1">
      <t>チュウ</t>
    </rPh>
    <rPh sb="2" eb="4">
      <t>ジンコウ</t>
    </rPh>
    <rPh sb="6" eb="9">
      <t>ソウムショウ</t>
    </rPh>
    <rPh sb="10" eb="12">
      <t>コウヒョウ</t>
    </rPh>
    <rPh sb="18" eb="20">
      <t>レイワ</t>
    </rPh>
    <rPh sb="21" eb="22">
      <t>ネン</t>
    </rPh>
    <rPh sb="22" eb="24">
      <t>ジュウミン</t>
    </rPh>
    <rPh sb="24" eb="26">
      <t>キホン</t>
    </rPh>
    <rPh sb="26" eb="28">
      <t>ダイチョウ</t>
    </rPh>
    <rPh sb="28" eb="30">
      <t>ネンレイ</t>
    </rPh>
    <rPh sb="30" eb="32">
      <t>カイキュウ</t>
    </rPh>
    <rPh sb="32" eb="33">
      <t>ベツ</t>
    </rPh>
    <rPh sb="33" eb="35">
      <t>ジンコウ</t>
    </rPh>
    <rPh sb="36" eb="38">
      <t>シク</t>
    </rPh>
    <rPh sb="38" eb="40">
      <t>チョウソン</t>
    </rPh>
    <rPh sb="40" eb="41">
      <t>ベツ</t>
    </rPh>
    <phoneticPr fontId="2"/>
  </si>
  <si>
    <t>各市町村の性別及び年齢階級の数字を集計したものを使用</t>
  </si>
  <si>
    <t>※2：直近の公表分との差を使用</t>
    <rPh sb="3" eb="5">
      <t>チョッキン</t>
    </rPh>
    <rPh sb="6" eb="8">
      <t>コウヒョウ</t>
    </rPh>
    <rPh sb="8" eb="9">
      <t>ブン</t>
    </rPh>
    <rPh sb="11" eb="12">
      <t>サ</t>
    </rPh>
    <rPh sb="13" eb="15">
      <t>シヨウ</t>
    </rPh>
    <phoneticPr fontId="2"/>
  </si>
  <si>
    <t>これまでのワクチン総接種回数（都道府県別）</t>
    <rPh sb="9" eb="10">
      <t>ソウ</t>
    </rPh>
    <rPh sb="10" eb="12">
      <t>セッシュ</t>
    </rPh>
    <rPh sb="12" eb="14">
      <t>カイスウ</t>
    </rPh>
    <rPh sb="15" eb="19">
      <t>トドウフケン</t>
    </rPh>
    <rPh sb="19" eb="20">
      <t>ベツ</t>
    </rPh>
    <phoneticPr fontId="2"/>
  </si>
  <si>
    <t>接種回数（3月23日まで）</t>
  </si>
  <si>
    <t>内１回目</t>
    <rPh sb="0" eb="1">
      <t>ウチ</t>
    </rPh>
    <phoneticPr fontId="2"/>
  </si>
  <si>
    <t>内２回目</t>
    <rPh sb="0" eb="1">
      <t>ウチ</t>
    </rPh>
    <phoneticPr fontId="2"/>
  </si>
  <si>
    <t>内３回目</t>
    <rPh sb="0" eb="1">
      <t>ウチ</t>
    </rPh>
    <phoneticPr fontId="2"/>
  </si>
  <si>
    <t>内12月分</t>
    <rPh sb="0" eb="1">
      <t>ウチ</t>
    </rPh>
    <rPh sb="3" eb="4">
      <t>ガツ</t>
    </rPh>
    <rPh sb="4" eb="5">
      <t>ブン</t>
    </rPh>
    <phoneticPr fontId="2"/>
  </si>
  <si>
    <t>内1月分</t>
    <rPh sb="0" eb="1">
      <t>ウチ</t>
    </rPh>
    <rPh sb="2" eb="3">
      <t>ガツ</t>
    </rPh>
    <rPh sb="3" eb="4">
      <t>ブン</t>
    </rPh>
    <phoneticPr fontId="2"/>
  </si>
  <si>
    <t>内2月分</t>
    <rPh sb="0" eb="1">
      <t>ウチ</t>
    </rPh>
    <rPh sb="2" eb="3">
      <t>ガツ</t>
    </rPh>
    <rPh sb="3" eb="4">
      <t>ブン</t>
    </rPh>
    <phoneticPr fontId="2"/>
  </si>
  <si>
    <t>内3月分</t>
    <rPh sb="0" eb="1">
      <t>ウチ</t>
    </rPh>
    <rPh sb="2" eb="3">
      <t>ガツ</t>
    </rPh>
    <rPh sb="3" eb="4">
      <t>ブン</t>
    </rPh>
    <phoneticPr fontId="2"/>
  </si>
  <si>
    <t>接種率</t>
    <rPh sb="0" eb="2">
      <t>セッシュ</t>
    </rPh>
    <rPh sb="2" eb="3">
      <t>リツ</t>
    </rPh>
    <phoneticPr fontId="2"/>
  </si>
  <si>
    <t>参考：人口</t>
    <rPh sb="0" eb="2">
      <t>サンコウ</t>
    </rPh>
    <rPh sb="3" eb="5">
      <t>ジンコウ</t>
    </rPh>
    <phoneticPr fontId="2"/>
  </si>
  <si>
    <t>注：１回目及び２回目は、接種回数は一般接種（高齢者含む）と医療従事者等の合計。</t>
    <rPh sb="0" eb="1">
      <t>チュウ</t>
    </rPh>
    <rPh sb="3" eb="5">
      <t>カイメ</t>
    </rPh>
    <rPh sb="5" eb="6">
      <t>オヨ</t>
    </rPh>
    <rPh sb="8" eb="10">
      <t>カイメ</t>
    </rPh>
    <rPh sb="12" eb="14">
      <t>セッシュ</t>
    </rPh>
    <rPh sb="14" eb="16">
      <t>カイスウ</t>
    </rPh>
    <rPh sb="17" eb="19">
      <t>イッパン</t>
    </rPh>
    <rPh sb="19" eb="21">
      <t>セッシュ</t>
    </rPh>
    <rPh sb="22" eb="25">
      <t>コウレイシャ</t>
    </rPh>
    <rPh sb="25" eb="26">
      <t>フク</t>
    </rPh>
    <rPh sb="29" eb="31">
      <t>イリョウ</t>
    </rPh>
    <rPh sb="31" eb="34">
      <t>ジュウジシャ</t>
    </rPh>
    <rPh sb="34" eb="35">
      <t>トウ</t>
    </rPh>
    <rPh sb="36" eb="38">
      <t>ゴウケイ</t>
    </rPh>
    <phoneticPr fontId="2"/>
  </si>
  <si>
    <t>　　一般接種（高齢者含む）はワクチン接種記録システム(VRS)への報告と、</t>
    <rPh sb="7" eb="10">
      <t>コウレイシャ</t>
    </rPh>
    <rPh sb="10" eb="11">
      <t>フク</t>
    </rPh>
    <phoneticPr fontId="2"/>
  </si>
  <si>
    <t>　　医療従事者等はワクチン接種円滑化システム（V-SYS）への報告を、公表日で集計したもの。</t>
    <rPh sb="39" eb="41">
      <t>シュウケイ</t>
    </rPh>
    <phoneticPr fontId="2"/>
  </si>
  <si>
    <t>注：３回目は、ワクチン接種記録システム（VRS）への報告を、公表日で集計したもの。</t>
    <rPh sb="0" eb="1">
      <t>チュウ</t>
    </rPh>
    <rPh sb="3" eb="5">
      <t>カイメ</t>
    </rPh>
    <rPh sb="11" eb="13">
      <t>セッシュ</t>
    </rPh>
    <rPh sb="13" eb="15">
      <t>キロク</t>
    </rPh>
    <rPh sb="26" eb="28">
      <t>ホウコク</t>
    </rPh>
    <rPh sb="30" eb="32">
      <t>コウヒョウ</t>
    </rPh>
    <rPh sb="32" eb="33">
      <t>ビ</t>
    </rPh>
    <rPh sb="34" eb="36">
      <t>シュウケイ</t>
    </rPh>
    <phoneticPr fontId="2"/>
  </si>
  <si>
    <t>　　月ごとの内訳は、公表日時点で、各月を接種日とする接種実績を集計したもの。</t>
    <rPh sb="2" eb="3">
      <t>ツキ</t>
    </rPh>
    <rPh sb="6" eb="8">
      <t>ウチワケ</t>
    </rPh>
    <rPh sb="10" eb="12">
      <t>コウヒョウ</t>
    </rPh>
    <rPh sb="12" eb="13">
      <t>ビ</t>
    </rPh>
    <rPh sb="13" eb="15">
      <t>ジテン</t>
    </rPh>
    <rPh sb="17" eb="19">
      <t>カクツキ</t>
    </rPh>
    <rPh sb="20" eb="22">
      <t>セッシュ</t>
    </rPh>
    <rPh sb="22" eb="23">
      <t>ビ</t>
    </rPh>
    <rPh sb="26" eb="28">
      <t>セッシュ</t>
    </rPh>
    <rPh sb="28" eb="30">
      <t>ジッセキ</t>
    </rPh>
    <rPh sb="31" eb="33">
      <t>シュウケイ</t>
    </rPh>
    <phoneticPr fontId="2"/>
  </si>
  <si>
    <t>注：公表日におけるデータの計上方法等の注釈については、以下を参照（https://www.kantei.go.jp/jp/content/000086996.pdf）</t>
    <rPh sb="2" eb="5">
      <t>コウヒョウビ</t>
    </rPh>
    <rPh sb="13" eb="15">
      <t>ケイジョウ</t>
    </rPh>
    <rPh sb="15" eb="17">
      <t>ホウホウ</t>
    </rPh>
    <rPh sb="17" eb="18">
      <t>トウ</t>
    </rPh>
    <rPh sb="19" eb="21">
      <t>チュウシャク</t>
    </rPh>
    <rPh sb="27" eb="29">
      <t>イカ</t>
    </rPh>
    <rPh sb="30" eb="32">
      <t>サンショウ</t>
    </rPh>
    <phoneticPr fontId="2"/>
  </si>
  <si>
    <r>
      <t>これまでのワクチン総接種回数およびワクチン供給量（</t>
    </r>
    <r>
      <rPr>
        <sz val="11"/>
        <rFont val="游ゴシック"/>
        <family val="3"/>
        <charset val="128"/>
        <scheme val="minor"/>
      </rPr>
      <t>一般接種（高齢者含む）、都道府県別）</t>
    </r>
    <rPh sb="9" eb="10">
      <t>ソウ</t>
    </rPh>
    <rPh sb="10" eb="12">
      <t>セッシュ</t>
    </rPh>
    <rPh sb="12" eb="14">
      <t>カイスウ</t>
    </rPh>
    <rPh sb="21" eb="24">
      <t>キョウキュウリョウ</t>
    </rPh>
    <rPh sb="25" eb="27">
      <t>イッパン</t>
    </rPh>
    <rPh sb="27" eb="29">
      <t>セッシュ</t>
    </rPh>
    <rPh sb="30" eb="33">
      <t>コウレイシャ</t>
    </rPh>
    <rPh sb="33" eb="34">
      <t>フク</t>
    </rPh>
    <rPh sb="37" eb="41">
      <t>トドウフケン</t>
    </rPh>
    <rPh sb="41" eb="42">
      <t>ベツ</t>
    </rPh>
    <phoneticPr fontId="2"/>
  </si>
  <si>
    <t>接種回数
（3月23日まで）</t>
  </si>
  <si>
    <t>ワクチン供給量
（3月23日まで）※4</t>
  </si>
  <si>
    <r>
      <t>ファイザー社</t>
    </r>
    <r>
      <rPr>
        <sz val="8"/>
        <color theme="1"/>
        <rFont val="游ゴシック"/>
        <family val="3"/>
        <charset val="128"/>
        <scheme val="minor"/>
      </rPr>
      <t>※6</t>
    </r>
    <phoneticPr fontId="2"/>
  </si>
  <si>
    <t>武田/モデルナ社</t>
    <rPh sb="0" eb="2">
      <t>タケダ</t>
    </rPh>
    <rPh sb="7" eb="8">
      <t>シャ</t>
    </rPh>
    <phoneticPr fontId="2"/>
  </si>
  <si>
    <t>アストラゼネカ社</t>
    <rPh sb="7" eb="8">
      <t>シャ</t>
    </rPh>
    <phoneticPr fontId="2"/>
  </si>
  <si>
    <r>
      <t>ファイザー社</t>
    </r>
    <r>
      <rPr>
        <sz val="8"/>
        <rFont val="游ゴシック"/>
        <family val="3"/>
        <charset val="128"/>
        <scheme val="minor"/>
      </rPr>
      <t>※5※6</t>
    </r>
    <phoneticPr fontId="2"/>
  </si>
  <si>
    <r>
      <t>武田/モデルナ社</t>
    </r>
    <r>
      <rPr>
        <sz val="8"/>
        <color theme="1"/>
        <rFont val="游ゴシック"/>
        <family val="3"/>
        <charset val="128"/>
        <scheme val="minor"/>
      </rPr>
      <t>※1</t>
    </r>
    <rPh sb="0" eb="2">
      <t>タケダ</t>
    </rPh>
    <rPh sb="7" eb="8">
      <t>シャ</t>
    </rPh>
    <phoneticPr fontId="2"/>
  </si>
  <si>
    <t>計</t>
    <rPh sb="0" eb="1">
      <t>ケイ</t>
    </rPh>
    <phoneticPr fontId="2"/>
  </si>
  <si>
    <t>ワクチン
累積供給量</t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</si>
  <si>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rPh sb="0" eb="1">
      <t>タイ</t>
    </rPh>
    <rPh sb="1" eb="4">
      <t>キョウキュウリョウセッシュリツ</t>
    </rPh>
    <phoneticPr fontId="2"/>
  </si>
  <si>
    <r>
      <t>ワクチン
累積供給量</t>
    </r>
    <r>
      <rPr>
        <sz val="8"/>
        <color theme="1"/>
        <rFont val="游ゴシック"/>
        <family val="3"/>
        <charset val="128"/>
        <scheme val="minor"/>
      </rPr>
      <t>※2</t>
    </r>
    <rPh sb="5" eb="7">
      <t>ルイセキ</t>
    </rPh>
    <rPh sb="7" eb="10">
      <t>キョウキュウリョウ</t>
    </rPh>
    <phoneticPr fontId="2"/>
  </si>
  <si>
    <r>
      <t>対供給量
接種率</t>
    </r>
    <r>
      <rPr>
        <sz val="8"/>
        <color theme="1"/>
        <rFont val="游ゴシック"/>
        <family val="3"/>
        <charset val="128"/>
        <scheme val="minor"/>
      </rPr>
      <t>※3</t>
    </r>
    <phoneticPr fontId="2"/>
  </si>
  <si>
    <t>全国</t>
    <rPh sb="0" eb="2">
      <t>ゼンコク</t>
    </rPh>
    <phoneticPr fontId="2"/>
  </si>
  <si>
    <t>注：ワクチン接種記録システム(VRS)への報告を居住地の都道府県別に集計。</t>
    <rPh sb="0" eb="1">
      <t>チュウ</t>
    </rPh>
    <rPh sb="8" eb="10">
      <t>キロク</t>
    </rPh>
    <rPh sb="21" eb="23">
      <t>ホウコク</t>
    </rPh>
    <phoneticPr fontId="2"/>
  </si>
  <si>
    <t>※1：武田/モデルナ社のワクチンは、大規模接種会場（一部会場を除く）と職域接種会場で利用。</t>
    <rPh sb="3" eb="5">
      <t>タケダ</t>
    </rPh>
    <rPh sb="10" eb="11">
      <t>シャ</t>
    </rPh>
    <rPh sb="18" eb="25">
      <t>ダイキボセッシュカイジョウ</t>
    </rPh>
    <rPh sb="26" eb="28">
      <t>イチブ</t>
    </rPh>
    <rPh sb="28" eb="30">
      <t>カイジョウ</t>
    </rPh>
    <rPh sb="31" eb="32">
      <t>ノゾ</t>
    </rPh>
    <rPh sb="35" eb="37">
      <t>ショクイキ</t>
    </rPh>
    <rPh sb="37" eb="39">
      <t>セッシュ</t>
    </rPh>
    <rPh sb="39" eb="41">
      <t>カイジョウ</t>
    </rPh>
    <rPh sb="42" eb="44">
      <t>リヨウ</t>
    </rPh>
    <phoneticPr fontId="2"/>
  </si>
  <si>
    <t>※2：職域接種等の会場の種別を問わず、ワクチンが配送された先の施設が所在する都道府県ごとに集計。</t>
    <rPh sb="3" eb="5">
      <t>ショクイキ</t>
    </rPh>
    <rPh sb="5" eb="7">
      <t>セッシュ</t>
    </rPh>
    <rPh sb="7" eb="8">
      <t>トウ</t>
    </rPh>
    <rPh sb="9" eb="11">
      <t>カイジョウ</t>
    </rPh>
    <rPh sb="12" eb="14">
      <t>シュベツ</t>
    </rPh>
    <rPh sb="15" eb="16">
      <t>ト</t>
    </rPh>
    <rPh sb="24" eb="26">
      <t>ハイソウ</t>
    </rPh>
    <rPh sb="29" eb="30">
      <t>サキ</t>
    </rPh>
    <rPh sb="31" eb="33">
      <t>シセツ</t>
    </rPh>
    <rPh sb="34" eb="36">
      <t>ショザイ</t>
    </rPh>
    <rPh sb="38" eb="42">
      <t>トドウフケン</t>
    </rPh>
    <rPh sb="45" eb="47">
      <t>シュウケイ</t>
    </rPh>
    <phoneticPr fontId="2"/>
  </si>
  <si>
    <t>※3：VRSに登録された接種回数を、ワクチン接種円滑化システム(V-SYS)に登録されたワクチンの累計供給量で除したもの。</t>
    <phoneticPr fontId="2"/>
  </si>
  <si>
    <t>※4：一般接種用の1、2回目向け供給が対象。</t>
  </si>
  <si>
    <t>※5：ファイザー社から無償提供された、2020年東京オリンピック・パラリンピック競技大会関係者分を含む。</t>
    <phoneticPr fontId="2"/>
  </si>
  <si>
    <t>※6：小児（5-11歳）対象の接種およびワクチンも含む</t>
  </si>
  <si>
    <t>これまでのワクチン総接種回数（医療従事者等、都道府県別）</t>
    <rPh sb="9" eb="10">
      <t>ソウ</t>
    </rPh>
    <rPh sb="10" eb="12">
      <t>セッシュ</t>
    </rPh>
    <rPh sb="12" eb="14">
      <t>カイスウ</t>
    </rPh>
    <rPh sb="15" eb="17">
      <t>イリョウ</t>
    </rPh>
    <rPh sb="17" eb="20">
      <t>ジュウジシャ</t>
    </rPh>
    <rPh sb="20" eb="21">
      <t>トウ</t>
    </rPh>
    <rPh sb="22" eb="26">
      <t>トドウフケン</t>
    </rPh>
    <rPh sb="26" eb="27">
      <t>ベツ</t>
    </rPh>
    <phoneticPr fontId="2"/>
  </si>
  <si>
    <t>（8月2日公表時点）</t>
    <rPh sb="2" eb="3">
      <t>ガツ</t>
    </rPh>
    <rPh sb="4" eb="5">
      <t>ニチ</t>
    </rPh>
    <rPh sb="5" eb="7">
      <t>コウヒョウ</t>
    </rPh>
    <rPh sb="7" eb="9">
      <t>ジテン</t>
    </rPh>
    <phoneticPr fontId="2"/>
  </si>
  <si>
    <t>接種回数
（7月30日まで）</t>
    <rPh sb="0" eb="2">
      <t>セッシュ</t>
    </rPh>
    <rPh sb="2" eb="4">
      <t>カイスウ</t>
    </rPh>
    <rPh sb="7" eb="8">
      <t>ガツ</t>
    </rPh>
    <rPh sb="10" eb="11">
      <t>ニチ</t>
    </rPh>
    <phoneticPr fontId="2"/>
  </si>
  <si>
    <t>注：ワクチン接種円滑化システム（V-SYS）への報告（17時時点）を</t>
    <rPh sb="6" eb="8">
      <t>セッシュ</t>
    </rPh>
    <rPh sb="8" eb="11">
      <t>エンカツカ</t>
    </rPh>
    <rPh sb="24" eb="26">
      <t>ホウコク</t>
    </rPh>
    <rPh sb="29" eb="30">
      <t>ジ</t>
    </rPh>
    <rPh sb="30" eb="32">
      <t>ジテン</t>
    </rPh>
    <phoneticPr fontId="2"/>
  </si>
  <si>
    <r>
      <t>　　接種実施機関所在地の都道府県別に集計（</t>
    </r>
    <r>
      <rPr>
        <sz val="11"/>
        <rFont val="游ゴシック"/>
        <family val="3"/>
        <charset val="128"/>
        <scheme val="minor"/>
      </rPr>
      <t>高齢者、基礎疾患保有者、その他</t>
    </r>
    <r>
      <rPr>
        <sz val="11"/>
        <color theme="1"/>
        <rFont val="游ゴシック"/>
        <family val="2"/>
        <charset val="128"/>
        <scheme val="minor"/>
      </rPr>
      <t>を除く）。</t>
    </r>
    <rPh sb="2" eb="4">
      <t>セッシュ</t>
    </rPh>
    <rPh sb="4" eb="6">
      <t>ジッシ</t>
    </rPh>
    <rPh sb="6" eb="8">
      <t>キカン</t>
    </rPh>
    <rPh sb="8" eb="11">
      <t>ショザイチ</t>
    </rPh>
    <rPh sb="12" eb="16">
      <t>トドウフケン</t>
    </rPh>
    <rPh sb="16" eb="17">
      <t>ベツ</t>
    </rPh>
    <rPh sb="21" eb="24">
      <t>コウレイシャ</t>
    </rPh>
    <rPh sb="25" eb="27">
      <t>キソ</t>
    </rPh>
    <rPh sb="27" eb="29">
      <t>シッカン</t>
    </rPh>
    <rPh sb="29" eb="32">
      <t>ホユウシャ</t>
    </rPh>
    <rPh sb="35" eb="36">
      <t>ホカ</t>
    </rPh>
    <phoneticPr fontId="2"/>
  </si>
  <si>
    <t>　　医療従事者等向け優先接種の接種実績は、45都道府県は7月21日時点まで、兵庫県、沖縄県は７月27日時点までの実績を集計。</t>
    <phoneticPr fontId="2"/>
  </si>
  <si>
    <t>　　高齢者施設等従事者向け優先接種の接種実績は、７月30日時点までの実績を集計。</t>
    <phoneticPr fontId="2"/>
  </si>
  <si>
    <r>
      <t>　　</t>
    </r>
    <r>
      <rPr>
        <sz val="11"/>
        <rFont val="游ゴシック"/>
        <family val="3"/>
        <charset val="128"/>
        <scheme val="minor"/>
      </rPr>
      <t>医療従事者等は、令和３年７月30日で集計を終了。</t>
    </r>
    <rPh sb="10" eb="12">
      <t>レイワ</t>
    </rPh>
    <rPh sb="13" eb="14">
      <t>ネン</t>
    </rPh>
    <rPh sb="15" eb="16">
      <t>ガツ</t>
    </rPh>
    <rPh sb="18" eb="19">
      <t>ニチ</t>
    </rPh>
    <rPh sb="20" eb="22">
      <t>シュウケイ</t>
    </rPh>
    <rPh sb="23" eb="25">
      <t>シュウリョウ</t>
    </rPh>
    <phoneticPr fontId="2"/>
  </si>
  <si>
    <t>　　4月9日までの接種実績は厚生労働省の「新型コロナワクチン接種実績」のページをご覧ください。</t>
    <rPh sb="3" eb="4">
      <t>ガツ</t>
    </rPh>
    <rPh sb="5" eb="6">
      <t>ニチ</t>
    </rPh>
    <rPh sb="9" eb="11">
      <t>セッシュ</t>
    </rPh>
    <rPh sb="11" eb="13">
      <t>ジッセキ</t>
    </rPh>
    <rPh sb="14" eb="16">
      <t>コウセイ</t>
    </rPh>
    <rPh sb="16" eb="19">
      <t>ロウドウショウ</t>
    </rPh>
    <rPh sb="21" eb="23">
      <t>シンガタ</t>
    </rPh>
    <rPh sb="30" eb="32">
      <t>セッシュ</t>
    </rPh>
    <rPh sb="32" eb="34">
      <t>ジッセキ</t>
    </rPh>
    <rPh sb="41" eb="42">
      <t>ラン</t>
    </rPh>
    <phoneticPr fontId="2"/>
  </si>
  <si>
    <t>　　https://www.mhlw.go.jp/stf/seisakunitsuite/bunya/vaccine_sesshujisseki.html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</si>
</sst>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_ "/>
    <numFmt numFmtId="177" formatCode="0.0%"/>
    <numFmt numFmtId="178" formatCode="#,##0.0;[Red]\-#,##0.0"/>
    <numFmt numFmtId="179" formatCode="#,##0_ ;[Red]\-#,##0\ "/>
    <numFmt numFmtId="180" formatCode="#,##0_);[Red]\(#,##0\)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8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4" fillId="0" borderId="0"/>
    <xf numFmtId="9" fontId="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38" fontId="0" fillId="0" borderId="0" xfId="1" applyFont="1">
      <alignment vertical="center"/>
    </xf>
    <xf numFmtId="0" fontId="5" fillId="0" borderId="0" xfId="0" applyFont="1" applyAlignment="1">
      <alignment horizontal="left" vertical="center"/>
    </xf>
    <xf numFmtId="38" fontId="5" fillId="0" borderId="0" xfId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176" fontId="6" fillId="0" borderId="0" xfId="0" applyNumberFormat="1" applyFont="1">
      <alignment vertical="center"/>
    </xf>
    <xf numFmtId="0" fontId="5" fillId="0" borderId="0" xfId="0" applyFont="1" applyAlignment="1">
      <alignment horizontal="righ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7" fontId="5" fillId="0" borderId="1" xfId="3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38" fontId="3" fillId="0" borderId="0" xfId="1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center" vertical="center"/>
    </xf>
    <xf numFmtId="177" fontId="5" fillId="0" borderId="0" xfId="3" applyNumberFormat="1" applyFont="1" applyFill="1" applyBorder="1" applyAlignment="1">
      <alignment horizontal="center" vertical="center"/>
    </xf>
    <xf numFmtId="178" fontId="5" fillId="0" borderId="0" xfId="1" applyNumberFormat="1" applyFont="1" applyFill="1" applyBorder="1" applyAlignment="1">
      <alignment horizontal="center" vertical="center"/>
    </xf>
    <xf numFmtId="38" fontId="5" fillId="0" borderId="0" xfId="1" applyFont="1">
      <alignment vertical="center"/>
    </xf>
    <xf numFmtId="0" fontId="5" fillId="0" borderId="0" xfId="0" applyFont="1">
      <alignment vertical="center"/>
    </xf>
    <xf numFmtId="38" fontId="6" fillId="0" borderId="0" xfId="1" applyFont="1">
      <alignment vertical="center"/>
    </xf>
    <xf numFmtId="179" fontId="3" fillId="0" borderId="1" xfId="1" applyNumberFormat="1" applyFont="1" applyFill="1" applyBorder="1" applyAlignment="1">
      <alignment vertical="center"/>
    </xf>
    <xf numFmtId="179" fontId="5" fillId="0" borderId="1" xfId="1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180" fontId="3" fillId="0" borderId="1" xfId="1" applyNumberFormat="1" applyFont="1" applyBorder="1">
      <alignment vertical="center"/>
    </xf>
    <xf numFmtId="10" fontId="3" fillId="0" borderId="1" xfId="3" applyNumberFormat="1" applyFont="1" applyBorder="1">
      <alignment vertical="center"/>
    </xf>
    <xf numFmtId="10" fontId="3" fillId="0" borderId="6" xfId="3" applyNumberFormat="1" applyFont="1" applyBorder="1">
      <alignment vertical="center"/>
    </xf>
    <xf numFmtId="180" fontId="3" fillId="0" borderId="6" xfId="1" applyNumberFormat="1" applyFont="1" applyBorder="1">
      <alignment vertical="center"/>
    </xf>
    <xf numFmtId="0" fontId="3" fillId="0" borderId="1" xfId="0" applyFont="1" applyBorder="1" applyAlignment="1">
      <alignment horizontal="left" vertical="center"/>
    </xf>
    <xf numFmtId="180" fontId="3" fillId="0" borderId="1" xfId="1" applyNumberFormat="1" applyFont="1" applyFill="1" applyBorder="1">
      <alignment vertical="center"/>
    </xf>
    <xf numFmtId="180" fontId="3" fillId="0" borderId="1" xfId="0" applyNumberFormat="1" applyFont="1" applyBorder="1">
      <alignment vertical="center"/>
    </xf>
    <xf numFmtId="38" fontId="3" fillId="0" borderId="1" xfId="1" applyFont="1" applyBorder="1" applyAlignment="1">
      <alignment horizontal="left" vertical="center"/>
    </xf>
    <xf numFmtId="10" fontId="3" fillId="0" borderId="1" xfId="3" applyNumberFormat="1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180" fontId="0" fillId="0" borderId="1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0" xfId="0" applyNumberFormat="1">
      <alignment vertical="center"/>
    </xf>
    <xf numFmtId="10" fontId="0" fillId="0" borderId="1" xfId="0" applyNumberFormat="1" applyBorder="1">
      <alignment vertical="center"/>
    </xf>
    <xf numFmtId="10" fontId="0" fillId="0" borderId="1" xfId="3" applyNumberFormat="1" applyFont="1" applyBorder="1">
      <alignment vertical="center"/>
    </xf>
    <xf numFmtId="0" fontId="0" fillId="0" borderId="1" xfId="0" applyBorder="1" applyAlignment="1">
      <alignment horizontal="left" vertical="center"/>
    </xf>
    <xf numFmtId="180" fontId="4" fillId="0" borderId="1" xfId="3" applyNumberFormat="1" applyFont="1" applyBorder="1" applyAlignment="1"/>
    <xf numFmtId="176" fontId="0" fillId="0" borderId="1" xfId="0" applyNumberFormat="1" applyBorder="1">
      <alignment vertical="center"/>
    </xf>
    <xf numFmtId="38" fontId="0" fillId="0" borderId="1" xfId="1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0" xfId="1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8" fontId="10" fillId="0" borderId="0" xfId="1" applyFont="1" applyFill="1">
      <alignment vertical="center"/>
    </xf>
    <xf numFmtId="38" fontId="0" fillId="0" borderId="0" xfId="1" applyFont="1" applyFill="1">
      <alignment vertical="center"/>
    </xf>
    <xf numFmtId="38" fontId="3" fillId="0" borderId="0" xfId="1" applyFont="1" applyFill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38" fontId="5" fillId="0" borderId="1" xfId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56" fontId="5" fillId="0" borderId="2" xfId="0" applyNumberFormat="1" applyFont="1" applyBorder="1" applyAlignment="1">
      <alignment horizontal="center" vertical="center" wrapText="1"/>
    </xf>
    <xf numFmtId="56" fontId="5" fillId="0" borderId="2" xfId="0" applyNumberFormat="1" applyFont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center" wrapText="1"/>
    </xf>
    <xf numFmtId="56" fontId="3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56" fontId="5" fillId="0" borderId="9" xfId="0" applyNumberFormat="1" applyFont="1" applyBorder="1" applyAlignment="1">
      <alignment horizontal="center" vertical="center" wrapText="1"/>
    </xf>
    <xf numFmtId="56" fontId="5" fillId="0" borderId="10" xfId="0" applyNumberFormat="1" applyFont="1" applyBorder="1" applyAlignment="1">
      <alignment horizontal="center" vertical="center" wrapText="1"/>
    </xf>
    <xf numFmtId="38" fontId="5" fillId="0" borderId="3" xfId="1" applyFont="1" applyFill="1" applyBorder="1" applyAlignment="1">
      <alignment horizontal="center" vertical="center"/>
    </xf>
    <xf numFmtId="38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 wrapText="1"/>
    </xf>
    <xf numFmtId="56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Normal="100" zoomScaleSheetLayoutView="100" workbookViewId="0">
      <selection activeCell="I17" sqref="I17"/>
    </sheetView>
  </sheetViews>
  <sheetFormatPr defaultRowHeight="18" x14ac:dyDescent="0.45"/>
  <cols>
    <col min="1" max="1" width="13.59765625" customWidth="1"/>
    <col min="2" max="3" width="13.59765625" style="1" customWidth="1"/>
    <col min="4" max="8" width="13.59765625" customWidth="1"/>
    <col min="10" max="10" width="10.5" bestFit="1" customWidth="1"/>
  </cols>
  <sheetData>
    <row r="1" spans="1:8" x14ac:dyDescent="0.45">
      <c r="A1" s="67" t="s">
        <v>0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2"/>
      <c r="F2" s="2"/>
      <c r="G2" s="2"/>
      <c r="H2" s="2"/>
    </row>
    <row r="3" spans="1:8" x14ac:dyDescent="0.45">
      <c r="A3" s="2"/>
      <c r="B3" s="3"/>
      <c r="C3" s="3"/>
      <c r="D3" s="2"/>
      <c r="E3" s="2"/>
      <c r="F3" s="2"/>
      <c r="G3" s="57"/>
      <c r="H3" s="56" t="s">
        <v>1</v>
      </c>
    </row>
    <row r="4" spans="1:8" x14ac:dyDescent="0.45">
      <c r="A4" s="4"/>
      <c r="B4" s="5"/>
      <c r="C4" s="5"/>
      <c r="D4" s="4"/>
      <c r="E4" s="6"/>
      <c r="F4" s="6"/>
      <c r="G4" s="6"/>
      <c r="H4" s="7" t="s">
        <v>2</v>
      </c>
    </row>
    <row r="5" spans="1:8" ht="19.5" customHeight="1" x14ac:dyDescent="0.45">
      <c r="A5" s="63" t="s">
        <v>3</v>
      </c>
      <c r="B5" s="68" t="s">
        <v>4</v>
      </c>
      <c r="C5" s="64" t="s">
        <v>5</v>
      </c>
      <c r="D5" s="69"/>
      <c r="E5" s="72" t="s">
        <v>6</v>
      </c>
      <c r="F5" s="73"/>
      <c r="G5" s="74">
        <v>44643</v>
      </c>
      <c r="H5" s="75"/>
    </row>
    <row r="6" spans="1:8" ht="21.75" customHeight="1" x14ac:dyDescent="0.45">
      <c r="A6" s="63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62" t="s">
        <v>10</v>
      </c>
      <c r="F7" s="8"/>
      <c r="G7" s="62" t="s">
        <v>10</v>
      </c>
      <c r="H7" s="9"/>
    </row>
    <row r="8" spans="1:8" ht="18.75" customHeight="1" x14ac:dyDescent="0.45">
      <c r="A8" s="63"/>
      <c r="B8" s="68"/>
      <c r="C8" s="81"/>
      <c r="D8" s="64" t="s">
        <v>11</v>
      </c>
      <c r="E8" s="63"/>
      <c r="F8" s="64" t="s">
        <v>12</v>
      </c>
      <c r="G8" s="63"/>
      <c r="H8" s="66" t="s">
        <v>12</v>
      </c>
    </row>
    <row r="9" spans="1:8" ht="35.1" customHeight="1" x14ac:dyDescent="0.45">
      <c r="A9" s="63"/>
      <c r="B9" s="68"/>
      <c r="C9" s="81"/>
      <c r="D9" s="65"/>
      <c r="E9" s="63"/>
      <c r="F9" s="65"/>
      <c r="G9" s="63"/>
      <c r="H9" s="65"/>
    </row>
    <row r="10" spans="1:8" x14ac:dyDescent="0.45">
      <c r="A10" s="10" t="s">
        <v>13</v>
      </c>
      <c r="B10" s="20">
        <v>126645025.00000003</v>
      </c>
      <c r="C10" s="21">
        <f>SUM(C11:C57)</f>
        <v>46501331</v>
      </c>
      <c r="D10" s="11">
        <f>C10/$B10</f>
        <v>0.36717850543280312</v>
      </c>
      <c r="E10" s="21">
        <f>SUM(E11:E57)</f>
        <v>5343061</v>
      </c>
      <c r="F10" s="11">
        <f>E10/$B10</f>
        <v>4.2189268784936472E-2</v>
      </c>
      <c r="G10" s="21">
        <f>SUM(G11:G57)</f>
        <v>920386</v>
      </c>
      <c r="H10" s="11">
        <f>G10/$B10</f>
        <v>7.2674469447181192E-3</v>
      </c>
    </row>
    <row r="11" spans="1:8" x14ac:dyDescent="0.45">
      <c r="A11" s="12" t="s">
        <v>14</v>
      </c>
      <c r="B11" s="20">
        <v>5226603</v>
      </c>
      <c r="C11" s="21">
        <v>1848693</v>
      </c>
      <c r="D11" s="11">
        <f t="shared" ref="D11:D57" si="0">C11/$B11</f>
        <v>0.35370832642157823</v>
      </c>
      <c r="E11" s="21">
        <v>234340</v>
      </c>
      <c r="F11" s="11">
        <f t="shared" ref="F11:F57" si="1">E11/$B11</f>
        <v>4.4836005336544596E-2</v>
      </c>
      <c r="G11" s="21">
        <v>68892</v>
      </c>
      <c r="H11" s="11">
        <f t="shared" ref="H11:H57" si="2">G11/$B11</f>
        <v>1.318102790665371E-2</v>
      </c>
    </row>
    <row r="12" spans="1:8" x14ac:dyDescent="0.45">
      <c r="A12" s="12" t="s">
        <v>15</v>
      </c>
      <c r="B12" s="20">
        <v>1259615</v>
      </c>
      <c r="C12" s="21">
        <v>444615</v>
      </c>
      <c r="D12" s="11">
        <f t="shared" si="0"/>
        <v>0.35297690167233636</v>
      </c>
      <c r="E12" s="21">
        <v>59335</v>
      </c>
      <c r="F12" s="11">
        <f t="shared" si="1"/>
        <v>4.7105663238370454E-2</v>
      </c>
      <c r="G12" s="21">
        <v>13130</v>
      </c>
      <c r="H12" s="11">
        <f t="shared" si="2"/>
        <v>1.0423819976738925E-2</v>
      </c>
    </row>
    <row r="13" spans="1:8" x14ac:dyDescent="0.45">
      <c r="A13" s="12" t="s">
        <v>16</v>
      </c>
      <c r="B13" s="20">
        <v>1220823</v>
      </c>
      <c r="C13" s="21">
        <v>444463</v>
      </c>
      <c r="D13" s="11">
        <f t="shared" si="0"/>
        <v>0.3640683375067475</v>
      </c>
      <c r="E13" s="21">
        <v>46957</v>
      </c>
      <c r="F13" s="11">
        <f t="shared" si="1"/>
        <v>3.8463397232850298E-2</v>
      </c>
      <c r="G13" s="21">
        <v>6334</v>
      </c>
      <c r="H13" s="11">
        <f t="shared" si="2"/>
        <v>5.1883033003146239E-3</v>
      </c>
    </row>
    <row r="14" spans="1:8" x14ac:dyDescent="0.45">
      <c r="A14" s="12" t="s">
        <v>17</v>
      </c>
      <c r="B14" s="20">
        <v>2281989</v>
      </c>
      <c r="C14" s="21">
        <v>842293</v>
      </c>
      <c r="D14" s="11">
        <f t="shared" si="0"/>
        <v>0.36910475905010937</v>
      </c>
      <c r="E14" s="21">
        <v>74529</v>
      </c>
      <c r="F14" s="11">
        <f t="shared" si="1"/>
        <v>3.2659666632924175E-2</v>
      </c>
      <c r="G14" s="21">
        <v>20776</v>
      </c>
      <c r="H14" s="11">
        <f t="shared" si="2"/>
        <v>9.1043383644706447E-3</v>
      </c>
    </row>
    <row r="15" spans="1:8" x14ac:dyDescent="0.45">
      <c r="A15" s="12" t="s">
        <v>18</v>
      </c>
      <c r="B15" s="20">
        <v>971288</v>
      </c>
      <c r="C15" s="21">
        <v>326296</v>
      </c>
      <c r="D15" s="11">
        <f t="shared" si="0"/>
        <v>0.33594155389544605</v>
      </c>
      <c r="E15" s="21">
        <v>47919</v>
      </c>
      <c r="F15" s="11">
        <f t="shared" si="1"/>
        <v>4.9335521493110178E-2</v>
      </c>
      <c r="G15" s="21">
        <v>9200</v>
      </c>
      <c r="H15" s="11">
        <f t="shared" si="2"/>
        <v>9.4719588834619606E-3</v>
      </c>
    </row>
    <row r="16" spans="1:8" x14ac:dyDescent="0.45">
      <c r="A16" s="12" t="s">
        <v>19</v>
      </c>
      <c r="B16" s="20">
        <v>1069562</v>
      </c>
      <c r="C16" s="21">
        <v>428981</v>
      </c>
      <c r="D16" s="11">
        <f t="shared" si="0"/>
        <v>0.40108100325179841</v>
      </c>
      <c r="E16" s="21">
        <v>56688</v>
      </c>
      <c r="F16" s="11">
        <f t="shared" si="1"/>
        <v>5.3001135044064764E-2</v>
      </c>
      <c r="G16" s="21">
        <v>12875</v>
      </c>
      <c r="H16" s="11">
        <f t="shared" si="2"/>
        <v>1.2037637836796745E-2</v>
      </c>
    </row>
    <row r="17" spans="1:8" x14ac:dyDescent="0.45">
      <c r="A17" s="12" t="s">
        <v>20</v>
      </c>
      <c r="B17" s="20">
        <v>1862059.0000000002</v>
      </c>
      <c r="C17" s="21">
        <v>721034</v>
      </c>
      <c r="D17" s="11">
        <f t="shared" si="0"/>
        <v>0.38722403532863348</v>
      </c>
      <c r="E17" s="21">
        <v>84910</v>
      </c>
      <c r="F17" s="11">
        <f t="shared" si="1"/>
        <v>4.5600058859574258E-2</v>
      </c>
      <c r="G17" s="21">
        <v>21079</v>
      </c>
      <c r="H17" s="11">
        <f t="shared" si="2"/>
        <v>1.1320264288081095E-2</v>
      </c>
    </row>
    <row r="18" spans="1:8" x14ac:dyDescent="0.45">
      <c r="A18" s="12" t="s">
        <v>21</v>
      </c>
      <c r="B18" s="20">
        <v>2907675</v>
      </c>
      <c r="C18" s="21">
        <v>1139601</v>
      </c>
      <c r="D18" s="11">
        <f t="shared" si="0"/>
        <v>0.39192860274961955</v>
      </c>
      <c r="E18" s="21">
        <v>118776</v>
      </c>
      <c r="F18" s="11">
        <f t="shared" si="1"/>
        <v>4.0849132038484358E-2</v>
      </c>
      <c r="G18" s="21">
        <v>19170</v>
      </c>
      <c r="H18" s="11">
        <f t="shared" si="2"/>
        <v>6.5928963862880137E-3</v>
      </c>
    </row>
    <row r="19" spans="1:8" x14ac:dyDescent="0.45">
      <c r="A19" s="12" t="s">
        <v>22</v>
      </c>
      <c r="B19" s="20">
        <v>1955401</v>
      </c>
      <c r="C19" s="21">
        <v>696056</v>
      </c>
      <c r="D19" s="11">
        <f t="shared" si="0"/>
        <v>0.35596586071092323</v>
      </c>
      <c r="E19" s="21">
        <v>71529</v>
      </c>
      <c r="F19" s="11">
        <f t="shared" si="1"/>
        <v>3.6580220629937286E-2</v>
      </c>
      <c r="G19" s="21">
        <v>12173</v>
      </c>
      <c r="H19" s="11">
        <f t="shared" si="2"/>
        <v>6.2253215580845055E-3</v>
      </c>
    </row>
    <row r="20" spans="1:8" x14ac:dyDescent="0.45">
      <c r="A20" s="12" t="s">
        <v>23</v>
      </c>
      <c r="B20" s="20">
        <v>1958101</v>
      </c>
      <c r="C20" s="21">
        <v>812866</v>
      </c>
      <c r="D20" s="11">
        <f t="shared" si="0"/>
        <v>0.41512976092653037</v>
      </c>
      <c r="E20" s="21">
        <v>90231</v>
      </c>
      <c r="F20" s="11">
        <f t="shared" si="1"/>
        <v>4.6080871211444149E-2</v>
      </c>
      <c r="G20" s="21">
        <v>12557</v>
      </c>
      <c r="H20" s="11">
        <f t="shared" si="2"/>
        <v>6.412845915506912E-3</v>
      </c>
    </row>
    <row r="21" spans="1:8" x14ac:dyDescent="0.45">
      <c r="A21" s="12" t="s">
        <v>24</v>
      </c>
      <c r="B21" s="20">
        <v>7393799</v>
      </c>
      <c r="C21" s="21">
        <v>2561573</v>
      </c>
      <c r="D21" s="11">
        <f t="shared" si="0"/>
        <v>0.34644882826812035</v>
      </c>
      <c r="E21" s="21">
        <v>291315</v>
      </c>
      <c r="F21" s="11">
        <f t="shared" si="1"/>
        <v>3.9399907949891524E-2</v>
      </c>
      <c r="G21" s="21">
        <v>51450</v>
      </c>
      <c r="H21" s="11">
        <f t="shared" si="2"/>
        <v>6.9585337659300722E-3</v>
      </c>
    </row>
    <row r="22" spans="1:8" x14ac:dyDescent="0.45">
      <c r="A22" s="12" t="s">
        <v>25</v>
      </c>
      <c r="B22" s="20">
        <v>6322892.0000000009</v>
      </c>
      <c r="C22" s="21">
        <v>2251559</v>
      </c>
      <c r="D22" s="11">
        <f t="shared" si="0"/>
        <v>0.35609638753911971</v>
      </c>
      <c r="E22" s="21">
        <v>256964</v>
      </c>
      <c r="F22" s="11">
        <f t="shared" si="1"/>
        <v>4.0640263980469687E-2</v>
      </c>
      <c r="G22" s="21">
        <v>42469</v>
      </c>
      <c r="H22" s="11">
        <f t="shared" si="2"/>
        <v>6.7167049508357873E-3</v>
      </c>
    </row>
    <row r="23" spans="1:8" x14ac:dyDescent="0.45">
      <c r="A23" s="12" t="s">
        <v>26</v>
      </c>
      <c r="B23" s="20">
        <v>13843329.000000002</v>
      </c>
      <c r="C23" s="21">
        <v>5269968</v>
      </c>
      <c r="D23" s="11">
        <f t="shared" si="0"/>
        <v>0.38068646638391673</v>
      </c>
      <c r="E23" s="21">
        <v>656597</v>
      </c>
      <c r="F23" s="11">
        <f t="shared" si="1"/>
        <v>4.7430571071452529E-2</v>
      </c>
      <c r="G23" s="21">
        <v>86348</v>
      </c>
      <c r="H23" s="11">
        <f t="shared" si="2"/>
        <v>6.237517001871442E-3</v>
      </c>
    </row>
    <row r="24" spans="1:8" x14ac:dyDescent="0.45">
      <c r="A24" s="12" t="s">
        <v>27</v>
      </c>
      <c r="B24" s="20">
        <v>9220206</v>
      </c>
      <c r="C24" s="21">
        <v>3174921</v>
      </c>
      <c r="D24" s="11">
        <f t="shared" si="0"/>
        <v>0.34434382485597392</v>
      </c>
      <c r="E24" s="21">
        <v>438102</v>
      </c>
      <c r="F24" s="11">
        <f t="shared" si="1"/>
        <v>4.7515424275769977E-2</v>
      </c>
      <c r="G24" s="21">
        <v>69400</v>
      </c>
      <c r="H24" s="11">
        <f t="shared" si="2"/>
        <v>7.526946794898075E-3</v>
      </c>
    </row>
    <row r="25" spans="1:8" x14ac:dyDescent="0.45">
      <c r="A25" s="12" t="s">
        <v>28</v>
      </c>
      <c r="B25" s="20">
        <v>2213174</v>
      </c>
      <c r="C25" s="21">
        <v>817802</v>
      </c>
      <c r="D25" s="11">
        <f t="shared" si="0"/>
        <v>0.36951545608253122</v>
      </c>
      <c r="E25" s="21">
        <v>128887</v>
      </c>
      <c r="F25" s="11">
        <f t="shared" si="1"/>
        <v>5.8236270623096061E-2</v>
      </c>
      <c r="G25" s="21">
        <v>29015</v>
      </c>
      <c r="H25" s="11">
        <f t="shared" si="2"/>
        <v>1.3110130518431899E-2</v>
      </c>
    </row>
    <row r="26" spans="1:8" x14ac:dyDescent="0.45">
      <c r="A26" s="12" t="s">
        <v>29</v>
      </c>
      <c r="B26" s="20">
        <v>1047674</v>
      </c>
      <c r="C26" s="21">
        <v>413232</v>
      </c>
      <c r="D26" s="11">
        <f t="shared" si="0"/>
        <v>0.39442803772929363</v>
      </c>
      <c r="E26" s="21">
        <v>49376</v>
      </c>
      <c r="F26" s="11">
        <f t="shared" si="1"/>
        <v>4.7129164224749304E-2</v>
      </c>
      <c r="G26" s="21">
        <v>7746</v>
      </c>
      <c r="H26" s="11">
        <f t="shared" si="2"/>
        <v>7.3935212671117157E-3</v>
      </c>
    </row>
    <row r="27" spans="1:8" x14ac:dyDescent="0.45">
      <c r="A27" s="12" t="s">
        <v>30</v>
      </c>
      <c r="B27" s="20">
        <v>1132656</v>
      </c>
      <c r="C27" s="21">
        <v>412880</v>
      </c>
      <c r="D27" s="11">
        <f t="shared" si="0"/>
        <v>0.36452373889336215</v>
      </c>
      <c r="E27" s="21">
        <v>45120</v>
      </c>
      <c r="F27" s="11">
        <f t="shared" si="1"/>
        <v>3.9835572318515068E-2</v>
      </c>
      <c r="G27" s="21">
        <v>6093</v>
      </c>
      <c r="H27" s="11">
        <f t="shared" si="2"/>
        <v>5.3793914480654318E-3</v>
      </c>
    </row>
    <row r="28" spans="1:8" x14ac:dyDescent="0.45">
      <c r="A28" s="12" t="s">
        <v>31</v>
      </c>
      <c r="B28" s="20">
        <v>774582.99999999988</v>
      </c>
      <c r="C28" s="21">
        <v>293768</v>
      </c>
      <c r="D28" s="11">
        <f t="shared" si="0"/>
        <v>0.37925954997721362</v>
      </c>
      <c r="E28" s="21">
        <v>33782</v>
      </c>
      <c r="F28" s="11">
        <f t="shared" si="1"/>
        <v>4.361314410463437E-2</v>
      </c>
      <c r="G28" s="21">
        <v>3181</v>
      </c>
      <c r="H28" s="11">
        <f t="shared" si="2"/>
        <v>4.1067258124694193E-3</v>
      </c>
    </row>
    <row r="29" spans="1:8" x14ac:dyDescent="0.45">
      <c r="A29" s="12" t="s">
        <v>32</v>
      </c>
      <c r="B29" s="20">
        <v>820997</v>
      </c>
      <c r="C29" s="21">
        <v>325977</v>
      </c>
      <c r="D29" s="11">
        <f t="shared" si="0"/>
        <v>0.39705017192511055</v>
      </c>
      <c r="E29" s="21">
        <v>38248</v>
      </c>
      <c r="F29" s="11">
        <f t="shared" si="1"/>
        <v>4.6587259149546222E-2</v>
      </c>
      <c r="G29" s="21">
        <v>5901</v>
      </c>
      <c r="H29" s="11">
        <f t="shared" si="2"/>
        <v>7.1876023907517326E-3</v>
      </c>
    </row>
    <row r="30" spans="1:8" x14ac:dyDescent="0.45">
      <c r="A30" s="12" t="s">
        <v>33</v>
      </c>
      <c r="B30" s="20">
        <v>2071737</v>
      </c>
      <c r="C30" s="21">
        <v>835143</v>
      </c>
      <c r="D30" s="11">
        <f t="shared" si="0"/>
        <v>0.40311246070326495</v>
      </c>
      <c r="E30" s="21">
        <v>82464</v>
      </c>
      <c r="F30" s="11">
        <f t="shared" si="1"/>
        <v>3.9804280176489584E-2</v>
      </c>
      <c r="G30" s="21">
        <v>18362</v>
      </c>
      <c r="H30" s="11">
        <f t="shared" si="2"/>
        <v>8.8630941089530187E-3</v>
      </c>
    </row>
    <row r="31" spans="1:8" x14ac:dyDescent="0.45">
      <c r="A31" s="12" t="s">
        <v>34</v>
      </c>
      <c r="B31" s="20">
        <v>2016791</v>
      </c>
      <c r="C31" s="21">
        <v>874250</v>
      </c>
      <c r="D31" s="11">
        <f t="shared" si="0"/>
        <v>0.43348567104871055</v>
      </c>
      <c r="E31" s="21">
        <v>86920</v>
      </c>
      <c r="F31" s="11">
        <f t="shared" si="1"/>
        <v>4.3098169319478317E-2</v>
      </c>
      <c r="G31" s="21">
        <v>10234</v>
      </c>
      <c r="H31" s="11">
        <f t="shared" si="2"/>
        <v>5.07439789249357E-3</v>
      </c>
    </row>
    <row r="32" spans="1:8" x14ac:dyDescent="0.45">
      <c r="A32" s="12" t="s">
        <v>35</v>
      </c>
      <c r="B32" s="20">
        <v>3686259.9999999995</v>
      </c>
      <c r="C32" s="21">
        <v>1288361</v>
      </c>
      <c r="D32" s="11">
        <f t="shared" si="0"/>
        <v>0.34950356187572235</v>
      </c>
      <c r="E32" s="21">
        <v>156314</v>
      </c>
      <c r="F32" s="11">
        <f t="shared" si="1"/>
        <v>4.2404496698550842E-2</v>
      </c>
      <c r="G32" s="21">
        <v>25398</v>
      </c>
      <c r="H32" s="11">
        <f t="shared" si="2"/>
        <v>6.8899100985823037E-3</v>
      </c>
    </row>
    <row r="33" spans="1:8" x14ac:dyDescent="0.45">
      <c r="A33" s="12" t="s">
        <v>36</v>
      </c>
      <c r="B33" s="20">
        <v>7558801.9999999991</v>
      </c>
      <c r="C33" s="21">
        <v>2732962</v>
      </c>
      <c r="D33" s="11">
        <f t="shared" si="0"/>
        <v>0.36156020491077823</v>
      </c>
      <c r="E33" s="21">
        <v>290410</v>
      </c>
      <c r="F33" s="11">
        <f t="shared" si="1"/>
        <v>3.8420109430039318E-2</v>
      </c>
      <c r="G33" s="21">
        <v>37609</v>
      </c>
      <c r="H33" s="11">
        <f t="shared" si="2"/>
        <v>4.9755238991575652E-3</v>
      </c>
    </row>
    <row r="34" spans="1:8" x14ac:dyDescent="0.45">
      <c r="A34" s="12" t="s">
        <v>37</v>
      </c>
      <c r="B34" s="20">
        <v>1800557</v>
      </c>
      <c r="C34" s="21">
        <v>653616</v>
      </c>
      <c r="D34" s="11">
        <f t="shared" si="0"/>
        <v>0.36300766929344641</v>
      </c>
      <c r="E34" s="21">
        <v>67202</v>
      </c>
      <c r="F34" s="11">
        <f t="shared" si="1"/>
        <v>3.7322895081910765E-2</v>
      </c>
      <c r="G34" s="21">
        <v>16044</v>
      </c>
      <c r="H34" s="11">
        <f t="shared" si="2"/>
        <v>8.9105760050917585E-3</v>
      </c>
    </row>
    <row r="35" spans="1:8" x14ac:dyDescent="0.45">
      <c r="A35" s="12" t="s">
        <v>38</v>
      </c>
      <c r="B35" s="20">
        <v>1418843</v>
      </c>
      <c r="C35" s="21">
        <v>504638</v>
      </c>
      <c r="D35" s="11">
        <f t="shared" si="0"/>
        <v>0.35566866806263975</v>
      </c>
      <c r="E35" s="21">
        <v>58603</v>
      </c>
      <c r="F35" s="11">
        <f t="shared" si="1"/>
        <v>4.1303371831837632E-2</v>
      </c>
      <c r="G35" s="21">
        <v>10048</v>
      </c>
      <c r="H35" s="11">
        <f t="shared" si="2"/>
        <v>7.0818265304899838E-3</v>
      </c>
    </row>
    <row r="36" spans="1:8" x14ac:dyDescent="0.45">
      <c r="A36" s="12" t="s">
        <v>39</v>
      </c>
      <c r="B36" s="20">
        <v>2530542</v>
      </c>
      <c r="C36" s="21">
        <v>870863</v>
      </c>
      <c r="D36" s="11">
        <f t="shared" si="0"/>
        <v>0.3441408994594834</v>
      </c>
      <c r="E36" s="21">
        <v>102352</v>
      </c>
      <c r="F36" s="11">
        <f t="shared" si="1"/>
        <v>4.0446671108402867E-2</v>
      </c>
      <c r="G36" s="21">
        <v>14605</v>
      </c>
      <c r="H36" s="11">
        <f t="shared" si="2"/>
        <v>5.7714908505766748E-3</v>
      </c>
    </row>
    <row r="37" spans="1:8" x14ac:dyDescent="0.45">
      <c r="A37" s="12" t="s">
        <v>40</v>
      </c>
      <c r="B37" s="20">
        <v>8839511</v>
      </c>
      <c r="C37" s="21">
        <v>2884649</v>
      </c>
      <c r="D37" s="11">
        <f t="shared" si="0"/>
        <v>0.32633581201494066</v>
      </c>
      <c r="E37" s="21">
        <v>323317</v>
      </c>
      <c r="F37" s="11">
        <f t="shared" si="1"/>
        <v>3.6576344551186149E-2</v>
      </c>
      <c r="G37" s="21">
        <v>61679</v>
      </c>
      <c r="H37" s="11">
        <f t="shared" si="2"/>
        <v>6.9776484242171314E-3</v>
      </c>
    </row>
    <row r="38" spans="1:8" x14ac:dyDescent="0.45">
      <c r="A38" s="12" t="s">
        <v>41</v>
      </c>
      <c r="B38" s="20">
        <v>5523625</v>
      </c>
      <c r="C38" s="21">
        <v>1998588</v>
      </c>
      <c r="D38" s="11">
        <f t="shared" si="0"/>
        <v>0.36182543166851477</v>
      </c>
      <c r="E38" s="21">
        <v>221893</v>
      </c>
      <c r="F38" s="11">
        <f t="shared" si="1"/>
        <v>4.0171626422865418E-2</v>
      </c>
      <c r="G38" s="21">
        <v>43524</v>
      </c>
      <c r="H38" s="11">
        <f t="shared" si="2"/>
        <v>7.8796080472515791E-3</v>
      </c>
    </row>
    <row r="39" spans="1:8" x14ac:dyDescent="0.45">
      <c r="A39" s="12" t="s">
        <v>42</v>
      </c>
      <c r="B39" s="20">
        <v>1344738.9999999998</v>
      </c>
      <c r="C39" s="21">
        <v>532043</v>
      </c>
      <c r="D39" s="11">
        <f t="shared" si="0"/>
        <v>0.39564777997812223</v>
      </c>
      <c r="E39" s="21">
        <v>59519</v>
      </c>
      <c r="F39" s="11">
        <f t="shared" si="1"/>
        <v>4.4260633476087191E-2</v>
      </c>
      <c r="G39" s="21">
        <v>8367</v>
      </c>
      <c r="H39" s="11">
        <f t="shared" si="2"/>
        <v>6.2220252405857206E-3</v>
      </c>
    </row>
    <row r="40" spans="1:8" x14ac:dyDescent="0.45">
      <c r="A40" s="12" t="s">
        <v>43</v>
      </c>
      <c r="B40" s="20">
        <v>944432</v>
      </c>
      <c r="C40" s="21">
        <v>399415</v>
      </c>
      <c r="D40" s="11">
        <f t="shared" si="0"/>
        <v>0.42291557253460282</v>
      </c>
      <c r="E40" s="21">
        <v>36652</v>
      </c>
      <c r="F40" s="11">
        <f t="shared" si="1"/>
        <v>3.88085113592085E-2</v>
      </c>
      <c r="G40" s="21">
        <v>9065</v>
      </c>
      <c r="H40" s="11">
        <f t="shared" si="2"/>
        <v>9.5983617666491605E-3</v>
      </c>
    </row>
    <row r="41" spans="1:8" x14ac:dyDescent="0.45">
      <c r="A41" s="12" t="s">
        <v>44</v>
      </c>
      <c r="B41" s="20">
        <v>556788</v>
      </c>
      <c r="C41" s="21">
        <v>217980</v>
      </c>
      <c r="D41" s="11">
        <f t="shared" si="0"/>
        <v>0.39149550636867175</v>
      </c>
      <c r="E41" s="21">
        <v>22829</v>
      </c>
      <c r="F41" s="11">
        <f t="shared" si="1"/>
        <v>4.1001242842877358E-2</v>
      </c>
      <c r="G41" s="21">
        <v>2880</v>
      </c>
      <c r="H41" s="11">
        <f t="shared" si="2"/>
        <v>5.1725252699411622E-3</v>
      </c>
    </row>
    <row r="42" spans="1:8" x14ac:dyDescent="0.45">
      <c r="A42" s="12" t="s">
        <v>45</v>
      </c>
      <c r="B42" s="20">
        <v>672814.99999999988</v>
      </c>
      <c r="C42" s="21">
        <v>248791</v>
      </c>
      <c r="D42" s="11">
        <f t="shared" si="0"/>
        <v>0.36977623863915049</v>
      </c>
      <c r="E42" s="21">
        <v>29935</v>
      </c>
      <c r="F42" s="11">
        <f t="shared" si="1"/>
        <v>4.449217095338244E-2</v>
      </c>
      <c r="G42" s="21">
        <v>6006</v>
      </c>
      <c r="H42" s="11">
        <f t="shared" si="2"/>
        <v>8.9266737513283758E-3</v>
      </c>
    </row>
    <row r="43" spans="1:8" x14ac:dyDescent="0.45">
      <c r="A43" s="12" t="s">
        <v>46</v>
      </c>
      <c r="B43" s="20">
        <v>1893791</v>
      </c>
      <c r="C43" s="21">
        <v>737547</v>
      </c>
      <c r="D43" s="11">
        <f t="shared" si="0"/>
        <v>0.38945533060406351</v>
      </c>
      <c r="E43" s="21">
        <v>63271</v>
      </c>
      <c r="F43" s="11">
        <f t="shared" si="1"/>
        <v>3.3409705717262358E-2</v>
      </c>
      <c r="G43" s="21">
        <v>9618</v>
      </c>
      <c r="H43" s="11">
        <f t="shared" si="2"/>
        <v>5.0787019264533417E-3</v>
      </c>
    </row>
    <row r="44" spans="1:8" x14ac:dyDescent="0.45">
      <c r="A44" s="12" t="s">
        <v>47</v>
      </c>
      <c r="B44" s="20">
        <v>2812432.9999999995</v>
      </c>
      <c r="C44" s="21">
        <v>1078309</v>
      </c>
      <c r="D44" s="11">
        <f t="shared" si="0"/>
        <v>0.3834078891834935</v>
      </c>
      <c r="E44" s="21">
        <v>104995</v>
      </c>
      <c r="F44" s="11">
        <f t="shared" si="1"/>
        <v>3.7332444897354003E-2</v>
      </c>
      <c r="G44" s="21">
        <v>16860</v>
      </c>
      <c r="H44" s="11">
        <f t="shared" si="2"/>
        <v>5.994809476350193E-3</v>
      </c>
    </row>
    <row r="45" spans="1:8" x14ac:dyDescent="0.45">
      <c r="A45" s="12" t="s">
        <v>48</v>
      </c>
      <c r="B45" s="20">
        <v>1356110</v>
      </c>
      <c r="C45" s="21">
        <v>610564</v>
      </c>
      <c r="D45" s="11">
        <f t="shared" si="0"/>
        <v>0.45023191334036322</v>
      </c>
      <c r="E45" s="21">
        <v>59985</v>
      </c>
      <c r="F45" s="11">
        <f t="shared" si="1"/>
        <v>4.4233137429854512E-2</v>
      </c>
      <c r="G45" s="21">
        <v>12115</v>
      </c>
      <c r="H45" s="11">
        <f t="shared" si="2"/>
        <v>8.9336410763138675E-3</v>
      </c>
    </row>
    <row r="46" spans="1:8" x14ac:dyDescent="0.45">
      <c r="A46" s="12" t="s">
        <v>49</v>
      </c>
      <c r="B46" s="20">
        <v>734949</v>
      </c>
      <c r="C46" s="21">
        <v>305047</v>
      </c>
      <c r="D46" s="11">
        <f t="shared" si="0"/>
        <v>0.41505873196643578</v>
      </c>
      <c r="E46" s="21">
        <v>33787</v>
      </c>
      <c r="F46" s="11">
        <f t="shared" si="1"/>
        <v>4.5971897369749465E-2</v>
      </c>
      <c r="G46" s="21">
        <v>8957</v>
      </c>
      <c r="H46" s="11">
        <f t="shared" si="2"/>
        <v>1.2187240203061708E-2</v>
      </c>
    </row>
    <row r="47" spans="1:8" x14ac:dyDescent="0.45">
      <c r="A47" s="12" t="s">
        <v>50</v>
      </c>
      <c r="B47" s="20">
        <v>973896</v>
      </c>
      <c r="C47" s="21">
        <v>327570</v>
      </c>
      <c r="D47" s="11">
        <f t="shared" si="0"/>
        <v>0.33635008255501614</v>
      </c>
      <c r="E47" s="21">
        <v>42596</v>
      </c>
      <c r="F47" s="11">
        <f t="shared" si="1"/>
        <v>4.3737729695983968E-2</v>
      </c>
      <c r="G47" s="21">
        <v>4551</v>
      </c>
      <c r="H47" s="11">
        <f t="shared" si="2"/>
        <v>4.6729835629266371E-3</v>
      </c>
    </row>
    <row r="48" spans="1:8" x14ac:dyDescent="0.45">
      <c r="A48" s="12" t="s">
        <v>51</v>
      </c>
      <c r="B48" s="20">
        <v>1356219</v>
      </c>
      <c r="C48" s="21">
        <v>522325</v>
      </c>
      <c r="D48" s="11">
        <f t="shared" si="0"/>
        <v>0.38513322700832242</v>
      </c>
      <c r="E48" s="21">
        <v>55425</v>
      </c>
      <c r="F48" s="11">
        <f t="shared" si="1"/>
        <v>4.0867293556571614E-2</v>
      </c>
      <c r="G48" s="21">
        <v>4632</v>
      </c>
      <c r="H48" s="11">
        <f t="shared" si="2"/>
        <v>3.415377604944334E-3</v>
      </c>
    </row>
    <row r="49" spans="1:8" x14ac:dyDescent="0.45">
      <c r="A49" s="12" t="s">
        <v>52</v>
      </c>
      <c r="B49" s="20">
        <v>701167</v>
      </c>
      <c r="C49" s="21">
        <v>274466</v>
      </c>
      <c r="D49" s="11">
        <f t="shared" si="0"/>
        <v>0.39144169648600119</v>
      </c>
      <c r="E49" s="21">
        <v>28826</v>
      </c>
      <c r="F49" s="11">
        <f t="shared" si="1"/>
        <v>4.1111461320912139E-2</v>
      </c>
      <c r="G49" s="21">
        <v>6435</v>
      </c>
      <c r="H49" s="11">
        <f t="shared" si="2"/>
        <v>9.177556844517782E-3</v>
      </c>
    </row>
    <row r="50" spans="1:8" x14ac:dyDescent="0.45">
      <c r="A50" s="12" t="s">
        <v>53</v>
      </c>
      <c r="B50" s="20">
        <v>5124170</v>
      </c>
      <c r="C50" s="21">
        <v>1883861</v>
      </c>
      <c r="D50" s="11">
        <f t="shared" si="0"/>
        <v>0.3676421742448045</v>
      </c>
      <c r="E50" s="21">
        <v>219105</v>
      </c>
      <c r="F50" s="11">
        <f t="shared" si="1"/>
        <v>4.2759120013582688E-2</v>
      </c>
      <c r="G50" s="21">
        <v>30553</v>
      </c>
      <c r="H50" s="11">
        <f t="shared" si="2"/>
        <v>5.962526614066278E-3</v>
      </c>
    </row>
    <row r="51" spans="1:8" x14ac:dyDescent="0.45">
      <c r="A51" s="12" t="s">
        <v>54</v>
      </c>
      <c r="B51" s="20">
        <v>818222</v>
      </c>
      <c r="C51" s="21">
        <v>341528</v>
      </c>
      <c r="D51" s="11">
        <f t="shared" si="0"/>
        <v>0.41740261200505485</v>
      </c>
      <c r="E51" s="21">
        <v>28299</v>
      </c>
      <c r="F51" s="11">
        <f t="shared" si="1"/>
        <v>3.4585968111343866E-2</v>
      </c>
      <c r="G51" s="21">
        <v>4730</v>
      </c>
      <c r="H51" s="11">
        <f t="shared" si="2"/>
        <v>5.7808272082637722E-3</v>
      </c>
    </row>
    <row r="52" spans="1:8" x14ac:dyDescent="0.45">
      <c r="A52" s="12" t="s">
        <v>55</v>
      </c>
      <c r="B52" s="20">
        <v>1335937.9999999998</v>
      </c>
      <c r="C52" s="21">
        <v>554019</v>
      </c>
      <c r="D52" s="11">
        <f t="shared" si="0"/>
        <v>0.41470412549085367</v>
      </c>
      <c r="E52" s="21">
        <v>65153</v>
      </c>
      <c r="F52" s="11">
        <f t="shared" si="1"/>
        <v>4.8769478823119043E-2</v>
      </c>
      <c r="G52" s="21">
        <v>10082</v>
      </c>
      <c r="H52" s="11">
        <f t="shared" si="2"/>
        <v>7.5467574094007367E-3</v>
      </c>
    </row>
    <row r="53" spans="1:8" x14ac:dyDescent="0.45">
      <c r="A53" s="12" t="s">
        <v>56</v>
      </c>
      <c r="B53" s="20">
        <v>1758645</v>
      </c>
      <c r="C53" s="21">
        <v>731076</v>
      </c>
      <c r="D53" s="11">
        <f t="shared" si="0"/>
        <v>0.41570413585459259</v>
      </c>
      <c r="E53" s="21">
        <v>92360</v>
      </c>
      <c r="F53" s="11">
        <f t="shared" si="1"/>
        <v>5.2517705392503888E-2</v>
      </c>
      <c r="G53" s="21">
        <v>14870</v>
      </c>
      <c r="H53" s="11">
        <f t="shared" si="2"/>
        <v>8.4553733129767526E-3</v>
      </c>
    </row>
    <row r="54" spans="1:8" x14ac:dyDescent="0.45">
      <c r="A54" s="12" t="s">
        <v>57</v>
      </c>
      <c r="B54" s="20">
        <v>1141741</v>
      </c>
      <c r="C54" s="21">
        <v>432077</v>
      </c>
      <c r="D54" s="11">
        <f t="shared" si="0"/>
        <v>0.37843696600192162</v>
      </c>
      <c r="E54" s="21">
        <v>41393</v>
      </c>
      <c r="F54" s="11">
        <f t="shared" si="1"/>
        <v>3.6254281838000037E-2</v>
      </c>
      <c r="G54" s="21">
        <v>8431</v>
      </c>
      <c r="H54" s="11">
        <f t="shared" si="2"/>
        <v>7.3843367278568434E-3</v>
      </c>
    </row>
    <row r="55" spans="1:8" x14ac:dyDescent="0.45">
      <c r="A55" s="12" t="s">
        <v>58</v>
      </c>
      <c r="B55" s="20">
        <v>1087241</v>
      </c>
      <c r="C55" s="21">
        <v>399092</v>
      </c>
      <c r="D55" s="11">
        <f t="shared" si="0"/>
        <v>0.36706857081364663</v>
      </c>
      <c r="E55" s="21">
        <v>43418</v>
      </c>
      <c r="F55" s="11">
        <f t="shared" si="1"/>
        <v>3.9934108445137735E-2</v>
      </c>
      <c r="G55" s="21">
        <v>6874</v>
      </c>
      <c r="H55" s="11">
        <f t="shared" si="2"/>
        <v>6.3224252948518318E-3</v>
      </c>
    </row>
    <row r="56" spans="1:8" x14ac:dyDescent="0.45">
      <c r="A56" s="12" t="s">
        <v>59</v>
      </c>
      <c r="B56" s="20">
        <v>1617517</v>
      </c>
      <c r="C56" s="21">
        <v>623351</v>
      </c>
      <c r="D56" s="11">
        <f t="shared" si="0"/>
        <v>0.38537523871464718</v>
      </c>
      <c r="E56" s="21">
        <v>61733</v>
      </c>
      <c r="F56" s="11">
        <f t="shared" si="1"/>
        <v>3.8165286670866522E-2</v>
      </c>
      <c r="G56" s="21">
        <v>14309</v>
      </c>
      <c r="H56" s="11">
        <f t="shared" si="2"/>
        <v>8.8462748768637356E-3</v>
      </c>
    </row>
    <row r="57" spans="1:8" x14ac:dyDescent="0.45">
      <c r="A57" s="12" t="s">
        <v>60</v>
      </c>
      <c r="B57" s="20">
        <v>1485118</v>
      </c>
      <c r="C57" s="21">
        <v>412622</v>
      </c>
      <c r="D57" s="11">
        <f t="shared" si="0"/>
        <v>0.27783785530846705</v>
      </c>
      <c r="E57" s="21">
        <v>40700</v>
      </c>
      <c r="F57" s="11">
        <f t="shared" si="1"/>
        <v>2.7405229752787322E-2</v>
      </c>
      <c r="G57" s="21">
        <v>5759</v>
      </c>
      <c r="H57" s="11">
        <f t="shared" si="2"/>
        <v>3.8778063426609874E-3</v>
      </c>
    </row>
    <row r="58" spans="1:8" ht="9.75" customHeight="1" x14ac:dyDescent="0.45">
      <c r="A58" s="4"/>
      <c r="B58" s="13"/>
      <c r="C58" s="14"/>
      <c r="D58" s="15"/>
      <c r="E58" s="16"/>
      <c r="F58" s="15"/>
      <c r="G58" s="16"/>
      <c r="H58" s="15"/>
    </row>
    <row r="59" spans="1:8" ht="18.75" customHeight="1" x14ac:dyDescent="0.45">
      <c r="A59" s="2" t="s">
        <v>61</v>
      </c>
      <c r="B59" s="13"/>
      <c r="C59" s="14"/>
      <c r="D59" s="15"/>
      <c r="E59" s="16"/>
      <c r="F59" s="15"/>
      <c r="G59" s="16"/>
      <c r="H59" s="15"/>
    </row>
    <row r="60" spans="1:8" ht="18.75" customHeight="1" x14ac:dyDescent="0.45">
      <c r="A60" s="2" t="s">
        <v>62</v>
      </c>
      <c r="B60" s="13"/>
      <c r="C60" s="14"/>
      <c r="D60" s="15"/>
      <c r="E60" s="16"/>
      <c r="F60" s="15"/>
      <c r="G60" s="16"/>
      <c r="H60" s="15"/>
    </row>
    <row r="61" spans="1:8" x14ac:dyDescent="0.45">
      <c r="A61" s="2" t="s">
        <v>63</v>
      </c>
      <c r="B61" s="17"/>
      <c r="C61" s="17"/>
      <c r="D61" s="18"/>
      <c r="E61" s="18"/>
      <c r="F61" s="18"/>
      <c r="G61" s="18"/>
      <c r="H61" s="18"/>
    </row>
    <row r="62" spans="1:8" x14ac:dyDescent="0.45">
      <c r="A62" s="2" t="s">
        <v>64</v>
      </c>
    </row>
    <row r="63" spans="1:8" x14ac:dyDescent="0.45">
      <c r="A63" s="57" t="s">
        <v>65</v>
      </c>
      <c r="B63" s="60"/>
      <c r="C63" s="60"/>
      <c r="D63" s="24"/>
      <c r="E63" s="24"/>
      <c r="F63" s="24"/>
      <c r="G63" s="24"/>
      <c r="H63" s="24"/>
    </row>
  </sheetData>
  <mergeCells count="14">
    <mergeCell ref="G7:G9"/>
    <mergeCell ref="D8:D9"/>
    <mergeCell ref="F8:F9"/>
    <mergeCell ref="H8:H9"/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</mergeCells>
  <phoneticPr fontId="2"/>
  <pageMargins left="0.7" right="0.7" top="0.75" bottom="0.75" header="0.3" footer="0.3"/>
  <pageSetup paperSize="9"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view="pageBreakPreview" zoomScaleNormal="100" zoomScaleSheetLayoutView="100" workbookViewId="0">
      <selection activeCell="G39" sqref="G39"/>
    </sheetView>
  </sheetViews>
  <sheetFormatPr defaultRowHeight="18" x14ac:dyDescent="0.45"/>
  <cols>
    <col min="1" max="1" width="13.59765625" customWidth="1"/>
    <col min="2" max="3" width="13.59765625" style="1" customWidth="1"/>
    <col min="4" max="4" width="13.59765625" customWidth="1"/>
    <col min="5" max="5" width="13.59765625" style="1" customWidth="1"/>
    <col min="6" max="6" width="13.59765625" customWidth="1"/>
    <col min="7" max="7" width="13.59765625" style="1" customWidth="1"/>
    <col min="8" max="8" width="13.59765625" customWidth="1"/>
    <col min="10" max="10" width="9.5" bestFit="1" customWidth="1"/>
  </cols>
  <sheetData>
    <row r="1" spans="1:8" x14ac:dyDescent="0.45">
      <c r="A1" s="67" t="s">
        <v>66</v>
      </c>
      <c r="B1" s="67"/>
      <c r="C1" s="67"/>
      <c r="D1" s="67"/>
      <c r="E1" s="67"/>
      <c r="F1" s="67"/>
      <c r="G1" s="67"/>
      <c r="H1" s="67"/>
    </row>
    <row r="2" spans="1:8" x14ac:dyDescent="0.45">
      <c r="A2" s="2"/>
      <c r="B2" s="3"/>
      <c r="C2" s="3"/>
      <c r="D2" s="2"/>
      <c r="E2" s="3"/>
      <c r="F2" s="2"/>
      <c r="G2" s="3"/>
      <c r="H2" s="2"/>
    </row>
    <row r="3" spans="1:8" x14ac:dyDescent="0.45">
      <c r="A3" s="4"/>
      <c r="B3" s="5"/>
      <c r="C3" s="5"/>
      <c r="D3" s="4"/>
      <c r="E3" s="19"/>
      <c r="F3" s="6"/>
      <c r="G3" s="58"/>
      <c r="H3" s="56" t="str">
        <f>'進捗状況 (都道府県別)'!H3</f>
        <v>（3月24日公表時点）</v>
      </c>
    </row>
    <row r="4" spans="1:8" x14ac:dyDescent="0.45">
      <c r="A4" s="2" t="s">
        <v>67</v>
      </c>
      <c r="B4" s="5"/>
      <c r="C4" s="5"/>
      <c r="D4" s="4"/>
      <c r="E4" s="19"/>
      <c r="F4" s="6"/>
      <c r="G4" s="19"/>
      <c r="H4" s="7" t="s">
        <v>2</v>
      </c>
    </row>
    <row r="5" spans="1:8" ht="24" customHeight="1" x14ac:dyDescent="0.45">
      <c r="A5" s="82" t="s">
        <v>68</v>
      </c>
      <c r="B5" s="68" t="s">
        <v>4</v>
      </c>
      <c r="C5" s="64" t="s">
        <v>5</v>
      </c>
      <c r="D5" s="69"/>
      <c r="E5" s="72" t="str">
        <f>'進捗状況 (都道府県別)'!E5</f>
        <v>直近1週間</v>
      </c>
      <c r="F5" s="73"/>
      <c r="G5" s="83">
        <f>'進捗状況 (都道府県別)'!G5:H5</f>
        <v>44643</v>
      </c>
      <c r="H5" s="84"/>
    </row>
    <row r="6" spans="1:8" ht="23.25" customHeight="1" x14ac:dyDescent="0.45">
      <c r="A6" s="82"/>
      <c r="B6" s="68"/>
      <c r="C6" s="70"/>
      <c r="D6" s="71"/>
      <c r="E6" s="76" t="s">
        <v>7</v>
      </c>
      <c r="F6" s="77"/>
      <c r="G6" s="78" t="s">
        <v>8</v>
      </c>
      <c r="H6" s="79"/>
    </row>
    <row r="7" spans="1:8" ht="18.75" customHeight="1" x14ac:dyDescent="0.45">
      <c r="A7" s="63"/>
      <c r="B7" s="68"/>
      <c r="C7" s="80" t="s">
        <v>9</v>
      </c>
      <c r="D7" s="8"/>
      <c r="E7" s="80" t="s">
        <v>10</v>
      </c>
      <c r="F7" s="8"/>
      <c r="G7" s="80" t="s">
        <v>10</v>
      </c>
      <c r="H7" s="9"/>
    </row>
    <row r="8" spans="1:8" ht="18.75" customHeight="1" x14ac:dyDescent="0.45">
      <c r="A8" s="63"/>
      <c r="B8" s="68"/>
      <c r="C8" s="81"/>
      <c r="D8" s="66" t="s">
        <v>11</v>
      </c>
      <c r="E8" s="81"/>
      <c r="F8" s="64" t="s">
        <v>12</v>
      </c>
      <c r="G8" s="81"/>
      <c r="H8" s="66" t="s">
        <v>12</v>
      </c>
    </row>
    <row r="9" spans="1:8" ht="35.1" customHeight="1" x14ac:dyDescent="0.45">
      <c r="A9" s="63"/>
      <c r="B9" s="68"/>
      <c r="C9" s="81"/>
      <c r="D9" s="65"/>
      <c r="E9" s="81"/>
      <c r="F9" s="65"/>
      <c r="G9" s="81"/>
      <c r="H9" s="65"/>
    </row>
    <row r="10" spans="1:8" x14ac:dyDescent="0.45">
      <c r="A10" s="10" t="s">
        <v>69</v>
      </c>
      <c r="B10" s="20">
        <v>27549031.999999996</v>
      </c>
      <c r="C10" s="21">
        <f>SUM(C11:C30)</f>
        <v>9279714</v>
      </c>
      <c r="D10" s="11">
        <f>C10/$B10</f>
        <v>0.33684355951236333</v>
      </c>
      <c r="E10" s="21">
        <f>SUM(E11:E30)</f>
        <v>1144351</v>
      </c>
      <c r="F10" s="11">
        <f>E10/$B10</f>
        <v>4.1538700887929568E-2</v>
      </c>
      <c r="G10" s="21">
        <f>SUM(G11:G30)</f>
        <v>201055</v>
      </c>
      <c r="H10" s="11">
        <f>G10/$B10</f>
        <v>7.2980785676970443E-3</v>
      </c>
    </row>
    <row r="11" spans="1:8" x14ac:dyDescent="0.45">
      <c r="A11" s="12" t="s">
        <v>70</v>
      </c>
      <c r="B11" s="20">
        <v>1961575</v>
      </c>
      <c r="C11" s="21">
        <v>595705</v>
      </c>
      <c r="D11" s="11">
        <f t="shared" ref="D11:D30" si="0">C11/$B11</f>
        <v>0.30368708818169071</v>
      </c>
      <c r="E11" s="21">
        <v>99446</v>
      </c>
      <c r="F11" s="11">
        <f t="shared" ref="F11:F30" si="1">E11/$B11</f>
        <v>5.0697016428125359E-2</v>
      </c>
      <c r="G11" s="21">
        <v>37662</v>
      </c>
      <c r="H11" s="11">
        <f t="shared" ref="H11:H30" si="2">G11/$B11</f>
        <v>1.9199877649337904E-2</v>
      </c>
    </row>
    <row r="12" spans="1:8" x14ac:dyDescent="0.45">
      <c r="A12" s="12" t="s">
        <v>71</v>
      </c>
      <c r="B12" s="20">
        <v>1065932</v>
      </c>
      <c r="C12" s="21">
        <v>392293</v>
      </c>
      <c r="D12" s="11">
        <f t="shared" si="0"/>
        <v>0.36802816689995232</v>
      </c>
      <c r="E12" s="21">
        <v>24982</v>
      </c>
      <c r="F12" s="11">
        <f t="shared" si="1"/>
        <v>2.3436767073321749E-2</v>
      </c>
      <c r="G12" s="21">
        <v>8383</v>
      </c>
      <c r="H12" s="11">
        <f t="shared" si="2"/>
        <v>7.8644791600214654E-3</v>
      </c>
    </row>
    <row r="13" spans="1:8" x14ac:dyDescent="0.45">
      <c r="A13" s="12" t="s">
        <v>72</v>
      </c>
      <c r="B13" s="20">
        <v>1324589</v>
      </c>
      <c r="C13" s="21">
        <v>438515</v>
      </c>
      <c r="D13" s="11">
        <f t="shared" si="0"/>
        <v>0.33105740724103855</v>
      </c>
      <c r="E13" s="21">
        <v>46719</v>
      </c>
      <c r="F13" s="11">
        <f t="shared" si="1"/>
        <v>3.5270563170915654E-2</v>
      </c>
      <c r="G13" s="21">
        <v>6840</v>
      </c>
      <c r="H13" s="11">
        <f t="shared" si="2"/>
        <v>5.1638659236940667E-3</v>
      </c>
    </row>
    <row r="14" spans="1:8" x14ac:dyDescent="0.45">
      <c r="A14" s="12" t="s">
        <v>73</v>
      </c>
      <c r="B14" s="20">
        <v>974726</v>
      </c>
      <c r="C14" s="21">
        <v>374012</v>
      </c>
      <c r="D14" s="11">
        <f t="shared" si="0"/>
        <v>0.3837098835980573</v>
      </c>
      <c r="E14" s="21">
        <v>35453</v>
      </c>
      <c r="F14" s="11">
        <f t="shared" si="1"/>
        <v>3.6372272823337021E-2</v>
      </c>
      <c r="G14" s="21">
        <v>5200</v>
      </c>
      <c r="H14" s="11">
        <f t="shared" si="2"/>
        <v>5.3348325580727298E-3</v>
      </c>
    </row>
    <row r="15" spans="1:8" x14ac:dyDescent="0.45">
      <c r="A15" s="12" t="s">
        <v>74</v>
      </c>
      <c r="B15" s="20">
        <v>3759920</v>
      </c>
      <c r="C15" s="21">
        <v>1180508</v>
      </c>
      <c r="D15" s="11">
        <f t="shared" si="0"/>
        <v>0.31397157386327368</v>
      </c>
      <c r="E15" s="21">
        <v>213959</v>
      </c>
      <c r="F15" s="11">
        <f t="shared" si="1"/>
        <v>5.6905200110640652E-2</v>
      </c>
      <c r="G15" s="21">
        <v>33691</v>
      </c>
      <c r="H15" s="11">
        <f t="shared" si="2"/>
        <v>8.9605629907019303E-3</v>
      </c>
    </row>
    <row r="16" spans="1:8" x14ac:dyDescent="0.45">
      <c r="A16" s="12" t="s">
        <v>75</v>
      </c>
      <c r="B16" s="20">
        <v>1521562.0000000002</v>
      </c>
      <c r="C16" s="21">
        <v>510242</v>
      </c>
      <c r="D16" s="11">
        <f t="shared" si="0"/>
        <v>0.33534091939730348</v>
      </c>
      <c r="E16" s="21">
        <v>66687</v>
      </c>
      <c r="F16" s="11">
        <f t="shared" si="1"/>
        <v>4.3827987292006494E-2</v>
      </c>
      <c r="G16" s="21">
        <v>10229</v>
      </c>
      <c r="H16" s="11">
        <f t="shared" si="2"/>
        <v>6.722696807622692E-3</v>
      </c>
    </row>
    <row r="17" spans="1:8" x14ac:dyDescent="0.45">
      <c r="A17" s="12" t="s">
        <v>76</v>
      </c>
      <c r="B17" s="20">
        <v>718601</v>
      </c>
      <c r="C17" s="21">
        <v>286444</v>
      </c>
      <c r="D17" s="11">
        <f t="shared" si="0"/>
        <v>0.39861341690312146</v>
      </c>
      <c r="E17" s="21">
        <v>29958</v>
      </c>
      <c r="F17" s="11">
        <f t="shared" si="1"/>
        <v>4.1689338033206187E-2</v>
      </c>
      <c r="G17" s="21">
        <v>3361</v>
      </c>
      <c r="H17" s="11">
        <f t="shared" si="2"/>
        <v>4.6771435052275186E-3</v>
      </c>
    </row>
    <row r="18" spans="1:8" x14ac:dyDescent="0.45">
      <c r="A18" s="12" t="s">
        <v>77</v>
      </c>
      <c r="B18" s="20">
        <v>784774</v>
      </c>
      <c r="C18" s="21">
        <v>290295</v>
      </c>
      <c r="D18" s="11">
        <f t="shared" si="0"/>
        <v>0.36990904387760043</v>
      </c>
      <c r="E18" s="21">
        <v>38857</v>
      </c>
      <c r="F18" s="11">
        <f t="shared" si="1"/>
        <v>4.951361793331583E-2</v>
      </c>
      <c r="G18" s="21">
        <v>6631</v>
      </c>
      <c r="H18" s="11">
        <f t="shared" si="2"/>
        <v>8.449566371974606E-3</v>
      </c>
    </row>
    <row r="19" spans="1:8" x14ac:dyDescent="0.45">
      <c r="A19" s="12" t="s">
        <v>78</v>
      </c>
      <c r="B19" s="20">
        <v>694295.99999999988</v>
      </c>
      <c r="C19" s="21">
        <v>207412</v>
      </c>
      <c r="D19" s="11">
        <f t="shared" si="0"/>
        <v>0.29873713805062974</v>
      </c>
      <c r="E19" s="21">
        <v>31361</v>
      </c>
      <c r="F19" s="11">
        <f t="shared" si="1"/>
        <v>4.5169495431343409E-2</v>
      </c>
      <c r="G19" s="21">
        <v>5092</v>
      </c>
      <c r="H19" s="11">
        <f t="shared" si="2"/>
        <v>7.3340477260419199E-3</v>
      </c>
    </row>
    <row r="20" spans="1:8" x14ac:dyDescent="0.45">
      <c r="A20" s="12" t="s">
        <v>79</v>
      </c>
      <c r="B20" s="20">
        <v>799966</v>
      </c>
      <c r="C20" s="21">
        <v>313740</v>
      </c>
      <c r="D20" s="11">
        <f t="shared" si="0"/>
        <v>0.39219166814589618</v>
      </c>
      <c r="E20" s="21">
        <v>33999</v>
      </c>
      <c r="F20" s="11">
        <f t="shared" si="1"/>
        <v>4.2500556273641632E-2</v>
      </c>
      <c r="G20" s="21">
        <v>4303</v>
      </c>
      <c r="H20" s="11">
        <f t="shared" si="2"/>
        <v>5.3789786065907797E-3</v>
      </c>
    </row>
    <row r="21" spans="1:8" x14ac:dyDescent="0.45">
      <c r="A21" s="12" t="s">
        <v>80</v>
      </c>
      <c r="B21" s="20">
        <v>2300944</v>
      </c>
      <c r="C21" s="21">
        <v>774622</v>
      </c>
      <c r="D21" s="11">
        <f t="shared" si="0"/>
        <v>0.33665399940198459</v>
      </c>
      <c r="E21" s="21">
        <v>95798</v>
      </c>
      <c r="F21" s="11">
        <f t="shared" si="1"/>
        <v>4.1634216217343839E-2</v>
      </c>
      <c r="G21" s="21">
        <v>11331</v>
      </c>
      <c r="H21" s="11">
        <f t="shared" si="2"/>
        <v>4.9245005528165834E-3</v>
      </c>
    </row>
    <row r="22" spans="1:8" x14ac:dyDescent="0.45">
      <c r="A22" s="12" t="s">
        <v>81</v>
      </c>
      <c r="B22" s="20">
        <v>1400720</v>
      </c>
      <c r="C22" s="21">
        <v>482093</v>
      </c>
      <c r="D22" s="11">
        <f t="shared" si="0"/>
        <v>0.34417513850019987</v>
      </c>
      <c r="E22" s="21">
        <v>55159</v>
      </c>
      <c r="F22" s="11">
        <f t="shared" si="1"/>
        <v>3.9379033639842367E-2</v>
      </c>
      <c r="G22" s="21">
        <v>6354</v>
      </c>
      <c r="H22" s="11">
        <f t="shared" si="2"/>
        <v>4.5362385059112458E-3</v>
      </c>
    </row>
    <row r="23" spans="1:8" x14ac:dyDescent="0.45">
      <c r="A23" s="12" t="s">
        <v>82</v>
      </c>
      <c r="B23" s="20">
        <v>2739963</v>
      </c>
      <c r="C23" s="21">
        <v>743704</v>
      </c>
      <c r="D23" s="11">
        <f t="shared" si="0"/>
        <v>0.27142848279338078</v>
      </c>
      <c r="E23" s="21">
        <v>83982</v>
      </c>
      <c r="F23" s="11">
        <f t="shared" si="1"/>
        <v>3.0650778860882428E-2</v>
      </c>
      <c r="G23" s="21">
        <v>16974</v>
      </c>
      <c r="H23" s="11">
        <f t="shared" si="2"/>
        <v>6.194974165709537E-3</v>
      </c>
    </row>
    <row r="24" spans="1:8" x14ac:dyDescent="0.45">
      <c r="A24" s="12" t="s">
        <v>83</v>
      </c>
      <c r="B24" s="20">
        <v>831479.00000000012</v>
      </c>
      <c r="C24" s="21">
        <v>308982</v>
      </c>
      <c r="D24" s="11">
        <f t="shared" si="0"/>
        <v>0.37160529610489257</v>
      </c>
      <c r="E24" s="21">
        <v>33614</v>
      </c>
      <c r="F24" s="11">
        <f t="shared" si="1"/>
        <v>4.0426757621058372E-2</v>
      </c>
      <c r="G24" s="21">
        <v>11587</v>
      </c>
      <c r="H24" s="11">
        <f t="shared" si="2"/>
        <v>1.3935409072267608E-2</v>
      </c>
    </row>
    <row r="25" spans="1:8" x14ac:dyDescent="0.45">
      <c r="A25" s="12" t="s">
        <v>84</v>
      </c>
      <c r="B25" s="20">
        <v>1526835</v>
      </c>
      <c r="C25" s="21">
        <v>536719</v>
      </c>
      <c r="D25" s="11">
        <f t="shared" si="0"/>
        <v>0.351523904023683</v>
      </c>
      <c r="E25" s="21">
        <v>52114</v>
      </c>
      <c r="F25" s="11">
        <f t="shared" si="1"/>
        <v>3.4132044392485107E-2</v>
      </c>
      <c r="G25" s="21">
        <v>6516</v>
      </c>
      <c r="H25" s="11">
        <f t="shared" si="2"/>
        <v>4.2676517108921393E-3</v>
      </c>
    </row>
    <row r="26" spans="1:8" x14ac:dyDescent="0.45">
      <c r="A26" s="12" t="s">
        <v>85</v>
      </c>
      <c r="B26" s="20">
        <v>708155</v>
      </c>
      <c r="C26" s="21">
        <v>270411</v>
      </c>
      <c r="D26" s="11">
        <f t="shared" si="0"/>
        <v>0.38185284295104888</v>
      </c>
      <c r="E26" s="21">
        <v>18246</v>
      </c>
      <c r="F26" s="11">
        <f t="shared" si="1"/>
        <v>2.5765545678559071E-2</v>
      </c>
      <c r="G26" s="21">
        <v>2532</v>
      </c>
      <c r="H26" s="11">
        <f t="shared" si="2"/>
        <v>3.5754884170838305E-3</v>
      </c>
    </row>
    <row r="27" spans="1:8" x14ac:dyDescent="0.45">
      <c r="A27" s="12" t="s">
        <v>86</v>
      </c>
      <c r="B27" s="20">
        <v>1194817</v>
      </c>
      <c r="C27" s="21">
        <v>409480</v>
      </c>
      <c r="D27" s="11">
        <f t="shared" si="0"/>
        <v>0.34271357036265804</v>
      </c>
      <c r="E27" s="21">
        <v>41087</v>
      </c>
      <c r="F27" s="11">
        <f t="shared" si="1"/>
        <v>3.4387692843339188E-2</v>
      </c>
      <c r="G27" s="21">
        <v>5813</v>
      </c>
      <c r="H27" s="11">
        <f t="shared" si="2"/>
        <v>4.8651801907739845E-3</v>
      </c>
    </row>
    <row r="28" spans="1:8" x14ac:dyDescent="0.45">
      <c r="A28" s="12" t="s">
        <v>87</v>
      </c>
      <c r="B28" s="20">
        <v>944709</v>
      </c>
      <c r="C28" s="21">
        <v>340879</v>
      </c>
      <c r="D28" s="11">
        <f t="shared" si="0"/>
        <v>0.36082963113509026</v>
      </c>
      <c r="E28" s="21">
        <v>44870</v>
      </c>
      <c r="F28" s="11">
        <f t="shared" si="1"/>
        <v>4.7496107266893829E-2</v>
      </c>
      <c r="G28" s="21">
        <v>3902</v>
      </c>
      <c r="H28" s="11">
        <f t="shared" si="2"/>
        <v>4.130372421560502E-3</v>
      </c>
    </row>
    <row r="29" spans="1:8" x14ac:dyDescent="0.45">
      <c r="A29" s="12" t="s">
        <v>88</v>
      </c>
      <c r="B29" s="20">
        <v>1562767</v>
      </c>
      <c r="C29" s="21">
        <v>544857</v>
      </c>
      <c r="D29" s="11">
        <f t="shared" si="0"/>
        <v>0.34864890287547662</v>
      </c>
      <c r="E29" s="21">
        <v>62706</v>
      </c>
      <c r="F29" s="11">
        <f t="shared" si="1"/>
        <v>4.012498344282929E-2</v>
      </c>
      <c r="G29" s="21">
        <v>9477</v>
      </c>
      <c r="H29" s="11">
        <f t="shared" si="2"/>
        <v>6.064243742029362E-3</v>
      </c>
    </row>
    <row r="30" spans="1:8" x14ac:dyDescent="0.45">
      <c r="A30" s="12" t="s">
        <v>89</v>
      </c>
      <c r="B30" s="20">
        <v>732702</v>
      </c>
      <c r="C30" s="21">
        <v>278801</v>
      </c>
      <c r="D30" s="11">
        <f t="shared" si="0"/>
        <v>0.38051076699667807</v>
      </c>
      <c r="E30" s="21">
        <v>35354</v>
      </c>
      <c r="F30" s="11">
        <f t="shared" si="1"/>
        <v>4.8251540189599589E-2</v>
      </c>
      <c r="G30" s="21">
        <v>5177</v>
      </c>
      <c r="H30" s="11">
        <f t="shared" si="2"/>
        <v>7.0656283181975759E-3</v>
      </c>
    </row>
    <row r="31" spans="1:8" x14ac:dyDescent="0.45">
      <c r="A31" s="4"/>
      <c r="B31" s="13"/>
      <c r="C31" s="14"/>
      <c r="D31" s="15"/>
      <c r="E31" s="14"/>
      <c r="F31" s="15"/>
      <c r="G31" s="14"/>
      <c r="H31" s="15"/>
    </row>
    <row r="32" spans="1:8" x14ac:dyDescent="0.45">
      <c r="A32" s="4"/>
      <c r="B32" s="13"/>
      <c r="C32" s="14"/>
      <c r="D32" s="15"/>
      <c r="E32" s="14"/>
      <c r="F32" s="15"/>
      <c r="G32" s="14"/>
      <c r="H32" s="15"/>
    </row>
    <row r="33" spans="1:8" x14ac:dyDescent="0.45">
      <c r="A33" s="2" t="s">
        <v>90</v>
      </c>
      <c r="B33" s="5"/>
      <c r="C33" s="5"/>
      <c r="D33" s="4"/>
      <c r="E33" s="19"/>
      <c r="F33" s="6"/>
      <c r="G33" s="19"/>
      <c r="H33" s="6"/>
    </row>
    <row r="34" spans="1:8" ht="22.5" customHeight="1" x14ac:dyDescent="0.45">
      <c r="A34" s="82"/>
      <c r="B34" s="68" t="s">
        <v>4</v>
      </c>
      <c r="C34" s="64" t="s">
        <v>5</v>
      </c>
      <c r="D34" s="69"/>
      <c r="E34" s="72" t="str">
        <f>E5</f>
        <v>直近1週間</v>
      </c>
      <c r="F34" s="73"/>
      <c r="G34" s="72">
        <f>'進捗状況 (都道府県別)'!G5:H5</f>
        <v>44643</v>
      </c>
      <c r="H34" s="73"/>
    </row>
    <row r="35" spans="1:8" ht="24" customHeight="1" x14ac:dyDescent="0.45">
      <c r="A35" s="82"/>
      <c r="B35" s="68"/>
      <c r="C35" s="70"/>
      <c r="D35" s="71"/>
      <c r="E35" s="76" t="s">
        <v>7</v>
      </c>
      <c r="F35" s="77"/>
      <c r="G35" s="78" t="s">
        <v>8</v>
      </c>
      <c r="H35" s="79"/>
    </row>
    <row r="36" spans="1:8" ht="18.75" customHeight="1" x14ac:dyDescent="0.45">
      <c r="A36" s="63"/>
      <c r="B36" s="68"/>
      <c r="C36" s="80" t="s">
        <v>9</v>
      </c>
      <c r="D36" s="8"/>
      <c r="E36" s="80" t="s">
        <v>10</v>
      </c>
      <c r="F36" s="8"/>
      <c r="G36" s="80" t="s">
        <v>10</v>
      </c>
      <c r="H36" s="9"/>
    </row>
    <row r="37" spans="1:8" ht="18.75" customHeight="1" x14ac:dyDescent="0.45">
      <c r="A37" s="63"/>
      <c r="B37" s="68"/>
      <c r="C37" s="81"/>
      <c r="D37" s="66" t="s">
        <v>11</v>
      </c>
      <c r="E37" s="81"/>
      <c r="F37" s="64" t="s">
        <v>12</v>
      </c>
      <c r="G37" s="81"/>
      <c r="H37" s="66" t="s">
        <v>12</v>
      </c>
    </row>
    <row r="38" spans="1:8" ht="35.1" customHeight="1" x14ac:dyDescent="0.45">
      <c r="A38" s="63"/>
      <c r="B38" s="68"/>
      <c r="C38" s="81"/>
      <c r="D38" s="65"/>
      <c r="E38" s="81"/>
      <c r="F38" s="65"/>
      <c r="G38" s="81"/>
      <c r="H38" s="65"/>
    </row>
    <row r="39" spans="1:8" x14ac:dyDescent="0.45">
      <c r="A39" s="10" t="s">
        <v>69</v>
      </c>
      <c r="B39" s="20">
        <v>9572763</v>
      </c>
      <c r="C39" s="21">
        <v>3597694</v>
      </c>
      <c r="D39" s="11">
        <f>C39/$B39</f>
        <v>0.37582608072507384</v>
      </c>
      <c r="E39" s="21">
        <v>464214</v>
      </c>
      <c r="F39" s="11">
        <f>E39/$B39</f>
        <v>4.8493209327338409E-2</v>
      </c>
      <c r="G39" s="21">
        <v>60887</v>
      </c>
      <c r="H39" s="11">
        <f>G39/$B39</f>
        <v>6.3604415987317349E-3</v>
      </c>
    </row>
    <row r="40" spans="1:8" ht="18.75" customHeight="1" x14ac:dyDescent="0.45">
      <c r="A40" s="4"/>
      <c r="B40" s="13"/>
      <c r="C40" s="14"/>
      <c r="D40" s="15"/>
      <c r="E40" s="14"/>
      <c r="F40" s="15"/>
      <c r="G40" s="14"/>
      <c r="H40" s="15"/>
    </row>
    <row r="41" spans="1:8" ht="18.75" customHeight="1" x14ac:dyDescent="0.45">
      <c r="A41" s="2" t="s">
        <v>91</v>
      </c>
      <c r="B41" s="13"/>
      <c r="C41" s="14"/>
      <c r="D41" s="15"/>
      <c r="E41" s="14"/>
      <c r="F41" s="15"/>
      <c r="G41" s="14"/>
      <c r="H41" s="15"/>
    </row>
    <row r="42" spans="1:8" ht="18.75" customHeight="1" x14ac:dyDescent="0.45">
      <c r="A42" s="2" t="s">
        <v>92</v>
      </c>
      <c r="B42" s="13"/>
      <c r="C42" s="14"/>
      <c r="D42" s="15"/>
      <c r="E42" s="14"/>
      <c r="F42" s="15"/>
      <c r="G42" s="14"/>
      <c r="H42" s="15"/>
    </row>
    <row r="43" spans="1:8" x14ac:dyDescent="0.45">
      <c r="A43" s="2" t="s">
        <v>63</v>
      </c>
      <c r="B43" s="17"/>
      <c r="C43" s="17"/>
      <c r="D43" s="18"/>
      <c r="E43" s="17"/>
      <c r="F43" s="18"/>
      <c r="G43" s="17"/>
      <c r="H43" s="18"/>
    </row>
    <row r="44" spans="1:8" x14ac:dyDescent="0.45">
      <c r="A44" s="2" t="s">
        <v>93</v>
      </c>
      <c r="B44" s="17"/>
      <c r="C44" s="17"/>
      <c r="D44" s="18"/>
      <c r="E44" s="17"/>
      <c r="F44" s="18"/>
      <c r="G44" s="17"/>
      <c r="H44" s="18"/>
    </row>
    <row r="45" spans="1:8" x14ac:dyDescent="0.45">
      <c r="A45" s="57" t="s">
        <v>65</v>
      </c>
      <c r="B45" s="59"/>
      <c r="C45" s="59"/>
      <c r="E45" s="59"/>
      <c r="G45" s="59"/>
    </row>
  </sheetData>
  <mergeCells count="27">
    <mergeCell ref="A1:H1"/>
    <mergeCell ref="A5:A9"/>
    <mergeCell ref="B5:B9"/>
    <mergeCell ref="C5:D6"/>
    <mergeCell ref="E5:F5"/>
    <mergeCell ref="G5:H5"/>
    <mergeCell ref="E6:F6"/>
    <mergeCell ref="G6:H6"/>
    <mergeCell ref="C7:C9"/>
    <mergeCell ref="E7:E9"/>
    <mergeCell ref="G7:G9"/>
    <mergeCell ref="D8:D9"/>
    <mergeCell ref="F8:F9"/>
    <mergeCell ref="H8:H9"/>
    <mergeCell ref="A34:A38"/>
    <mergeCell ref="B34:B38"/>
    <mergeCell ref="C34:D35"/>
    <mergeCell ref="E34:F34"/>
    <mergeCell ref="G34:H34"/>
    <mergeCell ref="E35:F35"/>
    <mergeCell ref="G35:H35"/>
    <mergeCell ref="C36:C38"/>
    <mergeCell ref="E36:E38"/>
    <mergeCell ref="G36:G38"/>
    <mergeCell ref="D37:D38"/>
    <mergeCell ref="F37:F38"/>
    <mergeCell ref="H37:H38"/>
  </mergeCells>
  <phoneticPr fontId="2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1"/>
  <sheetViews>
    <sheetView view="pageBreakPreview" zoomScale="99" zoomScaleNormal="100" zoomScaleSheetLayoutView="99" workbookViewId="0">
      <selection activeCell="L11" sqref="L11"/>
    </sheetView>
  </sheetViews>
  <sheetFormatPr defaultRowHeight="18" x14ac:dyDescent="0.45"/>
  <cols>
    <col min="1" max="1" width="12.69921875" customWidth="1"/>
    <col min="2" max="2" width="14.09765625" style="30" customWidth="1"/>
    <col min="3" max="4" width="13.8984375" customWidth="1"/>
    <col min="5" max="6" width="14" customWidth="1"/>
    <col min="7" max="8" width="14.09765625" customWidth="1"/>
    <col min="9" max="9" width="12.8984375" customWidth="1"/>
    <col min="10" max="12" width="13.09765625" customWidth="1"/>
    <col min="14" max="14" width="11.59765625" bestFit="1" customWidth="1"/>
  </cols>
  <sheetData>
    <row r="1" spans="1:14" x14ac:dyDescent="0.45">
      <c r="A1" s="22" t="s">
        <v>94</v>
      </c>
      <c r="B1" s="23"/>
      <c r="C1" s="24"/>
      <c r="D1" s="24"/>
      <c r="E1" s="24"/>
      <c r="F1" s="24"/>
      <c r="J1" s="25"/>
    </row>
    <row r="2" spans="1:14" x14ac:dyDescent="0.45">
      <c r="A2" s="22"/>
      <c r="B2" s="22"/>
      <c r="C2" s="22"/>
      <c r="D2" s="22"/>
      <c r="E2" s="22"/>
      <c r="F2" s="22"/>
      <c r="G2" s="22"/>
      <c r="H2" s="22"/>
      <c r="I2" s="22"/>
      <c r="L2" s="26" t="str">
        <f>'進捗状況 (都道府県別)'!H3</f>
        <v>（3月24日公表時点）</v>
      </c>
    </row>
    <row r="3" spans="1:14" x14ac:dyDescent="0.45">
      <c r="A3" s="86" t="s">
        <v>3</v>
      </c>
      <c r="B3" s="93" t="s">
        <v>95</v>
      </c>
      <c r="C3" s="94"/>
      <c r="D3" s="94"/>
      <c r="E3" s="94"/>
      <c r="F3" s="94"/>
      <c r="G3" s="94"/>
      <c r="H3" s="94"/>
      <c r="I3" s="94"/>
      <c r="J3" s="94"/>
      <c r="K3" s="94"/>
      <c r="L3" s="95"/>
    </row>
    <row r="4" spans="1:14" x14ac:dyDescent="0.45">
      <c r="A4" s="87"/>
      <c r="B4" s="87"/>
      <c r="C4" s="89" t="s">
        <v>96</v>
      </c>
      <c r="D4" s="90"/>
      <c r="E4" s="89" t="s">
        <v>97</v>
      </c>
      <c r="F4" s="90"/>
      <c r="G4" s="89" t="s">
        <v>98</v>
      </c>
      <c r="H4" s="96"/>
      <c r="I4" s="96"/>
      <c r="J4" s="96"/>
      <c r="K4" s="96"/>
      <c r="L4" s="90"/>
    </row>
    <row r="5" spans="1:14" x14ac:dyDescent="0.45">
      <c r="A5" s="87"/>
      <c r="B5" s="87"/>
      <c r="C5" s="91"/>
      <c r="D5" s="92"/>
      <c r="E5" s="91"/>
      <c r="F5" s="92"/>
      <c r="G5" s="91"/>
      <c r="H5" s="92"/>
      <c r="I5" s="27" t="s">
        <v>99</v>
      </c>
      <c r="J5" s="27" t="s">
        <v>100</v>
      </c>
      <c r="K5" s="28" t="s">
        <v>101</v>
      </c>
      <c r="L5" s="61" t="s">
        <v>102</v>
      </c>
    </row>
    <row r="6" spans="1:14" x14ac:dyDescent="0.45">
      <c r="A6" s="88"/>
      <c r="B6" s="88"/>
      <c r="C6" s="29" t="s">
        <v>9</v>
      </c>
      <c r="D6" s="29" t="s">
        <v>103</v>
      </c>
      <c r="E6" s="29" t="s">
        <v>9</v>
      </c>
      <c r="F6" s="29" t="s">
        <v>103</v>
      </c>
      <c r="G6" s="29" t="s">
        <v>9</v>
      </c>
      <c r="H6" s="29" t="s">
        <v>103</v>
      </c>
      <c r="I6" s="97" t="s">
        <v>9</v>
      </c>
      <c r="J6" s="98"/>
      <c r="K6" s="98"/>
      <c r="L6" s="99"/>
      <c r="N6" s="30" t="s">
        <v>104</v>
      </c>
    </row>
    <row r="7" spans="1:14" x14ac:dyDescent="0.45">
      <c r="A7" s="31" t="s">
        <v>13</v>
      </c>
      <c r="B7" s="32">
        <f>C7+E7+G7</f>
        <v>249136823</v>
      </c>
      <c r="C7" s="32">
        <f t="shared" ref="C7:J7" si="0">SUM(C8:C54)</f>
        <v>102183094</v>
      </c>
      <c r="D7" s="33">
        <f t="shared" ref="D7:D54" si="1">C7/N7</f>
        <v>0.80684649081162085</v>
      </c>
      <c r="E7" s="32">
        <f t="shared" si="0"/>
        <v>100452398</v>
      </c>
      <c r="F7" s="34">
        <f t="shared" ref="F7:F54" si="2">E7/N7</f>
        <v>0.7931807664770093</v>
      </c>
      <c r="G7" s="35">
        <f t="shared" si="0"/>
        <v>46501331</v>
      </c>
      <c r="H7" s="34">
        <f t="shared" ref="H7:H54" si="3">G7/N7</f>
        <v>0.36717850543280323</v>
      </c>
      <c r="I7" s="35">
        <f t="shared" si="0"/>
        <v>983126</v>
      </c>
      <c r="J7" s="35">
        <f t="shared" si="0"/>
        <v>4975905</v>
      </c>
      <c r="K7" s="35">
        <f>SUM(K8:K54)</f>
        <v>22632363</v>
      </c>
      <c r="L7" s="35">
        <f>SUM(L8:L54)</f>
        <v>17909937</v>
      </c>
      <c r="N7" s="1">
        <v>126645025</v>
      </c>
    </row>
    <row r="8" spans="1:14" x14ac:dyDescent="0.45">
      <c r="A8" s="36" t="s">
        <v>14</v>
      </c>
      <c r="B8" s="32">
        <f t="shared" ref="B8:B54" si="4">C8+E8+G8</f>
        <v>10278141</v>
      </c>
      <c r="C8" s="37">
        <f>SUM(一般接種!D7+一般接種!G7+一般接種!J7+医療従事者等!C5)</f>
        <v>4252094</v>
      </c>
      <c r="D8" s="33">
        <f t="shared" si="1"/>
        <v>0.81354830278863732</v>
      </c>
      <c r="E8" s="37">
        <f>SUM(一般接種!E7+一般接種!H7+一般接種!K7+医療従事者等!D5)</f>
        <v>4177354</v>
      </c>
      <c r="F8" s="34">
        <f t="shared" si="2"/>
        <v>0.79924838370161266</v>
      </c>
      <c r="G8" s="32">
        <f>SUM(I8:L8)</f>
        <v>1848693</v>
      </c>
      <c r="H8" s="34">
        <f t="shared" si="3"/>
        <v>0.35370832642157823</v>
      </c>
      <c r="I8" s="38">
        <v>41319</v>
      </c>
      <c r="J8" s="38">
        <v>218315</v>
      </c>
      <c r="K8" s="38">
        <v>897486</v>
      </c>
      <c r="L8" s="38">
        <v>691573</v>
      </c>
      <c r="N8" s="1">
        <v>5226603</v>
      </c>
    </row>
    <row r="9" spans="1:14" x14ac:dyDescent="0.45">
      <c r="A9" s="36" t="s">
        <v>15</v>
      </c>
      <c r="B9" s="32">
        <f t="shared" si="4"/>
        <v>2562246</v>
      </c>
      <c r="C9" s="37">
        <f>SUM(一般接種!D8+一般接種!G8+一般接種!J8+医療従事者等!C6)</f>
        <v>1067922</v>
      </c>
      <c r="D9" s="33">
        <f t="shared" si="1"/>
        <v>0.84781619780647266</v>
      </c>
      <c r="E9" s="37">
        <f>SUM(一般接種!E8+一般接種!H8+一般接種!K8+医療従事者等!D6)</f>
        <v>1049709</v>
      </c>
      <c r="F9" s="34">
        <f t="shared" si="2"/>
        <v>0.83335701781893678</v>
      </c>
      <c r="G9" s="32">
        <f t="shared" ref="G9:G54" si="5">SUM(I9:L9)</f>
        <v>444615</v>
      </c>
      <c r="H9" s="34">
        <f t="shared" si="3"/>
        <v>0.35297690167233636</v>
      </c>
      <c r="I9" s="38">
        <v>10522</v>
      </c>
      <c r="J9" s="38">
        <v>41904</v>
      </c>
      <c r="K9" s="38">
        <v>222540</v>
      </c>
      <c r="L9" s="38">
        <v>169649</v>
      </c>
      <c r="N9" s="1">
        <v>1259615</v>
      </c>
    </row>
    <row r="10" spans="1:14" x14ac:dyDescent="0.45">
      <c r="A10" s="36" t="s">
        <v>16</v>
      </c>
      <c r="B10" s="32">
        <f t="shared" si="4"/>
        <v>2492982</v>
      </c>
      <c r="C10" s="37">
        <f>SUM(一般接種!D9+一般接種!G9+一般接種!J9+医療従事者等!C7)</f>
        <v>1033275</v>
      </c>
      <c r="D10" s="33">
        <f t="shared" si="1"/>
        <v>0.84637576454572039</v>
      </c>
      <c r="E10" s="37">
        <f>SUM(一般接種!E9+一般接種!H9+一般接種!K9+医療従事者等!D7)</f>
        <v>1015244</v>
      </c>
      <c r="F10" s="34">
        <f t="shared" si="2"/>
        <v>0.83160621973865168</v>
      </c>
      <c r="G10" s="32">
        <f t="shared" si="5"/>
        <v>444463</v>
      </c>
      <c r="H10" s="34">
        <f t="shared" si="3"/>
        <v>0.3640683375067475</v>
      </c>
      <c r="I10" s="38">
        <v>10185</v>
      </c>
      <c r="J10" s="38">
        <v>46256</v>
      </c>
      <c r="K10" s="38">
        <v>217663</v>
      </c>
      <c r="L10" s="38">
        <v>170359</v>
      </c>
      <c r="N10" s="1">
        <v>1220823</v>
      </c>
    </row>
    <row r="11" spans="1:14" x14ac:dyDescent="0.45">
      <c r="A11" s="36" t="s">
        <v>17</v>
      </c>
      <c r="B11" s="32">
        <f t="shared" si="4"/>
        <v>4593775</v>
      </c>
      <c r="C11" s="37">
        <f>SUM(一般接種!D10+一般接種!G10+一般接種!J10+医療従事者等!C8)</f>
        <v>1895704</v>
      </c>
      <c r="D11" s="33">
        <f t="shared" si="1"/>
        <v>0.83072442505200506</v>
      </c>
      <c r="E11" s="37">
        <f>SUM(一般接種!E10+一般接種!H10+一般接種!K10+医療従事者等!D8)</f>
        <v>1855778</v>
      </c>
      <c r="F11" s="34">
        <f t="shared" si="2"/>
        <v>0.81322828462363317</v>
      </c>
      <c r="G11" s="32">
        <f t="shared" si="5"/>
        <v>842293</v>
      </c>
      <c r="H11" s="34">
        <f t="shared" si="3"/>
        <v>0.36910475905010937</v>
      </c>
      <c r="I11" s="38">
        <v>17593</v>
      </c>
      <c r="J11" s="38">
        <v>114025</v>
      </c>
      <c r="K11" s="38">
        <v>449528</v>
      </c>
      <c r="L11" s="38">
        <v>261147</v>
      </c>
      <c r="N11" s="1">
        <v>2281989</v>
      </c>
    </row>
    <row r="12" spans="1:14" x14ac:dyDescent="0.45">
      <c r="A12" s="36" t="s">
        <v>18</v>
      </c>
      <c r="B12" s="32">
        <f t="shared" si="4"/>
        <v>1978288</v>
      </c>
      <c r="C12" s="37">
        <f>SUM(一般接種!D11+一般接種!G11+一般接種!J11+医療従事者等!C9)</f>
        <v>832697</v>
      </c>
      <c r="D12" s="33">
        <f t="shared" si="1"/>
        <v>0.85731214634588304</v>
      </c>
      <c r="E12" s="37">
        <f>SUM(一般接種!E11+一般接種!H11+一般接種!K11+医療従事者等!D9)</f>
        <v>819295</v>
      </c>
      <c r="F12" s="34">
        <f t="shared" si="2"/>
        <v>0.84351397319847465</v>
      </c>
      <c r="G12" s="32">
        <f t="shared" si="5"/>
        <v>326296</v>
      </c>
      <c r="H12" s="34">
        <f t="shared" si="3"/>
        <v>0.33594155389544605</v>
      </c>
      <c r="I12" s="38">
        <v>4859</v>
      </c>
      <c r="J12" s="38">
        <v>29117</v>
      </c>
      <c r="K12" s="38">
        <v>125150</v>
      </c>
      <c r="L12" s="38">
        <v>167170</v>
      </c>
      <c r="N12" s="1">
        <v>971288</v>
      </c>
    </row>
    <row r="13" spans="1:14" x14ac:dyDescent="0.45">
      <c r="A13" s="36" t="s">
        <v>19</v>
      </c>
      <c r="B13" s="32">
        <f t="shared" si="4"/>
        <v>2228613</v>
      </c>
      <c r="C13" s="37">
        <f>SUM(一般接種!D12+一般接種!G12+一般接種!J12+医療従事者等!C10)</f>
        <v>907138</v>
      </c>
      <c r="D13" s="33">
        <f t="shared" si="1"/>
        <v>0.84813970578610687</v>
      </c>
      <c r="E13" s="37">
        <f>SUM(一般接種!E12+一般接種!H12+一般接種!K12+医療従事者等!D10)</f>
        <v>892494</v>
      </c>
      <c r="F13" s="34">
        <f t="shared" si="2"/>
        <v>0.83444811988458822</v>
      </c>
      <c r="G13" s="32">
        <f t="shared" si="5"/>
        <v>428981</v>
      </c>
      <c r="H13" s="34">
        <f t="shared" si="3"/>
        <v>0.40108100325179841</v>
      </c>
      <c r="I13" s="38">
        <v>9619</v>
      </c>
      <c r="J13" s="38">
        <v>33829</v>
      </c>
      <c r="K13" s="38">
        <v>190537</v>
      </c>
      <c r="L13" s="38">
        <v>194996</v>
      </c>
      <c r="N13" s="1">
        <v>1069562</v>
      </c>
    </row>
    <row r="14" spans="1:14" x14ac:dyDescent="0.45">
      <c r="A14" s="36" t="s">
        <v>20</v>
      </c>
      <c r="B14" s="32">
        <f t="shared" si="4"/>
        <v>3809563</v>
      </c>
      <c r="C14" s="37">
        <f>SUM(一般接種!D13+一般接種!G13+一般接種!J13+医療従事者等!C11)</f>
        <v>1556957</v>
      </c>
      <c r="D14" s="33">
        <f t="shared" si="1"/>
        <v>0.83614804901455864</v>
      </c>
      <c r="E14" s="37">
        <f>SUM(一般接種!E13+一般接種!H13+一般接種!K13+医療従事者等!D11)</f>
        <v>1531572</v>
      </c>
      <c r="F14" s="34">
        <f t="shared" si="2"/>
        <v>0.82251529086887154</v>
      </c>
      <c r="G14" s="32">
        <f t="shared" si="5"/>
        <v>721034</v>
      </c>
      <c r="H14" s="34">
        <f t="shared" si="3"/>
        <v>0.38722403532863353</v>
      </c>
      <c r="I14" s="38">
        <v>18628</v>
      </c>
      <c r="J14" s="38">
        <v>71539</v>
      </c>
      <c r="K14" s="38">
        <v>338372</v>
      </c>
      <c r="L14" s="38">
        <v>292495</v>
      </c>
      <c r="N14" s="1">
        <v>1862059</v>
      </c>
    </row>
    <row r="15" spans="1:14" x14ac:dyDescent="0.45">
      <c r="A15" s="36" t="s">
        <v>21</v>
      </c>
      <c r="B15" s="32">
        <f t="shared" si="4"/>
        <v>5948116</v>
      </c>
      <c r="C15" s="37">
        <f>SUM(一般接種!D14+一般接種!G14+一般接種!J14+医療従事者等!C12)</f>
        <v>2424974</v>
      </c>
      <c r="D15" s="33">
        <f t="shared" si="1"/>
        <v>0.83399073142631142</v>
      </c>
      <c r="E15" s="37">
        <f>SUM(一般接種!E14+一般接種!H14+一般接種!K14+医療従事者等!D12)</f>
        <v>2383541</v>
      </c>
      <c r="F15" s="34">
        <f t="shared" si="2"/>
        <v>0.81974120216324042</v>
      </c>
      <c r="G15" s="32">
        <f t="shared" si="5"/>
        <v>1139601</v>
      </c>
      <c r="H15" s="34">
        <f t="shared" si="3"/>
        <v>0.39192860274961955</v>
      </c>
      <c r="I15" s="38">
        <v>20838</v>
      </c>
      <c r="J15" s="38">
        <v>134379</v>
      </c>
      <c r="K15" s="38">
        <v>546724</v>
      </c>
      <c r="L15" s="38">
        <v>437660</v>
      </c>
      <c r="N15" s="1">
        <v>2907675</v>
      </c>
    </row>
    <row r="16" spans="1:14" x14ac:dyDescent="0.45">
      <c r="A16" s="39" t="s">
        <v>22</v>
      </c>
      <c r="B16" s="32">
        <f t="shared" si="4"/>
        <v>3867817</v>
      </c>
      <c r="C16" s="37">
        <f>SUM(一般接種!D15+一般接種!G15+一般接種!J15+医療従事者等!C13)</f>
        <v>1598782</v>
      </c>
      <c r="D16" s="33">
        <f t="shared" si="1"/>
        <v>0.81762359741045443</v>
      </c>
      <c r="E16" s="37">
        <f>SUM(一般接種!E15+一般接種!H15+一般接種!K15+医療従事者等!D13)</f>
        <v>1572979</v>
      </c>
      <c r="F16" s="34">
        <f t="shared" si="2"/>
        <v>0.80442783858656097</v>
      </c>
      <c r="G16" s="32">
        <f t="shared" si="5"/>
        <v>696056</v>
      </c>
      <c r="H16" s="34">
        <f t="shared" si="3"/>
        <v>0.35596586071092323</v>
      </c>
      <c r="I16" s="38">
        <v>14578</v>
      </c>
      <c r="J16" s="38">
        <v>68882</v>
      </c>
      <c r="K16" s="38">
        <v>360550</v>
      </c>
      <c r="L16" s="38">
        <v>252046</v>
      </c>
      <c r="N16" s="1">
        <v>1955401</v>
      </c>
    </row>
    <row r="17" spans="1:14" x14ac:dyDescent="0.45">
      <c r="A17" s="36" t="s">
        <v>23</v>
      </c>
      <c r="B17" s="32">
        <f t="shared" si="4"/>
        <v>3964462</v>
      </c>
      <c r="C17" s="37">
        <f>SUM(一般接種!D16+一般接種!G16+一般接種!J16+医療従事者等!C14)</f>
        <v>1590307</v>
      </c>
      <c r="D17" s="33">
        <f t="shared" si="1"/>
        <v>0.81216801380521231</v>
      </c>
      <c r="E17" s="37">
        <f>SUM(一般接種!E16+一般接種!H16+一般接種!K16+医療従事者等!D14)</f>
        <v>1561289</v>
      </c>
      <c r="F17" s="34">
        <f t="shared" si="2"/>
        <v>0.79734855352200928</v>
      </c>
      <c r="G17" s="32">
        <f t="shared" si="5"/>
        <v>812866</v>
      </c>
      <c r="H17" s="34">
        <f t="shared" si="3"/>
        <v>0.41512976092653037</v>
      </c>
      <c r="I17" s="38">
        <v>15935</v>
      </c>
      <c r="J17" s="38">
        <v>69711</v>
      </c>
      <c r="K17" s="38">
        <v>398800</v>
      </c>
      <c r="L17" s="38">
        <v>328420</v>
      </c>
      <c r="N17" s="1">
        <v>1958101</v>
      </c>
    </row>
    <row r="18" spans="1:14" x14ac:dyDescent="0.45">
      <c r="A18" s="36" t="s">
        <v>24</v>
      </c>
      <c r="B18" s="32">
        <f t="shared" si="4"/>
        <v>14515722</v>
      </c>
      <c r="C18" s="37">
        <f>SUM(一般接種!D17+一般接種!G17+一般接種!J17+医療従事者等!C15)</f>
        <v>6029717</v>
      </c>
      <c r="D18" s="33">
        <f t="shared" si="1"/>
        <v>0.81550999695826187</v>
      </c>
      <c r="E18" s="37">
        <f>SUM(一般接種!E17+一般接種!H17+一般接種!K17+医療従事者等!D15)</f>
        <v>5924432</v>
      </c>
      <c r="F18" s="34">
        <f t="shared" si="2"/>
        <v>0.80127036182617351</v>
      </c>
      <c r="G18" s="32">
        <f t="shared" si="5"/>
        <v>2561573</v>
      </c>
      <c r="H18" s="34">
        <f t="shared" si="3"/>
        <v>0.34644882826812035</v>
      </c>
      <c r="I18" s="38">
        <v>46920</v>
      </c>
      <c r="J18" s="38">
        <v>254051</v>
      </c>
      <c r="K18" s="38">
        <v>1281454</v>
      </c>
      <c r="L18" s="38">
        <v>979148</v>
      </c>
      <c r="N18" s="1">
        <v>7393799</v>
      </c>
    </row>
    <row r="19" spans="1:14" x14ac:dyDescent="0.45">
      <c r="A19" s="36" t="s">
        <v>25</v>
      </c>
      <c r="B19" s="32">
        <f t="shared" si="4"/>
        <v>12446373</v>
      </c>
      <c r="C19" s="37">
        <f>SUM(一般接種!D18+一般接種!G18+一般接種!J18+医療従事者等!C16)</f>
        <v>5138275</v>
      </c>
      <c r="D19" s="33">
        <f t="shared" si="1"/>
        <v>0.81264633335505332</v>
      </c>
      <c r="E19" s="37">
        <f>SUM(一般接種!E18+一般接種!H18+一般接種!K18+医療従事者等!D16)</f>
        <v>5056539</v>
      </c>
      <c r="F19" s="34">
        <f t="shared" si="2"/>
        <v>0.79971933729059419</v>
      </c>
      <c r="G19" s="32">
        <f t="shared" si="5"/>
        <v>2251559</v>
      </c>
      <c r="H19" s="34">
        <f t="shared" si="3"/>
        <v>0.35609638753911976</v>
      </c>
      <c r="I19" s="38">
        <v>41058</v>
      </c>
      <c r="J19" s="38">
        <v>201811</v>
      </c>
      <c r="K19" s="38">
        <v>1064999</v>
      </c>
      <c r="L19" s="38">
        <v>943691</v>
      </c>
      <c r="N19" s="1">
        <v>6322892</v>
      </c>
    </row>
    <row r="20" spans="1:14" x14ac:dyDescent="0.45">
      <c r="A20" s="36" t="s">
        <v>26</v>
      </c>
      <c r="B20" s="32">
        <f t="shared" si="4"/>
        <v>27377608</v>
      </c>
      <c r="C20" s="37">
        <f>SUM(一般接種!D19+一般接種!G19+一般接種!J19+医療従事者等!C17)</f>
        <v>11146308</v>
      </c>
      <c r="D20" s="33">
        <f t="shared" si="1"/>
        <v>0.8051754025350405</v>
      </c>
      <c r="E20" s="37">
        <f>SUM(一般接種!E19+一般接種!H19+一般接種!K19+医療従事者等!D17)</f>
        <v>10961332</v>
      </c>
      <c r="F20" s="34">
        <f t="shared" si="2"/>
        <v>0.79181329866537165</v>
      </c>
      <c r="G20" s="32">
        <f t="shared" si="5"/>
        <v>5269968</v>
      </c>
      <c r="H20" s="34">
        <f t="shared" si="3"/>
        <v>0.38068646638391673</v>
      </c>
      <c r="I20" s="38">
        <v>92523</v>
      </c>
      <c r="J20" s="38">
        <v>562838</v>
      </c>
      <c r="K20" s="38">
        <v>2548358</v>
      </c>
      <c r="L20" s="38">
        <v>2066249</v>
      </c>
      <c r="N20" s="1">
        <v>13843329</v>
      </c>
    </row>
    <row r="21" spans="1:14" x14ac:dyDescent="0.45">
      <c r="A21" s="36" t="s">
        <v>27</v>
      </c>
      <c r="B21" s="32">
        <f t="shared" si="4"/>
        <v>18070380</v>
      </c>
      <c r="C21" s="37">
        <f>SUM(一般接種!D20+一般接種!G20+一般接種!J20+医療従事者等!C18)</f>
        <v>7501979</v>
      </c>
      <c r="D21" s="33">
        <f t="shared" si="1"/>
        <v>0.81364548687957727</v>
      </c>
      <c r="E21" s="37">
        <f>SUM(一般接種!E20+一般接種!H20+一般接種!K20+医療従事者等!D18)</f>
        <v>7393480</v>
      </c>
      <c r="F21" s="34">
        <f t="shared" si="2"/>
        <v>0.80187796237958242</v>
      </c>
      <c r="G21" s="32">
        <f t="shared" si="5"/>
        <v>3174921</v>
      </c>
      <c r="H21" s="34">
        <f t="shared" si="3"/>
        <v>0.34434382485597392</v>
      </c>
      <c r="I21" s="38">
        <v>47209</v>
      </c>
      <c r="J21" s="38">
        <v>275024</v>
      </c>
      <c r="K21" s="38">
        <v>1383752</v>
      </c>
      <c r="L21" s="38">
        <v>1468936</v>
      </c>
      <c r="N21" s="1">
        <v>9220206</v>
      </c>
    </row>
    <row r="22" spans="1:14" x14ac:dyDescent="0.45">
      <c r="A22" s="36" t="s">
        <v>28</v>
      </c>
      <c r="B22" s="32">
        <f t="shared" si="4"/>
        <v>4508336</v>
      </c>
      <c r="C22" s="37">
        <f>SUM(一般接種!D21+一般接種!G21+一般接種!J21+医療従事者等!C19)</f>
        <v>1863674</v>
      </c>
      <c r="D22" s="33">
        <f t="shared" si="1"/>
        <v>0.84208200530098398</v>
      </c>
      <c r="E22" s="37">
        <f>SUM(一般接種!E21+一般接種!H21+一般接種!K21+医療従事者等!D19)</f>
        <v>1826860</v>
      </c>
      <c r="F22" s="34">
        <f t="shared" si="2"/>
        <v>0.82544797652602098</v>
      </c>
      <c r="G22" s="32">
        <f t="shared" si="5"/>
        <v>817802</v>
      </c>
      <c r="H22" s="34">
        <f t="shared" si="3"/>
        <v>0.36951545608253122</v>
      </c>
      <c r="I22" s="38">
        <v>16093</v>
      </c>
      <c r="J22" s="38">
        <v>62476</v>
      </c>
      <c r="K22" s="38">
        <v>340106</v>
      </c>
      <c r="L22" s="38">
        <v>399127</v>
      </c>
      <c r="N22" s="1">
        <v>2213174</v>
      </c>
    </row>
    <row r="23" spans="1:14" x14ac:dyDescent="0.45">
      <c r="A23" s="36" t="s">
        <v>29</v>
      </c>
      <c r="B23" s="32">
        <f t="shared" si="4"/>
        <v>2170619</v>
      </c>
      <c r="C23" s="37">
        <f>SUM(一般接種!D22+一般接種!G22+一般接種!J22+医療従事者等!C20)</f>
        <v>884809</v>
      </c>
      <c r="D23" s="33">
        <f t="shared" si="1"/>
        <v>0.8445461088086561</v>
      </c>
      <c r="E23" s="37">
        <f>SUM(一般接種!E22+一般接種!H22+一般接種!K22+医療従事者等!D20)</f>
        <v>872578</v>
      </c>
      <c r="F23" s="34">
        <f t="shared" si="2"/>
        <v>0.83287167573119114</v>
      </c>
      <c r="G23" s="32">
        <f t="shared" si="5"/>
        <v>413232</v>
      </c>
      <c r="H23" s="34">
        <f t="shared" si="3"/>
        <v>0.39442803772929363</v>
      </c>
      <c r="I23" s="38">
        <v>10114</v>
      </c>
      <c r="J23" s="38">
        <v>37742</v>
      </c>
      <c r="K23" s="38">
        <v>208047</v>
      </c>
      <c r="L23" s="38">
        <v>157329</v>
      </c>
      <c r="N23" s="1">
        <v>1047674</v>
      </c>
    </row>
    <row r="24" spans="1:14" x14ac:dyDescent="0.45">
      <c r="A24" s="36" t="s">
        <v>30</v>
      </c>
      <c r="B24" s="32">
        <f t="shared" si="4"/>
        <v>2242842</v>
      </c>
      <c r="C24" s="37">
        <f>SUM(一般接種!D23+一般接種!G23+一般接種!J23+医療従事者等!C21)</f>
        <v>922251</v>
      </c>
      <c r="D24" s="33">
        <f t="shared" si="1"/>
        <v>0.81423750900538205</v>
      </c>
      <c r="E24" s="37">
        <f>SUM(一般接種!E23+一般接種!H23+一般接種!K23+医療従事者等!D21)</f>
        <v>907711</v>
      </c>
      <c r="F24" s="34">
        <f t="shared" si="2"/>
        <v>0.8014004251952932</v>
      </c>
      <c r="G24" s="32">
        <f t="shared" si="5"/>
        <v>412880</v>
      </c>
      <c r="H24" s="34">
        <f t="shared" si="3"/>
        <v>0.36452373889336215</v>
      </c>
      <c r="I24" s="38">
        <v>8042</v>
      </c>
      <c r="J24" s="38">
        <v>53431</v>
      </c>
      <c r="K24" s="38">
        <v>201068</v>
      </c>
      <c r="L24" s="38">
        <v>150339</v>
      </c>
      <c r="N24" s="1">
        <v>1132656</v>
      </c>
    </row>
    <row r="25" spans="1:14" x14ac:dyDescent="0.45">
      <c r="A25" s="36" t="s">
        <v>31</v>
      </c>
      <c r="B25" s="32">
        <f t="shared" si="4"/>
        <v>1559756</v>
      </c>
      <c r="C25" s="37">
        <f>SUM(一般接種!D24+一般接種!G24+一般接種!J24+医療従事者等!C22)</f>
        <v>638144</v>
      </c>
      <c r="D25" s="33">
        <f t="shared" si="1"/>
        <v>0.8238548999913502</v>
      </c>
      <c r="E25" s="37">
        <f>SUM(一般接種!E24+一般接種!H24+一般接種!K24+医療従事者等!D22)</f>
        <v>627844</v>
      </c>
      <c r="F25" s="34">
        <f t="shared" si="2"/>
        <v>0.81055742250991825</v>
      </c>
      <c r="G25" s="32">
        <f t="shared" si="5"/>
        <v>293768</v>
      </c>
      <c r="H25" s="34">
        <f t="shared" si="3"/>
        <v>0.37925954997721356</v>
      </c>
      <c r="I25" s="38">
        <v>7502</v>
      </c>
      <c r="J25" s="38">
        <v>31653</v>
      </c>
      <c r="K25" s="38">
        <v>142954</v>
      </c>
      <c r="L25" s="38">
        <v>111659</v>
      </c>
      <c r="N25" s="1">
        <v>774583</v>
      </c>
    </row>
    <row r="26" spans="1:14" x14ac:dyDescent="0.45">
      <c r="A26" s="36" t="s">
        <v>32</v>
      </c>
      <c r="B26" s="32">
        <f t="shared" si="4"/>
        <v>1660149</v>
      </c>
      <c r="C26" s="37">
        <f>SUM(一般接種!D25+一般接種!G25+一般接種!J25+医療従事者等!C23)</f>
        <v>672122</v>
      </c>
      <c r="D26" s="33">
        <f t="shared" si="1"/>
        <v>0.81866559804725225</v>
      </c>
      <c r="E26" s="37">
        <f>SUM(一般接種!E25+一般接種!H25+一般接種!K25+医療従事者等!D23)</f>
        <v>662050</v>
      </c>
      <c r="F26" s="34">
        <f t="shared" si="2"/>
        <v>0.80639758732370526</v>
      </c>
      <c r="G26" s="32">
        <f t="shared" si="5"/>
        <v>325977</v>
      </c>
      <c r="H26" s="34">
        <f t="shared" si="3"/>
        <v>0.39705017192511055</v>
      </c>
      <c r="I26" s="38">
        <v>6218</v>
      </c>
      <c r="J26" s="38">
        <v>36662</v>
      </c>
      <c r="K26" s="38">
        <v>166833</v>
      </c>
      <c r="L26" s="38">
        <v>116264</v>
      </c>
      <c r="N26" s="1">
        <v>820997</v>
      </c>
    </row>
    <row r="27" spans="1:14" x14ac:dyDescent="0.45">
      <c r="A27" s="36" t="s">
        <v>33</v>
      </c>
      <c r="B27" s="32">
        <f t="shared" si="4"/>
        <v>4203811</v>
      </c>
      <c r="C27" s="37">
        <f>SUM(一般接種!D26+一般接種!G26+一般接種!J26+医療従事者等!C24)</f>
        <v>1697140</v>
      </c>
      <c r="D27" s="33">
        <f t="shared" si="1"/>
        <v>0.81918699139900475</v>
      </c>
      <c r="E27" s="37">
        <f>SUM(一般接種!E26+一般接種!H26+一般接種!K26+医療従事者等!D24)</f>
        <v>1671528</v>
      </c>
      <c r="F27" s="34">
        <f t="shared" si="2"/>
        <v>0.80682441835039875</v>
      </c>
      <c r="G27" s="32">
        <f t="shared" si="5"/>
        <v>835143</v>
      </c>
      <c r="H27" s="34">
        <f t="shared" si="3"/>
        <v>0.40311246070326495</v>
      </c>
      <c r="I27" s="38">
        <v>14020</v>
      </c>
      <c r="J27" s="38">
        <v>66430</v>
      </c>
      <c r="K27" s="38">
        <v>448144</v>
      </c>
      <c r="L27" s="38">
        <v>306549</v>
      </c>
      <c r="N27" s="1">
        <v>2071737</v>
      </c>
    </row>
    <row r="28" spans="1:14" x14ac:dyDescent="0.45">
      <c r="A28" s="36" t="s">
        <v>34</v>
      </c>
      <c r="B28" s="32">
        <f t="shared" si="4"/>
        <v>4147242</v>
      </c>
      <c r="C28" s="37">
        <f>SUM(一般接種!D27+一般接種!G27+一般接種!J27+医療従事者等!C25)</f>
        <v>1647612</v>
      </c>
      <c r="D28" s="33">
        <f t="shared" si="1"/>
        <v>0.81694731878513938</v>
      </c>
      <c r="E28" s="37">
        <f>SUM(一般接種!E27+一般接種!H27+一般接種!K27+医療従事者等!D25)</f>
        <v>1625380</v>
      </c>
      <c r="F28" s="34">
        <f t="shared" si="2"/>
        <v>0.80592386618147349</v>
      </c>
      <c r="G28" s="32">
        <f t="shared" si="5"/>
        <v>874250</v>
      </c>
      <c r="H28" s="34">
        <f t="shared" si="3"/>
        <v>0.43348567104871055</v>
      </c>
      <c r="I28" s="38">
        <v>15343</v>
      </c>
      <c r="J28" s="38">
        <v>83931</v>
      </c>
      <c r="K28" s="38">
        <v>462703</v>
      </c>
      <c r="L28" s="38">
        <v>312273</v>
      </c>
      <c r="N28" s="1">
        <v>2016791</v>
      </c>
    </row>
    <row r="29" spans="1:14" x14ac:dyDescent="0.45">
      <c r="A29" s="36" t="s">
        <v>35</v>
      </c>
      <c r="B29" s="32">
        <f t="shared" si="4"/>
        <v>7419069</v>
      </c>
      <c r="C29" s="37">
        <f>SUM(一般接種!D28+一般接種!G28+一般接種!J28+医療従事者等!C26)</f>
        <v>3088381</v>
      </c>
      <c r="D29" s="33">
        <f t="shared" si="1"/>
        <v>0.83780878180052409</v>
      </c>
      <c r="E29" s="37">
        <f>SUM(一般接種!E28+一般接種!H28+一般接種!K28+医療従事者等!D26)</f>
        <v>3042327</v>
      </c>
      <c r="F29" s="34">
        <f t="shared" si="2"/>
        <v>0.82531536028386498</v>
      </c>
      <c r="G29" s="32">
        <f t="shared" si="5"/>
        <v>1288361</v>
      </c>
      <c r="H29" s="34">
        <f t="shared" si="3"/>
        <v>0.34950356187572229</v>
      </c>
      <c r="I29" s="38">
        <v>23115</v>
      </c>
      <c r="J29" s="38">
        <v>108710</v>
      </c>
      <c r="K29" s="38">
        <v>635058</v>
      </c>
      <c r="L29" s="38">
        <v>521478</v>
      </c>
      <c r="N29" s="1">
        <v>3686260</v>
      </c>
    </row>
    <row r="30" spans="1:14" x14ac:dyDescent="0.45">
      <c r="A30" s="36" t="s">
        <v>36</v>
      </c>
      <c r="B30" s="32">
        <f t="shared" si="4"/>
        <v>14485252</v>
      </c>
      <c r="C30" s="37">
        <f>SUM(一般接種!D29+一般接種!G29+一般接種!J29+医療従事者等!C27)</f>
        <v>5938826</v>
      </c>
      <c r="D30" s="33">
        <f t="shared" si="1"/>
        <v>0.78568349852264951</v>
      </c>
      <c r="E30" s="37">
        <f>SUM(一般接種!E29+一般接種!H29+一般接種!K29+医療従事者等!D27)</f>
        <v>5813464</v>
      </c>
      <c r="F30" s="34">
        <f t="shared" si="2"/>
        <v>0.76909859525358648</v>
      </c>
      <c r="G30" s="32">
        <f t="shared" si="5"/>
        <v>2732962</v>
      </c>
      <c r="H30" s="34">
        <f t="shared" si="3"/>
        <v>0.36156020491077817</v>
      </c>
      <c r="I30" s="38">
        <v>42367</v>
      </c>
      <c r="J30" s="38">
        <v>363130</v>
      </c>
      <c r="K30" s="38">
        <v>1324107</v>
      </c>
      <c r="L30" s="38">
        <v>1003358</v>
      </c>
      <c r="N30" s="1">
        <v>7558802</v>
      </c>
    </row>
    <row r="31" spans="1:14" x14ac:dyDescent="0.45">
      <c r="A31" s="36" t="s">
        <v>37</v>
      </c>
      <c r="B31" s="32">
        <f t="shared" si="4"/>
        <v>3552544</v>
      </c>
      <c r="C31" s="37">
        <f>SUM(一般接種!D30+一般接種!G30+一般接種!J30+医療従事者等!C28)</f>
        <v>1459430</v>
      </c>
      <c r="D31" s="33">
        <f t="shared" si="1"/>
        <v>0.81054362622233012</v>
      </c>
      <c r="E31" s="37">
        <f>SUM(一般接種!E30+一般接種!H30+一般接種!K30+医療従事者等!D28)</f>
        <v>1439498</v>
      </c>
      <c r="F31" s="34">
        <f t="shared" si="2"/>
        <v>0.79947371841046966</v>
      </c>
      <c r="G31" s="32">
        <f t="shared" si="5"/>
        <v>653616</v>
      </c>
      <c r="H31" s="34">
        <f t="shared" si="3"/>
        <v>0.36300766929344641</v>
      </c>
      <c r="I31" s="38">
        <v>16357</v>
      </c>
      <c r="J31" s="38">
        <v>64662</v>
      </c>
      <c r="K31" s="38">
        <v>341434</v>
      </c>
      <c r="L31" s="38">
        <v>231163</v>
      </c>
      <c r="N31" s="1">
        <v>1800557</v>
      </c>
    </row>
    <row r="32" spans="1:14" x14ac:dyDescent="0.45">
      <c r="A32" s="36" t="s">
        <v>38</v>
      </c>
      <c r="B32" s="32">
        <f t="shared" si="4"/>
        <v>2775189</v>
      </c>
      <c r="C32" s="37">
        <f>SUM(一般接種!D31+一般接種!G31+一般接種!J31+医療従事者等!C29)</f>
        <v>1142899</v>
      </c>
      <c r="D32" s="33">
        <f t="shared" si="1"/>
        <v>0.80551477506672686</v>
      </c>
      <c r="E32" s="37">
        <f>SUM(一般接種!E31+一般接種!H31+一般接種!K31+医療従事者等!D29)</f>
        <v>1127652</v>
      </c>
      <c r="F32" s="34">
        <f t="shared" si="2"/>
        <v>0.7947686953383849</v>
      </c>
      <c r="G32" s="32">
        <f t="shared" si="5"/>
        <v>504638</v>
      </c>
      <c r="H32" s="34">
        <f t="shared" si="3"/>
        <v>0.35566866806263975</v>
      </c>
      <c r="I32" s="38">
        <v>8565</v>
      </c>
      <c r="J32" s="38">
        <v>51084</v>
      </c>
      <c r="K32" s="38">
        <v>235297</v>
      </c>
      <c r="L32" s="38">
        <v>209692</v>
      </c>
      <c r="N32" s="1">
        <v>1418843</v>
      </c>
    </row>
    <row r="33" spans="1:14" x14ac:dyDescent="0.45">
      <c r="A33" s="36" t="s">
        <v>39</v>
      </c>
      <c r="B33" s="32">
        <f t="shared" si="4"/>
        <v>4849819</v>
      </c>
      <c r="C33" s="37">
        <f>SUM(一般接種!D32+一般接種!G32+一般接種!J32+医療従事者等!C30)</f>
        <v>2007231</v>
      </c>
      <c r="D33" s="33">
        <f t="shared" si="1"/>
        <v>0.79320200968804311</v>
      </c>
      <c r="E33" s="37">
        <f>SUM(一般接種!E32+一般接種!H32+一般接種!K32+医療従事者等!D30)</f>
        <v>1971725</v>
      </c>
      <c r="F33" s="34">
        <f t="shared" si="2"/>
        <v>0.77917102344082811</v>
      </c>
      <c r="G33" s="32">
        <f t="shared" si="5"/>
        <v>870863</v>
      </c>
      <c r="H33" s="34">
        <f t="shared" si="3"/>
        <v>0.3441408994594834</v>
      </c>
      <c r="I33" s="38">
        <v>24505</v>
      </c>
      <c r="J33" s="38">
        <v>85368</v>
      </c>
      <c r="K33" s="38">
        <v>429267</v>
      </c>
      <c r="L33" s="38">
        <v>331723</v>
      </c>
      <c r="N33" s="1">
        <v>2530542</v>
      </c>
    </row>
    <row r="34" spans="1:14" x14ac:dyDescent="0.45">
      <c r="A34" s="36" t="s">
        <v>40</v>
      </c>
      <c r="B34" s="32">
        <f t="shared" si="4"/>
        <v>16466052</v>
      </c>
      <c r="C34" s="37">
        <f>SUM(一般接種!D33+一般接種!G33+一般接種!J33+医療従事者等!C31)</f>
        <v>6843070</v>
      </c>
      <c r="D34" s="33">
        <f t="shared" si="1"/>
        <v>0.77414576439805327</v>
      </c>
      <c r="E34" s="37">
        <f>SUM(一般接種!E33+一般接種!H33+一般接種!K33+医療従事者等!D31)</f>
        <v>6738333</v>
      </c>
      <c r="F34" s="34">
        <f t="shared" si="2"/>
        <v>0.76229703204170451</v>
      </c>
      <c r="G34" s="32">
        <f t="shared" si="5"/>
        <v>2884649</v>
      </c>
      <c r="H34" s="34">
        <f t="shared" si="3"/>
        <v>0.32633581201494066</v>
      </c>
      <c r="I34" s="38">
        <v>58857</v>
      </c>
      <c r="J34" s="38">
        <v>340550</v>
      </c>
      <c r="K34" s="38">
        <v>1458993</v>
      </c>
      <c r="L34" s="38">
        <v>1026249</v>
      </c>
      <c r="N34" s="1">
        <v>8839511</v>
      </c>
    </row>
    <row r="35" spans="1:14" x14ac:dyDescent="0.45">
      <c r="A35" s="36" t="s">
        <v>41</v>
      </c>
      <c r="B35" s="32">
        <f t="shared" si="4"/>
        <v>10718865</v>
      </c>
      <c r="C35" s="37">
        <f>SUM(一般接種!D34+一般接種!G34+一般接種!J34+医療従事者等!C32)</f>
        <v>4393369</v>
      </c>
      <c r="D35" s="33">
        <f t="shared" si="1"/>
        <v>0.79537785421711282</v>
      </c>
      <c r="E35" s="37">
        <f>SUM(一般接種!E34+一般接種!H34+一般接種!K34+医療従事者等!D32)</f>
        <v>4326908</v>
      </c>
      <c r="F35" s="34">
        <f t="shared" si="2"/>
        <v>0.78334571952295817</v>
      </c>
      <c r="G35" s="32">
        <f t="shared" si="5"/>
        <v>1998588</v>
      </c>
      <c r="H35" s="34">
        <f t="shared" si="3"/>
        <v>0.36182543166851477</v>
      </c>
      <c r="I35" s="38">
        <v>41823</v>
      </c>
      <c r="J35" s="38">
        <v>227398</v>
      </c>
      <c r="K35" s="38">
        <v>981476</v>
      </c>
      <c r="L35" s="38">
        <v>747891</v>
      </c>
      <c r="N35" s="1">
        <v>5523625</v>
      </c>
    </row>
    <row r="36" spans="1:14" x14ac:dyDescent="0.45">
      <c r="A36" s="36" t="s">
        <v>42</v>
      </c>
      <c r="B36" s="32">
        <f t="shared" si="4"/>
        <v>2688124</v>
      </c>
      <c r="C36" s="37">
        <f>SUM(一般接種!D35+一般接種!G35+一般接種!J35+医療従事者等!C33)</f>
        <v>1085274</v>
      </c>
      <c r="D36" s="33">
        <f t="shared" si="1"/>
        <v>0.80705177733374278</v>
      </c>
      <c r="E36" s="37">
        <f>SUM(一般接種!E35+一般接種!H35+一般接種!K35+医療従事者等!D33)</f>
        <v>1070807</v>
      </c>
      <c r="F36" s="34">
        <f t="shared" si="2"/>
        <v>0.79629355584987127</v>
      </c>
      <c r="G36" s="32">
        <f t="shared" si="5"/>
        <v>532043</v>
      </c>
      <c r="H36" s="34">
        <f t="shared" si="3"/>
        <v>0.39564777997812217</v>
      </c>
      <c r="I36" s="38">
        <v>6884</v>
      </c>
      <c r="J36" s="38">
        <v>50163</v>
      </c>
      <c r="K36" s="38">
        <v>301272</v>
      </c>
      <c r="L36" s="38">
        <v>173724</v>
      </c>
      <c r="N36" s="1">
        <v>1344739</v>
      </c>
    </row>
    <row r="37" spans="1:14" x14ac:dyDescent="0.45">
      <c r="A37" s="36" t="s">
        <v>43</v>
      </c>
      <c r="B37" s="32">
        <f t="shared" si="4"/>
        <v>1874327</v>
      </c>
      <c r="C37" s="37">
        <f>SUM(一般接種!D36+一般接種!G36+一般接種!J36+医療従事者等!C34)</f>
        <v>743569</v>
      </c>
      <c r="D37" s="33">
        <f t="shared" si="1"/>
        <v>0.78731872702322669</v>
      </c>
      <c r="E37" s="37">
        <f>SUM(一般接種!E36+一般接種!H36+一般接種!K36+医療従事者等!D34)</f>
        <v>731343</v>
      </c>
      <c r="F37" s="34">
        <f t="shared" si="2"/>
        <v>0.77437337997865385</v>
      </c>
      <c r="G37" s="32">
        <f t="shared" si="5"/>
        <v>399415</v>
      </c>
      <c r="H37" s="34">
        <f t="shared" si="3"/>
        <v>0.42291557253460282</v>
      </c>
      <c r="I37" s="38">
        <v>7522</v>
      </c>
      <c r="J37" s="38">
        <v>43036</v>
      </c>
      <c r="K37" s="38">
        <v>209146</v>
      </c>
      <c r="L37" s="38">
        <v>139711</v>
      </c>
      <c r="N37" s="1">
        <v>944432</v>
      </c>
    </row>
    <row r="38" spans="1:14" x14ac:dyDescent="0.45">
      <c r="A38" s="36" t="s">
        <v>44</v>
      </c>
      <c r="B38" s="32">
        <f t="shared" si="4"/>
        <v>1083306</v>
      </c>
      <c r="C38" s="37">
        <f>SUM(一般接種!D37+一般接種!G37+一般接種!J37+医療従事者等!C35)</f>
        <v>436094</v>
      </c>
      <c r="D38" s="33">
        <f t="shared" si="1"/>
        <v>0.78323167884365319</v>
      </c>
      <c r="E38" s="37">
        <f>SUM(一般接種!E37+一般接種!H37+一般接種!K37+医療従事者等!D35)</f>
        <v>429232</v>
      </c>
      <c r="F38" s="34">
        <f t="shared" si="2"/>
        <v>0.77090741898173087</v>
      </c>
      <c r="G38" s="32">
        <f t="shared" si="5"/>
        <v>217980</v>
      </c>
      <c r="H38" s="34">
        <f t="shared" si="3"/>
        <v>0.39149550636867175</v>
      </c>
      <c r="I38" s="38">
        <v>4867</v>
      </c>
      <c r="J38" s="38">
        <v>22650</v>
      </c>
      <c r="K38" s="38">
        <v>107584</v>
      </c>
      <c r="L38" s="38">
        <v>82879</v>
      </c>
      <c r="N38" s="1">
        <v>556788</v>
      </c>
    </row>
    <row r="39" spans="1:14" x14ac:dyDescent="0.45">
      <c r="A39" s="36" t="s">
        <v>45</v>
      </c>
      <c r="B39" s="32">
        <f t="shared" si="4"/>
        <v>1344376</v>
      </c>
      <c r="C39" s="37">
        <f>SUM(一般接種!D38+一般接種!G38+一般接種!J38+医療従事者等!C36)</f>
        <v>553356</v>
      </c>
      <c r="D39" s="33">
        <f t="shared" si="1"/>
        <v>0.82244896442558502</v>
      </c>
      <c r="E39" s="37">
        <f>SUM(一般接種!E38+一般接種!H38+一般接種!K38+医療従事者等!D36)</f>
        <v>542229</v>
      </c>
      <c r="F39" s="34">
        <f t="shared" si="2"/>
        <v>0.80591098593223987</v>
      </c>
      <c r="G39" s="32">
        <f t="shared" si="5"/>
        <v>248791</v>
      </c>
      <c r="H39" s="34">
        <f t="shared" si="3"/>
        <v>0.36977623863915043</v>
      </c>
      <c r="I39" s="38">
        <v>4820</v>
      </c>
      <c r="J39" s="38">
        <v>29937</v>
      </c>
      <c r="K39" s="38">
        <v>109955</v>
      </c>
      <c r="L39" s="38">
        <v>104079</v>
      </c>
      <c r="N39" s="1">
        <v>672815</v>
      </c>
    </row>
    <row r="40" spans="1:14" x14ac:dyDescent="0.45">
      <c r="A40" s="36" t="s">
        <v>46</v>
      </c>
      <c r="B40" s="32">
        <f t="shared" si="4"/>
        <v>3689722</v>
      </c>
      <c r="C40" s="37">
        <f>SUM(一般接種!D39+一般接種!G39+一般接種!J39+医療従事者等!C37)</f>
        <v>1492641</v>
      </c>
      <c r="D40" s="33">
        <f t="shared" si="1"/>
        <v>0.78817620318187176</v>
      </c>
      <c r="E40" s="37">
        <f>SUM(一般接種!E39+一般接種!H39+一般接種!K39+医療従事者等!D37)</f>
        <v>1459534</v>
      </c>
      <c r="F40" s="34">
        <f t="shared" si="2"/>
        <v>0.77069433744272731</v>
      </c>
      <c r="G40" s="32">
        <f t="shared" si="5"/>
        <v>737547</v>
      </c>
      <c r="H40" s="34">
        <f t="shared" si="3"/>
        <v>0.38945533060406351</v>
      </c>
      <c r="I40" s="38">
        <v>21827</v>
      </c>
      <c r="J40" s="38">
        <v>135854</v>
      </c>
      <c r="K40" s="38">
        <v>358933</v>
      </c>
      <c r="L40" s="38">
        <v>220933</v>
      </c>
      <c r="N40" s="1">
        <v>1893791</v>
      </c>
    </row>
    <row r="41" spans="1:14" x14ac:dyDescent="0.45">
      <c r="A41" s="36" t="s">
        <v>47</v>
      </c>
      <c r="B41" s="32">
        <f t="shared" si="4"/>
        <v>5472936</v>
      </c>
      <c r="C41" s="37">
        <f>SUM(一般接種!D40+一般接種!G40+一般接種!J40+医療従事者等!C38)</f>
        <v>2214930</v>
      </c>
      <c r="D41" s="33">
        <f t="shared" si="1"/>
        <v>0.78754942784414772</v>
      </c>
      <c r="E41" s="37">
        <f>SUM(一般接種!E40+一般接種!H40+一般接種!K40+医療従事者等!D38)</f>
        <v>2179697</v>
      </c>
      <c r="F41" s="34">
        <f t="shared" si="2"/>
        <v>0.77502184052028977</v>
      </c>
      <c r="G41" s="32">
        <f t="shared" si="5"/>
        <v>1078309</v>
      </c>
      <c r="H41" s="34">
        <f t="shared" si="3"/>
        <v>0.38340788918349344</v>
      </c>
      <c r="I41" s="38">
        <v>22268</v>
      </c>
      <c r="J41" s="38">
        <v>118874</v>
      </c>
      <c r="K41" s="38">
        <v>538908</v>
      </c>
      <c r="L41" s="38">
        <v>398259</v>
      </c>
      <c r="N41" s="1">
        <v>2812433</v>
      </c>
    </row>
    <row r="42" spans="1:14" x14ac:dyDescent="0.45">
      <c r="A42" s="36" t="s">
        <v>48</v>
      </c>
      <c r="B42" s="32">
        <f t="shared" si="4"/>
        <v>2795832</v>
      </c>
      <c r="C42" s="37">
        <f>SUM(一般接種!D41+一般接種!G41+一般接種!J41+医療従事者等!C39)</f>
        <v>1106745</v>
      </c>
      <c r="D42" s="33">
        <f t="shared" si="1"/>
        <v>0.81611742410276455</v>
      </c>
      <c r="E42" s="37">
        <f>SUM(一般接種!E41+一般接種!H41+一般接種!K41+医療従事者等!D39)</f>
        <v>1078523</v>
      </c>
      <c r="F42" s="34">
        <f t="shared" si="2"/>
        <v>0.7953064279446358</v>
      </c>
      <c r="G42" s="32">
        <f t="shared" si="5"/>
        <v>610564</v>
      </c>
      <c r="H42" s="34">
        <f t="shared" si="3"/>
        <v>0.45023191334036322</v>
      </c>
      <c r="I42" s="38">
        <v>44350</v>
      </c>
      <c r="J42" s="38">
        <v>45575</v>
      </c>
      <c r="K42" s="38">
        <v>284697</v>
      </c>
      <c r="L42" s="38">
        <v>235942</v>
      </c>
      <c r="N42" s="1">
        <v>1356110</v>
      </c>
    </row>
    <row r="43" spans="1:14" x14ac:dyDescent="0.45">
      <c r="A43" s="36" t="s">
        <v>49</v>
      </c>
      <c r="B43" s="32">
        <f t="shared" si="4"/>
        <v>1479818</v>
      </c>
      <c r="C43" s="37">
        <f>SUM(一般接種!D42+一般接種!G42+一般接種!J42+医療従事者等!C40)</f>
        <v>592641</v>
      </c>
      <c r="D43" s="33">
        <f t="shared" si="1"/>
        <v>0.80637023793487717</v>
      </c>
      <c r="E43" s="37">
        <f>SUM(一般接種!E42+一般接種!H42+一般接種!K42+医療従事者等!D40)</f>
        <v>582130</v>
      </c>
      <c r="F43" s="34">
        <f t="shared" si="2"/>
        <v>0.79206856530181002</v>
      </c>
      <c r="G43" s="32">
        <f t="shared" si="5"/>
        <v>305047</v>
      </c>
      <c r="H43" s="34">
        <f t="shared" si="3"/>
        <v>0.41505873196643578</v>
      </c>
      <c r="I43" s="38">
        <v>7709</v>
      </c>
      <c r="J43" s="38">
        <v>37902</v>
      </c>
      <c r="K43" s="38">
        <v>147825</v>
      </c>
      <c r="L43" s="38">
        <v>111611</v>
      </c>
      <c r="N43" s="1">
        <v>734949</v>
      </c>
    </row>
    <row r="44" spans="1:14" x14ac:dyDescent="0.45">
      <c r="A44" s="36" t="s">
        <v>50</v>
      </c>
      <c r="B44" s="32">
        <f t="shared" si="4"/>
        <v>1852304</v>
      </c>
      <c r="C44" s="37">
        <f>SUM(一般接種!D43+一般接種!G43+一般接種!J43+医療従事者等!C41)</f>
        <v>767737</v>
      </c>
      <c r="D44" s="33">
        <f t="shared" si="1"/>
        <v>0.7883151794442117</v>
      </c>
      <c r="E44" s="37">
        <f>SUM(一般接種!E43+一般接種!H43+一般接種!K43+医療従事者等!D41)</f>
        <v>756997</v>
      </c>
      <c r="F44" s="34">
        <f t="shared" si="2"/>
        <v>0.77728730788503086</v>
      </c>
      <c r="G44" s="32">
        <f t="shared" si="5"/>
        <v>327570</v>
      </c>
      <c r="H44" s="34">
        <f t="shared" si="3"/>
        <v>0.33635008255501614</v>
      </c>
      <c r="I44" s="38">
        <v>9296</v>
      </c>
      <c r="J44" s="38">
        <v>45368</v>
      </c>
      <c r="K44" s="38">
        <v>167645</v>
      </c>
      <c r="L44" s="38">
        <v>105261</v>
      </c>
      <c r="N44" s="1">
        <v>973896</v>
      </c>
    </row>
    <row r="45" spans="1:14" x14ac:dyDescent="0.45">
      <c r="A45" s="36" t="s">
        <v>51</v>
      </c>
      <c r="B45" s="32">
        <f t="shared" si="4"/>
        <v>2699882</v>
      </c>
      <c r="C45" s="37">
        <f>SUM(一般接種!D44+一般接種!G44+一般接種!J44+医療従事者等!C42)</f>
        <v>1096372</v>
      </c>
      <c r="D45" s="33">
        <f t="shared" si="1"/>
        <v>0.80840336258377155</v>
      </c>
      <c r="E45" s="37">
        <f>SUM(一般接種!E44+一般接種!H44+一般接種!K44+医療従事者等!D42)</f>
        <v>1081185</v>
      </c>
      <c r="F45" s="34">
        <f t="shared" si="2"/>
        <v>0.79720531861004751</v>
      </c>
      <c r="G45" s="32">
        <f t="shared" si="5"/>
        <v>522325</v>
      </c>
      <c r="H45" s="34">
        <f t="shared" si="3"/>
        <v>0.38513322700832242</v>
      </c>
      <c r="I45" s="38">
        <v>11856</v>
      </c>
      <c r="J45" s="38">
        <v>53636</v>
      </c>
      <c r="K45" s="38">
        <v>267206</v>
      </c>
      <c r="L45" s="38">
        <v>189627</v>
      </c>
      <c r="N45" s="1">
        <v>1356219</v>
      </c>
    </row>
    <row r="46" spans="1:14" x14ac:dyDescent="0.45">
      <c r="A46" s="36" t="s">
        <v>52</v>
      </c>
      <c r="B46" s="32">
        <f t="shared" si="4"/>
        <v>1381455</v>
      </c>
      <c r="C46" s="37">
        <f>SUM(一般接種!D45+一般接種!G45+一般接種!J45+医療従事者等!C43)</f>
        <v>557603</v>
      </c>
      <c r="D46" s="33">
        <f t="shared" si="1"/>
        <v>0.79524991906350417</v>
      </c>
      <c r="E46" s="37">
        <f>SUM(一般接種!E45+一般接種!H45+一般接種!K45+医療従事者等!D43)</f>
        <v>549386</v>
      </c>
      <c r="F46" s="34">
        <f t="shared" si="2"/>
        <v>0.78353088493896605</v>
      </c>
      <c r="G46" s="32">
        <f t="shared" si="5"/>
        <v>274466</v>
      </c>
      <c r="H46" s="34">
        <f t="shared" si="3"/>
        <v>0.39144169648600119</v>
      </c>
      <c r="I46" s="38">
        <v>10498</v>
      </c>
      <c r="J46" s="38">
        <v>32949</v>
      </c>
      <c r="K46" s="38">
        <v>139922</v>
      </c>
      <c r="L46" s="38">
        <v>91097</v>
      </c>
      <c r="N46" s="1">
        <v>701167</v>
      </c>
    </row>
    <row r="47" spans="1:14" x14ac:dyDescent="0.45">
      <c r="A47" s="36" t="s">
        <v>53</v>
      </c>
      <c r="B47" s="32">
        <f t="shared" si="4"/>
        <v>9957780</v>
      </c>
      <c r="C47" s="37">
        <f>SUM(一般接種!D46+一般接種!G46+一般接種!J46+医療従事者等!C44)</f>
        <v>4082038</v>
      </c>
      <c r="D47" s="33">
        <f t="shared" si="1"/>
        <v>0.79662423377834846</v>
      </c>
      <c r="E47" s="37">
        <f>SUM(一般接種!E46+一般接種!H46+一般接種!K46+医療従事者等!D44)</f>
        <v>3991881</v>
      </c>
      <c r="F47" s="34">
        <f t="shared" si="2"/>
        <v>0.77902977457812683</v>
      </c>
      <c r="G47" s="32">
        <f t="shared" si="5"/>
        <v>1883861</v>
      </c>
      <c r="H47" s="34">
        <f t="shared" si="3"/>
        <v>0.3676421742448045</v>
      </c>
      <c r="I47" s="38">
        <v>40106</v>
      </c>
      <c r="J47" s="38">
        <v>211004</v>
      </c>
      <c r="K47" s="38">
        <v>886944</v>
      </c>
      <c r="L47" s="38">
        <v>745807</v>
      </c>
      <c r="N47" s="1">
        <v>5124170</v>
      </c>
    </row>
    <row r="48" spans="1:14" x14ac:dyDescent="0.45">
      <c r="A48" s="36" t="s">
        <v>54</v>
      </c>
      <c r="B48" s="32">
        <f t="shared" si="4"/>
        <v>1628634</v>
      </c>
      <c r="C48" s="37">
        <f>SUM(一般接種!D47+一般接種!G47+一般接種!J47+医療従事者等!C45)</f>
        <v>648787</v>
      </c>
      <c r="D48" s="33">
        <f t="shared" si="1"/>
        <v>0.79292294756190862</v>
      </c>
      <c r="E48" s="37">
        <f>SUM(一般接種!E47+一般接種!H47+一般接種!K47+医療従事者等!D45)</f>
        <v>638319</v>
      </c>
      <c r="F48" s="34">
        <f t="shared" si="2"/>
        <v>0.78012935364729863</v>
      </c>
      <c r="G48" s="32">
        <f t="shared" si="5"/>
        <v>341528</v>
      </c>
      <c r="H48" s="34">
        <f t="shared" si="3"/>
        <v>0.41740261200505485</v>
      </c>
      <c r="I48" s="38">
        <v>8323</v>
      </c>
      <c r="J48" s="38">
        <v>55587</v>
      </c>
      <c r="K48" s="38">
        <v>163849</v>
      </c>
      <c r="L48" s="38">
        <v>113769</v>
      </c>
      <c r="N48" s="1">
        <v>818222</v>
      </c>
    </row>
    <row r="49" spans="1:14" x14ac:dyDescent="0.45">
      <c r="A49" s="36" t="s">
        <v>55</v>
      </c>
      <c r="B49" s="32">
        <f t="shared" si="4"/>
        <v>2700152</v>
      </c>
      <c r="C49" s="37">
        <f>SUM(一般接種!D48+一般接種!G48+一般接種!J48+医療従事者等!C46)</f>
        <v>1081532</v>
      </c>
      <c r="D49" s="33">
        <f t="shared" si="1"/>
        <v>0.80956750986947001</v>
      </c>
      <c r="E49" s="37">
        <f>SUM(一般接種!E48+一般接種!H48+一般接種!K48+医療従事者等!D46)</f>
        <v>1064601</v>
      </c>
      <c r="F49" s="34">
        <f t="shared" si="2"/>
        <v>0.79689401753674194</v>
      </c>
      <c r="G49" s="32">
        <f t="shared" si="5"/>
        <v>554019</v>
      </c>
      <c r="H49" s="34">
        <f t="shared" si="3"/>
        <v>0.41470412549085361</v>
      </c>
      <c r="I49" s="38">
        <v>14414</v>
      </c>
      <c r="J49" s="38">
        <v>61851</v>
      </c>
      <c r="K49" s="38">
        <v>268313</v>
      </c>
      <c r="L49" s="38">
        <v>209441</v>
      </c>
      <c r="N49" s="1">
        <v>1335938</v>
      </c>
    </row>
    <row r="50" spans="1:14" x14ac:dyDescent="0.45">
      <c r="A50" s="36" t="s">
        <v>56</v>
      </c>
      <c r="B50" s="32">
        <f t="shared" si="4"/>
        <v>3583343</v>
      </c>
      <c r="C50" s="37">
        <f>SUM(一般接種!D49+一般接種!G49+一般接種!J49+医療従事者等!C47)</f>
        <v>1435307</v>
      </c>
      <c r="D50" s="33">
        <f t="shared" si="1"/>
        <v>0.81614367879816563</v>
      </c>
      <c r="E50" s="37">
        <f>SUM(一般接種!E49+一般接種!H49+一般接種!K49+医療従事者等!D47)</f>
        <v>1416960</v>
      </c>
      <c r="F50" s="34">
        <f t="shared" si="2"/>
        <v>0.8057112151684962</v>
      </c>
      <c r="G50" s="32">
        <f t="shared" si="5"/>
        <v>731076</v>
      </c>
      <c r="H50" s="34">
        <f t="shared" si="3"/>
        <v>0.41570413585459259</v>
      </c>
      <c r="I50" s="38">
        <v>20838</v>
      </c>
      <c r="J50" s="38">
        <v>76634</v>
      </c>
      <c r="K50" s="38">
        <v>338121</v>
      </c>
      <c r="L50" s="38">
        <v>295483</v>
      </c>
      <c r="N50" s="1">
        <v>1758645</v>
      </c>
    </row>
    <row r="51" spans="1:14" x14ac:dyDescent="0.45">
      <c r="A51" s="36" t="s">
        <v>57</v>
      </c>
      <c r="B51" s="32">
        <f t="shared" si="4"/>
        <v>2238566</v>
      </c>
      <c r="C51" s="37">
        <f>SUM(一般接種!D50+一般接種!G50+一般接種!J50+医療従事者等!C48)</f>
        <v>912304</v>
      </c>
      <c r="D51" s="33">
        <f t="shared" si="1"/>
        <v>0.79904636865979239</v>
      </c>
      <c r="E51" s="37">
        <f>SUM(一般接種!E50+一般接種!H50+一般接種!K50+医療従事者等!D48)</f>
        <v>894185</v>
      </c>
      <c r="F51" s="34">
        <f t="shared" si="2"/>
        <v>0.78317674498857448</v>
      </c>
      <c r="G51" s="32">
        <f t="shared" si="5"/>
        <v>432077</v>
      </c>
      <c r="H51" s="34">
        <f t="shared" si="3"/>
        <v>0.37843696600192162</v>
      </c>
      <c r="I51" s="38">
        <v>18283</v>
      </c>
      <c r="J51" s="38">
        <v>49285</v>
      </c>
      <c r="K51" s="38">
        <v>212060</v>
      </c>
      <c r="L51" s="38">
        <v>152449</v>
      </c>
      <c r="N51" s="1">
        <v>1141741</v>
      </c>
    </row>
    <row r="52" spans="1:14" x14ac:dyDescent="0.45">
      <c r="A52" s="36" t="s">
        <v>58</v>
      </c>
      <c r="B52" s="32">
        <f t="shared" si="4"/>
        <v>2097581</v>
      </c>
      <c r="C52" s="37">
        <f>SUM(一般接種!D51+一般接種!G51+一般接種!J51+医療従事者等!C49)</f>
        <v>857025</v>
      </c>
      <c r="D52" s="33">
        <f t="shared" si="1"/>
        <v>0.78825669745714155</v>
      </c>
      <c r="E52" s="37">
        <f>SUM(一般接種!E51+一般接種!H51+一般接種!K51+医療従事者等!D49)</f>
        <v>841464</v>
      </c>
      <c r="F52" s="34">
        <f t="shared" si="2"/>
        <v>0.77394432329170815</v>
      </c>
      <c r="G52" s="32">
        <f t="shared" si="5"/>
        <v>399092</v>
      </c>
      <c r="H52" s="34">
        <f t="shared" si="3"/>
        <v>0.36706857081364663</v>
      </c>
      <c r="I52" s="38">
        <v>10773</v>
      </c>
      <c r="J52" s="38">
        <v>44930</v>
      </c>
      <c r="K52" s="38">
        <v>185222</v>
      </c>
      <c r="L52" s="38">
        <v>158167</v>
      </c>
      <c r="N52" s="1">
        <v>1087241</v>
      </c>
    </row>
    <row r="53" spans="1:14" x14ac:dyDescent="0.45">
      <c r="A53" s="36" t="s">
        <v>59</v>
      </c>
      <c r="B53" s="32">
        <f t="shared" si="4"/>
        <v>3192435</v>
      </c>
      <c r="C53" s="37">
        <f>SUM(一般接種!D52+一般接種!G52+一般接種!J52+医療従事者等!C50)</f>
        <v>1298022</v>
      </c>
      <c r="D53" s="33">
        <f t="shared" si="1"/>
        <v>0.80247811924078694</v>
      </c>
      <c r="E53" s="37">
        <f>SUM(一般接種!E52+一般接種!H52+一般接種!K52+医療従事者等!D50)</f>
        <v>1271062</v>
      </c>
      <c r="F53" s="34">
        <f t="shared" si="2"/>
        <v>0.7858105973538454</v>
      </c>
      <c r="G53" s="32">
        <f t="shared" si="5"/>
        <v>623351</v>
      </c>
      <c r="H53" s="34">
        <f t="shared" si="3"/>
        <v>0.38537523871464718</v>
      </c>
      <c r="I53" s="38">
        <v>16994</v>
      </c>
      <c r="J53" s="38">
        <v>69436</v>
      </c>
      <c r="K53" s="38">
        <v>338540</v>
      </c>
      <c r="L53" s="38">
        <v>198381</v>
      </c>
      <c r="N53" s="1">
        <v>1617517</v>
      </c>
    </row>
    <row r="54" spans="1:14" x14ac:dyDescent="0.45">
      <c r="A54" s="36" t="s">
        <v>60</v>
      </c>
      <c r="B54" s="32">
        <f t="shared" si="4"/>
        <v>2482619</v>
      </c>
      <c r="C54" s="37">
        <f>SUM(一般接種!D53+一般接種!G53+一般接種!J53+医療従事者等!C51)</f>
        <v>1046030</v>
      </c>
      <c r="D54" s="40">
        <f t="shared" si="1"/>
        <v>0.70434133853336911</v>
      </c>
      <c r="E54" s="37">
        <f>SUM(一般接種!E53+一般接種!H53+一般接種!K53+医療従事者等!D51)</f>
        <v>1023967</v>
      </c>
      <c r="F54" s="34">
        <f t="shared" si="2"/>
        <v>0.68948527995755216</v>
      </c>
      <c r="G54" s="32">
        <f t="shared" si="5"/>
        <v>412622</v>
      </c>
      <c r="H54" s="34">
        <f t="shared" si="3"/>
        <v>0.27783785530846705</v>
      </c>
      <c r="I54" s="38">
        <v>16791</v>
      </c>
      <c r="J54" s="38">
        <v>56326</v>
      </c>
      <c r="K54" s="38">
        <v>204821</v>
      </c>
      <c r="L54" s="38">
        <v>134684</v>
      </c>
      <c r="N54" s="1">
        <v>1485118</v>
      </c>
    </row>
    <row r="55" spans="1:14" x14ac:dyDescent="0.45">
      <c r="A55" s="22"/>
      <c r="B55" s="23"/>
      <c r="C55" s="22"/>
      <c r="D55" s="22"/>
      <c r="E55" s="22"/>
      <c r="F55" s="22"/>
      <c r="G55" s="22"/>
      <c r="H55" s="22"/>
      <c r="I55" s="22"/>
      <c r="J55" s="22"/>
      <c r="K55" s="22"/>
    </row>
    <row r="56" spans="1:14" x14ac:dyDescent="0.45">
      <c r="A56" s="85" t="s">
        <v>105</v>
      </c>
      <c r="B56" s="85"/>
      <c r="C56" s="85"/>
      <c r="D56" s="85"/>
      <c r="E56" s="85"/>
      <c r="F56" s="85"/>
      <c r="G56" s="85"/>
      <c r="H56" s="85"/>
      <c r="I56" s="85"/>
      <c r="J56" s="22"/>
      <c r="K56" s="22"/>
    </row>
    <row r="57" spans="1:14" x14ac:dyDescent="0.45">
      <c r="A57" s="22" t="s">
        <v>106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4" x14ac:dyDescent="0.45">
      <c r="A58" s="22" t="s">
        <v>107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4" x14ac:dyDescent="0.45">
      <c r="A59" s="24" t="s">
        <v>108</v>
      </c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4" x14ac:dyDescent="0.45">
      <c r="A60" s="85" t="s">
        <v>109</v>
      </c>
      <c r="B60" s="85"/>
      <c r="C60" s="85"/>
      <c r="D60" s="85"/>
      <c r="E60" s="85"/>
      <c r="F60" s="85"/>
      <c r="G60" s="85"/>
      <c r="H60" s="85"/>
      <c r="I60" s="85"/>
      <c r="J60" s="85"/>
      <c r="K60" s="85"/>
    </row>
    <row r="61" spans="1:14" x14ac:dyDescent="0.45">
      <c r="A61" s="24" t="s">
        <v>110</v>
      </c>
      <c r="B61" s="24"/>
      <c r="C61" s="24"/>
      <c r="D61" s="24"/>
      <c r="E61" s="24"/>
      <c r="F61" s="24"/>
      <c r="G61" s="24"/>
      <c r="H61" s="24"/>
      <c r="I61" s="22"/>
      <c r="J61" s="22"/>
      <c r="K61" s="22"/>
    </row>
  </sheetData>
  <mergeCells count="10">
    <mergeCell ref="A56:I56"/>
    <mergeCell ref="A60:K60"/>
    <mergeCell ref="A3:A6"/>
    <mergeCell ref="B4:B6"/>
    <mergeCell ref="C4:D5"/>
    <mergeCell ref="E4:F5"/>
    <mergeCell ref="G5:H5"/>
    <mergeCell ref="B3:L3"/>
    <mergeCell ref="G4:L4"/>
    <mergeCell ref="I6:L6"/>
  </mergeCells>
  <phoneticPr fontId="2"/>
  <pageMargins left="0.7" right="0.7" top="0.75" bottom="0.75" header="0.3" footer="0.3"/>
  <pageSetup paperSize="9" scale="4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1"/>
  <sheetViews>
    <sheetView workbookViewId="0">
      <selection activeCell="A3" sqref="A3:A5"/>
    </sheetView>
  </sheetViews>
  <sheetFormatPr defaultRowHeight="18" x14ac:dyDescent="0.45"/>
  <cols>
    <col min="1" max="1" width="13.59765625" customWidth="1"/>
    <col min="2" max="2" width="11.3984375" style="30" bestFit="1" customWidth="1"/>
    <col min="3" max="8" width="11.3984375" bestFit="1" customWidth="1"/>
    <col min="9" max="9" width="8.69921875" bestFit="1" customWidth="1"/>
    <col min="10" max="11" width="9" bestFit="1" customWidth="1"/>
    <col min="12" max="12" width="1.69921875" customWidth="1"/>
    <col min="13" max="13" width="12.59765625" customWidth="1"/>
    <col min="15" max="15" width="12.19921875" customWidth="1"/>
    <col min="16" max="16" width="9.19921875" bestFit="1" customWidth="1"/>
    <col min="17" max="17" width="12.5" bestFit="1" customWidth="1"/>
  </cols>
  <sheetData>
    <row r="1" spans="1:18" x14ac:dyDescent="0.45">
      <c r="A1" s="22" t="s">
        <v>111</v>
      </c>
      <c r="B1" s="23"/>
      <c r="C1" s="24"/>
      <c r="D1" s="24"/>
    </row>
    <row r="2" spans="1:18" x14ac:dyDescent="0.45">
      <c r="B2"/>
      <c r="Q2" s="101" t="str">
        <f>'進捗状況 (都道府県別)'!H3</f>
        <v>（3月24日公表時点）</v>
      </c>
      <c r="R2" s="101"/>
    </row>
    <row r="3" spans="1:18" ht="37.5" customHeight="1" x14ac:dyDescent="0.45">
      <c r="A3" s="102" t="s">
        <v>3</v>
      </c>
      <c r="B3" s="105" t="s">
        <v>112</v>
      </c>
      <c r="C3" s="105"/>
      <c r="D3" s="105"/>
      <c r="E3" s="105"/>
      <c r="F3" s="105"/>
      <c r="G3" s="105"/>
      <c r="H3" s="105"/>
      <c r="I3" s="105"/>
      <c r="J3" s="105"/>
      <c r="K3" s="105"/>
      <c r="M3" s="105" t="s">
        <v>113</v>
      </c>
      <c r="N3" s="105"/>
      <c r="O3" s="105"/>
      <c r="P3" s="105"/>
      <c r="Q3" s="105"/>
      <c r="R3" s="105"/>
    </row>
    <row r="4" spans="1:18" ht="18.75" customHeight="1" x14ac:dyDescent="0.45">
      <c r="A4" s="103"/>
      <c r="B4" s="106" t="s">
        <v>13</v>
      </c>
      <c r="C4" s="107" t="s">
        <v>114</v>
      </c>
      <c r="D4" s="107"/>
      <c r="E4" s="107"/>
      <c r="F4" s="108" t="s">
        <v>115</v>
      </c>
      <c r="G4" s="109"/>
      <c r="H4" s="110"/>
      <c r="I4" s="108" t="s">
        <v>116</v>
      </c>
      <c r="J4" s="109"/>
      <c r="K4" s="110"/>
      <c r="M4" s="111" t="s">
        <v>117</v>
      </c>
      <c r="N4" s="111"/>
      <c r="O4" s="105" t="s">
        <v>118</v>
      </c>
      <c r="P4" s="105"/>
      <c r="Q4" s="107" t="s">
        <v>116</v>
      </c>
      <c r="R4" s="107"/>
    </row>
    <row r="5" spans="1:18" ht="36" x14ac:dyDescent="0.45">
      <c r="A5" s="104"/>
      <c r="B5" s="106"/>
      <c r="C5" s="41" t="s">
        <v>119</v>
      </c>
      <c r="D5" s="41" t="s">
        <v>96</v>
      </c>
      <c r="E5" s="41" t="s">
        <v>97</v>
      </c>
      <c r="F5" s="41" t="s">
        <v>119</v>
      </c>
      <c r="G5" s="41" t="s">
        <v>96</v>
      </c>
      <c r="H5" s="41" t="s">
        <v>97</v>
      </c>
      <c r="I5" s="41" t="s">
        <v>119</v>
      </c>
      <c r="J5" s="41" t="s">
        <v>96</v>
      </c>
      <c r="K5" s="41" t="s">
        <v>97</v>
      </c>
      <c r="M5" s="42" t="s">
        <v>120</v>
      </c>
      <c r="N5" s="42" t="s">
        <v>121</v>
      </c>
      <c r="O5" s="42" t="s">
        <v>122</v>
      </c>
      <c r="P5" s="42" t="s">
        <v>123</v>
      </c>
      <c r="Q5" s="42" t="s">
        <v>122</v>
      </c>
      <c r="R5" s="42" t="s">
        <v>121</v>
      </c>
    </row>
    <row r="6" spans="1:18" x14ac:dyDescent="0.45">
      <c r="A6" s="31" t="s">
        <v>124</v>
      </c>
      <c r="B6" s="43">
        <f>SUM(B7:B53)</f>
        <v>190341377</v>
      </c>
      <c r="C6" s="43">
        <f t="shared" ref="C6" si="0">SUM(C7:C53)</f>
        <v>158038442</v>
      </c>
      <c r="D6" s="43">
        <f>SUM(D7:D53)</f>
        <v>79439626</v>
      </c>
      <c r="E6" s="44">
        <f>SUM(E7:E53)</f>
        <v>78598816</v>
      </c>
      <c r="F6" s="44">
        <f t="shared" ref="F6:Q6" si="1">SUM(F7:F53)</f>
        <v>32186271</v>
      </c>
      <c r="G6" s="44">
        <f>SUM(G7:G53)</f>
        <v>16152891</v>
      </c>
      <c r="H6" s="44">
        <f t="shared" ref="H6:K6" si="2">SUM(H7:H53)</f>
        <v>16033380</v>
      </c>
      <c r="I6" s="44">
        <f>SUM(I7:I53)</f>
        <v>116664</v>
      </c>
      <c r="J6" s="44">
        <f t="shared" si="2"/>
        <v>58413</v>
      </c>
      <c r="K6" s="44">
        <f t="shared" si="2"/>
        <v>58251</v>
      </c>
      <c r="L6" s="45"/>
      <c r="M6" s="44">
        <f>SUM(M7:M53)</f>
        <v>167800910</v>
      </c>
      <c r="N6" s="46">
        <f>C6/M6</f>
        <v>0.94182112599985301</v>
      </c>
      <c r="O6" s="44">
        <f t="shared" si="1"/>
        <v>34257250</v>
      </c>
      <c r="P6" s="47">
        <f>F6/O6</f>
        <v>0.93954625663180791</v>
      </c>
      <c r="Q6" s="44">
        <f t="shared" si="1"/>
        <v>198640</v>
      </c>
      <c r="R6" s="47">
        <f>I6/Q6</f>
        <v>0.58731373338703186</v>
      </c>
    </row>
    <row r="7" spans="1:18" x14ac:dyDescent="0.45">
      <c r="A7" s="48" t="s">
        <v>14</v>
      </c>
      <c r="B7" s="43">
        <v>7807438</v>
      </c>
      <c r="C7" s="43">
        <v>6315210</v>
      </c>
      <c r="D7" s="43">
        <v>3174863</v>
      </c>
      <c r="E7" s="44">
        <v>3140347</v>
      </c>
      <c r="F7" s="49">
        <v>1491372</v>
      </c>
      <c r="G7" s="44">
        <v>747690</v>
      </c>
      <c r="H7" s="44">
        <v>743682</v>
      </c>
      <c r="I7" s="44">
        <v>856</v>
      </c>
      <c r="J7" s="44">
        <v>420</v>
      </c>
      <c r="K7" s="44">
        <v>436</v>
      </c>
      <c r="L7" s="45"/>
      <c r="M7" s="44">
        <v>7054960</v>
      </c>
      <c r="N7" s="46">
        <v>0.89514469252837725</v>
      </c>
      <c r="O7" s="50">
        <v>1518200</v>
      </c>
      <c r="P7" s="46">
        <v>0.98232907390330659</v>
      </c>
      <c r="Q7" s="44">
        <v>900</v>
      </c>
      <c r="R7" s="47">
        <v>0.95111111111111113</v>
      </c>
    </row>
    <row r="8" spans="1:18" x14ac:dyDescent="0.45">
      <c r="A8" s="48" t="s">
        <v>15</v>
      </c>
      <c r="B8" s="43">
        <v>1989996</v>
      </c>
      <c r="C8" s="43">
        <v>1801334</v>
      </c>
      <c r="D8" s="43">
        <v>905246</v>
      </c>
      <c r="E8" s="44">
        <v>896088</v>
      </c>
      <c r="F8" s="49">
        <v>186264</v>
      </c>
      <c r="G8" s="44">
        <v>93796</v>
      </c>
      <c r="H8" s="44">
        <v>92468</v>
      </c>
      <c r="I8" s="44">
        <v>2398</v>
      </c>
      <c r="J8" s="44">
        <v>1208</v>
      </c>
      <c r="K8" s="44">
        <v>1190</v>
      </c>
      <c r="L8" s="45"/>
      <c r="M8" s="44">
        <v>1832855</v>
      </c>
      <c r="N8" s="46">
        <v>0.9828022402208576</v>
      </c>
      <c r="O8" s="50">
        <v>186500</v>
      </c>
      <c r="P8" s="46">
        <v>0.9987345844504022</v>
      </c>
      <c r="Q8" s="44">
        <v>3700</v>
      </c>
      <c r="R8" s="47">
        <v>0.64810810810810815</v>
      </c>
    </row>
    <row r="9" spans="1:18" x14ac:dyDescent="0.45">
      <c r="A9" s="48" t="s">
        <v>16</v>
      </c>
      <c r="B9" s="43">
        <v>1912179</v>
      </c>
      <c r="C9" s="43">
        <v>1668981</v>
      </c>
      <c r="D9" s="43">
        <v>838648</v>
      </c>
      <c r="E9" s="44">
        <v>830333</v>
      </c>
      <c r="F9" s="49">
        <v>243104</v>
      </c>
      <c r="G9" s="44">
        <v>122141</v>
      </c>
      <c r="H9" s="44">
        <v>120963</v>
      </c>
      <c r="I9" s="44">
        <v>94</v>
      </c>
      <c r="J9" s="44">
        <v>48</v>
      </c>
      <c r="K9" s="44">
        <v>46</v>
      </c>
      <c r="L9" s="45"/>
      <c r="M9" s="44">
        <v>1765985</v>
      </c>
      <c r="N9" s="46">
        <v>0.94507088112299931</v>
      </c>
      <c r="O9" s="50">
        <v>227500</v>
      </c>
      <c r="P9" s="46">
        <v>1.068589010989011</v>
      </c>
      <c r="Q9" s="44">
        <v>160</v>
      </c>
      <c r="R9" s="47">
        <v>0.58750000000000002</v>
      </c>
    </row>
    <row r="10" spans="1:18" x14ac:dyDescent="0.45">
      <c r="A10" s="48" t="s">
        <v>17</v>
      </c>
      <c r="B10" s="43">
        <v>3472224</v>
      </c>
      <c r="C10" s="43">
        <v>2732704</v>
      </c>
      <c r="D10" s="43">
        <v>1373800</v>
      </c>
      <c r="E10" s="44">
        <v>1358904</v>
      </c>
      <c r="F10" s="49">
        <v>739473</v>
      </c>
      <c r="G10" s="44">
        <v>370871</v>
      </c>
      <c r="H10" s="44">
        <v>368602</v>
      </c>
      <c r="I10" s="44">
        <v>47</v>
      </c>
      <c r="J10" s="44">
        <v>21</v>
      </c>
      <c r="K10" s="44">
        <v>26</v>
      </c>
      <c r="L10" s="45"/>
      <c r="M10" s="44">
        <v>2939865</v>
      </c>
      <c r="N10" s="46">
        <v>0.929533839138872</v>
      </c>
      <c r="O10" s="50">
        <v>854400</v>
      </c>
      <c r="P10" s="46">
        <v>0.86548806179775284</v>
      </c>
      <c r="Q10" s="44">
        <v>140</v>
      </c>
      <c r="R10" s="47">
        <v>0.33571428571428569</v>
      </c>
    </row>
    <row r="11" spans="1:18" x14ac:dyDescent="0.45">
      <c r="A11" s="48" t="s">
        <v>18</v>
      </c>
      <c r="B11" s="43">
        <v>1542024</v>
      </c>
      <c r="C11" s="43">
        <v>1447717</v>
      </c>
      <c r="D11" s="43">
        <v>727005</v>
      </c>
      <c r="E11" s="44">
        <v>720712</v>
      </c>
      <c r="F11" s="49">
        <v>94251</v>
      </c>
      <c r="G11" s="44">
        <v>47881</v>
      </c>
      <c r="H11" s="44">
        <v>46370</v>
      </c>
      <c r="I11" s="44">
        <v>56</v>
      </c>
      <c r="J11" s="44">
        <v>28</v>
      </c>
      <c r="K11" s="44">
        <v>28</v>
      </c>
      <c r="L11" s="45"/>
      <c r="M11" s="44">
        <v>1463055</v>
      </c>
      <c r="N11" s="46">
        <v>0.98951645700264168</v>
      </c>
      <c r="O11" s="50">
        <v>87900</v>
      </c>
      <c r="P11" s="46">
        <v>1.0722525597269625</v>
      </c>
      <c r="Q11" s="44">
        <v>140</v>
      </c>
      <c r="R11" s="47">
        <v>0.4</v>
      </c>
    </row>
    <row r="12" spans="1:18" x14ac:dyDescent="0.45">
      <c r="A12" s="48" t="s">
        <v>19</v>
      </c>
      <c r="B12" s="43">
        <v>1685074</v>
      </c>
      <c r="C12" s="43">
        <v>1608173</v>
      </c>
      <c r="D12" s="43">
        <v>808972</v>
      </c>
      <c r="E12" s="44">
        <v>799201</v>
      </c>
      <c r="F12" s="49">
        <v>76740</v>
      </c>
      <c r="G12" s="44">
        <v>38575</v>
      </c>
      <c r="H12" s="44">
        <v>38165</v>
      </c>
      <c r="I12" s="44">
        <v>161</v>
      </c>
      <c r="J12" s="44">
        <v>80</v>
      </c>
      <c r="K12" s="44">
        <v>81</v>
      </c>
      <c r="L12" s="45"/>
      <c r="M12" s="44">
        <v>1637995</v>
      </c>
      <c r="N12" s="46">
        <v>0.98179359521854459</v>
      </c>
      <c r="O12" s="50">
        <v>61700</v>
      </c>
      <c r="P12" s="46">
        <v>1.2437601296596434</v>
      </c>
      <c r="Q12" s="44">
        <v>340</v>
      </c>
      <c r="R12" s="47">
        <v>0.47352941176470587</v>
      </c>
    </row>
    <row r="13" spans="1:18" x14ac:dyDescent="0.45">
      <c r="A13" s="48" t="s">
        <v>20</v>
      </c>
      <c r="B13" s="43">
        <v>2886406</v>
      </c>
      <c r="C13" s="43">
        <v>2679865</v>
      </c>
      <c r="D13" s="43">
        <v>1347787</v>
      </c>
      <c r="E13" s="44">
        <v>1332078</v>
      </c>
      <c r="F13" s="49">
        <v>206291</v>
      </c>
      <c r="G13" s="44">
        <v>103830</v>
      </c>
      <c r="H13" s="44">
        <v>102461</v>
      </c>
      <c r="I13" s="44">
        <v>250</v>
      </c>
      <c r="J13" s="44">
        <v>126</v>
      </c>
      <c r="K13" s="44">
        <v>124</v>
      </c>
      <c r="L13" s="45"/>
      <c r="M13" s="44">
        <v>2776840</v>
      </c>
      <c r="N13" s="46">
        <v>0.96507721006611835</v>
      </c>
      <c r="O13" s="50">
        <v>178600</v>
      </c>
      <c r="P13" s="46">
        <v>1.1550447928331466</v>
      </c>
      <c r="Q13" s="44">
        <v>560</v>
      </c>
      <c r="R13" s="47">
        <v>0.44642857142857145</v>
      </c>
    </row>
    <row r="14" spans="1:18" x14ac:dyDescent="0.45">
      <c r="A14" s="48" t="s">
        <v>21</v>
      </c>
      <c r="B14" s="43">
        <v>4536142</v>
      </c>
      <c r="C14" s="43">
        <v>3667741</v>
      </c>
      <c r="D14" s="43">
        <v>1843760</v>
      </c>
      <c r="E14" s="44">
        <v>1823981</v>
      </c>
      <c r="F14" s="49">
        <v>868036</v>
      </c>
      <c r="G14" s="44">
        <v>435846</v>
      </c>
      <c r="H14" s="44">
        <v>432190</v>
      </c>
      <c r="I14" s="44">
        <v>365</v>
      </c>
      <c r="J14" s="44">
        <v>178</v>
      </c>
      <c r="K14" s="44">
        <v>187</v>
      </c>
      <c r="L14" s="45"/>
      <c r="M14" s="44">
        <v>3868205</v>
      </c>
      <c r="N14" s="46">
        <v>0.94817647978842901</v>
      </c>
      <c r="O14" s="50">
        <v>892500</v>
      </c>
      <c r="P14" s="46">
        <v>0.97258935574229688</v>
      </c>
      <c r="Q14" s="44">
        <v>860</v>
      </c>
      <c r="R14" s="47">
        <v>0.42441860465116277</v>
      </c>
    </row>
    <row r="15" spans="1:18" x14ac:dyDescent="0.45">
      <c r="A15" s="51" t="s">
        <v>22</v>
      </c>
      <c r="B15" s="43">
        <v>3011025</v>
      </c>
      <c r="C15" s="43">
        <v>2629275</v>
      </c>
      <c r="D15" s="43">
        <v>1321478</v>
      </c>
      <c r="E15" s="44">
        <v>1307797</v>
      </c>
      <c r="F15" s="49">
        <v>380923</v>
      </c>
      <c r="G15" s="44">
        <v>191717</v>
      </c>
      <c r="H15" s="44">
        <v>189206</v>
      </c>
      <c r="I15" s="44">
        <v>827</v>
      </c>
      <c r="J15" s="44">
        <v>417</v>
      </c>
      <c r="K15" s="44">
        <v>410</v>
      </c>
      <c r="L15" s="45"/>
      <c r="M15" s="44">
        <v>2698650</v>
      </c>
      <c r="N15" s="46">
        <v>0.97429270190650885</v>
      </c>
      <c r="O15" s="50">
        <v>375900</v>
      </c>
      <c r="P15" s="46">
        <v>1.0133625964352222</v>
      </c>
      <c r="Q15" s="44">
        <v>1120</v>
      </c>
      <c r="R15" s="47">
        <v>0.73839285714285718</v>
      </c>
    </row>
    <row r="16" spans="1:18" x14ac:dyDescent="0.45">
      <c r="A16" s="48" t="s">
        <v>23</v>
      </c>
      <c r="B16" s="43">
        <v>2957993</v>
      </c>
      <c r="C16" s="43">
        <v>2109684</v>
      </c>
      <c r="D16" s="43">
        <v>1060554</v>
      </c>
      <c r="E16" s="44">
        <v>1049130</v>
      </c>
      <c r="F16" s="49">
        <v>848095</v>
      </c>
      <c r="G16" s="44">
        <v>425554</v>
      </c>
      <c r="H16" s="44">
        <v>422541</v>
      </c>
      <c r="I16" s="44">
        <v>214</v>
      </c>
      <c r="J16" s="44">
        <v>94</v>
      </c>
      <c r="K16" s="44">
        <v>120</v>
      </c>
      <c r="L16" s="45"/>
      <c r="M16" s="44">
        <v>2329595</v>
      </c>
      <c r="N16" s="46">
        <v>0.90560118818936342</v>
      </c>
      <c r="O16" s="50">
        <v>887500</v>
      </c>
      <c r="P16" s="46">
        <v>0.9556</v>
      </c>
      <c r="Q16" s="44">
        <v>340</v>
      </c>
      <c r="R16" s="47">
        <v>0.62941176470588234</v>
      </c>
    </row>
    <row r="17" spans="1:18" x14ac:dyDescent="0.45">
      <c r="A17" s="48" t="s">
        <v>24</v>
      </c>
      <c r="B17" s="43">
        <v>11359964</v>
      </c>
      <c r="C17" s="43">
        <v>9670704</v>
      </c>
      <c r="D17" s="43">
        <v>4866770</v>
      </c>
      <c r="E17" s="44">
        <v>4803934</v>
      </c>
      <c r="F17" s="49">
        <v>1671245</v>
      </c>
      <c r="G17" s="44">
        <v>837278</v>
      </c>
      <c r="H17" s="44">
        <v>833967</v>
      </c>
      <c r="I17" s="44">
        <v>18015</v>
      </c>
      <c r="J17" s="44">
        <v>9040</v>
      </c>
      <c r="K17" s="44">
        <v>8975</v>
      </c>
      <c r="L17" s="45"/>
      <c r="M17" s="44">
        <v>10129910</v>
      </c>
      <c r="N17" s="46">
        <v>0.95466830406193148</v>
      </c>
      <c r="O17" s="50">
        <v>659400</v>
      </c>
      <c r="P17" s="46">
        <v>2.5344934789202305</v>
      </c>
      <c r="Q17" s="44">
        <v>37520</v>
      </c>
      <c r="R17" s="47">
        <v>0.48014392324093819</v>
      </c>
    </row>
    <row r="18" spans="1:18" x14ac:dyDescent="0.45">
      <c r="A18" s="48" t="s">
        <v>25</v>
      </c>
      <c r="B18" s="43">
        <v>9684434</v>
      </c>
      <c r="C18" s="43">
        <v>7989945</v>
      </c>
      <c r="D18" s="43">
        <v>4018307</v>
      </c>
      <c r="E18" s="44">
        <v>3971638</v>
      </c>
      <c r="F18" s="49">
        <v>1693710</v>
      </c>
      <c r="G18" s="44">
        <v>848843</v>
      </c>
      <c r="H18" s="44">
        <v>844867</v>
      </c>
      <c r="I18" s="44">
        <v>779</v>
      </c>
      <c r="J18" s="44">
        <v>364</v>
      </c>
      <c r="K18" s="44">
        <v>415</v>
      </c>
      <c r="L18" s="45"/>
      <c r="M18" s="44">
        <v>8331145</v>
      </c>
      <c r="N18" s="46">
        <v>0.95904524528141089</v>
      </c>
      <c r="O18" s="50">
        <v>643300</v>
      </c>
      <c r="P18" s="46">
        <v>2.6328462614643247</v>
      </c>
      <c r="Q18" s="44">
        <v>4360</v>
      </c>
      <c r="R18" s="47">
        <v>0.17866972477064219</v>
      </c>
    </row>
    <row r="19" spans="1:18" x14ac:dyDescent="0.45">
      <c r="A19" s="48" t="s">
        <v>26</v>
      </c>
      <c r="B19" s="43">
        <v>20951211</v>
      </c>
      <c r="C19" s="43">
        <v>15597169</v>
      </c>
      <c r="D19" s="43">
        <v>7849015</v>
      </c>
      <c r="E19" s="44">
        <v>7748154</v>
      </c>
      <c r="F19" s="49">
        <v>5340697</v>
      </c>
      <c r="G19" s="44">
        <v>2680268</v>
      </c>
      <c r="H19" s="44">
        <v>2660429</v>
      </c>
      <c r="I19" s="44">
        <v>13345</v>
      </c>
      <c r="J19" s="44">
        <v>6541</v>
      </c>
      <c r="K19" s="44">
        <v>6804</v>
      </c>
      <c r="L19" s="45"/>
      <c r="M19" s="44">
        <v>16872590</v>
      </c>
      <c r="N19" s="46">
        <v>0.9244087007388907</v>
      </c>
      <c r="O19" s="50">
        <v>10132950</v>
      </c>
      <c r="P19" s="46">
        <v>0.52706240532125392</v>
      </c>
      <c r="Q19" s="44">
        <v>43540</v>
      </c>
      <c r="R19" s="47">
        <v>0.3064997703261369</v>
      </c>
    </row>
    <row r="20" spans="1:18" x14ac:dyDescent="0.45">
      <c r="A20" s="48" t="s">
        <v>27</v>
      </c>
      <c r="B20" s="43">
        <v>14150998</v>
      </c>
      <c r="C20" s="43">
        <v>10820061</v>
      </c>
      <c r="D20" s="43">
        <v>5437032</v>
      </c>
      <c r="E20" s="44">
        <v>5383029</v>
      </c>
      <c r="F20" s="49">
        <v>3324860</v>
      </c>
      <c r="G20" s="44">
        <v>1665482</v>
      </c>
      <c r="H20" s="44">
        <v>1659378</v>
      </c>
      <c r="I20" s="44">
        <v>6077</v>
      </c>
      <c r="J20" s="44">
        <v>3059</v>
      </c>
      <c r="K20" s="44">
        <v>3018</v>
      </c>
      <c r="L20" s="45"/>
      <c r="M20" s="44">
        <v>11400935</v>
      </c>
      <c r="N20" s="46">
        <v>0.94905031911856352</v>
      </c>
      <c r="O20" s="50">
        <v>1939600</v>
      </c>
      <c r="P20" s="46">
        <v>1.7141988038770881</v>
      </c>
      <c r="Q20" s="44">
        <v>11540</v>
      </c>
      <c r="R20" s="47">
        <v>0.52660311958405548</v>
      </c>
    </row>
    <row r="21" spans="1:18" x14ac:dyDescent="0.45">
      <c r="A21" s="48" t="s">
        <v>28</v>
      </c>
      <c r="B21" s="43">
        <v>3471157</v>
      </c>
      <c r="C21" s="43">
        <v>2901838</v>
      </c>
      <c r="D21" s="43">
        <v>1457153</v>
      </c>
      <c r="E21" s="44">
        <v>1444685</v>
      </c>
      <c r="F21" s="49">
        <v>569241</v>
      </c>
      <c r="G21" s="44">
        <v>285821</v>
      </c>
      <c r="H21" s="44">
        <v>283420</v>
      </c>
      <c r="I21" s="44">
        <v>78</v>
      </c>
      <c r="J21" s="44">
        <v>35</v>
      </c>
      <c r="K21" s="44">
        <v>43</v>
      </c>
      <c r="L21" s="45"/>
      <c r="M21" s="44">
        <v>3078305</v>
      </c>
      <c r="N21" s="46">
        <v>0.94267397155252652</v>
      </c>
      <c r="O21" s="50">
        <v>584800</v>
      </c>
      <c r="P21" s="46">
        <v>0.97339432284541727</v>
      </c>
      <c r="Q21" s="44">
        <v>240</v>
      </c>
      <c r="R21" s="47">
        <v>0.32500000000000001</v>
      </c>
    </row>
    <row r="22" spans="1:18" x14ac:dyDescent="0.45">
      <c r="A22" s="48" t="s">
        <v>29</v>
      </c>
      <c r="B22" s="43">
        <v>1649020</v>
      </c>
      <c r="C22" s="43">
        <v>1463314</v>
      </c>
      <c r="D22" s="43">
        <v>735648</v>
      </c>
      <c r="E22" s="44">
        <v>727666</v>
      </c>
      <c r="F22" s="49">
        <v>185494</v>
      </c>
      <c r="G22" s="44">
        <v>92998</v>
      </c>
      <c r="H22" s="44">
        <v>92496</v>
      </c>
      <c r="I22" s="44">
        <v>212</v>
      </c>
      <c r="J22" s="44">
        <v>110</v>
      </c>
      <c r="K22" s="44">
        <v>102</v>
      </c>
      <c r="L22" s="45"/>
      <c r="M22" s="44">
        <v>1505220</v>
      </c>
      <c r="N22" s="46">
        <v>0.97215955142769828</v>
      </c>
      <c r="O22" s="50">
        <v>176600</v>
      </c>
      <c r="P22" s="46">
        <v>1.0503624009060022</v>
      </c>
      <c r="Q22" s="44">
        <v>440</v>
      </c>
      <c r="R22" s="47">
        <v>0.48181818181818181</v>
      </c>
    </row>
    <row r="23" spans="1:18" x14ac:dyDescent="0.45">
      <c r="A23" s="48" t="s">
        <v>30</v>
      </c>
      <c r="B23" s="43">
        <v>1702119</v>
      </c>
      <c r="C23" s="43">
        <v>1496431</v>
      </c>
      <c r="D23" s="43">
        <v>752032</v>
      </c>
      <c r="E23" s="44">
        <v>744399</v>
      </c>
      <c r="F23" s="49">
        <v>204691</v>
      </c>
      <c r="G23" s="44">
        <v>102720</v>
      </c>
      <c r="H23" s="44">
        <v>101971</v>
      </c>
      <c r="I23" s="44">
        <v>997</v>
      </c>
      <c r="J23" s="44">
        <v>503</v>
      </c>
      <c r="K23" s="44">
        <v>494</v>
      </c>
      <c r="L23" s="45"/>
      <c r="M23" s="44">
        <v>1538830</v>
      </c>
      <c r="N23" s="46">
        <v>0.97244724888389233</v>
      </c>
      <c r="O23" s="50">
        <v>220900</v>
      </c>
      <c r="P23" s="46">
        <v>0.92662290629244004</v>
      </c>
      <c r="Q23" s="44">
        <v>1080</v>
      </c>
      <c r="R23" s="47">
        <v>0.92314814814814816</v>
      </c>
    </row>
    <row r="24" spans="1:18" x14ac:dyDescent="0.45">
      <c r="A24" s="48" t="s">
        <v>31</v>
      </c>
      <c r="B24" s="43">
        <v>1171592</v>
      </c>
      <c r="C24" s="43">
        <v>1030291</v>
      </c>
      <c r="D24" s="43">
        <v>518523</v>
      </c>
      <c r="E24" s="44">
        <v>511768</v>
      </c>
      <c r="F24" s="49">
        <v>141238</v>
      </c>
      <c r="G24" s="44">
        <v>71035</v>
      </c>
      <c r="H24" s="44">
        <v>70203</v>
      </c>
      <c r="I24" s="44">
        <v>63</v>
      </c>
      <c r="J24" s="44">
        <v>21</v>
      </c>
      <c r="K24" s="44">
        <v>42</v>
      </c>
      <c r="L24" s="45"/>
      <c r="M24" s="44">
        <v>1068670</v>
      </c>
      <c r="N24" s="46">
        <v>0.96408713634704823</v>
      </c>
      <c r="O24" s="50">
        <v>145200</v>
      </c>
      <c r="P24" s="46">
        <v>0.97271349862258949</v>
      </c>
      <c r="Q24" s="44">
        <v>140</v>
      </c>
      <c r="R24" s="47">
        <v>0.45</v>
      </c>
    </row>
    <row r="25" spans="1:18" x14ac:dyDescent="0.45">
      <c r="A25" s="48" t="s">
        <v>32</v>
      </c>
      <c r="B25" s="43">
        <v>1253502</v>
      </c>
      <c r="C25" s="43">
        <v>1104705</v>
      </c>
      <c r="D25" s="43">
        <v>554770</v>
      </c>
      <c r="E25" s="44">
        <v>549935</v>
      </c>
      <c r="F25" s="49">
        <v>148770</v>
      </c>
      <c r="G25" s="44">
        <v>74753</v>
      </c>
      <c r="H25" s="44">
        <v>74017</v>
      </c>
      <c r="I25" s="44">
        <v>27</v>
      </c>
      <c r="J25" s="44">
        <v>10</v>
      </c>
      <c r="K25" s="44">
        <v>17</v>
      </c>
      <c r="L25" s="45"/>
      <c r="M25" s="44">
        <v>1196190</v>
      </c>
      <c r="N25" s="46">
        <v>0.92351967496802345</v>
      </c>
      <c r="O25" s="50">
        <v>139400</v>
      </c>
      <c r="P25" s="46">
        <v>1.0672166427546628</v>
      </c>
      <c r="Q25" s="44">
        <v>280</v>
      </c>
      <c r="R25" s="47">
        <v>9.6428571428571433E-2</v>
      </c>
    </row>
    <row r="26" spans="1:18" x14ac:dyDescent="0.45">
      <c r="A26" s="48" t="s">
        <v>33</v>
      </c>
      <c r="B26" s="43">
        <v>3172259</v>
      </c>
      <c r="C26" s="43">
        <v>2884483</v>
      </c>
      <c r="D26" s="43">
        <v>1447526</v>
      </c>
      <c r="E26" s="44">
        <v>1436957</v>
      </c>
      <c r="F26" s="49">
        <v>287655</v>
      </c>
      <c r="G26" s="44">
        <v>144756</v>
      </c>
      <c r="H26" s="44">
        <v>142899</v>
      </c>
      <c r="I26" s="44">
        <v>121</v>
      </c>
      <c r="J26" s="44">
        <v>55</v>
      </c>
      <c r="K26" s="44">
        <v>66</v>
      </c>
      <c r="L26" s="45"/>
      <c r="M26" s="44">
        <v>3001070</v>
      </c>
      <c r="N26" s="46">
        <v>0.9611515226235976</v>
      </c>
      <c r="O26" s="50">
        <v>268100</v>
      </c>
      <c r="P26" s="46">
        <v>1.0729392017903767</v>
      </c>
      <c r="Q26" s="44">
        <v>140</v>
      </c>
      <c r="R26" s="47">
        <v>0.86428571428571432</v>
      </c>
    </row>
    <row r="27" spans="1:18" x14ac:dyDescent="0.45">
      <c r="A27" s="48" t="s">
        <v>34</v>
      </c>
      <c r="B27" s="43">
        <v>3070865</v>
      </c>
      <c r="C27" s="43">
        <v>2730884</v>
      </c>
      <c r="D27" s="43">
        <v>1372299</v>
      </c>
      <c r="E27" s="44">
        <v>1358585</v>
      </c>
      <c r="F27" s="49">
        <v>337856</v>
      </c>
      <c r="G27" s="44">
        <v>170172</v>
      </c>
      <c r="H27" s="44">
        <v>167684</v>
      </c>
      <c r="I27" s="44">
        <v>2125</v>
      </c>
      <c r="J27" s="44">
        <v>1065</v>
      </c>
      <c r="K27" s="44">
        <v>1060</v>
      </c>
      <c r="L27" s="45"/>
      <c r="M27" s="44">
        <v>2820125</v>
      </c>
      <c r="N27" s="46">
        <v>0.96835565799388323</v>
      </c>
      <c r="O27" s="50">
        <v>279600</v>
      </c>
      <c r="P27" s="46">
        <v>1.2083547925608011</v>
      </c>
      <c r="Q27" s="44">
        <v>2580</v>
      </c>
      <c r="R27" s="47">
        <v>0.8236434108527132</v>
      </c>
    </row>
    <row r="28" spans="1:18" x14ac:dyDescent="0.45">
      <c r="A28" s="48" t="s">
        <v>35</v>
      </c>
      <c r="B28" s="43">
        <v>5819680</v>
      </c>
      <c r="C28" s="43">
        <v>5041933</v>
      </c>
      <c r="D28" s="43">
        <v>2534598</v>
      </c>
      <c r="E28" s="44">
        <v>2507335</v>
      </c>
      <c r="F28" s="49">
        <v>777567</v>
      </c>
      <c r="G28" s="44">
        <v>390008</v>
      </c>
      <c r="H28" s="44">
        <v>387559</v>
      </c>
      <c r="I28" s="44">
        <v>180</v>
      </c>
      <c r="J28" s="44">
        <v>91</v>
      </c>
      <c r="K28" s="44">
        <v>89</v>
      </c>
      <c r="L28" s="45"/>
      <c r="M28" s="44">
        <v>5129320</v>
      </c>
      <c r="N28" s="46">
        <v>0.98296323879188663</v>
      </c>
      <c r="O28" s="50">
        <v>752600</v>
      </c>
      <c r="P28" s="46">
        <v>1.0331743289928248</v>
      </c>
      <c r="Q28" s="44">
        <v>1060</v>
      </c>
      <c r="R28" s="47">
        <v>0.16981132075471697</v>
      </c>
    </row>
    <row r="29" spans="1:18" x14ac:dyDescent="0.45">
      <c r="A29" s="48" t="s">
        <v>36</v>
      </c>
      <c r="B29" s="43">
        <v>11068688</v>
      </c>
      <c r="C29" s="43">
        <v>8641335</v>
      </c>
      <c r="D29" s="43">
        <v>4343088</v>
      </c>
      <c r="E29" s="44">
        <v>4298247</v>
      </c>
      <c r="F29" s="49">
        <v>2426632</v>
      </c>
      <c r="G29" s="44">
        <v>1217660</v>
      </c>
      <c r="H29" s="44">
        <v>1208972</v>
      </c>
      <c r="I29" s="44">
        <v>721</v>
      </c>
      <c r="J29" s="44">
        <v>343</v>
      </c>
      <c r="K29" s="44">
        <v>378</v>
      </c>
      <c r="L29" s="45"/>
      <c r="M29" s="44">
        <v>9483110</v>
      </c>
      <c r="N29" s="46">
        <v>0.91123428917306659</v>
      </c>
      <c r="O29" s="50">
        <v>2709600</v>
      </c>
      <c r="P29" s="46">
        <v>0.89556834957189257</v>
      </c>
      <c r="Q29" s="44">
        <v>1340</v>
      </c>
      <c r="R29" s="47">
        <v>0.53805970149253735</v>
      </c>
    </row>
    <row r="30" spans="1:18" x14ac:dyDescent="0.45">
      <c r="A30" s="48" t="s">
        <v>37</v>
      </c>
      <c r="B30" s="43">
        <v>2728200</v>
      </c>
      <c r="C30" s="43">
        <v>2457742</v>
      </c>
      <c r="D30" s="43">
        <v>1234015</v>
      </c>
      <c r="E30" s="44">
        <v>1223727</v>
      </c>
      <c r="F30" s="49">
        <v>269983</v>
      </c>
      <c r="G30" s="44">
        <v>135792</v>
      </c>
      <c r="H30" s="44">
        <v>134191</v>
      </c>
      <c r="I30" s="44">
        <v>475</v>
      </c>
      <c r="J30" s="44">
        <v>240</v>
      </c>
      <c r="K30" s="44">
        <v>235</v>
      </c>
      <c r="L30" s="45"/>
      <c r="M30" s="44">
        <v>2556715</v>
      </c>
      <c r="N30" s="46">
        <v>0.96128899779599997</v>
      </c>
      <c r="O30" s="50">
        <v>239400</v>
      </c>
      <c r="P30" s="46">
        <v>1.1277485380116958</v>
      </c>
      <c r="Q30" s="44">
        <v>780</v>
      </c>
      <c r="R30" s="47">
        <v>0.60897435897435892</v>
      </c>
    </row>
    <row r="31" spans="1:18" x14ac:dyDescent="0.45">
      <c r="A31" s="48" t="s">
        <v>38</v>
      </c>
      <c r="B31" s="43">
        <v>2149397</v>
      </c>
      <c r="C31" s="43">
        <v>1781044</v>
      </c>
      <c r="D31" s="43">
        <v>895193</v>
      </c>
      <c r="E31" s="44">
        <v>885851</v>
      </c>
      <c r="F31" s="49">
        <v>368261</v>
      </c>
      <c r="G31" s="44">
        <v>184532</v>
      </c>
      <c r="H31" s="44">
        <v>183729</v>
      </c>
      <c r="I31" s="44">
        <v>92</v>
      </c>
      <c r="J31" s="44">
        <v>48</v>
      </c>
      <c r="K31" s="44">
        <v>44</v>
      </c>
      <c r="L31" s="45"/>
      <c r="M31" s="44">
        <v>1839980</v>
      </c>
      <c r="N31" s="46">
        <v>0.96796921705670713</v>
      </c>
      <c r="O31" s="50">
        <v>348300</v>
      </c>
      <c r="P31" s="46">
        <v>1.0573097904105655</v>
      </c>
      <c r="Q31" s="44">
        <v>240</v>
      </c>
      <c r="R31" s="47">
        <v>0.38333333333333336</v>
      </c>
    </row>
    <row r="32" spans="1:18" x14ac:dyDescent="0.45">
      <c r="A32" s="48" t="s">
        <v>39</v>
      </c>
      <c r="B32" s="43">
        <v>3716142</v>
      </c>
      <c r="C32" s="43">
        <v>3065882</v>
      </c>
      <c r="D32" s="43">
        <v>1538912</v>
      </c>
      <c r="E32" s="44">
        <v>1526970</v>
      </c>
      <c r="F32" s="49">
        <v>649767</v>
      </c>
      <c r="G32" s="44">
        <v>326402</v>
      </c>
      <c r="H32" s="44">
        <v>323365</v>
      </c>
      <c r="I32" s="44">
        <v>493</v>
      </c>
      <c r="J32" s="44">
        <v>254</v>
      </c>
      <c r="K32" s="44">
        <v>239</v>
      </c>
      <c r="L32" s="45"/>
      <c r="M32" s="44">
        <v>3264195</v>
      </c>
      <c r="N32" s="46">
        <v>0.93924597029282875</v>
      </c>
      <c r="O32" s="50">
        <v>704200</v>
      </c>
      <c r="P32" s="46">
        <v>0.92270235728486227</v>
      </c>
      <c r="Q32" s="44">
        <v>1060</v>
      </c>
      <c r="R32" s="47">
        <v>0.46509433962264152</v>
      </c>
    </row>
    <row r="33" spans="1:18" x14ac:dyDescent="0.45">
      <c r="A33" s="48" t="s">
        <v>40</v>
      </c>
      <c r="B33" s="43">
        <v>12792554</v>
      </c>
      <c r="C33" s="43">
        <v>9863300</v>
      </c>
      <c r="D33" s="43">
        <v>4953964</v>
      </c>
      <c r="E33" s="44">
        <v>4909336</v>
      </c>
      <c r="F33" s="49">
        <v>2865459</v>
      </c>
      <c r="G33" s="44">
        <v>1436988</v>
      </c>
      <c r="H33" s="44">
        <v>1428471</v>
      </c>
      <c r="I33" s="44">
        <v>63795</v>
      </c>
      <c r="J33" s="44">
        <v>32140</v>
      </c>
      <c r="K33" s="44">
        <v>31655</v>
      </c>
      <c r="L33" s="45"/>
      <c r="M33" s="44">
        <v>11010265</v>
      </c>
      <c r="N33" s="46">
        <v>0.89582766627324595</v>
      </c>
      <c r="O33" s="50">
        <v>3481300</v>
      </c>
      <c r="P33" s="46">
        <v>0.82310027863154567</v>
      </c>
      <c r="Q33" s="44">
        <v>72620</v>
      </c>
      <c r="R33" s="47">
        <v>0.87847700358028091</v>
      </c>
    </row>
    <row r="34" spans="1:18" x14ac:dyDescent="0.45">
      <c r="A34" s="48" t="s">
        <v>41</v>
      </c>
      <c r="B34" s="43">
        <v>8216452</v>
      </c>
      <c r="C34" s="43">
        <v>6833619</v>
      </c>
      <c r="D34" s="43">
        <v>3432584</v>
      </c>
      <c r="E34" s="44">
        <v>3401035</v>
      </c>
      <c r="F34" s="49">
        <v>1381724</v>
      </c>
      <c r="G34" s="44">
        <v>694526</v>
      </c>
      <c r="H34" s="44">
        <v>687198</v>
      </c>
      <c r="I34" s="44">
        <v>1109</v>
      </c>
      <c r="J34" s="44">
        <v>546</v>
      </c>
      <c r="K34" s="44">
        <v>563</v>
      </c>
      <c r="L34" s="45"/>
      <c r="M34" s="44">
        <v>7284535</v>
      </c>
      <c r="N34" s="46">
        <v>0.93809954925056982</v>
      </c>
      <c r="O34" s="50">
        <v>1135400</v>
      </c>
      <c r="P34" s="46">
        <v>1.2169490928307205</v>
      </c>
      <c r="Q34" s="44">
        <v>2440</v>
      </c>
      <c r="R34" s="47">
        <v>0.45450819672131149</v>
      </c>
    </row>
    <row r="35" spans="1:18" x14ac:dyDescent="0.45">
      <c r="A35" s="48" t="s">
        <v>42</v>
      </c>
      <c r="B35" s="43">
        <v>2017954</v>
      </c>
      <c r="C35" s="43">
        <v>1796242</v>
      </c>
      <c r="D35" s="43">
        <v>902194</v>
      </c>
      <c r="E35" s="44">
        <v>894048</v>
      </c>
      <c r="F35" s="49">
        <v>221525</v>
      </c>
      <c r="G35" s="44">
        <v>111049</v>
      </c>
      <c r="H35" s="44">
        <v>110476</v>
      </c>
      <c r="I35" s="44">
        <v>187</v>
      </c>
      <c r="J35" s="44">
        <v>92</v>
      </c>
      <c r="K35" s="44">
        <v>95</v>
      </c>
      <c r="L35" s="45"/>
      <c r="M35" s="44">
        <v>1922700</v>
      </c>
      <c r="N35" s="46">
        <v>0.93422894887397934</v>
      </c>
      <c r="O35" s="50">
        <v>127300</v>
      </c>
      <c r="P35" s="46">
        <v>1.7401806755695208</v>
      </c>
      <c r="Q35" s="44">
        <v>700</v>
      </c>
      <c r="R35" s="47">
        <v>0.26714285714285713</v>
      </c>
    </row>
    <row r="36" spans="1:18" x14ac:dyDescent="0.45">
      <c r="A36" s="48" t="s">
        <v>43</v>
      </c>
      <c r="B36" s="43">
        <v>1372923</v>
      </c>
      <c r="C36" s="43">
        <v>1310962</v>
      </c>
      <c r="D36" s="43">
        <v>658694</v>
      </c>
      <c r="E36" s="44">
        <v>652268</v>
      </c>
      <c r="F36" s="49">
        <v>61886</v>
      </c>
      <c r="G36" s="44">
        <v>31072</v>
      </c>
      <c r="H36" s="44">
        <v>30814</v>
      </c>
      <c r="I36" s="44">
        <v>75</v>
      </c>
      <c r="J36" s="44">
        <v>39</v>
      </c>
      <c r="K36" s="44">
        <v>36</v>
      </c>
      <c r="L36" s="45"/>
      <c r="M36" s="44">
        <v>1358645</v>
      </c>
      <c r="N36" s="46">
        <v>0.96490400362125495</v>
      </c>
      <c r="O36" s="50">
        <v>48100</v>
      </c>
      <c r="P36" s="46">
        <v>1.2866112266112266</v>
      </c>
      <c r="Q36" s="44">
        <v>160</v>
      </c>
      <c r="R36" s="47">
        <v>0.46875</v>
      </c>
    </row>
    <row r="37" spans="1:18" x14ac:dyDescent="0.45">
      <c r="A37" s="48" t="s">
        <v>44</v>
      </c>
      <c r="B37" s="43">
        <v>800519</v>
      </c>
      <c r="C37" s="43">
        <v>700897</v>
      </c>
      <c r="D37" s="43">
        <v>352340</v>
      </c>
      <c r="E37" s="44">
        <v>348557</v>
      </c>
      <c r="F37" s="49">
        <v>99561</v>
      </c>
      <c r="G37" s="44">
        <v>49990</v>
      </c>
      <c r="H37" s="44">
        <v>49571</v>
      </c>
      <c r="I37" s="44">
        <v>61</v>
      </c>
      <c r="J37" s="44">
        <v>30</v>
      </c>
      <c r="K37" s="44">
        <v>31</v>
      </c>
      <c r="L37" s="45"/>
      <c r="M37" s="44">
        <v>765760</v>
      </c>
      <c r="N37" s="46">
        <v>0.91529591516924358</v>
      </c>
      <c r="O37" s="50">
        <v>110800</v>
      </c>
      <c r="P37" s="46">
        <v>0.89856498194945844</v>
      </c>
      <c r="Q37" s="44">
        <v>340</v>
      </c>
      <c r="R37" s="47">
        <v>0.17941176470588235</v>
      </c>
    </row>
    <row r="38" spans="1:18" x14ac:dyDescent="0.45">
      <c r="A38" s="48" t="s">
        <v>45</v>
      </c>
      <c r="B38" s="43">
        <v>1019618</v>
      </c>
      <c r="C38" s="43">
        <v>964389</v>
      </c>
      <c r="D38" s="43">
        <v>484739</v>
      </c>
      <c r="E38" s="44">
        <v>479650</v>
      </c>
      <c r="F38" s="49">
        <v>55121</v>
      </c>
      <c r="G38" s="44">
        <v>27651</v>
      </c>
      <c r="H38" s="44">
        <v>27470</v>
      </c>
      <c r="I38" s="44">
        <v>108</v>
      </c>
      <c r="J38" s="44">
        <v>50</v>
      </c>
      <c r="K38" s="44">
        <v>58</v>
      </c>
      <c r="L38" s="45"/>
      <c r="M38" s="44">
        <v>1004700</v>
      </c>
      <c r="N38" s="46">
        <v>0.95987757539564045</v>
      </c>
      <c r="O38" s="50">
        <v>47400</v>
      </c>
      <c r="P38" s="46">
        <v>1.1628902953586497</v>
      </c>
      <c r="Q38" s="44">
        <v>680</v>
      </c>
      <c r="R38" s="47">
        <v>0.1588235294117647</v>
      </c>
    </row>
    <row r="39" spans="1:18" x14ac:dyDescent="0.45">
      <c r="A39" s="48" t="s">
        <v>46</v>
      </c>
      <c r="B39" s="43">
        <v>2706716</v>
      </c>
      <c r="C39" s="43">
        <v>2374290</v>
      </c>
      <c r="D39" s="43">
        <v>1192798</v>
      </c>
      <c r="E39" s="44">
        <v>1181492</v>
      </c>
      <c r="F39" s="49">
        <v>332120</v>
      </c>
      <c r="G39" s="44">
        <v>166774</v>
      </c>
      <c r="H39" s="44">
        <v>165346</v>
      </c>
      <c r="I39" s="44">
        <v>306</v>
      </c>
      <c r="J39" s="44">
        <v>155</v>
      </c>
      <c r="K39" s="44">
        <v>151</v>
      </c>
      <c r="L39" s="45"/>
      <c r="M39" s="44">
        <v>2634930</v>
      </c>
      <c r="N39" s="46">
        <v>0.90108276121187281</v>
      </c>
      <c r="O39" s="50">
        <v>385900</v>
      </c>
      <c r="P39" s="46">
        <v>0.86063747084736975</v>
      </c>
      <c r="Q39" s="44">
        <v>720</v>
      </c>
      <c r="R39" s="47">
        <v>0.42499999999999999</v>
      </c>
    </row>
    <row r="40" spans="1:18" x14ac:dyDescent="0.45">
      <c r="A40" s="48" t="s">
        <v>47</v>
      </c>
      <c r="B40" s="43">
        <v>4077512</v>
      </c>
      <c r="C40" s="43">
        <v>3486480</v>
      </c>
      <c r="D40" s="43">
        <v>1751872</v>
      </c>
      <c r="E40" s="44">
        <v>1734608</v>
      </c>
      <c r="F40" s="49">
        <v>590916</v>
      </c>
      <c r="G40" s="44">
        <v>296779</v>
      </c>
      <c r="H40" s="44">
        <v>294137</v>
      </c>
      <c r="I40" s="44">
        <v>116</v>
      </c>
      <c r="J40" s="44">
        <v>60</v>
      </c>
      <c r="K40" s="44">
        <v>56</v>
      </c>
      <c r="L40" s="45"/>
      <c r="M40" s="44">
        <v>3712730</v>
      </c>
      <c r="N40" s="46">
        <v>0.93906101440180134</v>
      </c>
      <c r="O40" s="50">
        <v>616200</v>
      </c>
      <c r="P40" s="46">
        <v>0.95896786757546248</v>
      </c>
      <c r="Q40" s="44">
        <v>1140</v>
      </c>
      <c r="R40" s="47">
        <v>0.10175438596491228</v>
      </c>
    </row>
    <row r="41" spans="1:18" x14ac:dyDescent="0.45">
      <c r="A41" s="48" t="s">
        <v>48</v>
      </c>
      <c r="B41" s="43">
        <v>1999637</v>
      </c>
      <c r="C41" s="43">
        <v>1787639</v>
      </c>
      <c r="D41" s="43">
        <v>898507</v>
      </c>
      <c r="E41" s="44">
        <v>889132</v>
      </c>
      <c r="F41" s="49">
        <v>211945</v>
      </c>
      <c r="G41" s="44">
        <v>106523</v>
      </c>
      <c r="H41" s="44">
        <v>105422</v>
      </c>
      <c r="I41" s="44">
        <v>53</v>
      </c>
      <c r="J41" s="44">
        <v>30</v>
      </c>
      <c r="K41" s="44">
        <v>23</v>
      </c>
      <c r="L41" s="45"/>
      <c r="M41" s="44">
        <v>1905675</v>
      </c>
      <c r="N41" s="46">
        <v>0.93806079210778337</v>
      </c>
      <c r="O41" s="50">
        <v>210200</v>
      </c>
      <c r="P41" s="46">
        <v>1.008301617507136</v>
      </c>
      <c r="Q41" s="44">
        <v>320</v>
      </c>
      <c r="R41" s="47">
        <v>0.16562499999999999</v>
      </c>
    </row>
    <row r="42" spans="1:18" x14ac:dyDescent="0.45">
      <c r="A42" s="48" t="s">
        <v>49</v>
      </c>
      <c r="B42" s="43">
        <v>1076528</v>
      </c>
      <c r="C42" s="43">
        <v>924973</v>
      </c>
      <c r="D42" s="43">
        <v>465390</v>
      </c>
      <c r="E42" s="44">
        <v>459583</v>
      </c>
      <c r="F42" s="49">
        <v>151392</v>
      </c>
      <c r="G42" s="44">
        <v>75855</v>
      </c>
      <c r="H42" s="44">
        <v>75537</v>
      </c>
      <c r="I42" s="44">
        <v>163</v>
      </c>
      <c r="J42" s="44">
        <v>79</v>
      </c>
      <c r="K42" s="44">
        <v>84</v>
      </c>
      <c r="L42" s="45"/>
      <c r="M42" s="44">
        <v>958205</v>
      </c>
      <c r="N42" s="46">
        <v>0.96531848612770754</v>
      </c>
      <c r="O42" s="50">
        <v>152900</v>
      </c>
      <c r="P42" s="46">
        <v>0.99013734466971881</v>
      </c>
      <c r="Q42" s="44">
        <v>660</v>
      </c>
      <c r="R42" s="47">
        <v>0.24696969696969698</v>
      </c>
    </row>
    <row r="43" spans="1:18" x14ac:dyDescent="0.45">
      <c r="A43" s="48" t="s">
        <v>50</v>
      </c>
      <c r="B43" s="43">
        <v>1419897</v>
      </c>
      <c r="C43" s="43">
        <v>1307992</v>
      </c>
      <c r="D43" s="43">
        <v>656970</v>
      </c>
      <c r="E43" s="44">
        <v>651022</v>
      </c>
      <c r="F43" s="49">
        <v>111732</v>
      </c>
      <c r="G43" s="44">
        <v>55987</v>
      </c>
      <c r="H43" s="44">
        <v>55745</v>
      </c>
      <c r="I43" s="44">
        <v>173</v>
      </c>
      <c r="J43" s="44">
        <v>85</v>
      </c>
      <c r="K43" s="44">
        <v>88</v>
      </c>
      <c r="L43" s="45"/>
      <c r="M43" s="44">
        <v>1364410</v>
      </c>
      <c r="N43" s="46">
        <v>0.95865025908634505</v>
      </c>
      <c r="O43" s="50">
        <v>102300</v>
      </c>
      <c r="P43" s="46">
        <v>1.0921994134897361</v>
      </c>
      <c r="Q43" s="44">
        <v>200</v>
      </c>
      <c r="R43" s="47">
        <v>0.86499999999999999</v>
      </c>
    </row>
    <row r="44" spans="1:18" x14ac:dyDescent="0.45">
      <c r="A44" s="48" t="s">
        <v>51</v>
      </c>
      <c r="B44" s="43">
        <v>2018752</v>
      </c>
      <c r="C44" s="43">
        <v>1886593</v>
      </c>
      <c r="D44" s="43">
        <v>948127</v>
      </c>
      <c r="E44" s="44">
        <v>938466</v>
      </c>
      <c r="F44" s="49">
        <v>132103</v>
      </c>
      <c r="G44" s="44">
        <v>66338</v>
      </c>
      <c r="H44" s="44">
        <v>65765</v>
      </c>
      <c r="I44" s="44">
        <v>56</v>
      </c>
      <c r="J44" s="44">
        <v>27</v>
      </c>
      <c r="K44" s="44">
        <v>29</v>
      </c>
      <c r="L44" s="45"/>
      <c r="M44" s="44">
        <v>1972350</v>
      </c>
      <c r="N44" s="46">
        <v>0.95652039445331716</v>
      </c>
      <c r="O44" s="50">
        <v>128400</v>
      </c>
      <c r="P44" s="46">
        <v>1.0288395638629284</v>
      </c>
      <c r="Q44" s="44">
        <v>100</v>
      </c>
      <c r="R44" s="47">
        <v>0.56000000000000005</v>
      </c>
    </row>
    <row r="45" spans="1:18" x14ac:dyDescent="0.45">
      <c r="A45" s="48" t="s">
        <v>52</v>
      </c>
      <c r="B45" s="43">
        <v>1020909</v>
      </c>
      <c r="C45" s="43">
        <v>962536</v>
      </c>
      <c r="D45" s="43">
        <v>483944</v>
      </c>
      <c r="E45" s="44">
        <v>478592</v>
      </c>
      <c r="F45" s="49">
        <v>58300</v>
      </c>
      <c r="G45" s="44">
        <v>29334</v>
      </c>
      <c r="H45" s="44">
        <v>28966</v>
      </c>
      <c r="I45" s="44">
        <v>73</v>
      </c>
      <c r="J45" s="44">
        <v>32</v>
      </c>
      <c r="K45" s="44">
        <v>41</v>
      </c>
      <c r="L45" s="45"/>
      <c r="M45" s="44">
        <v>1017195</v>
      </c>
      <c r="N45" s="46">
        <v>0.946264973775923</v>
      </c>
      <c r="O45" s="50">
        <v>55600</v>
      </c>
      <c r="P45" s="46">
        <v>1.0485611510791366</v>
      </c>
      <c r="Q45" s="44">
        <v>140</v>
      </c>
      <c r="R45" s="47">
        <v>0.52142857142857146</v>
      </c>
    </row>
    <row r="46" spans="1:18" x14ac:dyDescent="0.45">
      <c r="A46" s="48" t="s">
        <v>53</v>
      </c>
      <c r="B46" s="43">
        <v>7548985</v>
      </c>
      <c r="C46" s="43">
        <v>6576103</v>
      </c>
      <c r="D46" s="43">
        <v>3306795</v>
      </c>
      <c r="E46" s="44">
        <v>3269308</v>
      </c>
      <c r="F46" s="49">
        <v>972688</v>
      </c>
      <c r="G46" s="44">
        <v>490787</v>
      </c>
      <c r="H46" s="44">
        <v>481901</v>
      </c>
      <c r="I46" s="44">
        <v>194</v>
      </c>
      <c r="J46" s="44">
        <v>100</v>
      </c>
      <c r="K46" s="44">
        <v>94</v>
      </c>
      <c r="L46" s="45"/>
      <c r="M46" s="44">
        <v>6679530</v>
      </c>
      <c r="N46" s="46">
        <v>0.98451582671235849</v>
      </c>
      <c r="O46" s="50">
        <v>1044200</v>
      </c>
      <c r="P46" s="46">
        <v>0.93151503543382497</v>
      </c>
      <c r="Q46" s="44">
        <v>720</v>
      </c>
      <c r="R46" s="47">
        <v>0.26944444444444443</v>
      </c>
    </row>
    <row r="47" spans="1:18" x14ac:dyDescent="0.45">
      <c r="A47" s="48" t="s">
        <v>54</v>
      </c>
      <c r="B47" s="43">
        <v>1171060</v>
      </c>
      <c r="C47" s="43">
        <v>1087703</v>
      </c>
      <c r="D47" s="43">
        <v>546711</v>
      </c>
      <c r="E47" s="44">
        <v>540992</v>
      </c>
      <c r="F47" s="49">
        <v>83341</v>
      </c>
      <c r="G47" s="44">
        <v>41986</v>
      </c>
      <c r="H47" s="44">
        <v>41355</v>
      </c>
      <c r="I47" s="44">
        <v>16</v>
      </c>
      <c r="J47" s="44">
        <v>5</v>
      </c>
      <c r="K47" s="44">
        <v>11</v>
      </c>
      <c r="L47" s="45"/>
      <c r="M47" s="44">
        <v>1167505</v>
      </c>
      <c r="N47" s="46">
        <v>0.93164740193832152</v>
      </c>
      <c r="O47" s="50">
        <v>74400</v>
      </c>
      <c r="P47" s="46">
        <v>1.1201747311827956</v>
      </c>
      <c r="Q47" s="44">
        <v>140</v>
      </c>
      <c r="R47" s="47">
        <v>0.11428571428571428</v>
      </c>
    </row>
    <row r="48" spans="1:18" x14ac:dyDescent="0.45">
      <c r="A48" s="48" t="s">
        <v>55</v>
      </c>
      <c r="B48" s="43">
        <v>1994954</v>
      </c>
      <c r="C48" s="43">
        <v>1711467</v>
      </c>
      <c r="D48" s="43">
        <v>859467</v>
      </c>
      <c r="E48" s="44">
        <v>852000</v>
      </c>
      <c r="F48" s="49">
        <v>283458</v>
      </c>
      <c r="G48" s="44">
        <v>142049</v>
      </c>
      <c r="H48" s="44">
        <v>141409</v>
      </c>
      <c r="I48" s="44">
        <v>29</v>
      </c>
      <c r="J48" s="44">
        <v>12</v>
      </c>
      <c r="K48" s="44">
        <v>17</v>
      </c>
      <c r="L48" s="45"/>
      <c r="M48" s="44">
        <v>1788850</v>
      </c>
      <c r="N48" s="46">
        <v>0.95674148195768227</v>
      </c>
      <c r="O48" s="50">
        <v>288800</v>
      </c>
      <c r="P48" s="46">
        <v>0.98150277008310249</v>
      </c>
      <c r="Q48" s="44">
        <v>200</v>
      </c>
      <c r="R48" s="47">
        <v>0.14499999999999999</v>
      </c>
    </row>
    <row r="49" spans="1:18" x14ac:dyDescent="0.45">
      <c r="A49" s="48" t="s">
        <v>56</v>
      </c>
      <c r="B49" s="43">
        <v>2618070</v>
      </c>
      <c r="C49" s="43">
        <v>2250482</v>
      </c>
      <c r="D49" s="43">
        <v>1129878</v>
      </c>
      <c r="E49" s="44">
        <v>1120604</v>
      </c>
      <c r="F49" s="49">
        <v>367339</v>
      </c>
      <c r="G49" s="44">
        <v>184272</v>
      </c>
      <c r="H49" s="44">
        <v>183067</v>
      </c>
      <c r="I49" s="44">
        <v>249</v>
      </c>
      <c r="J49" s="44">
        <v>125</v>
      </c>
      <c r="K49" s="44">
        <v>124</v>
      </c>
      <c r="L49" s="45"/>
      <c r="M49" s="44">
        <v>2355955</v>
      </c>
      <c r="N49" s="46">
        <v>0.95523131808544726</v>
      </c>
      <c r="O49" s="50">
        <v>349700</v>
      </c>
      <c r="P49" s="46">
        <v>1.0504403774663997</v>
      </c>
      <c r="Q49" s="44">
        <v>720</v>
      </c>
      <c r="R49" s="47">
        <v>0.34583333333333333</v>
      </c>
    </row>
    <row r="50" spans="1:18" x14ac:dyDescent="0.45">
      <c r="A50" s="48" t="s">
        <v>57</v>
      </c>
      <c r="B50" s="43">
        <v>1667364</v>
      </c>
      <c r="C50" s="43">
        <v>1531897</v>
      </c>
      <c r="D50" s="43">
        <v>770420</v>
      </c>
      <c r="E50" s="44">
        <v>761477</v>
      </c>
      <c r="F50" s="49">
        <v>135373</v>
      </c>
      <c r="G50" s="44">
        <v>67930</v>
      </c>
      <c r="H50" s="44">
        <v>67443</v>
      </c>
      <c r="I50" s="44">
        <v>94</v>
      </c>
      <c r="J50" s="44">
        <v>40</v>
      </c>
      <c r="K50" s="44">
        <v>54</v>
      </c>
      <c r="L50" s="45"/>
      <c r="M50" s="44">
        <v>1578425</v>
      </c>
      <c r="N50" s="46">
        <v>0.97052251453189098</v>
      </c>
      <c r="O50" s="50">
        <v>125500</v>
      </c>
      <c r="P50" s="46">
        <v>1.0786693227091633</v>
      </c>
      <c r="Q50" s="44">
        <v>340</v>
      </c>
      <c r="R50" s="47">
        <v>0.27647058823529413</v>
      </c>
    </row>
    <row r="51" spans="1:18" x14ac:dyDescent="0.45">
      <c r="A51" s="48" t="s">
        <v>58</v>
      </c>
      <c r="B51" s="43">
        <v>1580687</v>
      </c>
      <c r="C51" s="43">
        <v>1517997</v>
      </c>
      <c r="D51" s="43">
        <v>763661</v>
      </c>
      <c r="E51" s="44">
        <v>754336</v>
      </c>
      <c r="F51" s="49">
        <v>62663</v>
      </c>
      <c r="G51" s="44">
        <v>31468</v>
      </c>
      <c r="H51" s="44">
        <v>31195</v>
      </c>
      <c r="I51" s="44">
        <v>27</v>
      </c>
      <c r="J51" s="44">
        <v>10</v>
      </c>
      <c r="K51" s="44">
        <v>17</v>
      </c>
      <c r="L51" s="45"/>
      <c r="M51" s="44">
        <v>1595395</v>
      </c>
      <c r="N51" s="46">
        <v>0.95148662243519633</v>
      </c>
      <c r="O51" s="50">
        <v>55600</v>
      </c>
      <c r="P51" s="46">
        <v>1.1270323741007193</v>
      </c>
      <c r="Q51" s="44">
        <v>200</v>
      </c>
      <c r="R51" s="47">
        <v>0.13500000000000001</v>
      </c>
    </row>
    <row r="52" spans="1:18" x14ac:dyDescent="0.45">
      <c r="A52" s="48" t="s">
        <v>59</v>
      </c>
      <c r="B52" s="43">
        <v>2364213</v>
      </c>
      <c r="C52" s="43">
        <v>2166740</v>
      </c>
      <c r="D52" s="43">
        <v>1089546</v>
      </c>
      <c r="E52" s="44">
        <v>1077194</v>
      </c>
      <c r="F52" s="49">
        <v>197239</v>
      </c>
      <c r="G52" s="44">
        <v>99228</v>
      </c>
      <c r="H52" s="44">
        <v>98011</v>
      </c>
      <c r="I52" s="44">
        <v>234</v>
      </c>
      <c r="J52" s="44">
        <v>115</v>
      </c>
      <c r="K52" s="44">
        <v>119</v>
      </c>
      <c r="L52" s="45"/>
      <c r="M52" s="44">
        <v>2263710</v>
      </c>
      <c r="N52" s="46">
        <v>0.95716324087449367</v>
      </c>
      <c r="O52" s="50">
        <v>197100</v>
      </c>
      <c r="P52" s="46">
        <v>1.000705225773719</v>
      </c>
      <c r="Q52" s="44">
        <v>340</v>
      </c>
      <c r="R52" s="47">
        <v>0.68823529411764706</v>
      </c>
    </row>
    <row r="53" spans="1:18" x14ac:dyDescent="0.45">
      <c r="A53" s="48" t="s">
        <v>60</v>
      </c>
      <c r="B53" s="43">
        <v>1936344</v>
      </c>
      <c r="C53" s="43">
        <v>1657696</v>
      </c>
      <c r="D53" s="43">
        <v>834031</v>
      </c>
      <c r="E53" s="44">
        <v>823665</v>
      </c>
      <c r="F53" s="49">
        <v>278170</v>
      </c>
      <c r="G53" s="44">
        <v>139884</v>
      </c>
      <c r="H53" s="44">
        <v>138286</v>
      </c>
      <c r="I53" s="44">
        <v>478</v>
      </c>
      <c r="J53" s="44">
        <v>242</v>
      </c>
      <c r="K53" s="44">
        <v>236</v>
      </c>
      <c r="L53" s="45"/>
      <c r="M53" s="44">
        <v>1875125</v>
      </c>
      <c r="N53" s="46">
        <v>0.88404559696020268</v>
      </c>
      <c r="O53" s="50">
        <v>305500</v>
      </c>
      <c r="P53" s="46">
        <v>0.91054009819967263</v>
      </c>
      <c r="Q53" s="44">
        <v>1160</v>
      </c>
      <c r="R53" s="47">
        <v>0.41206896551724137</v>
      </c>
    </row>
    <row r="55" spans="1:18" x14ac:dyDescent="0.45">
      <c r="A55" s="100" t="s">
        <v>125</v>
      </c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</row>
    <row r="56" spans="1:18" x14ac:dyDescent="0.45">
      <c r="A56" s="112" t="s">
        <v>126</v>
      </c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</row>
    <row r="57" spans="1:18" x14ac:dyDescent="0.45">
      <c r="A57" s="112" t="s">
        <v>127</v>
      </c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</row>
    <row r="58" spans="1:18" x14ac:dyDescent="0.45">
      <c r="A58" s="112" t="s">
        <v>128</v>
      </c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</row>
    <row r="59" spans="1:18" ht="18" customHeight="1" x14ac:dyDescent="0.45">
      <c r="A59" s="100" t="s">
        <v>129</v>
      </c>
      <c r="B59" s="100"/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</row>
    <row r="60" spans="1:18" x14ac:dyDescent="0.45">
      <c r="A60" s="22" t="s">
        <v>130</v>
      </c>
    </row>
    <row r="61" spans="1:18" x14ac:dyDescent="0.45">
      <c r="A61" s="22" t="s">
        <v>131</v>
      </c>
    </row>
  </sheetData>
  <mergeCells count="16">
    <mergeCell ref="A59:P59"/>
    <mergeCell ref="Q2:R2"/>
    <mergeCell ref="A3:A5"/>
    <mergeCell ref="B3:K3"/>
    <mergeCell ref="M3:R3"/>
    <mergeCell ref="B4:B5"/>
    <mergeCell ref="C4:E4"/>
    <mergeCell ref="F4:H4"/>
    <mergeCell ref="I4:K4"/>
    <mergeCell ref="M4:N4"/>
    <mergeCell ref="O4:P4"/>
    <mergeCell ref="Q4:R4"/>
    <mergeCell ref="A55:P55"/>
    <mergeCell ref="A56:P56"/>
    <mergeCell ref="A57:P57"/>
    <mergeCell ref="A58:P58"/>
  </mergeCells>
  <phoneticPr fontId="2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workbookViewId="0">
      <selection activeCell="E7" sqref="E7"/>
    </sheetView>
  </sheetViews>
  <sheetFormatPr defaultRowHeight="18" x14ac:dyDescent="0.45"/>
  <cols>
    <col min="1" max="1" width="12" customWidth="1"/>
    <col min="2" max="2" width="15.09765625" customWidth="1"/>
    <col min="3" max="5" width="13.8984375" customWidth="1"/>
    <col min="6" max="6" width="17" customWidth="1"/>
  </cols>
  <sheetData>
    <row r="1" spans="1:6" x14ac:dyDescent="0.45">
      <c r="A1" t="s">
        <v>132</v>
      </c>
    </row>
    <row r="2" spans="1:6" x14ac:dyDescent="0.45">
      <c r="D2" s="52" t="s">
        <v>133</v>
      </c>
    </row>
    <row r="3" spans="1:6" ht="36" x14ac:dyDescent="0.45">
      <c r="A3" s="48" t="s">
        <v>3</v>
      </c>
      <c r="B3" s="42" t="s">
        <v>134</v>
      </c>
      <c r="C3" s="53" t="s">
        <v>96</v>
      </c>
      <c r="D3" s="53" t="s">
        <v>97</v>
      </c>
      <c r="E3" s="24"/>
    </row>
    <row r="4" spans="1:6" x14ac:dyDescent="0.45">
      <c r="A4" s="31" t="s">
        <v>13</v>
      </c>
      <c r="B4" s="54">
        <f>SUM(B5:B51)</f>
        <v>12294115</v>
      </c>
      <c r="C4" s="54">
        <f t="shared" ref="C4:D4" si="0">SUM(C5:C51)</f>
        <v>6532164</v>
      </c>
      <c r="D4" s="54">
        <f t="shared" si="0"/>
        <v>5761951</v>
      </c>
      <c r="E4" s="55"/>
    </row>
    <row r="5" spans="1:6" x14ac:dyDescent="0.45">
      <c r="A5" s="48" t="s">
        <v>14</v>
      </c>
      <c r="B5" s="54">
        <f>SUM(C5:D5)</f>
        <v>622010</v>
      </c>
      <c r="C5" s="54">
        <v>329121</v>
      </c>
      <c r="D5" s="54">
        <v>292889</v>
      </c>
      <c r="E5" s="55"/>
    </row>
    <row r="6" spans="1:6" x14ac:dyDescent="0.45">
      <c r="A6" s="48" t="s">
        <v>15</v>
      </c>
      <c r="B6" s="54">
        <f t="shared" ref="B6:B51" si="1">SUM(C6:D6)</f>
        <v>127635</v>
      </c>
      <c r="C6" s="54">
        <v>67672</v>
      </c>
      <c r="D6" s="54">
        <v>59963</v>
      </c>
      <c r="E6" s="55"/>
    </row>
    <row r="7" spans="1:6" x14ac:dyDescent="0.45">
      <c r="A7" s="48" t="s">
        <v>16</v>
      </c>
      <c r="B7" s="54">
        <f t="shared" si="1"/>
        <v>136340</v>
      </c>
      <c r="C7" s="54">
        <v>72438</v>
      </c>
      <c r="D7" s="54">
        <v>63902</v>
      </c>
      <c r="E7" s="55"/>
    </row>
    <row r="8" spans="1:6" x14ac:dyDescent="0.45">
      <c r="A8" s="48" t="s">
        <v>17</v>
      </c>
      <c r="B8" s="54">
        <f t="shared" si="1"/>
        <v>279258</v>
      </c>
      <c r="C8" s="54">
        <v>151012</v>
      </c>
      <c r="D8" s="54">
        <v>128246</v>
      </c>
      <c r="E8" s="55"/>
    </row>
    <row r="9" spans="1:6" x14ac:dyDescent="0.45">
      <c r="A9" s="48" t="s">
        <v>18</v>
      </c>
      <c r="B9" s="54">
        <f t="shared" si="1"/>
        <v>109968</v>
      </c>
      <c r="C9" s="54">
        <v>57783</v>
      </c>
      <c r="D9" s="54">
        <v>52185</v>
      </c>
      <c r="E9" s="55"/>
    </row>
    <row r="10" spans="1:6" x14ac:dyDescent="0.45">
      <c r="A10" s="48" t="s">
        <v>19</v>
      </c>
      <c r="B10" s="54">
        <f t="shared" si="1"/>
        <v>114558</v>
      </c>
      <c r="C10" s="54">
        <v>59511</v>
      </c>
      <c r="D10" s="54">
        <v>55047</v>
      </c>
      <c r="E10" s="55"/>
    </row>
    <row r="11" spans="1:6" x14ac:dyDescent="0.45">
      <c r="A11" s="48" t="s">
        <v>20</v>
      </c>
      <c r="B11" s="54">
        <f t="shared" si="1"/>
        <v>202123</v>
      </c>
      <c r="C11" s="54">
        <v>105214</v>
      </c>
      <c r="D11" s="54">
        <v>96909</v>
      </c>
      <c r="E11" s="55"/>
    </row>
    <row r="12" spans="1:6" x14ac:dyDescent="0.45">
      <c r="A12" s="48" t="s">
        <v>21</v>
      </c>
      <c r="B12" s="54">
        <f t="shared" si="1"/>
        <v>272373</v>
      </c>
      <c r="C12" s="54">
        <v>145190</v>
      </c>
      <c r="D12" s="54">
        <v>127183</v>
      </c>
      <c r="E12" s="55"/>
      <c r="F12" s="1"/>
    </row>
    <row r="13" spans="1:6" x14ac:dyDescent="0.45">
      <c r="A13" s="51" t="s">
        <v>22</v>
      </c>
      <c r="B13" s="54">
        <f t="shared" si="1"/>
        <v>160736</v>
      </c>
      <c r="C13" s="54">
        <v>85170</v>
      </c>
      <c r="D13" s="54">
        <v>75566</v>
      </c>
      <c r="E13" s="24"/>
    </row>
    <row r="14" spans="1:6" x14ac:dyDescent="0.45">
      <c r="A14" s="48" t="s">
        <v>23</v>
      </c>
      <c r="B14" s="54">
        <f t="shared" si="1"/>
        <v>193603</v>
      </c>
      <c r="C14" s="54">
        <v>104105</v>
      </c>
      <c r="D14" s="54">
        <v>89498</v>
      </c>
    </row>
    <row r="15" spans="1:6" x14ac:dyDescent="0.45">
      <c r="A15" s="48" t="s">
        <v>24</v>
      </c>
      <c r="B15" s="54">
        <f t="shared" si="1"/>
        <v>594185</v>
      </c>
      <c r="C15" s="54">
        <v>316629</v>
      </c>
      <c r="D15" s="54">
        <v>277556</v>
      </c>
    </row>
    <row r="16" spans="1:6" x14ac:dyDescent="0.45">
      <c r="A16" s="48" t="s">
        <v>25</v>
      </c>
      <c r="B16" s="54">
        <f t="shared" si="1"/>
        <v>510380</v>
      </c>
      <c r="C16" s="54">
        <v>270761</v>
      </c>
      <c r="D16" s="54">
        <v>239619</v>
      </c>
    </row>
    <row r="17" spans="1:4" x14ac:dyDescent="0.45">
      <c r="A17" s="48" t="s">
        <v>26</v>
      </c>
      <c r="B17" s="54">
        <f t="shared" si="1"/>
        <v>1156429</v>
      </c>
      <c r="C17" s="54">
        <v>610484</v>
      </c>
      <c r="D17" s="54">
        <v>545945</v>
      </c>
    </row>
    <row r="18" spans="1:4" x14ac:dyDescent="0.45">
      <c r="A18" s="48" t="s">
        <v>27</v>
      </c>
      <c r="B18" s="54">
        <f t="shared" si="1"/>
        <v>744461</v>
      </c>
      <c r="C18" s="54">
        <v>396406</v>
      </c>
      <c r="D18" s="54">
        <v>348055</v>
      </c>
    </row>
    <row r="19" spans="1:4" x14ac:dyDescent="0.45">
      <c r="A19" s="48" t="s">
        <v>28</v>
      </c>
      <c r="B19" s="54">
        <f t="shared" si="1"/>
        <v>219377</v>
      </c>
      <c r="C19" s="54">
        <v>120665</v>
      </c>
      <c r="D19" s="54">
        <v>98712</v>
      </c>
    </row>
    <row r="20" spans="1:4" x14ac:dyDescent="0.45">
      <c r="A20" s="48" t="s">
        <v>29</v>
      </c>
      <c r="B20" s="54">
        <f t="shared" si="1"/>
        <v>108367</v>
      </c>
      <c r="C20" s="54">
        <v>56053</v>
      </c>
      <c r="D20" s="54">
        <v>52314</v>
      </c>
    </row>
    <row r="21" spans="1:4" x14ac:dyDescent="0.45">
      <c r="A21" s="48" t="s">
        <v>30</v>
      </c>
      <c r="B21" s="54">
        <f t="shared" si="1"/>
        <v>127843</v>
      </c>
      <c r="C21" s="54">
        <v>66996</v>
      </c>
      <c r="D21" s="54">
        <v>60847</v>
      </c>
    </row>
    <row r="22" spans="1:4" x14ac:dyDescent="0.45">
      <c r="A22" s="48" t="s">
        <v>31</v>
      </c>
      <c r="B22" s="54">
        <f t="shared" si="1"/>
        <v>94396</v>
      </c>
      <c r="C22" s="54">
        <v>48565</v>
      </c>
      <c r="D22" s="54">
        <v>45831</v>
      </c>
    </row>
    <row r="23" spans="1:4" x14ac:dyDescent="0.45">
      <c r="A23" s="48" t="s">
        <v>32</v>
      </c>
      <c r="B23" s="54">
        <f t="shared" si="1"/>
        <v>80670</v>
      </c>
      <c r="C23" s="54">
        <v>42589</v>
      </c>
      <c r="D23" s="54">
        <v>38081</v>
      </c>
    </row>
    <row r="24" spans="1:4" x14ac:dyDescent="0.45">
      <c r="A24" s="48" t="s">
        <v>33</v>
      </c>
      <c r="B24" s="54">
        <f t="shared" si="1"/>
        <v>196409</v>
      </c>
      <c r="C24" s="54">
        <v>104803</v>
      </c>
      <c r="D24" s="54">
        <v>91606</v>
      </c>
    </row>
    <row r="25" spans="1:4" x14ac:dyDescent="0.45">
      <c r="A25" s="48" t="s">
        <v>34</v>
      </c>
      <c r="B25" s="54">
        <f t="shared" si="1"/>
        <v>202127</v>
      </c>
      <c r="C25" s="54">
        <v>104076</v>
      </c>
      <c r="D25" s="54">
        <v>98051</v>
      </c>
    </row>
    <row r="26" spans="1:4" x14ac:dyDescent="0.45">
      <c r="A26" s="48" t="s">
        <v>35</v>
      </c>
      <c r="B26" s="54">
        <f t="shared" si="1"/>
        <v>311028</v>
      </c>
      <c r="C26" s="54">
        <v>163684</v>
      </c>
      <c r="D26" s="54">
        <v>147344</v>
      </c>
    </row>
    <row r="27" spans="1:4" x14ac:dyDescent="0.45">
      <c r="A27" s="48" t="s">
        <v>36</v>
      </c>
      <c r="B27" s="54">
        <f t="shared" si="1"/>
        <v>683602</v>
      </c>
      <c r="C27" s="54">
        <v>377735</v>
      </c>
      <c r="D27" s="54">
        <v>305867</v>
      </c>
    </row>
    <row r="28" spans="1:4" x14ac:dyDescent="0.45">
      <c r="A28" s="48" t="s">
        <v>37</v>
      </c>
      <c r="B28" s="54">
        <f t="shared" si="1"/>
        <v>170728</v>
      </c>
      <c r="C28" s="54">
        <v>89383</v>
      </c>
      <c r="D28" s="54">
        <v>81345</v>
      </c>
    </row>
    <row r="29" spans="1:4" x14ac:dyDescent="0.45">
      <c r="A29" s="48" t="s">
        <v>38</v>
      </c>
      <c r="B29" s="54">
        <f t="shared" si="1"/>
        <v>121154</v>
      </c>
      <c r="C29" s="54">
        <v>63126</v>
      </c>
      <c r="D29" s="54">
        <v>58028</v>
      </c>
    </row>
    <row r="30" spans="1:4" x14ac:dyDescent="0.45">
      <c r="A30" s="48" t="s">
        <v>39</v>
      </c>
      <c r="B30" s="54">
        <f t="shared" si="1"/>
        <v>262814</v>
      </c>
      <c r="C30" s="54">
        <v>141663</v>
      </c>
      <c r="D30" s="54">
        <v>121151</v>
      </c>
    </row>
    <row r="31" spans="1:4" x14ac:dyDescent="0.45">
      <c r="A31" s="48" t="s">
        <v>40</v>
      </c>
      <c r="B31" s="54">
        <f t="shared" si="1"/>
        <v>788849</v>
      </c>
      <c r="C31" s="54">
        <v>419978</v>
      </c>
      <c r="D31" s="54">
        <v>368871</v>
      </c>
    </row>
    <row r="32" spans="1:4" x14ac:dyDescent="0.45">
      <c r="A32" s="48" t="s">
        <v>41</v>
      </c>
      <c r="B32" s="54">
        <f t="shared" si="1"/>
        <v>503825</v>
      </c>
      <c r="C32" s="54">
        <v>265713</v>
      </c>
      <c r="D32" s="54">
        <v>238112</v>
      </c>
    </row>
    <row r="33" spans="1:4" x14ac:dyDescent="0.45">
      <c r="A33" s="48" t="s">
        <v>42</v>
      </c>
      <c r="B33" s="54">
        <f t="shared" si="1"/>
        <v>138127</v>
      </c>
      <c r="C33" s="54">
        <v>71939</v>
      </c>
      <c r="D33" s="54">
        <v>66188</v>
      </c>
    </row>
    <row r="34" spans="1:4" x14ac:dyDescent="0.45">
      <c r="A34" s="48" t="s">
        <v>43</v>
      </c>
      <c r="B34" s="54">
        <f t="shared" si="1"/>
        <v>101989</v>
      </c>
      <c r="C34" s="54">
        <v>53764</v>
      </c>
      <c r="D34" s="54">
        <v>48225</v>
      </c>
    </row>
    <row r="35" spans="1:4" x14ac:dyDescent="0.45">
      <c r="A35" s="48" t="s">
        <v>44</v>
      </c>
      <c r="B35" s="54">
        <f t="shared" si="1"/>
        <v>64807</v>
      </c>
      <c r="C35" s="54">
        <v>33734</v>
      </c>
      <c r="D35" s="54">
        <v>31073</v>
      </c>
    </row>
    <row r="36" spans="1:4" x14ac:dyDescent="0.45">
      <c r="A36" s="48" t="s">
        <v>45</v>
      </c>
      <c r="B36" s="54">
        <f t="shared" si="1"/>
        <v>75967</v>
      </c>
      <c r="C36" s="54">
        <v>40916</v>
      </c>
      <c r="D36" s="54">
        <v>35051</v>
      </c>
    </row>
    <row r="37" spans="1:4" x14ac:dyDescent="0.45">
      <c r="A37" s="48" t="s">
        <v>46</v>
      </c>
      <c r="B37" s="54">
        <f t="shared" si="1"/>
        <v>245459</v>
      </c>
      <c r="C37" s="54">
        <v>132914</v>
      </c>
      <c r="D37" s="54">
        <v>112545</v>
      </c>
    </row>
    <row r="38" spans="1:4" x14ac:dyDescent="0.45">
      <c r="A38" s="48" t="s">
        <v>47</v>
      </c>
      <c r="B38" s="54">
        <f t="shared" si="1"/>
        <v>317115</v>
      </c>
      <c r="C38" s="54">
        <v>166219</v>
      </c>
      <c r="D38" s="54">
        <v>150896</v>
      </c>
    </row>
    <row r="39" spans="1:4" x14ac:dyDescent="0.45">
      <c r="A39" s="48" t="s">
        <v>48</v>
      </c>
      <c r="B39" s="54">
        <f t="shared" si="1"/>
        <v>185631</v>
      </c>
      <c r="C39" s="54">
        <v>101685</v>
      </c>
      <c r="D39" s="54">
        <v>83946</v>
      </c>
    </row>
    <row r="40" spans="1:4" x14ac:dyDescent="0.45">
      <c r="A40" s="48" t="s">
        <v>49</v>
      </c>
      <c r="B40" s="54">
        <f t="shared" si="1"/>
        <v>98243</v>
      </c>
      <c r="C40" s="54">
        <v>51317</v>
      </c>
      <c r="D40" s="54">
        <v>46926</v>
      </c>
    </row>
    <row r="41" spans="1:4" x14ac:dyDescent="0.45">
      <c r="A41" s="48" t="s">
        <v>50</v>
      </c>
      <c r="B41" s="54">
        <f t="shared" si="1"/>
        <v>104837</v>
      </c>
      <c r="C41" s="54">
        <v>54695</v>
      </c>
      <c r="D41" s="54">
        <v>50142</v>
      </c>
    </row>
    <row r="42" spans="1:4" x14ac:dyDescent="0.45">
      <c r="A42" s="48" t="s">
        <v>51</v>
      </c>
      <c r="B42" s="54">
        <f t="shared" si="1"/>
        <v>158805</v>
      </c>
      <c r="C42" s="54">
        <v>81880</v>
      </c>
      <c r="D42" s="54">
        <v>76925</v>
      </c>
    </row>
    <row r="43" spans="1:4" x14ac:dyDescent="0.45">
      <c r="A43" s="48" t="s">
        <v>52</v>
      </c>
      <c r="B43" s="54">
        <f t="shared" si="1"/>
        <v>86080</v>
      </c>
      <c r="C43" s="54">
        <v>44293</v>
      </c>
      <c r="D43" s="54">
        <v>41787</v>
      </c>
    </row>
    <row r="44" spans="1:4" x14ac:dyDescent="0.45">
      <c r="A44" s="48" t="s">
        <v>53</v>
      </c>
      <c r="B44" s="54">
        <f t="shared" si="1"/>
        <v>524934</v>
      </c>
      <c r="C44" s="54">
        <v>284356</v>
      </c>
      <c r="D44" s="54">
        <v>240578</v>
      </c>
    </row>
    <row r="45" spans="1:4" x14ac:dyDescent="0.45">
      <c r="A45" s="48" t="s">
        <v>54</v>
      </c>
      <c r="B45" s="54">
        <f t="shared" si="1"/>
        <v>116046</v>
      </c>
      <c r="C45" s="54">
        <v>60085</v>
      </c>
      <c r="D45" s="54">
        <v>55961</v>
      </c>
    </row>
    <row r="46" spans="1:4" x14ac:dyDescent="0.45">
      <c r="A46" s="48" t="s">
        <v>55</v>
      </c>
      <c r="B46" s="54">
        <f t="shared" si="1"/>
        <v>151179</v>
      </c>
      <c r="C46" s="54">
        <v>80004</v>
      </c>
      <c r="D46" s="54">
        <v>71175</v>
      </c>
    </row>
    <row r="47" spans="1:4" x14ac:dyDescent="0.45">
      <c r="A47" s="48" t="s">
        <v>56</v>
      </c>
      <c r="B47" s="54">
        <f t="shared" si="1"/>
        <v>234197</v>
      </c>
      <c r="C47" s="54">
        <v>121032</v>
      </c>
      <c r="D47" s="54">
        <v>113165</v>
      </c>
    </row>
    <row r="48" spans="1:4" x14ac:dyDescent="0.45">
      <c r="A48" s="48" t="s">
        <v>57</v>
      </c>
      <c r="B48" s="54">
        <f t="shared" si="1"/>
        <v>139125</v>
      </c>
      <c r="C48" s="54">
        <v>73914</v>
      </c>
      <c r="D48" s="54">
        <v>65211</v>
      </c>
    </row>
    <row r="49" spans="1:4" x14ac:dyDescent="0.45">
      <c r="A49" s="48" t="s">
        <v>58</v>
      </c>
      <c r="B49" s="54">
        <f t="shared" si="1"/>
        <v>117802</v>
      </c>
      <c r="C49" s="54">
        <v>61886</v>
      </c>
      <c r="D49" s="54">
        <v>55916</v>
      </c>
    </row>
    <row r="50" spans="1:4" x14ac:dyDescent="0.45">
      <c r="A50" s="48" t="s">
        <v>59</v>
      </c>
      <c r="B50" s="54">
        <f t="shared" si="1"/>
        <v>204871</v>
      </c>
      <c r="C50" s="54">
        <v>109133</v>
      </c>
      <c r="D50" s="54">
        <v>95738</v>
      </c>
    </row>
    <row r="51" spans="1:4" x14ac:dyDescent="0.45">
      <c r="A51" s="48" t="s">
        <v>60</v>
      </c>
      <c r="B51" s="54">
        <f t="shared" si="1"/>
        <v>133653</v>
      </c>
      <c r="C51" s="54">
        <v>71873</v>
      </c>
      <c r="D51" s="54">
        <v>61780</v>
      </c>
    </row>
    <row r="53" spans="1:4" x14ac:dyDescent="0.45">
      <c r="A53" s="24" t="s">
        <v>135</v>
      </c>
    </row>
    <row r="54" spans="1:4" x14ac:dyDescent="0.45">
      <c r="A54" t="s">
        <v>136</v>
      </c>
    </row>
    <row r="55" spans="1:4" x14ac:dyDescent="0.45">
      <c r="A55" t="s">
        <v>137</v>
      </c>
    </row>
    <row r="56" spans="1:4" x14ac:dyDescent="0.45">
      <c r="A56" t="s">
        <v>138</v>
      </c>
    </row>
    <row r="57" spans="1:4" x14ac:dyDescent="0.45">
      <c r="A57" s="22" t="s">
        <v>139</v>
      </c>
    </row>
    <row r="58" spans="1:4" x14ac:dyDescent="0.45">
      <c r="A58" t="s">
        <v>140</v>
      </c>
    </row>
    <row r="59" spans="1:4" x14ac:dyDescent="0.45">
      <c r="A59" t="s">
        <v>141</v>
      </c>
    </row>
  </sheetData>
  <phoneticPr fontId="2"/>
  <pageMargins left="0.7" right="0.7" top="0.75" bottom="0.75" header="0.3" footer="0.3"/>
  <pageSetup paperSize="9" scale="6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DIGI-808455956-3500250</_dlc_DocId>
    <_dlc_DocIdUrl xmlns="89559dea-130d-4237-8e78-1ce7f44b9a24">
      <Url>https://digitalgojp.sharepoint.com/sites/digi_portal/_layouts/15/DocIdRedir.aspx?ID=DIGI-808455956-3500250</Url>
      <Description>DIGI-808455956-3500250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AD25C75-A965-48B1-8C44-1E2B6840A9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5390EB-78ED-43AD-AF36-DFF0F92F84BD}">
  <ds:schemaRefs>
    <ds:schemaRef ds:uri="http://schemas.microsoft.com/office/2006/metadata/properties"/>
    <ds:schemaRef ds:uri="http://schemas.microsoft.com/office/infopath/2007/PartnerControls"/>
    <ds:schemaRef ds:uri="89559dea-130d-4237-8e78-1ce7f44b9a24"/>
    <ds:schemaRef ds:uri="0e1d05ab-b491-48cc-a1d7-91236226a3a4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98BCFA4-BF63-4501-BA08-F3AF0A93B1D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BAFB1BC-8910-4B68-9034-56928B70724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進捗状況 (都道府県別)</vt:lpstr>
      <vt:lpstr>進捗状況（政令市・特別区）</vt:lpstr>
      <vt:lpstr>総接種回数</vt:lpstr>
      <vt:lpstr>一般接種</vt:lpstr>
      <vt:lpstr>医療従事者等</vt:lpstr>
      <vt:lpstr>'進捗状況 (都道府県別)'!Print_Area</vt:lpstr>
      <vt:lpstr>'進捗状況（政令市・特別区）'!Print_Area</vt:lpstr>
      <vt:lpstr>総接種回数!Print_Area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2022-02-15T03:37:26Z</dcterms:created>
  <dcterms:modified xsi:type="dcterms:W3CDTF">2022-03-24T05:01:27Z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1ff33a9b-2b20-4be5-a4cd-05d6313be541</vt:lpwstr>
  </property>
</Properties>
</file>