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41592" yWindow="2352" windowWidth="28800" windowHeight="15432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総接種回数!$A$1:$L$61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0" l="1"/>
  <c r="G9" i="11" l="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8" i="11"/>
  <c r="L7" i="11"/>
  <c r="J7" i="11" l="1"/>
  <c r="K7" i="11"/>
  <c r="I7" i="11"/>
  <c r="Q2" i="12"/>
  <c r="L2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O6" i="12"/>
  <c r="E16" i="11"/>
  <c r="F16" i="11" s="1"/>
  <c r="E28" i="11"/>
  <c r="F28" i="11" s="1"/>
  <c r="C31" i="11"/>
  <c r="D31" i="11" s="1"/>
  <c r="C34" i="11"/>
  <c r="D34" i="11" s="1"/>
  <c r="E40" i="11"/>
  <c r="F40" i="11" s="1"/>
  <c r="C43" i="11"/>
  <c r="C15" i="11"/>
  <c r="D15" i="11" s="1"/>
  <c r="C19" i="11"/>
  <c r="D19" i="11" s="1"/>
  <c r="C22" i="11"/>
  <c r="C46" i="11"/>
  <c r="Q6" i="12"/>
  <c r="E15" i="11"/>
  <c r="F15" i="11" s="1"/>
  <c r="E36" i="11"/>
  <c r="F36" i="11" s="1"/>
  <c r="C39" i="11"/>
  <c r="D39" i="11" s="1"/>
  <c r="C42" i="11"/>
  <c r="D42" i="11" s="1"/>
  <c r="C18" i="11"/>
  <c r="D18" i="11" s="1"/>
  <c r="C14" i="11"/>
  <c r="E24" i="11"/>
  <c r="F24" i="11" s="1"/>
  <c r="C27" i="11"/>
  <c r="C30" i="11"/>
  <c r="E44" i="11"/>
  <c r="F44" i="11" s="1"/>
  <c r="C47" i="11"/>
  <c r="D47" i="11" s="1"/>
  <c r="G6" i="12"/>
  <c r="E32" i="11"/>
  <c r="F32" i="11" s="1"/>
  <c r="C35" i="11"/>
  <c r="D35" i="11" s="1"/>
  <c r="C38" i="11"/>
  <c r="D38" i="11" s="1"/>
  <c r="H6" i="12"/>
  <c r="E20" i="11"/>
  <c r="F20" i="11" s="1"/>
  <c r="C23" i="11"/>
  <c r="D23" i="11" s="1"/>
  <c r="C26" i="11"/>
  <c r="D26" i="11" s="1"/>
  <c r="J6" i="12"/>
  <c r="E14" i="11"/>
  <c r="F14" i="11" s="1"/>
  <c r="E18" i="11"/>
  <c r="F18" i="11" s="1"/>
  <c r="E22" i="11"/>
  <c r="F22" i="11" s="1"/>
  <c r="E26" i="11"/>
  <c r="F26" i="11" s="1"/>
  <c r="E30" i="11"/>
  <c r="F30" i="11" s="1"/>
  <c r="E34" i="11"/>
  <c r="F34" i="11" s="1"/>
  <c r="E38" i="11"/>
  <c r="F38" i="11" s="1"/>
  <c r="E42" i="11"/>
  <c r="F42" i="11" s="1"/>
  <c r="E46" i="11"/>
  <c r="F46" i="11" s="1"/>
  <c r="K6" i="12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C45" i="11"/>
  <c r="D45" i="11" s="1"/>
  <c r="D6" i="12"/>
  <c r="C8" i="11"/>
  <c r="D8" i="11" s="1"/>
  <c r="M6" i="12"/>
  <c r="C9" i="11"/>
  <c r="D9" i="11" s="1"/>
  <c r="C10" i="11"/>
  <c r="D10" i="11" s="1"/>
  <c r="C11" i="11"/>
  <c r="D11" i="11" s="1"/>
  <c r="C12" i="11"/>
  <c r="E13" i="11"/>
  <c r="F13" i="11" s="1"/>
  <c r="E17" i="11"/>
  <c r="F17" i="11" s="1"/>
  <c r="E21" i="11"/>
  <c r="F21" i="11" s="1"/>
  <c r="E25" i="11"/>
  <c r="F25" i="11" s="1"/>
  <c r="E29" i="11"/>
  <c r="F29" i="11" s="1"/>
  <c r="E33" i="11"/>
  <c r="F33" i="11" s="1"/>
  <c r="E37" i="11"/>
  <c r="F37" i="11" s="1"/>
  <c r="E41" i="11"/>
  <c r="F41" i="11" s="1"/>
  <c r="E45" i="11"/>
  <c r="F45" i="11" s="1"/>
  <c r="E8" i="11"/>
  <c r="F8" i="11" s="1"/>
  <c r="E6" i="12"/>
  <c r="E9" i="11"/>
  <c r="F9" i="11" s="1"/>
  <c r="E10" i="11"/>
  <c r="F10" i="11" s="1"/>
  <c r="E11" i="11"/>
  <c r="F11" i="11" s="1"/>
  <c r="E12" i="11"/>
  <c r="F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E19" i="11"/>
  <c r="F19" i="11" s="1"/>
  <c r="E23" i="11"/>
  <c r="F23" i="11" s="1"/>
  <c r="E27" i="11"/>
  <c r="F27" i="11" s="1"/>
  <c r="E31" i="11"/>
  <c r="F31" i="11" s="1"/>
  <c r="E35" i="11"/>
  <c r="F35" i="11" s="1"/>
  <c r="E39" i="11"/>
  <c r="F39" i="11" s="1"/>
  <c r="E43" i="11"/>
  <c r="F43" i="11" s="1"/>
  <c r="E47" i="11"/>
  <c r="F47" i="11" s="1"/>
  <c r="C48" i="11"/>
  <c r="D48" i="11" s="1"/>
  <c r="C49" i="11"/>
  <c r="C50" i="11"/>
  <c r="D50" i="11" s="1"/>
  <c r="C51" i="11"/>
  <c r="D51" i="11" s="1"/>
  <c r="C52" i="11"/>
  <c r="D52" i="11" s="1"/>
  <c r="C53" i="11"/>
  <c r="D53" i="11" s="1"/>
  <c r="C54" i="11"/>
  <c r="D54" i="11" s="1"/>
  <c r="E48" i="11"/>
  <c r="F48" i="11" s="1"/>
  <c r="E49" i="11"/>
  <c r="F49" i="11" s="1"/>
  <c r="E50" i="11"/>
  <c r="F50" i="11" s="1"/>
  <c r="E51" i="11"/>
  <c r="F51" i="11" s="1"/>
  <c r="E52" i="11"/>
  <c r="F52" i="11" s="1"/>
  <c r="E53" i="11"/>
  <c r="F53" i="11" s="1"/>
  <c r="E54" i="11"/>
  <c r="F54" i="11" s="1"/>
  <c r="H35" i="11"/>
  <c r="H23" i="11"/>
  <c r="H17" i="11"/>
  <c r="H47" i="11"/>
  <c r="H19" i="11"/>
  <c r="H39" i="11"/>
  <c r="H31" i="11"/>
  <c r="H9" i="11"/>
  <c r="H25" i="11"/>
  <c r="H15" i="11"/>
  <c r="G7" i="11"/>
  <c r="H7" i="11" s="1"/>
  <c r="B45" i="11"/>
  <c r="D30" i="11"/>
  <c r="D46" i="11"/>
  <c r="H32" i="11"/>
  <c r="H40" i="11"/>
  <c r="H48" i="11"/>
  <c r="B30" i="11" l="1"/>
  <c r="B37" i="11"/>
  <c r="B47" i="11"/>
  <c r="B28" i="11"/>
  <c r="B39" i="11"/>
  <c r="B31" i="11"/>
  <c r="B23" i="11"/>
  <c r="B33" i="11"/>
  <c r="B8" i="11"/>
  <c r="B46" i="11"/>
  <c r="B14" i="11"/>
  <c r="B22" i="11"/>
  <c r="B11" i="11"/>
  <c r="B42" i="11"/>
  <c r="D22" i="11"/>
  <c r="B38" i="11"/>
  <c r="C7" i="11"/>
  <c r="D7" i="11" s="1"/>
  <c r="B20" i="11"/>
  <c r="B10" i="11"/>
  <c r="B16" i="11"/>
  <c r="B15" i="11"/>
  <c r="E7" i="11"/>
  <c r="F7" i="11" s="1"/>
  <c r="B19" i="11"/>
  <c r="B25" i="11"/>
  <c r="B24" i="11"/>
  <c r="B35" i="11"/>
  <c r="I6" i="12"/>
  <c r="R6" i="12" s="1"/>
  <c r="B26" i="11"/>
  <c r="D14" i="11"/>
  <c r="B51" i="11"/>
  <c r="B21" i="11"/>
  <c r="B32" i="11"/>
  <c r="B48" i="11"/>
  <c r="B52" i="11"/>
  <c r="B13" i="11"/>
  <c r="D41" i="11"/>
  <c r="B41" i="11"/>
  <c r="B34" i="11"/>
  <c r="B44" i="11"/>
  <c r="B18" i="11"/>
  <c r="B36" i="11"/>
  <c r="B12" i="11"/>
  <c r="B53" i="11"/>
  <c r="B40" i="11"/>
  <c r="B29" i="11"/>
  <c r="B50" i="11"/>
  <c r="D12" i="11"/>
  <c r="B9" i="11"/>
  <c r="B54" i="11"/>
  <c r="B6" i="12"/>
  <c r="C6" i="12"/>
  <c r="N6" i="12" s="1"/>
  <c r="D27" i="11"/>
  <c r="B27" i="11"/>
  <c r="D43" i="11"/>
  <c r="B43" i="11"/>
  <c r="B17" i="11"/>
  <c r="D49" i="11"/>
  <c r="B49" i="11"/>
  <c r="F6" i="12"/>
  <c r="P6" i="12" s="1"/>
  <c r="B7" i="11" l="1"/>
  <c r="H39" i="10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<sst xmlns="http://schemas.openxmlformats.org/spreadsheetml/2006/main" count="334" uniqueCount="142">
  <si>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</si>
  <si>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（3月28日公表時点）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</si>
  <si>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</si>
  <si>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</si>
  <si>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</si>
  <si>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</si>
  <si>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直近10日間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</si>
  <si>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</si>
  <si>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</si>
  <si>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</si>
  <si>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</si>
  <si>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</si>
  <si>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</si>
  <si>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</si>
  <si>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</si>
  <si>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</si>
  <si>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</si>
  <si>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</si>
  <si>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</si>
  <si>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</si>
  <si>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</si>
  <si>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</si>
  <si>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</si>
  <si>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</si>
  <si>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</si>
  <si>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</si>
  <si>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</si>
  <si>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</si>
  <si>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</si>
  <si>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</si>
  <si>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</si>
  <si>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</si>
  <si>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</si>
  <si>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</si>
  <si>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</si>
  <si>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</si>
  <si>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</si>
  <si>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</si>
  <si>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</si>
  <si>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</si>
  <si>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</si>
  <si>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</si>
  <si>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</si>
  <si>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</si>
  <si>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</si>
  <si>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</si>
  <si>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</si>
  <si>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</si>
  <si>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</si>
  <si>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</si>
  <si>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</si>
  <si>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</si>
  <si>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</si>
  <si>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</si>
  <si>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</si>
  <si>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</si>
  <si>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</si>
  <si>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</si>
  <si>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</si>
  <si>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</si>
  <si>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</si>
  <si>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</si>
  <si>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</si>
  <si>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</si>
  <si>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</si>
  <si>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</si>
  <si>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</si>
  <si>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</si>
  <si>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</si>
  <si>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</si>
  <si>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</si>
  <si>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</si>
  <si>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</si>
  <si>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</si>
  <si>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</si>
  <si>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</si>
  <si>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</si>
  <si>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</si>
  <si>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</si>
  <si>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</si>
  <si>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</si>
  <si>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</si>
  <si>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</si>
  <si>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</si>
  <si>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</si>
  <si>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</si>
  <si>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</si>
  <si>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</si>
  <si>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</si>
  <si>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</si>
  <si>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</si>
  <si>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</si>
  <si>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</si>
  <si>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</si>
  <si>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</si>
  <si>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接種回数（3月27日まで）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</si>
  <si>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</si>
  <si>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</si>
  <si>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</si>
  <si>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</si>
  <si>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</si>
  <si>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</si>
  <si>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</si>
  <si>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</si>
  <si>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</si>
  <si>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</si>
  <si>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</si>
  <si>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</si>
  <si>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</si>
  <si>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</si>
  <si>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</si>
  <si>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</si>
  <si>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（3月27日まで）</t>
  </si>
  <si>
    <t>ワクチン供給量
（3月27日まで）※4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</si>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</sst>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2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13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7" sqref="C7:C9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10" max="10" width="10.5" bestFit="1" customWidth="1"/>
  </cols>
  <sheetData>
    <row r="1" spans="1:8" x14ac:dyDescent="0.45">
      <c r="A1" s="67" t="s">
        <v>0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7"/>
      <c r="H3" s="56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63" t="s">
        <v>3</v>
      </c>
      <c r="B5" s="68" t="s">
        <v>4</v>
      </c>
      <c r="C5" s="64" t="s">
        <v>5</v>
      </c>
      <c r="D5" s="69"/>
      <c r="E5" s="72" t="s">
        <v>6</v>
      </c>
      <c r="F5" s="73"/>
      <c r="G5" s="74">
        <v>44645</v>
      </c>
      <c r="H5" s="75"/>
    </row>
    <row r="6" spans="1:8" ht="21.75" customHeight="1" x14ac:dyDescent="0.45">
      <c r="A6" s="63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62" t="s">
        <v>10</v>
      </c>
      <c r="F7" s="8"/>
      <c r="G7" s="62" t="s">
        <v>10</v>
      </c>
      <c r="H7" s="9"/>
    </row>
    <row r="8" spans="1:8" ht="18.75" customHeight="1" x14ac:dyDescent="0.45">
      <c r="A8" s="63"/>
      <c r="B8" s="68"/>
      <c r="C8" s="81"/>
      <c r="D8" s="64" t="s">
        <v>11</v>
      </c>
      <c r="E8" s="63"/>
      <c r="F8" s="64" t="s">
        <v>12</v>
      </c>
      <c r="G8" s="63"/>
      <c r="H8" s="66" t="s">
        <v>12</v>
      </c>
    </row>
    <row r="9" spans="1:8" ht="35.1" customHeight="1" x14ac:dyDescent="0.45">
      <c r="A9" s="63"/>
      <c r="B9" s="68"/>
      <c r="C9" s="81"/>
      <c r="D9" s="65"/>
      <c r="E9" s="63"/>
      <c r="F9" s="65"/>
      <c r="G9" s="63"/>
      <c r="H9" s="65"/>
    </row>
    <row r="10" spans="1:8" x14ac:dyDescent="0.45">
      <c r="A10" s="10" t="s">
        <v>13</v>
      </c>
      <c r="B10" s="20">
        <v>126645025.00000003</v>
      </c>
      <c r="C10" s="21">
        <f>SUM(C11:C57)</f>
        <v>49295223</v>
      </c>
      <c r="D10" s="11">
        <f>C10/$B10</f>
        <v>0.38923931674378831</v>
      </c>
      <c r="E10" s="21">
        <f>SUM(E11:E57)</f>
        <v>7269550</v>
      </c>
      <c r="F10" s="11">
        <f>E10/$B10</f>
        <v>5.7400991472029782E-2</v>
      </c>
      <c r="G10" s="21">
        <f>SUM(G11:G57)</f>
        <v>1003772</v>
      </c>
      <c r="H10" s="11">
        <f>G10/$B10</f>
        <v>7.9258699660724914E-3</v>
      </c>
    </row>
    <row r="11" spans="1:8" x14ac:dyDescent="0.45">
      <c r="A11" s="12" t="s">
        <v>14</v>
      </c>
      <c r="B11" s="20">
        <v>5226603</v>
      </c>
      <c r="C11" s="21">
        <v>1960607</v>
      </c>
      <c r="D11" s="11">
        <f t="shared" ref="D11:D57" si="0">C11/$B11</f>
        <v>0.37512070459531743</v>
      </c>
      <c r="E11" s="21">
        <v>295612</v>
      </c>
      <c r="F11" s="11">
        <f t="shared" ref="F11:F57" si="1">E11/$B11</f>
        <v>5.655910732075882E-2</v>
      </c>
      <c r="G11" s="21">
        <v>40257</v>
      </c>
      <c r="H11" s="11">
        <f t="shared" ref="H11:H57" si="2">G11/$B11</f>
        <v>7.7023259658328749E-3</v>
      </c>
    </row>
    <row r="12" spans="1:8" x14ac:dyDescent="0.45">
      <c r="A12" s="12" t="s">
        <v>15</v>
      </c>
      <c r="B12" s="20">
        <v>1259615</v>
      </c>
      <c r="C12" s="21">
        <v>472688</v>
      </c>
      <c r="D12" s="11">
        <f t="shared" si="0"/>
        <v>0.3752638703095787</v>
      </c>
      <c r="E12" s="21">
        <v>75652</v>
      </c>
      <c r="F12" s="11">
        <f t="shared" si="1"/>
        <v>6.0059621392250809E-2</v>
      </c>
      <c r="G12" s="21">
        <v>9322</v>
      </c>
      <c r="H12" s="11">
        <f t="shared" si="2"/>
        <v>7.4006740154729817E-3</v>
      </c>
    </row>
    <row r="13" spans="1:8" x14ac:dyDescent="0.45">
      <c r="A13" s="12" t="s">
        <v>16</v>
      </c>
      <c r="B13" s="20">
        <v>1220823</v>
      </c>
      <c r="C13" s="21">
        <v>473575</v>
      </c>
      <c r="D13" s="11">
        <f t="shared" si="0"/>
        <v>0.38791454617090276</v>
      </c>
      <c r="E13" s="21">
        <v>68890</v>
      </c>
      <c r="F13" s="11">
        <f t="shared" si="1"/>
        <v>5.6429146567520433E-2</v>
      </c>
      <c r="G13" s="21">
        <v>6863</v>
      </c>
      <c r="H13" s="11">
        <f t="shared" si="2"/>
        <v>5.6216175481621821E-3</v>
      </c>
    </row>
    <row r="14" spans="1:8" x14ac:dyDescent="0.45">
      <c r="A14" s="12" t="s">
        <v>17</v>
      </c>
      <c r="B14" s="20">
        <v>2281989</v>
      </c>
      <c r="C14" s="21">
        <v>878785</v>
      </c>
      <c r="D14" s="11">
        <f t="shared" si="0"/>
        <v>0.38509607189166994</v>
      </c>
      <c r="E14" s="21">
        <v>100352</v>
      </c>
      <c r="F14" s="11">
        <f t="shared" si="1"/>
        <v>4.3975672100084622E-2</v>
      </c>
      <c r="G14" s="21">
        <v>10617</v>
      </c>
      <c r="H14" s="11">
        <f t="shared" si="2"/>
        <v>4.6525202356365435E-3</v>
      </c>
    </row>
    <row r="15" spans="1:8" x14ac:dyDescent="0.45">
      <c r="A15" s="12" t="s">
        <v>18</v>
      </c>
      <c r="B15" s="20">
        <v>971288</v>
      </c>
      <c r="C15" s="21">
        <v>347711</v>
      </c>
      <c r="D15" s="11">
        <f t="shared" si="0"/>
        <v>0.35798959731820018</v>
      </c>
      <c r="E15" s="21">
        <v>62712</v>
      </c>
      <c r="F15" s="11">
        <f t="shared" si="1"/>
        <v>6.4565813641268094E-2</v>
      </c>
      <c r="G15" s="21">
        <v>6532</v>
      </c>
      <c r="H15" s="11">
        <f t="shared" si="2"/>
        <v>6.7250908072579918E-3</v>
      </c>
    </row>
    <row r="16" spans="1:8" x14ac:dyDescent="0.45">
      <c r="A16" s="12" t="s">
        <v>19</v>
      </c>
      <c r="B16" s="20">
        <v>1069562</v>
      </c>
      <c r="C16" s="21">
        <v>454559</v>
      </c>
      <c r="D16" s="11">
        <f t="shared" si="0"/>
        <v>0.42499546543351391</v>
      </c>
      <c r="E16" s="21">
        <v>72723</v>
      </c>
      <c r="F16" s="11">
        <f t="shared" si="1"/>
        <v>6.7993253313038418E-2</v>
      </c>
      <c r="G16" s="21">
        <v>8682</v>
      </c>
      <c r="H16" s="11">
        <f t="shared" si="2"/>
        <v>8.1173414911898511E-3</v>
      </c>
    </row>
    <row r="17" spans="1:8" x14ac:dyDescent="0.45">
      <c r="A17" s="12" t="s">
        <v>20</v>
      </c>
      <c r="B17" s="20">
        <v>1862059.0000000002</v>
      </c>
      <c r="C17" s="21">
        <v>763187</v>
      </c>
      <c r="D17" s="11">
        <f t="shared" si="0"/>
        <v>0.40986187870523971</v>
      </c>
      <c r="E17" s="21">
        <v>114735</v>
      </c>
      <c r="F17" s="11">
        <f t="shared" si="1"/>
        <v>6.1617274210967528E-2</v>
      </c>
      <c r="G17" s="21">
        <v>16063</v>
      </c>
      <c r="H17" s="11">
        <f t="shared" si="2"/>
        <v>8.6264720935265733E-3</v>
      </c>
    </row>
    <row r="18" spans="1:8" x14ac:dyDescent="0.45">
      <c r="A18" s="12" t="s">
        <v>21</v>
      </c>
      <c r="B18" s="20">
        <v>2907675</v>
      </c>
      <c r="C18" s="21">
        <v>1213326</v>
      </c>
      <c r="D18" s="11">
        <f t="shared" si="0"/>
        <v>0.41728391240424051</v>
      </c>
      <c r="E18" s="21">
        <v>173648</v>
      </c>
      <c r="F18" s="11">
        <f t="shared" si="1"/>
        <v>5.9720567119777829E-2</v>
      </c>
      <c r="G18" s="21">
        <v>23972</v>
      </c>
      <c r="H18" s="11">
        <f t="shared" si="2"/>
        <v>8.2443876980749231E-3</v>
      </c>
    </row>
    <row r="19" spans="1:8" x14ac:dyDescent="0.45">
      <c r="A19" s="12" t="s">
        <v>22</v>
      </c>
      <c r="B19" s="20">
        <v>1955401</v>
      </c>
      <c r="C19" s="21">
        <v>736038</v>
      </c>
      <c r="D19" s="11">
        <f t="shared" si="0"/>
        <v>0.37641281762666584</v>
      </c>
      <c r="E19" s="21">
        <v>99327</v>
      </c>
      <c r="F19" s="11">
        <f t="shared" si="1"/>
        <v>5.0796230542993481E-2</v>
      </c>
      <c r="G19" s="21">
        <v>12442</v>
      </c>
      <c r="H19" s="11">
        <f t="shared" si="2"/>
        <v>6.3628892488036982E-3</v>
      </c>
    </row>
    <row r="20" spans="1:8" x14ac:dyDescent="0.45">
      <c r="A20" s="12" t="s">
        <v>23</v>
      </c>
      <c r="B20" s="20">
        <v>1958101</v>
      </c>
      <c r="C20" s="21">
        <v>863578</v>
      </c>
      <c r="D20" s="11">
        <f t="shared" si="0"/>
        <v>0.44102832284953636</v>
      </c>
      <c r="E20" s="21">
        <v>125806</v>
      </c>
      <c r="F20" s="11">
        <f t="shared" si="1"/>
        <v>6.4248984092240391E-2</v>
      </c>
      <c r="G20" s="21">
        <v>17642</v>
      </c>
      <c r="H20" s="11">
        <f t="shared" si="2"/>
        <v>9.0097497524387147E-3</v>
      </c>
    </row>
    <row r="21" spans="1:8" x14ac:dyDescent="0.45">
      <c r="A21" s="12" t="s">
        <v>24</v>
      </c>
      <c r="B21" s="20">
        <v>7393799</v>
      </c>
      <c r="C21" s="21">
        <v>2714036</v>
      </c>
      <c r="D21" s="11">
        <f t="shared" si="0"/>
        <v>0.36706921570359163</v>
      </c>
      <c r="E21" s="21">
        <v>396137</v>
      </c>
      <c r="F21" s="11">
        <f t="shared" si="1"/>
        <v>5.3576923040510024E-2</v>
      </c>
      <c r="G21" s="21">
        <v>51176</v>
      </c>
      <c r="H21" s="11">
        <f t="shared" si="2"/>
        <v>6.9214756852329909E-3</v>
      </c>
    </row>
    <row r="22" spans="1:8" x14ac:dyDescent="0.45">
      <c r="A22" s="12" t="s">
        <v>25</v>
      </c>
      <c r="B22" s="20">
        <v>6322892.0000000009</v>
      </c>
      <c r="C22" s="21">
        <v>2397528</v>
      </c>
      <c r="D22" s="11">
        <f t="shared" si="0"/>
        <v>0.3791821843548806</v>
      </c>
      <c r="E22" s="21">
        <v>359552</v>
      </c>
      <c r="F22" s="11">
        <f t="shared" si="1"/>
        <v>5.6865118050411098E-2</v>
      </c>
      <c r="G22" s="21">
        <v>51006</v>
      </c>
      <c r="H22" s="11">
        <f t="shared" si="2"/>
        <v>8.0668782576074349E-3</v>
      </c>
    </row>
    <row r="23" spans="1:8" x14ac:dyDescent="0.45">
      <c r="A23" s="12" t="s">
        <v>26</v>
      </c>
      <c r="B23" s="20">
        <v>13843329.000000002</v>
      </c>
      <c r="C23" s="21">
        <v>5596344</v>
      </c>
      <c r="D23" s="11">
        <f t="shared" si="0"/>
        <v>0.40426287636449293</v>
      </c>
      <c r="E23" s="21">
        <v>880490</v>
      </c>
      <c r="F23" s="11">
        <f t="shared" si="1"/>
        <v>6.3603920704333461E-2</v>
      </c>
      <c r="G23" s="21">
        <v>109232</v>
      </c>
      <c r="H23" s="11">
        <f t="shared" si="2"/>
        <v>7.8905875891557582E-3</v>
      </c>
    </row>
    <row r="24" spans="1:8" x14ac:dyDescent="0.45">
      <c r="A24" s="12" t="s">
        <v>27</v>
      </c>
      <c r="B24" s="20">
        <v>9220206</v>
      </c>
      <c r="C24" s="21">
        <v>3415685</v>
      </c>
      <c r="D24" s="11">
        <f t="shared" si="0"/>
        <v>0.37045647353215316</v>
      </c>
      <c r="E24" s="21">
        <v>607004</v>
      </c>
      <c r="F24" s="11">
        <f t="shared" si="1"/>
        <v>6.583410392349151E-2</v>
      </c>
      <c r="G24" s="21">
        <v>83358</v>
      </c>
      <c r="H24" s="11">
        <f t="shared" si="2"/>
        <v>9.0407958347134536E-3</v>
      </c>
    </row>
    <row r="25" spans="1:8" x14ac:dyDescent="0.45">
      <c r="A25" s="12" t="s">
        <v>28</v>
      </c>
      <c r="B25" s="20">
        <v>2213174</v>
      </c>
      <c r="C25" s="21">
        <v>887817</v>
      </c>
      <c r="D25" s="11">
        <f t="shared" si="0"/>
        <v>0.40115101659426688</v>
      </c>
      <c r="E25" s="21">
        <v>178503</v>
      </c>
      <c r="F25" s="11">
        <f t="shared" si="1"/>
        <v>8.0654751953529183E-2</v>
      </c>
      <c r="G25" s="21">
        <v>21975</v>
      </c>
      <c r="H25" s="11">
        <f t="shared" si="2"/>
        <v>9.929178636654868E-3</v>
      </c>
    </row>
    <row r="26" spans="1:8" x14ac:dyDescent="0.45">
      <c r="A26" s="12" t="s">
        <v>29</v>
      </c>
      <c r="B26" s="20">
        <v>1047674</v>
      </c>
      <c r="C26" s="21">
        <v>433791</v>
      </c>
      <c r="D26" s="11">
        <f t="shared" si="0"/>
        <v>0.41405150838905996</v>
      </c>
      <c r="E26" s="21">
        <v>62374</v>
      </c>
      <c r="F26" s="11">
        <f t="shared" si="1"/>
        <v>5.9535695263984792E-2</v>
      </c>
      <c r="G26" s="21">
        <v>8782</v>
      </c>
      <c r="H26" s="11">
        <f t="shared" si="2"/>
        <v>8.3823784879647669E-3</v>
      </c>
    </row>
    <row r="27" spans="1:8" x14ac:dyDescent="0.45">
      <c r="A27" s="12" t="s">
        <v>30</v>
      </c>
      <c r="B27" s="20">
        <v>1132656</v>
      </c>
      <c r="C27" s="21">
        <v>439338</v>
      </c>
      <c r="D27" s="11">
        <f t="shared" si="0"/>
        <v>0.38788299360088146</v>
      </c>
      <c r="E27" s="21">
        <v>64508</v>
      </c>
      <c r="F27" s="11">
        <f t="shared" si="1"/>
        <v>5.6952861239423093E-2</v>
      </c>
      <c r="G27" s="21">
        <v>8522</v>
      </c>
      <c r="H27" s="11">
        <f t="shared" si="2"/>
        <v>7.5239084064358461E-3</v>
      </c>
    </row>
    <row r="28" spans="1:8" x14ac:dyDescent="0.45">
      <c r="A28" s="12" t="s">
        <v>31</v>
      </c>
      <c r="B28" s="20">
        <v>774582.99999999988</v>
      </c>
      <c r="C28" s="21">
        <v>313817</v>
      </c>
      <c r="D28" s="11">
        <f t="shared" si="0"/>
        <v>0.40514315444568244</v>
      </c>
      <c r="E28" s="21">
        <v>44110</v>
      </c>
      <c r="F28" s="11">
        <f t="shared" si="1"/>
        <v>5.6946770068540112E-2</v>
      </c>
      <c r="G28" s="21">
        <v>4818</v>
      </c>
      <c r="H28" s="11">
        <f t="shared" si="2"/>
        <v>6.2201210199552539E-3</v>
      </c>
    </row>
    <row r="29" spans="1:8" x14ac:dyDescent="0.45">
      <c r="A29" s="12" t="s">
        <v>32</v>
      </c>
      <c r="B29" s="20">
        <v>820997</v>
      </c>
      <c r="C29" s="21">
        <v>342625</v>
      </c>
      <c r="D29" s="11">
        <f t="shared" si="0"/>
        <v>0.41732795613138657</v>
      </c>
      <c r="E29" s="21">
        <v>49034</v>
      </c>
      <c r="F29" s="11">
        <f t="shared" si="1"/>
        <v>5.9724944183718091E-2</v>
      </c>
      <c r="G29" s="21">
        <v>3565</v>
      </c>
      <c r="H29" s="11">
        <f t="shared" si="2"/>
        <v>4.3422813968869555E-3</v>
      </c>
    </row>
    <row r="30" spans="1:8" x14ac:dyDescent="0.45">
      <c r="A30" s="12" t="s">
        <v>33</v>
      </c>
      <c r="B30" s="20">
        <v>2071737</v>
      </c>
      <c r="C30" s="21">
        <v>879114</v>
      </c>
      <c r="D30" s="11">
        <f t="shared" si="0"/>
        <v>0.42433667980057316</v>
      </c>
      <c r="E30" s="21">
        <v>111013</v>
      </c>
      <c r="F30" s="11">
        <f t="shared" si="1"/>
        <v>5.3584504210717865E-2</v>
      </c>
      <c r="G30" s="21">
        <v>17896</v>
      </c>
      <c r="H30" s="11">
        <f t="shared" si="2"/>
        <v>8.6381620833146291E-3</v>
      </c>
    </row>
    <row r="31" spans="1:8" x14ac:dyDescent="0.45">
      <c r="A31" s="12" t="s">
        <v>34</v>
      </c>
      <c r="B31" s="20">
        <v>2016791</v>
      </c>
      <c r="C31" s="21">
        <v>916469</v>
      </c>
      <c r="D31" s="11">
        <f t="shared" si="0"/>
        <v>0.45441942174474204</v>
      </c>
      <c r="E31" s="21">
        <v>119465</v>
      </c>
      <c r="F31" s="11">
        <f t="shared" si="1"/>
        <v>5.9235190954342813E-2</v>
      </c>
      <c r="G31" s="21">
        <v>12622</v>
      </c>
      <c r="H31" s="11">
        <f t="shared" si="2"/>
        <v>6.2584571232219902E-3</v>
      </c>
    </row>
    <row r="32" spans="1:8" x14ac:dyDescent="0.45">
      <c r="A32" s="12" t="s">
        <v>35</v>
      </c>
      <c r="B32" s="20">
        <v>3686259.9999999995</v>
      </c>
      <c r="C32" s="21">
        <v>1376357</v>
      </c>
      <c r="D32" s="11">
        <f t="shared" si="0"/>
        <v>0.37337491115656524</v>
      </c>
      <c r="E32" s="21">
        <v>221911</v>
      </c>
      <c r="F32" s="11">
        <f t="shared" si="1"/>
        <v>6.019949759376713E-2</v>
      </c>
      <c r="G32" s="21">
        <v>29387</v>
      </c>
      <c r="H32" s="11">
        <f t="shared" si="2"/>
        <v>7.9720366984423249E-3</v>
      </c>
    </row>
    <row r="33" spans="1:8" x14ac:dyDescent="0.45">
      <c r="A33" s="12" t="s">
        <v>36</v>
      </c>
      <c r="B33" s="20">
        <v>7558801.9999999991</v>
      </c>
      <c r="C33" s="21">
        <v>2884812</v>
      </c>
      <c r="D33" s="11">
        <f t="shared" si="0"/>
        <v>0.3816493671880809</v>
      </c>
      <c r="E33" s="21">
        <v>402210</v>
      </c>
      <c r="F33" s="11">
        <f t="shared" si="1"/>
        <v>5.3210813036245697E-2</v>
      </c>
      <c r="G33" s="21">
        <v>52747</v>
      </c>
      <c r="H33" s="11">
        <f t="shared" si="2"/>
        <v>6.9782222103449733E-3</v>
      </c>
    </row>
    <row r="34" spans="1:8" x14ac:dyDescent="0.45">
      <c r="A34" s="12" t="s">
        <v>37</v>
      </c>
      <c r="B34" s="20">
        <v>1800557</v>
      </c>
      <c r="C34" s="21">
        <v>694790</v>
      </c>
      <c r="D34" s="11">
        <f t="shared" si="0"/>
        <v>0.38587503755782238</v>
      </c>
      <c r="E34" s="21">
        <v>97820</v>
      </c>
      <c r="F34" s="11">
        <f t="shared" si="1"/>
        <v>5.4327633060214146E-2</v>
      </c>
      <c r="G34" s="21">
        <v>11938</v>
      </c>
      <c r="H34" s="11">
        <f t="shared" si="2"/>
        <v>6.6301705527789453E-3</v>
      </c>
    </row>
    <row r="35" spans="1:8" x14ac:dyDescent="0.45">
      <c r="A35" s="12" t="s">
        <v>38</v>
      </c>
      <c r="B35" s="20">
        <v>1418843</v>
      </c>
      <c r="C35" s="21">
        <v>534247</v>
      </c>
      <c r="D35" s="11">
        <f t="shared" si="0"/>
        <v>0.37653707986013957</v>
      </c>
      <c r="E35" s="21">
        <v>79689</v>
      </c>
      <c r="F35" s="11">
        <f t="shared" si="1"/>
        <v>5.6164776511566115E-2</v>
      </c>
      <c r="G35" s="21">
        <v>10031</v>
      </c>
      <c r="H35" s="11">
        <f t="shared" si="2"/>
        <v>7.0698449370367265E-3</v>
      </c>
    </row>
    <row r="36" spans="1:8" x14ac:dyDescent="0.45">
      <c r="A36" s="12" t="s">
        <v>39</v>
      </c>
      <c r="B36" s="20">
        <v>2530542</v>
      </c>
      <c r="C36" s="21">
        <v>917781</v>
      </c>
      <c r="D36" s="11">
        <f t="shared" si="0"/>
        <v>0.36268159153256496</v>
      </c>
      <c r="E36" s="21">
        <v>136359</v>
      </c>
      <c r="F36" s="11">
        <f t="shared" si="1"/>
        <v>5.3885294138567942E-2</v>
      </c>
      <c r="G36" s="21">
        <v>15700</v>
      </c>
      <c r="H36" s="11">
        <f t="shared" si="2"/>
        <v>6.2042044747725985E-3</v>
      </c>
    </row>
    <row r="37" spans="1:8" x14ac:dyDescent="0.45">
      <c r="A37" s="12" t="s">
        <v>40</v>
      </c>
      <c r="B37" s="20">
        <v>8839511</v>
      </c>
      <c r="C37" s="21">
        <v>3061471</v>
      </c>
      <c r="D37" s="11">
        <f t="shared" si="0"/>
        <v>0.34633940723644102</v>
      </c>
      <c r="E37" s="21">
        <v>454228</v>
      </c>
      <c r="F37" s="11">
        <f t="shared" si="1"/>
        <v>5.1386100430216103E-2</v>
      </c>
      <c r="G37" s="21">
        <v>69960</v>
      </c>
      <c r="H37" s="11">
        <f t="shared" si="2"/>
        <v>7.9144649517377142E-3</v>
      </c>
    </row>
    <row r="38" spans="1:8" x14ac:dyDescent="0.45">
      <c r="A38" s="12" t="s">
        <v>41</v>
      </c>
      <c r="B38" s="20">
        <v>5523625</v>
      </c>
      <c r="C38" s="21">
        <v>2100560</v>
      </c>
      <c r="D38" s="11">
        <f t="shared" si="0"/>
        <v>0.38028649663943515</v>
      </c>
      <c r="E38" s="21">
        <v>292652</v>
      </c>
      <c r="F38" s="11">
        <f t="shared" si="1"/>
        <v>5.298187331688882E-2</v>
      </c>
      <c r="G38" s="21">
        <v>31748</v>
      </c>
      <c r="H38" s="11">
        <f t="shared" si="2"/>
        <v>5.7476747606870484E-3</v>
      </c>
    </row>
    <row r="39" spans="1:8" x14ac:dyDescent="0.45">
      <c r="A39" s="12" t="s">
        <v>42</v>
      </c>
      <c r="B39" s="20">
        <v>1344738.9999999998</v>
      </c>
      <c r="C39" s="21">
        <v>559736</v>
      </c>
      <c r="D39" s="11">
        <f t="shared" si="0"/>
        <v>0.41624136728391165</v>
      </c>
      <c r="E39" s="21">
        <v>78737</v>
      </c>
      <c r="F39" s="11">
        <f t="shared" si="1"/>
        <v>5.8551882558622911E-2</v>
      </c>
      <c r="G39" s="21">
        <v>8372</v>
      </c>
      <c r="H39" s="11">
        <f t="shared" si="2"/>
        <v>6.2257434342277585E-3</v>
      </c>
    </row>
    <row r="40" spans="1:8" x14ac:dyDescent="0.45">
      <c r="A40" s="12" t="s">
        <v>43</v>
      </c>
      <c r="B40" s="20">
        <v>944432</v>
      </c>
      <c r="C40" s="21">
        <v>420763</v>
      </c>
      <c r="D40" s="11">
        <f t="shared" si="0"/>
        <v>0.44551963508225051</v>
      </c>
      <c r="E40" s="21">
        <v>52297</v>
      </c>
      <c r="F40" s="11">
        <f t="shared" si="1"/>
        <v>5.5374023751842374E-2</v>
      </c>
      <c r="G40" s="21">
        <v>6776</v>
      </c>
      <c r="H40" s="11">
        <f t="shared" si="2"/>
        <v>7.1746827722906463E-3</v>
      </c>
    </row>
    <row r="41" spans="1:8" x14ac:dyDescent="0.45">
      <c r="A41" s="12" t="s">
        <v>44</v>
      </c>
      <c r="B41" s="20">
        <v>556788</v>
      </c>
      <c r="C41" s="21">
        <v>230449</v>
      </c>
      <c r="D41" s="11">
        <f t="shared" si="0"/>
        <v>0.41389002636551075</v>
      </c>
      <c r="E41" s="21">
        <v>32358</v>
      </c>
      <c r="F41" s="11">
        <f t="shared" si="1"/>
        <v>5.8115476626651438E-2</v>
      </c>
      <c r="G41" s="21">
        <v>4229</v>
      </c>
      <c r="H41" s="11">
        <f t="shared" si="2"/>
        <v>7.5953504745073525E-3</v>
      </c>
    </row>
    <row r="42" spans="1:8" x14ac:dyDescent="0.45">
      <c r="A42" s="12" t="s">
        <v>45</v>
      </c>
      <c r="B42" s="20">
        <v>672814.99999999988</v>
      </c>
      <c r="C42" s="21">
        <v>265100</v>
      </c>
      <c r="D42" s="11">
        <f t="shared" si="0"/>
        <v>0.3940161857271316</v>
      </c>
      <c r="E42" s="21">
        <v>42408</v>
      </c>
      <c r="F42" s="11">
        <f t="shared" si="1"/>
        <v>6.3030699375013946E-2</v>
      </c>
      <c r="G42" s="21">
        <v>5732</v>
      </c>
      <c r="H42" s="11">
        <f t="shared" si="2"/>
        <v>8.5194295608748329E-3</v>
      </c>
    </row>
    <row r="43" spans="1:8" x14ac:dyDescent="0.45">
      <c r="A43" s="12" t="s">
        <v>46</v>
      </c>
      <c r="B43" s="20">
        <v>1893791</v>
      </c>
      <c r="C43" s="21">
        <v>771778</v>
      </c>
      <c r="D43" s="11">
        <f t="shared" si="0"/>
        <v>0.40753071484656966</v>
      </c>
      <c r="E43" s="21">
        <v>88025</v>
      </c>
      <c r="F43" s="11">
        <f t="shared" si="1"/>
        <v>4.648084186692196E-2</v>
      </c>
      <c r="G43" s="21">
        <v>13707</v>
      </c>
      <c r="H43" s="11">
        <f t="shared" si="2"/>
        <v>7.2378631010496935E-3</v>
      </c>
    </row>
    <row r="44" spans="1:8" x14ac:dyDescent="0.45">
      <c r="A44" s="12" t="s">
        <v>47</v>
      </c>
      <c r="B44" s="20">
        <v>2812432.9999999995</v>
      </c>
      <c r="C44" s="21">
        <v>1142097</v>
      </c>
      <c r="D44" s="11">
        <f t="shared" si="0"/>
        <v>0.40608860726637763</v>
      </c>
      <c r="E44" s="21">
        <v>152666</v>
      </c>
      <c r="F44" s="11">
        <f t="shared" si="1"/>
        <v>5.4282537575117355E-2</v>
      </c>
      <c r="G44" s="21">
        <v>20137</v>
      </c>
      <c r="H44" s="11">
        <f t="shared" si="2"/>
        <v>7.159992789161556E-3</v>
      </c>
    </row>
    <row r="45" spans="1:8" x14ac:dyDescent="0.45">
      <c r="A45" s="12" t="s">
        <v>48</v>
      </c>
      <c r="B45" s="20">
        <v>1356110</v>
      </c>
      <c r="C45" s="21">
        <v>644481</v>
      </c>
      <c r="D45" s="11">
        <f t="shared" si="0"/>
        <v>0.47524242133750211</v>
      </c>
      <c r="E45" s="21">
        <v>84943</v>
      </c>
      <c r="F45" s="11">
        <f t="shared" si="1"/>
        <v>6.2637249190699865E-2</v>
      </c>
      <c r="G45" s="21">
        <v>12601</v>
      </c>
      <c r="H45" s="11">
        <f t="shared" si="2"/>
        <v>9.2920190839976113E-3</v>
      </c>
    </row>
    <row r="46" spans="1:8" x14ac:dyDescent="0.45">
      <c r="A46" s="12" t="s">
        <v>49</v>
      </c>
      <c r="B46" s="20">
        <v>734949</v>
      </c>
      <c r="C46" s="21">
        <v>319929</v>
      </c>
      <c r="D46" s="11">
        <f t="shared" si="0"/>
        <v>0.43530775604837885</v>
      </c>
      <c r="E46" s="21">
        <v>44077</v>
      </c>
      <c r="F46" s="11">
        <f t="shared" si="1"/>
        <v>5.9972868865730819E-2</v>
      </c>
      <c r="G46" s="21">
        <v>5256</v>
      </c>
      <c r="H46" s="11">
        <f t="shared" si="2"/>
        <v>7.1515166358482015E-3</v>
      </c>
    </row>
    <row r="47" spans="1:8" x14ac:dyDescent="0.45">
      <c r="A47" s="12" t="s">
        <v>50</v>
      </c>
      <c r="B47" s="20">
        <v>973896</v>
      </c>
      <c r="C47" s="21">
        <v>359998</v>
      </c>
      <c r="D47" s="11">
        <f t="shared" si="0"/>
        <v>0.36964727239869555</v>
      </c>
      <c r="E47" s="21">
        <v>51645</v>
      </c>
      <c r="F47" s="11">
        <f t="shared" si="1"/>
        <v>5.3029276226619682E-2</v>
      </c>
      <c r="G47" s="21">
        <v>24396</v>
      </c>
      <c r="H47" s="11">
        <f t="shared" si="2"/>
        <v>2.5049902659010817E-2</v>
      </c>
    </row>
    <row r="48" spans="1:8" x14ac:dyDescent="0.45">
      <c r="A48" s="12" t="s">
        <v>51</v>
      </c>
      <c r="B48" s="20">
        <v>1356219</v>
      </c>
      <c r="C48" s="21">
        <v>536504</v>
      </c>
      <c r="D48" s="11">
        <f t="shared" si="0"/>
        <v>0.39558802818718808</v>
      </c>
      <c r="E48" s="21">
        <v>56747</v>
      </c>
      <c r="F48" s="11">
        <f t="shared" si="1"/>
        <v>4.1842062380780684E-2</v>
      </c>
      <c r="G48" s="21">
        <v>3408</v>
      </c>
      <c r="H48" s="11">
        <f t="shared" si="2"/>
        <v>2.5128684969020492E-3</v>
      </c>
    </row>
    <row r="49" spans="1:8" x14ac:dyDescent="0.45">
      <c r="A49" s="12" t="s">
        <v>52</v>
      </c>
      <c r="B49" s="20">
        <v>701167</v>
      </c>
      <c r="C49" s="21">
        <v>284175</v>
      </c>
      <c r="D49" s="11">
        <f t="shared" si="0"/>
        <v>0.40528861170020836</v>
      </c>
      <c r="E49" s="21">
        <v>33239</v>
      </c>
      <c r="F49" s="11">
        <f t="shared" si="1"/>
        <v>4.7405254383049975E-2</v>
      </c>
      <c r="G49" s="21">
        <v>4300</v>
      </c>
      <c r="H49" s="11">
        <f t="shared" si="2"/>
        <v>6.1326331672768401E-3</v>
      </c>
    </row>
    <row r="50" spans="1:8" x14ac:dyDescent="0.45">
      <c r="A50" s="12" t="s">
        <v>53</v>
      </c>
      <c r="B50" s="20">
        <v>5124170</v>
      </c>
      <c r="C50" s="21">
        <v>2006294</v>
      </c>
      <c r="D50" s="11">
        <f t="shared" si="0"/>
        <v>0.39153540963707295</v>
      </c>
      <c r="E50" s="21">
        <v>310756</v>
      </c>
      <c r="F50" s="11">
        <f t="shared" si="1"/>
        <v>6.0645138627328912E-2</v>
      </c>
      <c r="G50" s="21">
        <v>73958</v>
      </c>
      <c r="H50" s="11">
        <f t="shared" si="2"/>
        <v>1.4433166737247203E-2</v>
      </c>
    </row>
    <row r="51" spans="1:8" x14ac:dyDescent="0.45">
      <c r="A51" s="12" t="s">
        <v>54</v>
      </c>
      <c r="B51" s="20">
        <v>818222</v>
      </c>
      <c r="C51" s="21">
        <v>354955</v>
      </c>
      <c r="D51" s="11">
        <f t="shared" si="0"/>
        <v>0.43381258387088101</v>
      </c>
      <c r="E51" s="21">
        <v>36871</v>
      </c>
      <c r="F51" s="11">
        <f t="shared" si="1"/>
        <v>4.5062342493846413E-2</v>
      </c>
      <c r="G51" s="21">
        <v>6263</v>
      </c>
      <c r="H51" s="11">
        <f t="shared" si="2"/>
        <v>7.6544018615974634E-3</v>
      </c>
    </row>
    <row r="52" spans="1:8" x14ac:dyDescent="0.45">
      <c r="A52" s="12" t="s">
        <v>55</v>
      </c>
      <c r="B52" s="20">
        <v>1335937.9999999998</v>
      </c>
      <c r="C52" s="21">
        <v>586107</v>
      </c>
      <c r="D52" s="11">
        <f t="shared" si="0"/>
        <v>0.43872320422055522</v>
      </c>
      <c r="E52" s="21">
        <v>84672</v>
      </c>
      <c r="F52" s="11">
        <f t="shared" si="1"/>
        <v>6.3380186805076288E-2</v>
      </c>
      <c r="G52" s="21">
        <v>8666</v>
      </c>
      <c r="H52" s="11">
        <f t="shared" si="2"/>
        <v>6.4868279815380667E-3</v>
      </c>
    </row>
    <row r="53" spans="1:8" x14ac:dyDescent="0.45">
      <c r="A53" s="12" t="s">
        <v>56</v>
      </c>
      <c r="B53" s="20">
        <v>1758645</v>
      </c>
      <c r="C53" s="21">
        <v>778381</v>
      </c>
      <c r="D53" s="11">
        <f t="shared" si="0"/>
        <v>0.44260268559032662</v>
      </c>
      <c r="E53" s="21">
        <v>121955</v>
      </c>
      <c r="F53" s="11">
        <f t="shared" si="1"/>
        <v>6.9346002177813032E-2</v>
      </c>
      <c r="G53" s="21">
        <v>23612</v>
      </c>
      <c r="H53" s="11">
        <f t="shared" si="2"/>
        <v>1.3426245774445667E-2</v>
      </c>
    </row>
    <row r="54" spans="1:8" x14ac:dyDescent="0.45">
      <c r="A54" s="12" t="s">
        <v>57</v>
      </c>
      <c r="B54" s="20">
        <v>1141741</v>
      </c>
      <c r="C54" s="21">
        <v>449114</v>
      </c>
      <c r="D54" s="11">
        <f t="shared" si="0"/>
        <v>0.39335891414953128</v>
      </c>
      <c r="E54" s="21">
        <v>50970</v>
      </c>
      <c r="F54" s="11">
        <f t="shared" si="1"/>
        <v>4.4642348833929937E-2</v>
      </c>
      <c r="G54" s="21">
        <v>6632</v>
      </c>
      <c r="H54" s="11">
        <f t="shared" si="2"/>
        <v>5.8086728951662414E-3</v>
      </c>
    </row>
    <row r="55" spans="1:8" x14ac:dyDescent="0.45">
      <c r="A55" s="12" t="s">
        <v>58</v>
      </c>
      <c r="B55" s="20">
        <v>1087241</v>
      </c>
      <c r="C55" s="21">
        <v>420881</v>
      </c>
      <c r="D55" s="11">
        <f t="shared" si="0"/>
        <v>0.38710920577866359</v>
      </c>
      <c r="E55" s="21">
        <v>57291</v>
      </c>
      <c r="F55" s="11">
        <f t="shared" si="1"/>
        <v>5.2693928944916535E-2</v>
      </c>
      <c r="G55" s="21">
        <v>8144</v>
      </c>
      <c r="H55" s="11">
        <f t="shared" si="2"/>
        <v>7.4905195812152046E-3</v>
      </c>
    </row>
    <row r="56" spans="1:8" x14ac:dyDescent="0.45">
      <c r="A56" s="12" t="s">
        <v>59</v>
      </c>
      <c r="B56" s="20">
        <v>1617517</v>
      </c>
      <c r="C56" s="21">
        <v>656304</v>
      </c>
      <c r="D56" s="11">
        <f t="shared" si="0"/>
        <v>0.40574782212489885</v>
      </c>
      <c r="E56" s="21">
        <v>83755</v>
      </c>
      <c r="F56" s="11">
        <f t="shared" si="1"/>
        <v>5.1779981292314085E-2</v>
      </c>
      <c r="G56" s="21">
        <v>13110</v>
      </c>
      <c r="H56" s="11">
        <f t="shared" si="2"/>
        <v>8.1050152795921152E-3</v>
      </c>
    </row>
    <row r="57" spans="1:8" x14ac:dyDescent="0.45">
      <c r="A57" s="12" t="s">
        <v>60</v>
      </c>
      <c r="B57" s="20">
        <v>1485118</v>
      </c>
      <c r="C57" s="21">
        <v>437541</v>
      </c>
      <c r="D57" s="11">
        <f t="shared" si="0"/>
        <v>0.29461699339715769</v>
      </c>
      <c r="E57" s="21">
        <v>59622</v>
      </c>
      <c r="F57" s="11">
        <f t="shared" si="1"/>
        <v>4.0146304872744121E-2</v>
      </c>
      <c r="G57" s="21">
        <v>7618</v>
      </c>
      <c r="H57" s="11">
        <f t="shared" si="2"/>
        <v>5.1295587286666784E-3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7" t="s">
        <v>65</v>
      </c>
      <c r="B63" s="60"/>
      <c r="C63" s="60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G39" sqref="G39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67" t="s">
        <v>66</v>
      </c>
      <c r="B1" s="67"/>
      <c r="C1" s="67"/>
      <c r="D1" s="67"/>
      <c r="E1" s="67"/>
      <c r="F1" s="67"/>
      <c r="G1" s="67"/>
      <c r="H1" s="67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8"/>
      <c r="H3" s="56" t="str">
        <f>'進捗状況 (都道府県別)'!H3</f>
        <v>（3月28日公表時点）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82" t="s">
        <v>68</v>
      </c>
      <c r="B5" s="68" t="s">
        <v>4</v>
      </c>
      <c r="C5" s="64" t="s">
        <v>5</v>
      </c>
      <c r="D5" s="69"/>
      <c r="E5" s="83" t="str">
        <f>'進捗状況 (都道府県別)'!E5</f>
        <v>直近10日間</v>
      </c>
      <c r="F5" s="84"/>
      <c r="G5" s="72">
        <f>'進捗状況 (都道府県別)'!G5:H5</f>
        <v>44645</v>
      </c>
      <c r="H5" s="73"/>
    </row>
    <row r="6" spans="1:8" ht="23.25" customHeight="1" x14ac:dyDescent="0.45">
      <c r="A6" s="82"/>
      <c r="B6" s="68"/>
      <c r="C6" s="70"/>
      <c r="D6" s="71"/>
      <c r="E6" s="76" t="s">
        <v>7</v>
      </c>
      <c r="F6" s="77"/>
      <c r="G6" s="78" t="s">
        <v>8</v>
      </c>
      <c r="H6" s="79"/>
    </row>
    <row r="7" spans="1:8" ht="18.75" customHeight="1" x14ac:dyDescent="0.45">
      <c r="A7" s="63"/>
      <c r="B7" s="68"/>
      <c r="C7" s="80" t="s">
        <v>9</v>
      </c>
      <c r="D7" s="8"/>
      <c r="E7" s="80" t="s">
        <v>10</v>
      </c>
      <c r="F7" s="8"/>
      <c r="G7" s="80" t="s">
        <v>10</v>
      </c>
      <c r="H7" s="9"/>
    </row>
    <row r="8" spans="1:8" ht="18.75" customHeight="1" x14ac:dyDescent="0.45">
      <c r="A8" s="63"/>
      <c r="B8" s="68"/>
      <c r="C8" s="81"/>
      <c r="D8" s="66" t="s">
        <v>11</v>
      </c>
      <c r="E8" s="81"/>
      <c r="F8" s="64" t="s">
        <v>12</v>
      </c>
      <c r="G8" s="81"/>
      <c r="H8" s="66" t="s">
        <v>12</v>
      </c>
    </row>
    <row r="9" spans="1:8" ht="35.1" customHeight="1" x14ac:dyDescent="0.45">
      <c r="A9" s="63"/>
      <c r="B9" s="68"/>
      <c r="C9" s="81"/>
      <c r="D9" s="65"/>
      <c r="E9" s="81"/>
      <c r="F9" s="65"/>
      <c r="G9" s="81"/>
      <c r="H9" s="65"/>
    </row>
    <row r="10" spans="1:8" x14ac:dyDescent="0.45">
      <c r="A10" s="10" t="s">
        <v>69</v>
      </c>
      <c r="B10" s="20">
        <v>27549031.999999996</v>
      </c>
      <c r="C10" s="21">
        <f>SUM(C11:C30)</f>
        <v>9910820</v>
      </c>
      <c r="D10" s="11">
        <f>C10/$B10</f>
        <v>0.3597520232289832</v>
      </c>
      <c r="E10" s="21">
        <f>SUM(E11:E30)</f>
        <v>1596968</v>
      </c>
      <c r="F10" s="11">
        <f>E10/$B10</f>
        <v>5.7968207376578609E-2</v>
      </c>
      <c r="G10" s="21">
        <f>SUM(G11:G30)</f>
        <v>261743</v>
      </c>
      <c r="H10" s="11">
        <f>G10/$B10</f>
        <v>9.5009871853210682E-3</v>
      </c>
    </row>
    <row r="11" spans="1:8" x14ac:dyDescent="0.45">
      <c r="A11" s="12" t="s">
        <v>70</v>
      </c>
      <c r="B11" s="20">
        <v>1961575</v>
      </c>
      <c r="C11" s="21">
        <v>641206</v>
      </c>
      <c r="D11" s="11">
        <f t="shared" ref="D11:D30" si="0">C11/$B11</f>
        <v>0.32688324433172322</v>
      </c>
      <c r="E11" s="21">
        <v>117219</v>
      </c>
      <c r="F11" s="11">
        <f t="shared" ref="F11:F30" si="1">E11/$B11</f>
        <v>5.9757592750723273E-2</v>
      </c>
      <c r="G11" s="21">
        <v>19358</v>
      </c>
      <c r="H11" s="11">
        <f t="shared" ref="H11:H30" si="2">G11/$B11</f>
        <v>9.8686004868536771E-3</v>
      </c>
    </row>
    <row r="12" spans="1:8" x14ac:dyDescent="0.45">
      <c r="A12" s="12" t="s">
        <v>71</v>
      </c>
      <c r="B12" s="20">
        <v>1065932</v>
      </c>
      <c r="C12" s="21">
        <v>402684</v>
      </c>
      <c r="D12" s="11">
        <f t="shared" si="0"/>
        <v>0.37777644352547818</v>
      </c>
      <c r="E12" s="21">
        <v>31294</v>
      </c>
      <c r="F12" s="11">
        <f t="shared" si="1"/>
        <v>2.9358345560504796E-2</v>
      </c>
      <c r="G12" s="21">
        <v>2900</v>
      </c>
      <c r="H12" s="11">
        <f t="shared" si="2"/>
        <v>2.7206238296626803E-3</v>
      </c>
    </row>
    <row r="13" spans="1:8" x14ac:dyDescent="0.45">
      <c r="A13" s="12" t="s">
        <v>72</v>
      </c>
      <c r="B13" s="20">
        <v>1324589</v>
      </c>
      <c r="C13" s="21">
        <v>465081</v>
      </c>
      <c r="D13" s="11">
        <f t="shared" si="0"/>
        <v>0.35111343971601755</v>
      </c>
      <c r="E13" s="21">
        <v>66294</v>
      </c>
      <c r="F13" s="11">
        <f t="shared" si="1"/>
        <v>5.004873209727697E-2</v>
      </c>
      <c r="G13" s="21">
        <v>9052</v>
      </c>
      <c r="H13" s="11">
        <f t="shared" si="2"/>
        <v>6.8338178861518557E-3</v>
      </c>
    </row>
    <row r="14" spans="1:8" x14ac:dyDescent="0.45">
      <c r="A14" s="12" t="s">
        <v>73</v>
      </c>
      <c r="B14" s="20">
        <v>974726</v>
      </c>
      <c r="C14" s="21">
        <v>394717</v>
      </c>
      <c r="D14" s="11">
        <f t="shared" si="0"/>
        <v>0.40495175054322957</v>
      </c>
      <c r="E14" s="21">
        <v>51006</v>
      </c>
      <c r="F14" s="11">
        <f t="shared" si="1"/>
        <v>5.2328551818664935E-2</v>
      </c>
      <c r="G14" s="21">
        <v>6977</v>
      </c>
      <c r="H14" s="11">
        <f t="shared" si="2"/>
        <v>7.1579089918602764E-3</v>
      </c>
    </row>
    <row r="15" spans="1:8" x14ac:dyDescent="0.45">
      <c r="A15" s="12" t="s">
        <v>74</v>
      </c>
      <c r="B15" s="20">
        <v>3759920</v>
      </c>
      <c r="C15" s="21">
        <v>1304579</v>
      </c>
      <c r="D15" s="11">
        <f t="shared" si="0"/>
        <v>0.34696988233792209</v>
      </c>
      <c r="E15" s="21">
        <v>306162</v>
      </c>
      <c r="F15" s="11">
        <f t="shared" si="1"/>
        <v>8.1427796336092262E-2</v>
      </c>
      <c r="G15" s="21">
        <v>43498</v>
      </c>
      <c r="H15" s="11">
        <f t="shared" si="2"/>
        <v>1.1568863167301432E-2</v>
      </c>
    </row>
    <row r="16" spans="1:8" x14ac:dyDescent="0.45">
      <c r="A16" s="12" t="s">
        <v>75</v>
      </c>
      <c r="B16" s="20">
        <v>1521562.0000000002</v>
      </c>
      <c r="C16" s="21">
        <v>547003</v>
      </c>
      <c r="D16" s="11">
        <f t="shared" si="0"/>
        <v>0.35950096019748123</v>
      </c>
      <c r="E16" s="21">
        <v>92110</v>
      </c>
      <c r="F16" s="11">
        <f t="shared" si="1"/>
        <v>6.0536475017120554E-2</v>
      </c>
      <c r="G16" s="21">
        <v>13881</v>
      </c>
      <c r="H16" s="11">
        <f t="shared" si="2"/>
        <v>9.1228619011252902E-3</v>
      </c>
    </row>
    <row r="17" spans="1:8" x14ac:dyDescent="0.45">
      <c r="A17" s="12" t="s">
        <v>76</v>
      </c>
      <c r="B17" s="20">
        <v>718601</v>
      </c>
      <c r="C17" s="21">
        <v>304661</v>
      </c>
      <c r="D17" s="11">
        <f t="shared" si="0"/>
        <v>0.42396406350673044</v>
      </c>
      <c r="E17" s="21">
        <v>43667</v>
      </c>
      <c r="F17" s="11">
        <f t="shared" si="1"/>
        <v>6.0766684154349909E-2</v>
      </c>
      <c r="G17" s="21">
        <v>6281</v>
      </c>
      <c r="H17" s="11">
        <f t="shared" si="2"/>
        <v>8.7405945719530032E-3</v>
      </c>
    </row>
    <row r="18" spans="1:8" x14ac:dyDescent="0.45">
      <c r="A18" s="12" t="s">
        <v>77</v>
      </c>
      <c r="B18" s="20">
        <v>784774</v>
      </c>
      <c r="C18" s="21">
        <v>312883</v>
      </c>
      <c r="D18" s="11">
        <f t="shared" si="0"/>
        <v>0.39869185268625107</v>
      </c>
      <c r="E18" s="21">
        <v>56780</v>
      </c>
      <c r="F18" s="11">
        <f t="shared" si="1"/>
        <v>7.2352040205205581E-2</v>
      </c>
      <c r="G18" s="21">
        <v>5774</v>
      </c>
      <c r="H18" s="11">
        <f t="shared" si="2"/>
        <v>7.3575322322095276E-3</v>
      </c>
    </row>
    <row r="19" spans="1:8" x14ac:dyDescent="0.45">
      <c r="A19" s="12" t="s">
        <v>78</v>
      </c>
      <c r="B19" s="20">
        <v>694295.99999999988</v>
      </c>
      <c r="C19" s="21">
        <v>223960</v>
      </c>
      <c r="D19" s="11">
        <f t="shared" si="0"/>
        <v>0.32257135285238581</v>
      </c>
      <c r="E19" s="21">
        <v>42831</v>
      </c>
      <c r="F19" s="11">
        <f t="shared" si="1"/>
        <v>6.1689826817380493E-2</v>
      </c>
      <c r="G19" s="21">
        <v>6628</v>
      </c>
      <c r="H19" s="11">
        <f t="shared" si="2"/>
        <v>9.5463606300482812E-3</v>
      </c>
    </row>
    <row r="20" spans="1:8" x14ac:dyDescent="0.45">
      <c r="A20" s="12" t="s">
        <v>79</v>
      </c>
      <c r="B20" s="20">
        <v>799966</v>
      </c>
      <c r="C20" s="21">
        <v>332004</v>
      </c>
      <c r="D20" s="11">
        <f t="shared" si="0"/>
        <v>0.41502263846213466</v>
      </c>
      <c r="E20" s="21">
        <v>47994</v>
      </c>
      <c r="F20" s="11">
        <f t="shared" si="1"/>
        <v>5.9995049789616062E-2</v>
      </c>
      <c r="G20" s="21">
        <v>5805</v>
      </c>
      <c r="H20" s="11">
        <f t="shared" si="2"/>
        <v>7.2565584037321586E-3</v>
      </c>
    </row>
    <row r="21" spans="1:8" x14ac:dyDescent="0.45">
      <c r="A21" s="12" t="s">
        <v>80</v>
      </c>
      <c r="B21" s="20">
        <v>2300944</v>
      </c>
      <c r="C21" s="21">
        <v>823819</v>
      </c>
      <c r="D21" s="11">
        <f t="shared" si="0"/>
        <v>0.35803522380379532</v>
      </c>
      <c r="E21" s="21">
        <v>130521</v>
      </c>
      <c r="F21" s="11">
        <f t="shared" si="1"/>
        <v>5.6724978965155173E-2</v>
      </c>
      <c r="G21" s="21">
        <v>16018</v>
      </c>
      <c r="H21" s="11">
        <f t="shared" si="2"/>
        <v>6.9614905882107517E-3</v>
      </c>
    </row>
    <row r="22" spans="1:8" x14ac:dyDescent="0.45">
      <c r="A22" s="12" t="s">
        <v>81</v>
      </c>
      <c r="B22" s="20">
        <v>1400720</v>
      </c>
      <c r="C22" s="21">
        <v>508349</v>
      </c>
      <c r="D22" s="11">
        <f t="shared" si="0"/>
        <v>0.3629197841110286</v>
      </c>
      <c r="E22" s="21">
        <v>74633</v>
      </c>
      <c r="F22" s="11">
        <f t="shared" si="1"/>
        <v>5.3281883602718599E-2</v>
      </c>
      <c r="G22" s="21">
        <v>8688</v>
      </c>
      <c r="H22" s="11">
        <f t="shared" si="2"/>
        <v>6.2025244160146212E-3</v>
      </c>
    </row>
    <row r="23" spans="1:8" x14ac:dyDescent="0.45">
      <c r="A23" s="12" t="s">
        <v>82</v>
      </c>
      <c r="B23" s="20">
        <v>2739963</v>
      </c>
      <c r="C23" s="21">
        <v>800885</v>
      </c>
      <c r="D23" s="11">
        <f t="shared" si="0"/>
        <v>0.29229774270674458</v>
      </c>
      <c r="E23" s="21">
        <v>128601</v>
      </c>
      <c r="F23" s="11">
        <f t="shared" si="1"/>
        <v>4.6935305330765419E-2</v>
      </c>
      <c r="G23" s="21">
        <v>23969</v>
      </c>
      <c r="H23" s="11">
        <f t="shared" si="2"/>
        <v>8.7479283479375454E-3</v>
      </c>
    </row>
    <row r="24" spans="1:8" x14ac:dyDescent="0.45">
      <c r="A24" s="12" t="s">
        <v>83</v>
      </c>
      <c r="B24" s="20">
        <v>831479.00000000012</v>
      </c>
      <c r="C24" s="21">
        <v>322754</v>
      </c>
      <c r="D24" s="11">
        <f t="shared" si="0"/>
        <v>0.38816855266338651</v>
      </c>
      <c r="E24" s="21">
        <v>40520</v>
      </c>
      <c r="F24" s="11">
        <f t="shared" si="1"/>
        <v>4.8732439424206735E-2</v>
      </c>
      <c r="G24" s="21">
        <v>6240</v>
      </c>
      <c r="H24" s="11">
        <f t="shared" si="2"/>
        <v>7.5046994572322322E-3</v>
      </c>
    </row>
    <row r="25" spans="1:8" x14ac:dyDescent="0.45">
      <c r="A25" s="12" t="s">
        <v>84</v>
      </c>
      <c r="B25" s="20">
        <v>1526835</v>
      </c>
      <c r="C25" s="21">
        <v>561182</v>
      </c>
      <c r="D25" s="11">
        <f t="shared" si="0"/>
        <v>0.3675459365288325</v>
      </c>
      <c r="E25" s="21">
        <v>69123</v>
      </c>
      <c r="F25" s="11">
        <f t="shared" si="1"/>
        <v>4.5272082445057912E-2</v>
      </c>
      <c r="G25" s="21">
        <v>8008</v>
      </c>
      <c r="H25" s="11">
        <f t="shared" si="2"/>
        <v>5.2448365409490877E-3</v>
      </c>
    </row>
    <row r="26" spans="1:8" x14ac:dyDescent="0.45">
      <c r="A26" s="12" t="s">
        <v>85</v>
      </c>
      <c r="B26" s="20">
        <v>708155</v>
      </c>
      <c r="C26" s="21">
        <v>280367</v>
      </c>
      <c r="D26" s="11">
        <f t="shared" si="0"/>
        <v>0.3959119119401826</v>
      </c>
      <c r="E26" s="21">
        <v>25611</v>
      </c>
      <c r="F26" s="11">
        <f t="shared" si="1"/>
        <v>3.6165811157161921E-2</v>
      </c>
      <c r="G26" s="21">
        <v>3697</v>
      </c>
      <c r="H26" s="11">
        <f t="shared" si="2"/>
        <v>5.2206084826062092E-3</v>
      </c>
    </row>
    <row r="27" spans="1:8" x14ac:dyDescent="0.45">
      <c r="A27" s="12" t="s">
        <v>86</v>
      </c>
      <c r="B27" s="20">
        <v>1194817</v>
      </c>
      <c r="C27" s="21">
        <v>435184</v>
      </c>
      <c r="D27" s="11">
        <f t="shared" si="0"/>
        <v>0.36422648824045856</v>
      </c>
      <c r="E27" s="21">
        <v>61269</v>
      </c>
      <c r="F27" s="11">
        <f t="shared" si="1"/>
        <v>5.1278982471792751E-2</v>
      </c>
      <c r="G27" s="21">
        <v>8691</v>
      </c>
      <c r="H27" s="11">
        <f t="shared" si="2"/>
        <v>7.2739172609696716E-3</v>
      </c>
    </row>
    <row r="28" spans="1:8" x14ac:dyDescent="0.45">
      <c r="A28" s="12" t="s">
        <v>87</v>
      </c>
      <c r="B28" s="20">
        <v>944709</v>
      </c>
      <c r="C28" s="21">
        <v>354450</v>
      </c>
      <c r="D28" s="11">
        <f t="shared" si="0"/>
        <v>0.37519490128706301</v>
      </c>
      <c r="E28" s="21">
        <v>55575</v>
      </c>
      <c r="F28" s="11">
        <f t="shared" si="1"/>
        <v>5.8827638987243691E-2</v>
      </c>
      <c r="G28" s="21">
        <v>13085</v>
      </c>
      <c r="H28" s="11">
        <f t="shared" si="2"/>
        <v>1.385082602155796E-2</v>
      </c>
    </row>
    <row r="29" spans="1:8" x14ac:dyDescent="0.45">
      <c r="A29" s="12" t="s">
        <v>88</v>
      </c>
      <c r="B29" s="20">
        <v>1562767</v>
      </c>
      <c r="C29" s="21">
        <v>593840</v>
      </c>
      <c r="D29" s="11">
        <f t="shared" si="0"/>
        <v>0.37999266685308813</v>
      </c>
      <c r="E29" s="21">
        <v>102944</v>
      </c>
      <c r="F29" s="11">
        <f t="shared" si="1"/>
        <v>6.5872903638226302E-2</v>
      </c>
      <c r="G29" s="21">
        <v>39762</v>
      </c>
      <c r="H29" s="11">
        <f t="shared" si="2"/>
        <v>2.5443332243386251E-2</v>
      </c>
    </row>
    <row r="30" spans="1:8" x14ac:dyDescent="0.45">
      <c r="A30" s="12" t="s">
        <v>89</v>
      </c>
      <c r="B30" s="20">
        <v>732702</v>
      </c>
      <c r="C30" s="21">
        <v>301212</v>
      </c>
      <c r="D30" s="11">
        <f t="shared" si="0"/>
        <v>0.41109755398511266</v>
      </c>
      <c r="E30" s="21">
        <v>52814</v>
      </c>
      <c r="F30" s="11">
        <f t="shared" si="1"/>
        <v>7.2081146223157574E-2</v>
      </c>
      <c r="G30" s="21">
        <v>13431</v>
      </c>
      <c r="H30" s="11">
        <f t="shared" si="2"/>
        <v>1.8330781136123554E-2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82"/>
      <c r="B34" s="68" t="s">
        <v>4</v>
      </c>
      <c r="C34" s="64" t="s">
        <v>5</v>
      </c>
      <c r="D34" s="69"/>
      <c r="E34" s="83" t="str">
        <f>E5</f>
        <v>直近10日間</v>
      </c>
      <c r="F34" s="84"/>
      <c r="G34" s="83">
        <f>'進捗状況 (都道府県別)'!G5:H5</f>
        <v>44645</v>
      </c>
      <c r="H34" s="84"/>
    </row>
    <row r="35" spans="1:8" ht="24" customHeight="1" x14ac:dyDescent="0.45">
      <c r="A35" s="82"/>
      <c r="B35" s="68"/>
      <c r="C35" s="70"/>
      <c r="D35" s="71"/>
      <c r="E35" s="76" t="s">
        <v>7</v>
      </c>
      <c r="F35" s="77"/>
      <c r="G35" s="78" t="s">
        <v>8</v>
      </c>
      <c r="H35" s="79"/>
    </row>
    <row r="36" spans="1:8" ht="18.75" customHeight="1" x14ac:dyDescent="0.45">
      <c r="A36" s="63"/>
      <c r="B36" s="68"/>
      <c r="C36" s="80" t="s">
        <v>9</v>
      </c>
      <c r="D36" s="8"/>
      <c r="E36" s="80" t="s">
        <v>10</v>
      </c>
      <c r="F36" s="8"/>
      <c r="G36" s="80" t="s">
        <v>10</v>
      </c>
      <c r="H36" s="9"/>
    </row>
    <row r="37" spans="1:8" ht="18.75" customHeight="1" x14ac:dyDescent="0.45">
      <c r="A37" s="63"/>
      <c r="B37" s="68"/>
      <c r="C37" s="81"/>
      <c r="D37" s="66" t="s">
        <v>11</v>
      </c>
      <c r="E37" s="81"/>
      <c r="F37" s="64" t="s">
        <v>12</v>
      </c>
      <c r="G37" s="81"/>
      <c r="H37" s="66" t="s">
        <v>12</v>
      </c>
    </row>
    <row r="38" spans="1:8" ht="35.1" customHeight="1" x14ac:dyDescent="0.45">
      <c r="A38" s="63"/>
      <c r="B38" s="68"/>
      <c r="C38" s="81"/>
      <c r="D38" s="65"/>
      <c r="E38" s="81"/>
      <c r="F38" s="65"/>
      <c r="G38" s="81"/>
      <c r="H38" s="65"/>
    </row>
    <row r="39" spans="1:8" x14ac:dyDescent="0.45">
      <c r="A39" s="10" t="s">
        <v>69</v>
      </c>
      <c r="B39" s="20">
        <v>9572763</v>
      </c>
      <c r="C39" s="21">
        <v>3813747</v>
      </c>
      <c r="D39" s="11">
        <f>C39/$B39</f>
        <v>0.3983956356174283</v>
      </c>
      <c r="E39" s="21">
        <v>607543</v>
      </c>
      <c r="F39" s="11">
        <f>E39/$B39</f>
        <v>6.3465793522726924E-2</v>
      </c>
      <c r="G39" s="21">
        <v>74082</v>
      </c>
      <c r="H39" s="11">
        <f>G39/$B39</f>
        <v>7.73883151604192E-3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7" t="s">
        <v>65</v>
      </c>
      <c r="B45" s="59"/>
      <c r="C45" s="59"/>
      <c r="E45" s="59"/>
      <c r="G45" s="59"/>
    </row>
  </sheetData>
  <mergeCells count="27"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1"/>
  <sheetViews>
    <sheetView view="pageBreakPreview" zoomScale="99" zoomScaleNormal="100" zoomScaleSheetLayoutView="99" workbookViewId="0">
      <selection activeCell="A2" sqref="A2"/>
    </sheetView>
  </sheetViews>
  <sheetFormatPr defaultRowHeight="18" x14ac:dyDescent="0.45"/>
  <cols>
    <col min="1" max="1" width="12.69921875" customWidth="1"/>
    <col min="2" max="2" width="14.09765625" style="30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2" width="13.09765625" customWidth="1"/>
    <col min="14" max="14" width="11.59765625" bestFit="1" customWidth="1"/>
  </cols>
  <sheetData>
    <row r="1" spans="1:14" x14ac:dyDescent="0.45">
      <c r="A1" s="22" t="s">
        <v>94</v>
      </c>
      <c r="B1" s="23"/>
      <c r="C1" s="24"/>
      <c r="D1" s="24"/>
      <c r="E1" s="24"/>
      <c r="F1" s="24"/>
      <c r="J1" s="25"/>
    </row>
    <row r="2" spans="1:14" x14ac:dyDescent="0.45">
      <c r="A2" s="22"/>
      <c r="B2" s="22"/>
      <c r="C2" s="22"/>
      <c r="D2" s="22"/>
      <c r="E2" s="22"/>
      <c r="F2" s="22"/>
      <c r="G2" s="22"/>
      <c r="H2" s="22"/>
      <c r="I2" s="22"/>
      <c r="L2" s="26" t="str">
        <f>'進捗状況 (都道府県別)'!H3</f>
        <v>（3月28日公表時点）</v>
      </c>
    </row>
    <row r="3" spans="1:14" x14ac:dyDescent="0.45">
      <c r="A3" s="86" t="s">
        <v>3</v>
      </c>
      <c r="B3" s="93" t="s">
        <v>95</v>
      </c>
      <c r="C3" s="94"/>
      <c r="D3" s="94"/>
      <c r="E3" s="94"/>
      <c r="F3" s="94"/>
      <c r="G3" s="94"/>
      <c r="H3" s="94"/>
      <c r="I3" s="94"/>
      <c r="J3" s="94"/>
      <c r="K3" s="94"/>
      <c r="L3" s="95"/>
    </row>
    <row r="4" spans="1:14" x14ac:dyDescent="0.45">
      <c r="A4" s="87"/>
      <c r="B4" s="87"/>
      <c r="C4" s="89" t="s">
        <v>96</v>
      </c>
      <c r="D4" s="90"/>
      <c r="E4" s="89" t="s">
        <v>97</v>
      </c>
      <c r="F4" s="90"/>
      <c r="G4" s="89" t="s">
        <v>98</v>
      </c>
      <c r="H4" s="96"/>
      <c r="I4" s="96"/>
      <c r="J4" s="96"/>
      <c r="K4" s="96"/>
      <c r="L4" s="90"/>
    </row>
    <row r="5" spans="1:14" x14ac:dyDescent="0.45">
      <c r="A5" s="87"/>
      <c r="B5" s="87"/>
      <c r="C5" s="91"/>
      <c r="D5" s="92"/>
      <c r="E5" s="91"/>
      <c r="F5" s="92"/>
      <c r="G5" s="91"/>
      <c r="H5" s="92"/>
      <c r="I5" s="27" t="s">
        <v>99</v>
      </c>
      <c r="J5" s="27" t="s">
        <v>100</v>
      </c>
      <c r="K5" s="28" t="s">
        <v>101</v>
      </c>
      <c r="L5" s="61" t="s">
        <v>102</v>
      </c>
    </row>
    <row r="6" spans="1:14" x14ac:dyDescent="0.45">
      <c r="A6" s="88"/>
      <c r="B6" s="88"/>
      <c r="C6" s="29" t="s">
        <v>9</v>
      </c>
      <c r="D6" s="29" t="s">
        <v>103</v>
      </c>
      <c r="E6" s="29" t="s">
        <v>9</v>
      </c>
      <c r="F6" s="29" t="s">
        <v>103</v>
      </c>
      <c r="G6" s="29" t="s">
        <v>9</v>
      </c>
      <c r="H6" s="29" t="s">
        <v>103</v>
      </c>
      <c r="I6" s="97" t="s">
        <v>9</v>
      </c>
      <c r="J6" s="98"/>
      <c r="K6" s="98"/>
      <c r="L6" s="99"/>
      <c r="N6" s="30" t="s">
        <v>104</v>
      </c>
    </row>
    <row r="7" spans="1:14" x14ac:dyDescent="0.45">
      <c r="A7" s="31" t="s">
        <v>13</v>
      </c>
      <c r="B7" s="32">
        <f>C7+E7+G7</f>
        <v>252122877</v>
      </c>
      <c r="C7" s="32">
        <f t="shared" ref="C7:J7" si="0">SUM(C8:C54)</f>
        <v>102320701</v>
      </c>
      <c r="D7" s="33">
        <f t="shared" ref="D7:D54" si="1">C7/N7</f>
        <v>0.80793304750818284</v>
      </c>
      <c r="E7" s="32">
        <f t="shared" si="0"/>
        <v>100506953</v>
      </c>
      <c r="F7" s="34">
        <f t="shared" ref="F7:F54" si="2">E7/N7</f>
        <v>0.79361153744491741</v>
      </c>
      <c r="G7" s="35">
        <f t="shared" si="0"/>
        <v>49295223</v>
      </c>
      <c r="H7" s="34">
        <f t="shared" ref="H7:H54" si="3">G7/N7</f>
        <v>0.38923931674378842</v>
      </c>
      <c r="I7" s="35">
        <f t="shared" si="0"/>
        <v>986333</v>
      </c>
      <c r="J7" s="35">
        <f t="shared" si="0"/>
        <v>4997873</v>
      </c>
      <c r="K7" s="35">
        <f>SUM(K8:K54)</f>
        <v>22705486</v>
      </c>
      <c r="L7" s="35">
        <f>SUM(L8:L54)</f>
        <v>20605531</v>
      </c>
      <c r="N7" s="1">
        <v>126645025</v>
      </c>
    </row>
    <row r="8" spans="1:14" x14ac:dyDescent="0.45">
      <c r="A8" s="36" t="s">
        <v>14</v>
      </c>
      <c r="B8" s="32">
        <f t="shared" ref="B8:B54" si="4">C8+E8+G8</f>
        <v>10395774</v>
      </c>
      <c r="C8" s="37">
        <f>SUM(一般接種!D7+一般接種!G7+一般接種!J7+医療従事者等!C5)</f>
        <v>4256030</v>
      </c>
      <c r="D8" s="33">
        <f t="shared" si="1"/>
        <v>0.81430137318636986</v>
      </c>
      <c r="E8" s="37">
        <f>SUM(一般接種!E7+一般接種!H7+一般接種!K7+医療従事者等!D5)</f>
        <v>4179137</v>
      </c>
      <c r="F8" s="34">
        <f t="shared" si="2"/>
        <v>0.79958952306115461</v>
      </c>
      <c r="G8" s="32">
        <f>SUM(I8:L8)</f>
        <v>1960607</v>
      </c>
      <c r="H8" s="34">
        <f t="shared" si="3"/>
        <v>0.37512070459531743</v>
      </c>
      <c r="I8" s="38">
        <v>41354</v>
      </c>
      <c r="J8" s="38">
        <v>218660</v>
      </c>
      <c r="K8" s="38">
        <v>899025</v>
      </c>
      <c r="L8" s="38">
        <v>801568</v>
      </c>
      <c r="N8" s="1">
        <v>5226603</v>
      </c>
    </row>
    <row r="9" spans="1:14" x14ac:dyDescent="0.45">
      <c r="A9" s="36" t="s">
        <v>15</v>
      </c>
      <c r="B9" s="32">
        <f t="shared" si="4"/>
        <v>2592856</v>
      </c>
      <c r="C9" s="37">
        <f>SUM(一般接種!D8+一般接種!G8+一般接種!J8+医療従事者等!C6)</f>
        <v>1069581</v>
      </c>
      <c r="D9" s="33">
        <f t="shared" si="1"/>
        <v>0.84913326691092117</v>
      </c>
      <c r="E9" s="37">
        <f>SUM(一般接種!E8+一般接種!H8+一般接種!K8+医療従事者等!D6)</f>
        <v>1050587</v>
      </c>
      <c r="F9" s="34">
        <f t="shared" si="2"/>
        <v>0.83405405619971185</v>
      </c>
      <c r="G9" s="32">
        <f t="shared" ref="G9:G54" si="5">SUM(I9:L9)</f>
        <v>472688</v>
      </c>
      <c r="H9" s="34">
        <f t="shared" si="3"/>
        <v>0.3752638703095787</v>
      </c>
      <c r="I9" s="38">
        <v>10539</v>
      </c>
      <c r="J9" s="38">
        <v>42246</v>
      </c>
      <c r="K9" s="38">
        <v>222868</v>
      </c>
      <c r="L9" s="38">
        <v>197035</v>
      </c>
      <c r="N9" s="1">
        <v>1259615</v>
      </c>
    </row>
    <row r="10" spans="1:14" x14ac:dyDescent="0.45">
      <c r="A10" s="36" t="s">
        <v>16</v>
      </c>
      <c r="B10" s="32">
        <f t="shared" si="4"/>
        <v>2525131</v>
      </c>
      <c r="C10" s="37">
        <f>SUM(一般接種!D9+一般接種!G9+一般接種!J9+医療従事者等!C7)</f>
        <v>1035946</v>
      </c>
      <c r="D10" s="33">
        <f t="shared" si="1"/>
        <v>0.84856363289354808</v>
      </c>
      <c r="E10" s="37">
        <f>SUM(一般接種!E9+一般接種!H9+一般接種!K9+医療従事者等!D7)</f>
        <v>1015610</v>
      </c>
      <c r="F10" s="34">
        <f t="shared" si="2"/>
        <v>0.83190601749803206</v>
      </c>
      <c r="G10" s="32">
        <f t="shared" si="5"/>
        <v>473575</v>
      </c>
      <c r="H10" s="34">
        <f t="shared" si="3"/>
        <v>0.38791454617090276</v>
      </c>
      <c r="I10" s="38">
        <v>10190</v>
      </c>
      <c r="J10" s="38">
        <v>46725</v>
      </c>
      <c r="K10" s="38">
        <v>217966</v>
      </c>
      <c r="L10" s="38">
        <v>198694</v>
      </c>
      <c r="N10" s="1">
        <v>1220823</v>
      </c>
    </row>
    <row r="11" spans="1:14" x14ac:dyDescent="0.45">
      <c r="A11" s="36" t="s">
        <v>17</v>
      </c>
      <c r="B11" s="32">
        <f t="shared" si="4"/>
        <v>4632398</v>
      </c>
      <c r="C11" s="37">
        <f>SUM(一般接種!D10+一般接種!G10+一般接種!J10+医療従事者等!C8)</f>
        <v>1897334</v>
      </c>
      <c r="D11" s="33">
        <f t="shared" si="1"/>
        <v>0.83143871420940241</v>
      </c>
      <c r="E11" s="37">
        <f>SUM(一般接種!E10+一般接種!H10+一般接種!K10+医療従事者等!D8)</f>
        <v>1856279</v>
      </c>
      <c r="F11" s="34">
        <f t="shared" si="2"/>
        <v>0.81344782994133624</v>
      </c>
      <c r="G11" s="32">
        <f t="shared" si="5"/>
        <v>878785</v>
      </c>
      <c r="H11" s="34">
        <f t="shared" si="3"/>
        <v>0.38509607189166994</v>
      </c>
      <c r="I11" s="38">
        <v>17594</v>
      </c>
      <c r="J11" s="38">
        <v>114166</v>
      </c>
      <c r="K11" s="38">
        <v>450807</v>
      </c>
      <c r="L11" s="38">
        <v>296218</v>
      </c>
      <c r="N11" s="1">
        <v>2281989</v>
      </c>
    </row>
    <row r="12" spans="1:14" x14ac:dyDescent="0.45">
      <c r="A12" s="36" t="s">
        <v>18</v>
      </c>
      <c r="B12" s="32">
        <f t="shared" si="4"/>
        <v>2001930</v>
      </c>
      <c r="C12" s="37">
        <f>SUM(一般接種!D11+一般接種!G11+一般接種!J11+医療従事者等!C9)</f>
        <v>833661</v>
      </c>
      <c r="D12" s="33">
        <f t="shared" si="1"/>
        <v>0.85830464290715014</v>
      </c>
      <c r="E12" s="37">
        <f>SUM(一般接種!E11+一般接種!H11+一般接種!K11+医療従事者等!D9)</f>
        <v>820558</v>
      </c>
      <c r="F12" s="34">
        <f t="shared" si="2"/>
        <v>0.84481430842345417</v>
      </c>
      <c r="G12" s="32">
        <f t="shared" si="5"/>
        <v>347711</v>
      </c>
      <c r="H12" s="34">
        <f t="shared" si="3"/>
        <v>0.35798959731820018</v>
      </c>
      <c r="I12" s="38">
        <v>4861</v>
      </c>
      <c r="J12" s="38">
        <v>29156</v>
      </c>
      <c r="K12" s="38">
        <v>125645</v>
      </c>
      <c r="L12" s="38">
        <v>188049</v>
      </c>
      <c r="N12" s="1">
        <v>971288</v>
      </c>
    </row>
    <row r="13" spans="1:14" x14ac:dyDescent="0.45">
      <c r="A13" s="36" t="s">
        <v>19</v>
      </c>
      <c r="B13" s="32">
        <f t="shared" si="4"/>
        <v>2256608</v>
      </c>
      <c r="C13" s="37">
        <f>SUM(一般接種!D12+一般接種!G12+一般接種!J12+医療従事者等!C10)</f>
        <v>909188</v>
      </c>
      <c r="D13" s="33">
        <f t="shared" si="1"/>
        <v>0.85005637821837354</v>
      </c>
      <c r="E13" s="37">
        <f>SUM(一般接種!E12+一般接種!H12+一般接種!K12+医療従事者等!D10)</f>
        <v>892861</v>
      </c>
      <c r="F13" s="34">
        <f t="shared" si="2"/>
        <v>0.83479125099807205</v>
      </c>
      <c r="G13" s="32">
        <f t="shared" si="5"/>
        <v>454559</v>
      </c>
      <c r="H13" s="34">
        <f t="shared" si="3"/>
        <v>0.42499546543351391</v>
      </c>
      <c r="I13" s="38">
        <v>9620</v>
      </c>
      <c r="J13" s="38">
        <v>33911</v>
      </c>
      <c r="K13" s="38">
        <v>190816</v>
      </c>
      <c r="L13" s="38">
        <v>220212</v>
      </c>
      <c r="N13" s="1">
        <v>1069562</v>
      </c>
    </row>
    <row r="14" spans="1:14" x14ac:dyDescent="0.45">
      <c r="A14" s="36" t="s">
        <v>20</v>
      </c>
      <c r="B14" s="32">
        <f t="shared" si="4"/>
        <v>3855886</v>
      </c>
      <c r="C14" s="37">
        <f>SUM(一般接種!D13+一般接種!G13+一般接種!J13+医療従事者等!C11)</f>
        <v>1560342</v>
      </c>
      <c r="D14" s="33">
        <f t="shared" si="1"/>
        <v>0.83796592911395396</v>
      </c>
      <c r="E14" s="37">
        <f>SUM(一般接種!E13+一般接種!H13+一般接種!K13+医療従事者等!D11)</f>
        <v>1532357</v>
      </c>
      <c r="F14" s="34">
        <f t="shared" si="2"/>
        <v>0.82293686719915959</v>
      </c>
      <c r="G14" s="32">
        <f t="shared" si="5"/>
        <v>763187</v>
      </c>
      <c r="H14" s="34">
        <f t="shared" si="3"/>
        <v>0.40986187870523971</v>
      </c>
      <c r="I14" s="38">
        <v>18640</v>
      </c>
      <c r="J14" s="38">
        <v>71757</v>
      </c>
      <c r="K14" s="38">
        <v>339162</v>
      </c>
      <c r="L14" s="38">
        <v>333628</v>
      </c>
      <c r="N14" s="1">
        <v>1862059</v>
      </c>
    </row>
    <row r="15" spans="1:14" x14ac:dyDescent="0.45">
      <c r="A15" s="36" t="s">
        <v>21</v>
      </c>
      <c r="B15" s="32">
        <f t="shared" si="4"/>
        <v>6027951</v>
      </c>
      <c r="C15" s="37">
        <f>SUM(一般接種!D14+一般接種!G14+一般接種!J14+医療従事者等!C12)</f>
        <v>2428918</v>
      </c>
      <c r="D15" s="33">
        <f t="shared" si="1"/>
        <v>0.83534714161658374</v>
      </c>
      <c r="E15" s="37">
        <f>SUM(一般接種!E14+一般接種!H14+一般接種!K14+医療従事者等!D12)</f>
        <v>2385707</v>
      </c>
      <c r="F15" s="34">
        <f t="shared" si="2"/>
        <v>0.82048612723223879</v>
      </c>
      <c r="G15" s="32">
        <f t="shared" si="5"/>
        <v>1213326</v>
      </c>
      <c r="H15" s="34">
        <f t="shared" si="3"/>
        <v>0.41728391240424051</v>
      </c>
      <c r="I15" s="38">
        <v>20839</v>
      </c>
      <c r="J15" s="38">
        <v>134490</v>
      </c>
      <c r="K15" s="38">
        <v>547724</v>
      </c>
      <c r="L15" s="38">
        <v>510273</v>
      </c>
      <c r="N15" s="1">
        <v>2907675</v>
      </c>
    </row>
    <row r="16" spans="1:14" x14ac:dyDescent="0.45">
      <c r="A16" s="39" t="s">
        <v>22</v>
      </c>
      <c r="B16" s="32">
        <f t="shared" si="4"/>
        <v>3911224</v>
      </c>
      <c r="C16" s="37">
        <f>SUM(一般接種!D15+一般接種!G15+一般接種!J15+医療従事者等!C13)</f>
        <v>1601227</v>
      </c>
      <c r="D16" s="33">
        <f t="shared" si="1"/>
        <v>0.81887398032424041</v>
      </c>
      <c r="E16" s="37">
        <f>SUM(一般接種!E15+一般接種!H15+一般接種!K15+医療従事者等!D13)</f>
        <v>1573959</v>
      </c>
      <c r="F16" s="34">
        <f t="shared" si="2"/>
        <v>0.80492901456018484</v>
      </c>
      <c r="G16" s="32">
        <f t="shared" si="5"/>
        <v>736038</v>
      </c>
      <c r="H16" s="34">
        <f t="shared" si="3"/>
        <v>0.37641281762666584</v>
      </c>
      <c r="I16" s="38">
        <v>14595</v>
      </c>
      <c r="J16" s="38">
        <v>69407</v>
      </c>
      <c r="K16" s="38">
        <v>361208</v>
      </c>
      <c r="L16" s="38">
        <v>290828</v>
      </c>
      <c r="N16" s="1">
        <v>1955401</v>
      </c>
    </row>
    <row r="17" spans="1:14" x14ac:dyDescent="0.45">
      <c r="A17" s="36" t="s">
        <v>23</v>
      </c>
      <c r="B17" s="32">
        <f t="shared" si="4"/>
        <v>4018501</v>
      </c>
      <c r="C17" s="37">
        <f>SUM(一般接種!D16+一般接種!G16+一般接種!J16+医療従事者等!C14)</f>
        <v>1592761</v>
      </c>
      <c r="D17" s="33">
        <f t="shared" si="1"/>
        <v>0.81342126887223898</v>
      </c>
      <c r="E17" s="37">
        <f>SUM(一般接種!E16+一般接種!H16+一般接種!K16+医療従事者等!D14)</f>
        <v>1562162</v>
      </c>
      <c r="F17" s="34">
        <f t="shared" si="2"/>
        <v>0.79779439364976579</v>
      </c>
      <c r="G17" s="32">
        <f t="shared" si="5"/>
        <v>863578</v>
      </c>
      <c r="H17" s="34">
        <f t="shared" si="3"/>
        <v>0.44102832284953636</v>
      </c>
      <c r="I17" s="38">
        <v>15954</v>
      </c>
      <c r="J17" s="38">
        <v>69828</v>
      </c>
      <c r="K17" s="38">
        <v>399325</v>
      </c>
      <c r="L17" s="38">
        <v>378471</v>
      </c>
      <c r="N17" s="1">
        <v>1958101</v>
      </c>
    </row>
    <row r="18" spans="1:14" x14ac:dyDescent="0.45">
      <c r="A18" s="36" t="s">
        <v>24</v>
      </c>
      <c r="B18" s="32">
        <f t="shared" si="4"/>
        <v>14681109</v>
      </c>
      <c r="C18" s="37">
        <f>SUM(一般接種!D17+一般接種!G17+一般接種!J17+医療従事者等!C15)</f>
        <v>6039214</v>
      </c>
      <c r="D18" s="33">
        <f t="shared" si="1"/>
        <v>0.81679445167497788</v>
      </c>
      <c r="E18" s="37">
        <f>SUM(一般接種!E17+一般接種!H17+一般接種!K17+医療従事者等!D15)</f>
        <v>5927859</v>
      </c>
      <c r="F18" s="34">
        <f t="shared" si="2"/>
        <v>0.80173385833182642</v>
      </c>
      <c r="G18" s="32">
        <f t="shared" si="5"/>
        <v>2714036</v>
      </c>
      <c r="H18" s="34">
        <f t="shared" si="3"/>
        <v>0.36706921570359163</v>
      </c>
      <c r="I18" s="38">
        <v>47290</v>
      </c>
      <c r="J18" s="38">
        <v>254820</v>
      </c>
      <c r="K18" s="38">
        <v>1284144</v>
      </c>
      <c r="L18" s="38">
        <v>1127782</v>
      </c>
      <c r="N18" s="1">
        <v>7393799</v>
      </c>
    </row>
    <row r="19" spans="1:14" x14ac:dyDescent="0.45">
      <c r="A19" s="36" t="s">
        <v>25</v>
      </c>
      <c r="B19" s="32">
        <f t="shared" si="4"/>
        <v>12603014</v>
      </c>
      <c r="C19" s="37">
        <f>SUM(一般接種!D18+一般接種!G18+一般接種!J18+医療従事者等!C16)</f>
        <v>5145843</v>
      </c>
      <c r="D19" s="33">
        <f t="shared" si="1"/>
        <v>0.81384325400465485</v>
      </c>
      <c r="E19" s="37">
        <f>SUM(一般接種!E18+一般接種!H18+一般接種!K18+医療従事者等!D16)</f>
        <v>5059643</v>
      </c>
      <c r="F19" s="34">
        <f t="shared" si="2"/>
        <v>0.80021025189106498</v>
      </c>
      <c r="G19" s="32">
        <f t="shared" si="5"/>
        <v>2397528</v>
      </c>
      <c r="H19" s="34">
        <f t="shared" si="3"/>
        <v>0.37918218435488066</v>
      </c>
      <c r="I19" s="38">
        <v>41118</v>
      </c>
      <c r="J19" s="38">
        <v>202244</v>
      </c>
      <c r="K19" s="38">
        <v>1066273</v>
      </c>
      <c r="L19" s="38">
        <v>1087893</v>
      </c>
      <c r="N19" s="1">
        <v>6322892</v>
      </c>
    </row>
    <row r="20" spans="1:14" x14ac:dyDescent="0.45">
      <c r="A20" s="36" t="s">
        <v>26</v>
      </c>
      <c r="B20" s="32">
        <f t="shared" si="4"/>
        <v>27729127</v>
      </c>
      <c r="C20" s="37">
        <f>SUM(一般接種!D19+一般接種!G19+一般接種!J19+医療従事者等!C17)</f>
        <v>11164682</v>
      </c>
      <c r="D20" s="33">
        <f t="shared" si="1"/>
        <v>0.80650268443378037</v>
      </c>
      <c r="E20" s="37">
        <f>SUM(一般接種!E19+一般接種!H19+一般接種!K19+医療従事者等!D17)</f>
        <v>10968101</v>
      </c>
      <c r="F20" s="34">
        <f t="shared" si="2"/>
        <v>0.79230227064602743</v>
      </c>
      <c r="G20" s="32">
        <f t="shared" si="5"/>
        <v>5596344</v>
      </c>
      <c r="H20" s="34">
        <f t="shared" si="3"/>
        <v>0.40426287636449298</v>
      </c>
      <c r="I20" s="38">
        <v>92805</v>
      </c>
      <c r="J20" s="38">
        <v>565431</v>
      </c>
      <c r="K20" s="38">
        <v>2557612</v>
      </c>
      <c r="L20" s="38">
        <v>2380496</v>
      </c>
      <c r="N20" s="1">
        <v>13843329</v>
      </c>
    </row>
    <row r="21" spans="1:14" x14ac:dyDescent="0.45">
      <c r="A21" s="36" t="s">
        <v>27</v>
      </c>
      <c r="B21" s="32">
        <f t="shared" si="4"/>
        <v>18323515</v>
      </c>
      <c r="C21" s="37">
        <f>SUM(一般接種!D20+一般接種!G20+一般接種!J20+医療従事者等!C18)</f>
        <v>7511389</v>
      </c>
      <c r="D21" s="33">
        <f t="shared" si="1"/>
        <v>0.8146660714521996</v>
      </c>
      <c r="E21" s="37">
        <f>SUM(一般接種!E20+一般接種!H20+一般接種!K20+医療従事者等!D18)</f>
        <v>7396441</v>
      </c>
      <c r="F21" s="34">
        <f t="shared" si="2"/>
        <v>0.80219910487900159</v>
      </c>
      <c r="G21" s="32">
        <f t="shared" si="5"/>
        <v>3415685</v>
      </c>
      <c r="H21" s="34">
        <f t="shared" si="3"/>
        <v>0.37045647353215316</v>
      </c>
      <c r="I21" s="38">
        <v>47271</v>
      </c>
      <c r="J21" s="38">
        <v>277689</v>
      </c>
      <c r="K21" s="38">
        <v>1389289</v>
      </c>
      <c r="L21" s="38">
        <v>1701436</v>
      </c>
      <c r="N21" s="1">
        <v>9220206</v>
      </c>
    </row>
    <row r="22" spans="1:14" x14ac:dyDescent="0.45">
      <c r="A22" s="36" t="s">
        <v>28</v>
      </c>
      <c r="B22" s="32">
        <f t="shared" si="4"/>
        <v>4581725</v>
      </c>
      <c r="C22" s="37">
        <f>SUM(一般接種!D21+一般接種!G21+一般接種!J21+医療従事者等!C19)</f>
        <v>1865635</v>
      </c>
      <c r="D22" s="33">
        <f t="shared" si="1"/>
        <v>0.84296806306237104</v>
      </c>
      <c r="E22" s="37">
        <f>SUM(一般接種!E21+一般接種!H21+一般接種!K21+医療従事者等!D19)</f>
        <v>1828273</v>
      </c>
      <c r="F22" s="34">
        <f t="shared" si="2"/>
        <v>0.82608642610115612</v>
      </c>
      <c r="G22" s="32">
        <f t="shared" si="5"/>
        <v>887817</v>
      </c>
      <c r="H22" s="34">
        <f t="shared" si="3"/>
        <v>0.40115101659426688</v>
      </c>
      <c r="I22" s="38">
        <v>16113</v>
      </c>
      <c r="J22" s="38">
        <v>62541</v>
      </c>
      <c r="K22" s="38">
        <v>340428</v>
      </c>
      <c r="L22" s="38">
        <v>468735</v>
      </c>
      <c r="N22" s="1">
        <v>2213174</v>
      </c>
    </row>
    <row r="23" spans="1:14" x14ac:dyDescent="0.45">
      <c r="A23" s="36" t="s">
        <v>29</v>
      </c>
      <c r="B23" s="32">
        <f t="shared" si="4"/>
        <v>2192621</v>
      </c>
      <c r="C23" s="37">
        <f>SUM(一般接種!D22+一般接種!G22+一般接種!J22+医療従事者等!C20)</f>
        <v>885997</v>
      </c>
      <c r="D23" s="33">
        <f t="shared" si="1"/>
        <v>0.84568004932832164</v>
      </c>
      <c r="E23" s="37">
        <f>SUM(一般接種!E22+一般接種!H22+一般接種!K22+医療従事者等!D20)</f>
        <v>872833</v>
      </c>
      <c r="F23" s="34">
        <f t="shared" si="2"/>
        <v>0.8331150720548568</v>
      </c>
      <c r="G23" s="32">
        <f t="shared" si="5"/>
        <v>433791</v>
      </c>
      <c r="H23" s="34">
        <f t="shared" si="3"/>
        <v>0.41405150838905996</v>
      </c>
      <c r="I23" s="38">
        <v>10119</v>
      </c>
      <c r="J23" s="38">
        <v>37931</v>
      </c>
      <c r="K23" s="38">
        <v>208545</v>
      </c>
      <c r="L23" s="38">
        <v>177196</v>
      </c>
      <c r="N23" s="1">
        <v>1047674</v>
      </c>
    </row>
    <row r="24" spans="1:14" x14ac:dyDescent="0.45">
      <c r="A24" s="36" t="s">
        <v>30</v>
      </c>
      <c r="B24" s="32">
        <f t="shared" si="4"/>
        <v>2271492</v>
      </c>
      <c r="C24" s="37">
        <f>SUM(一般接種!D23+一般接種!G23+一般接種!J23+医療従事者等!C21)</f>
        <v>923748</v>
      </c>
      <c r="D24" s="33">
        <f t="shared" si="1"/>
        <v>0.815559181251854</v>
      </c>
      <c r="E24" s="37">
        <f>SUM(一般接種!E23+一般接種!H23+一般接種!K23+医療従事者等!D21)</f>
        <v>908406</v>
      </c>
      <c r="F24" s="34">
        <f t="shared" si="2"/>
        <v>0.80201402720684833</v>
      </c>
      <c r="G24" s="32">
        <f t="shared" si="5"/>
        <v>439338</v>
      </c>
      <c r="H24" s="34">
        <f t="shared" si="3"/>
        <v>0.38788299360088146</v>
      </c>
      <c r="I24" s="38">
        <v>8044</v>
      </c>
      <c r="J24" s="38">
        <v>53484</v>
      </c>
      <c r="K24" s="38">
        <v>201298</v>
      </c>
      <c r="L24" s="38">
        <v>176512</v>
      </c>
      <c r="N24" s="1">
        <v>1132656</v>
      </c>
    </row>
    <row r="25" spans="1:14" x14ac:dyDescent="0.45">
      <c r="A25" s="36" t="s">
        <v>31</v>
      </c>
      <c r="B25" s="32">
        <f t="shared" si="4"/>
        <v>1581348</v>
      </c>
      <c r="C25" s="37">
        <f>SUM(一般接種!D24+一般接種!G24+一般接種!J24+医療従事者等!C22)</f>
        <v>639321</v>
      </c>
      <c r="D25" s="33">
        <f t="shared" si="1"/>
        <v>0.82537442727248078</v>
      </c>
      <c r="E25" s="37">
        <f>SUM(一般接種!E24+一般接種!H24+一般接種!K24+医療従事者等!D22)</f>
        <v>628210</v>
      </c>
      <c r="F25" s="34">
        <f t="shared" si="2"/>
        <v>0.81102993481653995</v>
      </c>
      <c r="G25" s="32">
        <f t="shared" si="5"/>
        <v>313817</v>
      </c>
      <c r="H25" s="34">
        <f t="shared" si="3"/>
        <v>0.40514315444568239</v>
      </c>
      <c r="I25" s="38">
        <v>7502</v>
      </c>
      <c r="J25" s="38">
        <v>31665</v>
      </c>
      <c r="K25" s="38">
        <v>142993</v>
      </c>
      <c r="L25" s="38">
        <v>131657</v>
      </c>
      <c r="N25" s="1">
        <v>774583</v>
      </c>
    </row>
    <row r="26" spans="1:14" x14ac:dyDescent="0.45">
      <c r="A26" s="36" t="s">
        <v>32</v>
      </c>
      <c r="B26" s="32">
        <f t="shared" si="4"/>
        <v>1678203</v>
      </c>
      <c r="C26" s="37">
        <f>SUM(一般接種!D25+一般接種!G25+一般接種!J25+医療従事者等!C23)</f>
        <v>673024</v>
      </c>
      <c r="D26" s="33">
        <f t="shared" si="1"/>
        <v>0.8197642622323833</v>
      </c>
      <c r="E26" s="37">
        <f>SUM(一般接種!E25+一般接種!H25+一般接種!K25+医療従事者等!D23)</f>
        <v>662554</v>
      </c>
      <c r="F26" s="34">
        <f t="shared" si="2"/>
        <v>0.80701147507238147</v>
      </c>
      <c r="G26" s="32">
        <f t="shared" si="5"/>
        <v>342625</v>
      </c>
      <c r="H26" s="34">
        <f t="shared" si="3"/>
        <v>0.41732795613138657</v>
      </c>
      <c r="I26" s="38">
        <v>6220</v>
      </c>
      <c r="J26" s="38">
        <v>36815</v>
      </c>
      <c r="K26" s="38">
        <v>166941</v>
      </c>
      <c r="L26" s="38">
        <v>132649</v>
      </c>
      <c r="N26" s="1">
        <v>820997</v>
      </c>
    </row>
    <row r="27" spans="1:14" x14ac:dyDescent="0.45">
      <c r="A27" s="36" t="s">
        <v>33</v>
      </c>
      <c r="B27" s="32">
        <f t="shared" si="4"/>
        <v>4250427</v>
      </c>
      <c r="C27" s="37">
        <f>SUM(一般接種!D26+一般接種!G26+一般接種!J26+医療従事者等!C24)</f>
        <v>1698912</v>
      </c>
      <c r="D27" s="33">
        <f t="shared" si="1"/>
        <v>0.82004231232053104</v>
      </c>
      <c r="E27" s="37">
        <f>SUM(一般接種!E26+一般接種!H26+一般接種!K26+医療従事者等!D24)</f>
        <v>1672401</v>
      </c>
      <c r="F27" s="34">
        <f t="shared" si="2"/>
        <v>0.80724580388340794</v>
      </c>
      <c r="G27" s="32">
        <f t="shared" si="5"/>
        <v>879114</v>
      </c>
      <c r="H27" s="34">
        <f t="shared" si="3"/>
        <v>0.42433667980057316</v>
      </c>
      <c r="I27" s="38">
        <v>14021</v>
      </c>
      <c r="J27" s="38">
        <v>66850</v>
      </c>
      <c r="K27" s="38">
        <v>448918</v>
      </c>
      <c r="L27" s="38">
        <v>349325</v>
      </c>
      <c r="N27" s="1">
        <v>2071737</v>
      </c>
    </row>
    <row r="28" spans="1:14" x14ac:dyDescent="0.45">
      <c r="A28" s="36" t="s">
        <v>34</v>
      </c>
      <c r="B28" s="32">
        <f t="shared" si="4"/>
        <v>4193023</v>
      </c>
      <c r="C28" s="37">
        <f>SUM(一般接種!D27+一般接種!G27+一般接種!J27+医療従事者等!C25)</f>
        <v>1650158</v>
      </c>
      <c r="D28" s="33">
        <f t="shared" si="1"/>
        <v>0.81820972029327776</v>
      </c>
      <c r="E28" s="37">
        <f>SUM(一般接種!E27+一般接種!H27+一般接種!K27+医療従事者等!D25)</f>
        <v>1626396</v>
      </c>
      <c r="F28" s="34">
        <f t="shared" si="2"/>
        <v>0.80642763677545171</v>
      </c>
      <c r="G28" s="32">
        <f t="shared" si="5"/>
        <v>916469</v>
      </c>
      <c r="H28" s="34">
        <f t="shared" si="3"/>
        <v>0.45441942174474204</v>
      </c>
      <c r="I28" s="38">
        <v>15344</v>
      </c>
      <c r="J28" s="38">
        <v>83956</v>
      </c>
      <c r="K28" s="38">
        <v>462863</v>
      </c>
      <c r="L28" s="38">
        <v>354306</v>
      </c>
      <c r="N28" s="1">
        <v>2016791</v>
      </c>
    </row>
    <row r="29" spans="1:14" x14ac:dyDescent="0.45">
      <c r="A29" s="36" t="s">
        <v>35</v>
      </c>
      <c r="B29" s="32">
        <f t="shared" si="4"/>
        <v>7514575</v>
      </c>
      <c r="C29" s="37">
        <f>SUM(一般接種!D28+一般接種!G28+一般接種!J28+医療従事者等!C26)</f>
        <v>3094039</v>
      </c>
      <c r="D29" s="33">
        <f t="shared" si="1"/>
        <v>0.83934367082083194</v>
      </c>
      <c r="E29" s="37">
        <f>SUM(一般接種!E28+一般接種!H28+一般接種!K28+医療従事者等!D26)</f>
        <v>3044179</v>
      </c>
      <c r="F29" s="34">
        <f t="shared" si="2"/>
        <v>0.82581776651674055</v>
      </c>
      <c r="G29" s="32">
        <f t="shared" si="5"/>
        <v>1376357</v>
      </c>
      <c r="H29" s="34">
        <f t="shared" si="3"/>
        <v>0.37337491115656518</v>
      </c>
      <c r="I29" s="38">
        <v>23121</v>
      </c>
      <c r="J29" s="38">
        <v>109566</v>
      </c>
      <c r="K29" s="38">
        <v>637451</v>
      </c>
      <c r="L29" s="38">
        <v>606219</v>
      </c>
      <c r="N29" s="1">
        <v>3686260</v>
      </c>
    </row>
    <row r="30" spans="1:14" x14ac:dyDescent="0.45">
      <c r="A30" s="36" t="s">
        <v>36</v>
      </c>
      <c r="B30" s="32">
        <f t="shared" si="4"/>
        <v>14648451</v>
      </c>
      <c r="C30" s="37">
        <f>SUM(一般接種!D29+一般接種!G29+一般接種!J29+医療従事者等!C27)</f>
        <v>5946923</v>
      </c>
      <c r="D30" s="33">
        <f t="shared" si="1"/>
        <v>0.78675470001727787</v>
      </c>
      <c r="E30" s="37">
        <f>SUM(一般接種!E29+一般接種!H29+一般接種!K29+医療従事者等!D27)</f>
        <v>5816716</v>
      </c>
      <c r="F30" s="34">
        <f t="shared" si="2"/>
        <v>0.76952882215991369</v>
      </c>
      <c r="G30" s="32">
        <f t="shared" si="5"/>
        <v>2884812</v>
      </c>
      <c r="H30" s="34">
        <f t="shared" si="3"/>
        <v>0.38164936718808085</v>
      </c>
      <c r="I30" s="38">
        <v>42381</v>
      </c>
      <c r="J30" s="38">
        <v>364230</v>
      </c>
      <c r="K30" s="38">
        <v>1325984</v>
      </c>
      <c r="L30" s="38">
        <v>1152217</v>
      </c>
      <c r="N30" s="1">
        <v>7558802</v>
      </c>
    </row>
    <row r="31" spans="1:14" x14ac:dyDescent="0.45">
      <c r="A31" s="36" t="s">
        <v>37</v>
      </c>
      <c r="B31" s="32">
        <f t="shared" si="4"/>
        <v>3595903</v>
      </c>
      <c r="C31" s="37">
        <f>SUM(一般接種!D30+一般接種!G30+一般接種!J30+医療従事者等!C28)</f>
        <v>1461128</v>
      </c>
      <c r="D31" s="33">
        <f t="shared" si="1"/>
        <v>0.81148666773670597</v>
      </c>
      <c r="E31" s="37">
        <f>SUM(一般接種!E30+一般接種!H30+一般接種!K30+医療従事者等!D28)</f>
        <v>1439985</v>
      </c>
      <c r="F31" s="34">
        <f t="shared" si="2"/>
        <v>0.79974419027001087</v>
      </c>
      <c r="G31" s="32">
        <f t="shared" si="5"/>
        <v>694790</v>
      </c>
      <c r="H31" s="34">
        <f t="shared" si="3"/>
        <v>0.38587503755782238</v>
      </c>
      <c r="I31" s="38">
        <v>16406</v>
      </c>
      <c r="J31" s="38">
        <v>64694</v>
      </c>
      <c r="K31" s="38">
        <v>342724</v>
      </c>
      <c r="L31" s="38">
        <v>270966</v>
      </c>
      <c r="N31" s="1">
        <v>1800557</v>
      </c>
    </row>
    <row r="32" spans="1:14" x14ac:dyDescent="0.45">
      <c r="A32" s="36" t="s">
        <v>38</v>
      </c>
      <c r="B32" s="32">
        <f t="shared" si="4"/>
        <v>2806491</v>
      </c>
      <c r="C32" s="37">
        <f>SUM(一般接種!D31+一般接種!G31+一般接種!J31+医療従事者等!C29)</f>
        <v>1144120</v>
      </c>
      <c r="D32" s="33">
        <f t="shared" si="1"/>
        <v>0.80637533539651673</v>
      </c>
      <c r="E32" s="37">
        <f>SUM(一般接種!E31+一般接種!H31+一般接種!K31+医療従事者等!D29)</f>
        <v>1128124</v>
      </c>
      <c r="F32" s="34">
        <f t="shared" si="2"/>
        <v>0.79510136075661653</v>
      </c>
      <c r="G32" s="32">
        <f t="shared" si="5"/>
        <v>534247</v>
      </c>
      <c r="H32" s="34">
        <f t="shared" si="3"/>
        <v>0.37653707986013957</v>
      </c>
      <c r="I32" s="38">
        <v>8572</v>
      </c>
      <c r="J32" s="38">
        <v>51153</v>
      </c>
      <c r="K32" s="38">
        <v>235805</v>
      </c>
      <c r="L32" s="38">
        <v>238717</v>
      </c>
      <c r="N32" s="1">
        <v>1418843</v>
      </c>
    </row>
    <row r="33" spans="1:14" x14ac:dyDescent="0.45">
      <c r="A33" s="36" t="s">
        <v>39</v>
      </c>
      <c r="B33" s="32">
        <f t="shared" si="4"/>
        <v>4899557</v>
      </c>
      <c r="C33" s="37">
        <f>SUM(一般接種!D32+一般接種!G32+一般接種!J32+医療従事者等!C30)</f>
        <v>2009161</v>
      </c>
      <c r="D33" s="33">
        <f t="shared" si="1"/>
        <v>0.7939646921489546</v>
      </c>
      <c r="E33" s="37">
        <f>SUM(一般接種!E32+一般接種!H32+一般接種!K32+医療従事者等!D30)</f>
        <v>1972615</v>
      </c>
      <c r="F33" s="34">
        <f t="shared" si="2"/>
        <v>0.77952272675181844</v>
      </c>
      <c r="G33" s="32">
        <f t="shared" si="5"/>
        <v>917781</v>
      </c>
      <c r="H33" s="34">
        <f t="shared" si="3"/>
        <v>0.36268159153256496</v>
      </c>
      <c r="I33" s="38">
        <v>24617</v>
      </c>
      <c r="J33" s="38">
        <v>86367</v>
      </c>
      <c r="K33" s="38">
        <v>432052</v>
      </c>
      <c r="L33" s="38">
        <v>374745</v>
      </c>
      <c r="N33" s="1">
        <v>2530542</v>
      </c>
    </row>
    <row r="34" spans="1:14" x14ac:dyDescent="0.45">
      <c r="A34" s="36" t="s">
        <v>40</v>
      </c>
      <c r="B34" s="32">
        <f t="shared" si="4"/>
        <v>16651010</v>
      </c>
      <c r="C34" s="37">
        <f>SUM(一般接種!D33+一般接種!G33+一般接種!J33+医療従事者等!C31)</f>
        <v>6848374</v>
      </c>
      <c r="D34" s="33">
        <f t="shared" si="1"/>
        <v>0.77474579758993456</v>
      </c>
      <c r="E34" s="37">
        <f>SUM(一般接種!E33+一般接種!H33+一般接種!K33+医療従事者等!D31)</f>
        <v>6741165</v>
      </c>
      <c r="F34" s="34">
        <f t="shared" si="2"/>
        <v>0.76261741175501674</v>
      </c>
      <c r="G34" s="32">
        <f t="shared" si="5"/>
        <v>3061471</v>
      </c>
      <c r="H34" s="34">
        <f t="shared" si="3"/>
        <v>0.34633940723644102</v>
      </c>
      <c r="I34" s="38">
        <v>59317</v>
      </c>
      <c r="J34" s="38">
        <v>341773</v>
      </c>
      <c r="K34" s="38">
        <v>1466582</v>
      </c>
      <c r="L34" s="38">
        <v>1193799</v>
      </c>
      <c r="N34" s="1">
        <v>8839511</v>
      </c>
    </row>
    <row r="35" spans="1:14" x14ac:dyDescent="0.45">
      <c r="A35" s="36" t="s">
        <v>41</v>
      </c>
      <c r="B35" s="32">
        <f t="shared" si="4"/>
        <v>10827420</v>
      </c>
      <c r="C35" s="37">
        <f>SUM(一般接種!D34+一般接種!G34+一般接種!J34+医療従事者等!C32)</f>
        <v>4397687</v>
      </c>
      <c r="D35" s="33">
        <f t="shared" si="1"/>
        <v>0.79615958722759061</v>
      </c>
      <c r="E35" s="37">
        <f>SUM(一般接種!E34+一般接種!H34+一般接種!K34+医療従事者等!D32)</f>
        <v>4329173</v>
      </c>
      <c r="F35" s="34">
        <f t="shared" si="2"/>
        <v>0.78375577632442461</v>
      </c>
      <c r="G35" s="32">
        <f t="shared" si="5"/>
        <v>2100560</v>
      </c>
      <c r="H35" s="34">
        <f t="shared" si="3"/>
        <v>0.38028649663943515</v>
      </c>
      <c r="I35" s="38">
        <v>41988</v>
      </c>
      <c r="J35" s="38">
        <v>227975</v>
      </c>
      <c r="K35" s="38">
        <v>982720</v>
      </c>
      <c r="L35" s="38">
        <v>847877</v>
      </c>
      <c r="N35" s="1">
        <v>5523625</v>
      </c>
    </row>
    <row r="36" spans="1:14" x14ac:dyDescent="0.45">
      <c r="A36" s="36" t="s">
        <v>42</v>
      </c>
      <c r="B36" s="32">
        <f t="shared" si="4"/>
        <v>2717645</v>
      </c>
      <c r="C36" s="37">
        <f>SUM(一般接種!D35+一般接種!G35+一般接種!J35+医療従事者等!C33)</f>
        <v>1086663</v>
      </c>
      <c r="D36" s="33">
        <f t="shared" si="1"/>
        <v>0.80808469152750084</v>
      </c>
      <c r="E36" s="37">
        <f>SUM(一般接種!E35+一般接種!H35+一般接種!K35+医療従事者等!D33)</f>
        <v>1071246</v>
      </c>
      <c r="F36" s="34">
        <f t="shared" si="2"/>
        <v>0.79662001325164211</v>
      </c>
      <c r="G36" s="32">
        <f t="shared" si="5"/>
        <v>559736</v>
      </c>
      <c r="H36" s="34">
        <f t="shared" si="3"/>
        <v>0.41624136728391159</v>
      </c>
      <c r="I36" s="38">
        <v>7052</v>
      </c>
      <c r="J36" s="38">
        <v>50372</v>
      </c>
      <c r="K36" s="38">
        <v>301412</v>
      </c>
      <c r="L36" s="38">
        <v>200900</v>
      </c>
      <c r="N36" s="1">
        <v>1344739</v>
      </c>
    </row>
    <row r="37" spans="1:14" x14ac:dyDescent="0.45">
      <c r="A37" s="36" t="s">
        <v>43</v>
      </c>
      <c r="B37" s="32">
        <f t="shared" si="4"/>
        <v>1896894</v>
      </c>
      <c r="C37" s="37">
        <f>SUM(一般接種!D36+一般接種!G36+一般接種!J36+医療従事者等!C34)</f>
        <v>744374</v>
      </c>
      <c r="D37" s="33">
        <f t="shared" si="1"/>
        <v>0.78817109119555462</v>
      </c>
      <c r="E37" s="37">
        <f>SUM(一般接種!E36+一般接種!H36+一般接種!K36+医療従事者等!D34)</f>
        <v>731757</v>
      </c>
      <c r="F37" s="34">
        <f t="shared" si="2"/>
        <v>0.77481173869585107</v>
      </c>
      <c r="G37" s="32">
        <f t="shared" si="5"/>
        <v>420763</v>
      </c>
      <c r="H37" s="34">
        <f t="shared" si="3"/>
        <v>0.44551963508225051</v>
      </c>
      <c r="I37" s="38">
        <v>7531</v>
      </c>
      <c r="J37" s="38">
        <v>43179</v>
      </c>
      <c r="K37" s="38">
        <v>209236</v>
      </c>
      <c r="L37" s="38">
        <v>160817</v>
      </c>
      <c r="N37" s="1">
        <v>944432</v>
      </c>
    </row>
    <row r="38" spans="1:14" x14ac:dyDescent="0.45">
      <c r="A38" s="36" t="s">
        <v>44</v>
      </c>
      <c r="B38" s="32">
        <f t="shared" si="4"/>
        <v>1097132</v>
      </c>
      <c r="C38" s="37">
        <f>SUM(一般接種!D37+一般接種!G37+一般接種!J37+医療従事者等!C35)</f>
        <v>437115</v>
      </c>
      <c r="D38" s="33">
        <f t="shared" si="1"/>
        <v>0.78506541089247617</v>
      </c>
      <c r="E38" s="37">
        <f>SUM(一般接種!E37+一般接種!H37+一般接種!K37+医療従事者等!D35)</f>
        <v>429568</v>
      </c>
      <c r="F38" s="34">
        <f t="shared" si="2"/>
        <v>0.77151088026322412</v>
      </c>
      <c r="G38" s="32">
        <f t="shared" si="5"/>
        <v>230449</v>
      </c>
      <c r="H38" s="34">
        <f t="shared" si="3"/>
        <v>0.41389002636551075</v>
      </c>
      <c r="I38" s="38">
        <v>4867</v>
      </c>
      <c r="J38" s="38">
        <v>22659</v>
      </c>
      <c r="K38" s="38">
        <v>107599</v>
      </c>
      <c r="L38" s="38">
        <v>95324</v>
      </c>
      <c r="N38" s="1">
        <v>556788</v>
      </c>
    </row>
    <row r="39" spans="1:14" x14ac:dyDescent="0.45">
      <c r="A39" s="36" t="s">
        <v>45</v>
      </c>
      <c r="B39" s="32">
        <f t="shared" si="4"/>
        <v>1361847</v>
      </c>
      <c r="C39" s="37">
        <f>SUM(一般接種!D38+一般接種!G38+一般接種!J38+医療従事者等!C36)</f>
        <v>554409</v>
      </c>
      <c r="D39" s="33">
        <f t="shared" si="1"/>
        <v>0.82401403060276601</v>
      </c>
      <c r="E39" s="37">
        <f>SUM(一般接種!E38+一般接種!H38+一般接種!K38+医療従事者等!D36)</f>
        <v>542338</v>
      </c>
      <c r="F39" s="34">
        <f t="shared" si="2"/>
        <v>0.80607299183282177</v>
      </c>
      <c r="G39" s="32">
        <f t="shared" si="5"/>
        <v>265100</v>
      </c>
      <c r="H39" s="34">
        <f t="shared" si="3"/>
        <v>0.39401618572713154</v>
      </c>
      <c r="I39" s="38">
        <v>4820</v>
      </c>
      <c r="J39" s="38">
        <v>29952</v>
      </c>
      <c r="K39" s="38">
        <v>109996</v>
      </c>
      <c r="L39" s="38">
        <v>120332</v>
      </c>
      <c r="N39" s="1">
        <v>672815</v>
      </c>
    </row>
    <row r="40" spans="1:14" x14ac:dyDescent="0.45">
      <c r="A40" s="36" t="s">
        <v>46</v>
      </c>
      <c r="B40" s="32">
        <f t="shared" si="4"/>
        <v>3727150</v>
      </c>
      <c r="C40" s="37">
        <f>SUM(一般接種!D39+一般接種!G39+一般接種!J39+医療従事者等!C37)</f>
        <v>1495239</v>
      </c>
      <c r="D40" s="33">
        <f t="shared" si="1"/>
        <v>0.78954805466917943</v>
      </c>
      <c r="E40" s="37">
        <f>SUM(一般接種!E39+一般接種!H39+一般接種!K39+医療従事者等!D37)</f>
        <v>1460133</v>
      </c>
      <c r="F40" s="34">
        <f t="shared" si="2"/>
        <v>0.77101063422521277</v>
      </c>
      <c r="G40" s="32">
        <f t="shared" si="5"/>
        <v>771778</v>
      </c>
      <c r="H40" s="34">
        <f t="shared" si="3"/>
        <v>0.40753071484656966</v>
      </c>
      <c r="I40" s="38">
        <v>21837</v>
      </c>
      <c r="J40" s="38">
        <v>136157</v>
      </c>
      <c r="K40" s="38">
        <v>359277</v>
      </c>
      <c r="L40" s="38">
        <v>254507</v>
      </c>
      <c r="N40" s="1">
        <v>1893791</v>
      </c>
    </row>
    <row r="41" spans="1:14" x14ac:dyDescent="0.45">
      <c r="A41" s="36" t="s">
        <v>47</v>
      </c>
      <c r="B41" s="32">
        <f t="shared" si="4"/>
        <v>5541264</v>
      </c>
      <c r="C41" s="37">
        <f>SUM(一般接種!D40+一般接種!G40+一般接種!J40+医療従事者等!C38)</f>
        <v>2218045</v>
      </c>
      <c r="D41" s="33">
        <f t="shared" si="1"/>
        <v>0.78865700978476638</v>
      </c>
      <c r="E41" s="37">
        <f>SUM(一般接種!E40+一般接種!H40+一般接種!K40+医療従事者等!D38)</f>
        <v>2181122</v>
      </c>
      <c r="F41" s="34">
        <f t="shared" si="2"/>
        <v>0.77552851925716981</v>
      </c>
      <c r="G41" s="32">
        <f t="shared" si="5"/>
        <v>1142097</v>
      </c>
      <c r="H41" s="34">
        <f t="shared" si="3"/>
        <v>0.40608860726637752</v>
      </c>
      <c r="I41" s="38">
        <v>22277</v>
      </c>
      <c r="J41" s="38">
        <v>119064</v>
      </c>
      <c r="K41" s="38">
        <v>539017</v>
      </c>
      <c r="L41" s="38">
        <v>461739</v>
      </c>
      <c r="N41" s="1">
        <v>2812433</v>
      </c>
    </row>
    <row r="42" spans="1:14" x14ac:dyDescent="0.45">
      <c r="A42" s="36" t="s">
        <v>48</v>
      </c>
      <c r="B42" s="32">
        <f t="shared" si="4"/>
        <v>2832195</v>
      </c>
      <c r="C42" s="37">
        <f>SUM(一般接種!D41+一般接種!G41+一般接種!J41+医療従事者等!C39)</f>
        <v>1108354</v>
      </c>
      <c r="D42" s="33">
        <f t="shared" si="1"/>
        <v>0.81730390602532244</v>
      </c>
      <c r="E42" s="37">
        <f>SUM(一般接種!E41+一般接種!H41+一般接種!K41+医療従事者等!D39)</f>
        <v>1079360</v>
      </c>
      <c r="F42" s="34">
        <f t="shared" si="2"/>
        <v>0.79592363451342441</v>
      </c>
      <c r="G42" s="32">
        <f t="shared" si="5"/>
        <v>644481</v>
      </c>
      <c r="H42" s="34">
        <f t="shared" si="3"/>
        <v>0.47524242133750211</v>
      </c>
      <c r="I42" s="38">
        <v>44380</v>
      </c>
      <c r="J42" s="38">
        <v>45627</v>
      </c>
      <c r="K42" s="38">
        <v>284882</v>
      </c>
      <c r="L42" s="38">
        <v>269592</v>
      </c>
      <c r="N42" s="1">
        <v>1356110</v>
      </c>
    </row>
    <row r="43" spans="1:14" x14ac:dyDescent="0.45">
      <c r="A43" s="36" t="s">
        <v>49</v>
      </c>
      <c r="B43" s="32">
        <f t="shared" si="4"/>
        <v>1495463</v>
      </c>
      <c r="C43" s="37">
        <f>SUM(一般接種!D42+一般接種!G42+一般接種!J42+医療従事者等!C40)</f>
        <v>593246</v>
      </c>
      <c r="D43" s="33">
        <f t="shared" si="1"/>
        <v>0.80719342430563212</v>
      </c>
      <c r="E43" s="37">
        <f>SUM(一般接種!E42+一般接種!H42+一般接種!K42+医療従事者等!D40)</f>
        <v>582288</v>
      </c>
      <c r="F43" s="34">
        <f t="shared" si="2"/>
        <v>0.79228354620524688</v>
      </c>
      <c r="G43" s="32">
        <f t="shared" si="5"/>
        <v>319929</v>
      </c>
      <c r="H43" s="34">
        <f t="shared" si="3"/>
        <v>0.43530775604837885</v>
      </c>
      <c r="I43" s="38">
        <v>7715</v>
      </c>
      <c r="J43" s="38">
        <v>38258</v>
      </c>
      <c r="K43" s="38">
        <v>147872</v>
      </c>
      <c r="L43" s="38">
        <v>126084</v>
      </c>
      <c r="N43" s="1">
        <v>734949</v>
      </c>
    </row>
    <row r="44" spans="1:14" x14ac:dyDescent="0.45">
      <c r="A44" s="36" t="s">
        <v>50</v>
      </c>
      <c r="B44" s="32">
        <f t="shared" si="4"/>
        <v>1886897</v>
      </c>
      <c r="C44" s="37">
        <f>SUM(一般接種!D43+一般接種!G43+一般接種!J43+医療従事者等!C41)</f>
        <v>769021</v>
      </c>
      <c r="D44" s="33">
        <f t="shared" si="1"/>
        <v>0.78963359537363331</v>
      </c>
      <c r="E44" s="37">
        <f>SUM(一般接種!E43+一般接種!H43+一般接種!K43+医療従事者等!D41)</f>
        <v>757878</v>
      </c>
      <c r="F44" s="34">
        <f t="shared" si="2"/>
        <v>0.77819192193006237</v>
      </c>
      <c r="G44" s="32">
        <f t="shared" si="5"/>
        <v>359998</v>
      </c>
      <c r="H44" s="34">
        <f t="shared" si="3"/>
        <v>0.36964727239869555</v>
      </c>
      <c r="I44" s="38">
        <v>9298</v>
      </c>
      <c r="J44" s="38">
        <v>45965</v>
      </c>
      <c r="K44" s="38">
        <v>168220</v>
      </c>
      <c r="L44" s="38">
        <v>136515</v>
      </c>
      <c r="N44" s="1">
        <v>973896</v>
      </c>
    </row>
    <row r="45" spans="1:14" x14ac:dyDescent="0.45">
      <c r="A45" s="36" t="s">
        <v>51</v>
      </c>
      <c r="B45" s="32">
        <f t="shared" si="4"/>
        <v>2715080</v>
      </c>
      <c r="C45" s="37">
        <f>SUM(一般接種!D44+一般接種!G44+一般接種!J44+医療従事者等!C42)</f>
        <v>1097230</v>
      </c>
      <c r="D45" s="33">
        <f t="shared" si="1"/>
        <v>0.80903600377225215</v>
      </c>
      <c r="E45" s="37">
        <f>SUM(一般接種!E44+一般接種!H44+一般接種!K44+医療従事者等!D42)</f>
        <v>1081346</v>
      </c>
      <c r="F45" s="34">
        <f t="shared" si="2"/>
        <v>0.79732403100089289</v>
      </c>
      <c r="G45" s="32">
        <f t="shared" si="5"/>
        <v>536504</v>
      </c>
      <c r="H45" s="34">
        <f t="shared" si="3"/>
        <v>0.39558802818718808</v>
      </c>
      <c r="I45" s="38">
        <v>11862</v>
      </c>
      <c r="J45" s="38">
        <v>53818</v>
      </c>
      <c r="K45" s="38">
        <v>267301</v>
      </c>
      <c r="L45" s="38">
        <v>203523</v>
      </c>
      <c r="N45" s="1">
        <v>1356219</v>
      </c>
    </row>
    <row r="46" spans="1:14" x14ac:dyDescent="0.45">
      <c r="A46" s="36" t="s">
        <v>52</v>
      </c>
      <c r="B46" s="32">
        <f t="shared" si="4"/>
        <v>1391839</v>
      </c>
      <c r="C46" s="37">
        <f>SUM(一般接種!D45+一般接種!G45+一般接種!J45+医療従事者等!C43)</f>
        <v>558096</v>
      </c>
      <c r="D46" s="33">
        <f t="shared" si="1"/>
        <v>0.79595303258710126</v>
      </c>
      <c r="E46" s="37">
        <f>SUM(一般接種!E45+一般接種!H45+一般接種!K45+医療従事者等!D43)</f>
        <v>549568</v>
      </c>
      <c r="F46" s="34">
        <f t="shared" si="2"/>
        <v>0.78379045220325538</v>
      </c>
      <c r="G46" s="32">
        <f t="shared" si="5"/>
        <v>284175</v>
      </c>
      <c r="H46" s="34">
        <f t="shared" si="3"/>
        <v>0.40528861170020836</v>
      </c>
      <c r="I46" s="38">
        <v>10499</v>
      </c>
      <c r="J46" s="38">
        <v>33032</v>
      </c>
      <c r="K46" s="38">
        <v>139952</v>
      </c>
      <c r="L46" s="38">
        <v>100692</v>
      </c>
      <c r="N46" s="1">
        <v>701167</v>
      </c>
    </row>
    <row r="47" spans="1:14" x14ac:dyDescent="0.45">
      <c r="A47" s="36" t="s">
        <v>53</v>
      </c>
      <c r="B47" s="32">
        <f t="shared" si="4"/>
        <v>10085952</v>
      </c>
      <c r="C47" s="37">
        <f>SUM(一般接種!D46+一般接種!G46+一般接種!J46+医療従事者等!C44)</f>
        <v>4086323</v>
      </c>
      <c r="D47" s="33">
        <f t="shared" si="1"/>
        <v>0.79746046676827664</v>
      </c>
      <c r="E47" s="37">
        <f>SUM(一般接種!E46+一般接種!H46+一般接種!K46+医療従事者等!D44)</f>
        <v>3993335</v>
      </c>
      <c r="F47" s="34">
        <f t="shared" si="2"/>
        <v>0.77931352784938834</v>
      </c>
      <c r="G47" s="32">
        <f t="shared" si="5"/>
        <v>2006294</v>
      </c>
      <c r="H47" s="34">
        <f t="shared" si="3"/>
        <v>0.39153540963707295</v>
      </c>
      <c r="I47" s="38">
        <v>41050</v>
      </c>
      <c r="J47" s="38">
        <v>215429</v>
      </c>
      <c r="K47" s="38">
        <v>910822</v>
      </c>
      <c r="L47" s="38">
        <v>838993</v>
      </c>
      <c r="N47" s="1">
        <v>5124170</v>
      </c>
    </row>
    <row r="48" spans="1:14" x14ac:dyDescent="0.45">
      <c r="A48" s="36" t="s">
        <v>54</v>
      </c>
      <c r="B48" s="32">
        <f t="shared" si="4"/>
        <v>1643767</v>
      </c>
      <c r="C48" s="37">
        <f>SUM(一般接種!D47+一般接種!G47+一般接種!J47+医療従事者等!C45)</f>
        <v>649895</v>
      </c>
      <c r="D48" s="33">
        <f t="shared" si="1"/>
        <v>0.79427710328003887</v>
      </c>
      <c r="E48" s="37">
        <f>SUM(一般接種!E47+一般接種!H47+一般接種!K47+医療従事者等!D45)</f>
        <v>638917</v>
      </c>
      <c r="F48" s="34">
        <f t="shared" si="2"/>
        <v>0.7808602066431849</v>
      </c>
      <c r="G48" s="32">
        <f t="shared" si="5"/>
        <v>354955</v>
      </c>
      <c r="H48" s="34">
        <f t="shared" si="3"/>
        <v>0.43381258387088101</v>
      </c>
      <c r="I48" s="38">
        <v>8323</v>
      </c>
      <c r="J48" s="38">
        <v>55623</v>
      </c>
      <c r="K48" s="38">
        <v>163872</v>
      </c>
      <c r="L48" s="38">
        <v>127137</v>
      </c>
      <c r="N48" s="1">
        <v>818222</v>
      </c>
    </row>
    <row r="49" spans="1:14" x14ac:dyDescent="0.45">
      <c r="A49" s="36" t="s">
        <v>55</v>
      </c>
      <c r="B49" s="32">
        <f t="shared" si="4"/>
        <v>2734066</v>
      </c>
      <c r="C49" s="37">
        <f>SUM(一般接種!D48+一般接種!G48+一般接種!J48+医療従事者等!C46)</f>
        <v>1082961</v>
      </c>
      <c r="D49" s="33">
        <f t="shared" si="1"/>
        <v>0.81063717028784266</v>
      </c>
      <c r="E49" s="37">
        <f>SUM(一般接種!E48+一般接種!H48+一般接種!K48+医療従事者等!D46)</f>
        <v>1064998</v>
      </c>
      <c r="F49" s="34">
        <f t="shared" si="2"/>
        <v>0.79719118701616387</v>
      </c>
      <c r="G49" s="32">
        <f t="shared" si="5"/>
        <v>586107</v>
      </c>
      <c r="H49" s="34">
        <f t="shared" si="3"/>
        <v>0.43872320422055516</v>
      </c>
      <c r="I49" s="38">
        <v>14449</v>
      </c>
      <c r="J49" s="38">
        <v>62017</v>
      </c>
      <c r="K49" s="38">
        <v>268918</v>
      </c>
      <c r="L49" s="38">
        <v>240723</v>
      </c>
      <c r="N49" s="1">
        <v>1335938</v>
      </c>
    </row>
    <row r="50" spans="1:14" x14ac:dyDescent="0.45">
      <c r="A50" s="36" t="s">
        <v>56</v>
      </c>
      <c r="B50" s="32">
        <f t="shared" si="4"/>
        <v>3632429</v>
      </c>
      <c r="C50" s="37">
        <f>SUM(一般接種!D49+一般接種!G49+一般接種!J49+医療従事者等!C47)</f>
        <v>1436365</v>
      </c>
      <c r="D50" s="33">
        <f t="shared" si="1"/>
        <v>0.81674527832507415</v>
      </c>
      <c r="E50" s="37">
        <f>SUM(一般接種!E49+一般接種!H49+一般接種!K49+医療従事者等!D47)</f>
        <v>1417683</v>
      </c>
      <c r="F50" s="34">
        <f t="shared" si="2"/>
        <v>0.80612232713253673</v>
      </c>
      <c r="G50" s="32">
        <f t="shared" si="5"/>
        <v>778381</v>
      </c>
      <c r="H50" s="34">
        <f t="shared" si="3"/>
        <v>0.44260268559032662</v>
      </c>
      <c r="I50" s="38">
        <v>20868</v>
      </c>
      <c r="J50" s="38">
        <v>76733</v>
      </c>
      <c r="K50" s="38">
        <v>338601</v>
      </c>
      <c r="L50" s="38">
        <v>342179</v>
      </c>
      <c r="N50" s="1">
        <v>1758645</v>
      </c>
    </row>
    <row r="51" spans="1:14" x14ac:dyDescent="0.45">
      <c r="A51" s="36" t="s">
        <v>57</v>
      </c>
      <c r="B51" s="32">
        <f t="shared" si="4"/>
        <v>2257036</v>
      </c>
      <c r="C51" s="37">
        <f>SUM(一般接種!D50+一般接種!G50+一般接種!J50+医療従事者等!C48)</f>
        <v>913456</v>
      </c>
      <c r="D51" s="33">
        <f t="shared" si="1"/>
        <v>0.80005535406015904</v>
      </c>
      <c r="E51" s="37">
        <f>SUM(一般接種!E50+一般接種!H50+一般接種!K50+医療従事者等!D48)</f>
        <v>894466</v>
      </c>
      <c r="F51" s="34">
        <f t="shared" si="2"/>
        <v>0.78342286035099029</v>
      </c>
      <c r="G51" s="32">
        <f t="shared" si="5"/>
        <v>449114</v>
      </c>
      <c r="H51" s="34">
        <f t="shared" si="3"/>
        <v>0.39335891414953128</v>
      </c>
      <c r="I51" s="38">
        <v>18460</v>
      </c>
      <c r="J51" s="38">
        <v>49391</v>
      </c>
      <c r="K51" s="38">
        <v>212374</v>
      </c>
      <c r="L51" s="38">
        <v>168889</v>
      </c>
      <c r="N51" s="1">
        <v>1141741</v>
      </c>
    </row>
    <row r="52" spans="1:14" x14ac:dyDescent="0.45">
      <c r="A52" s="36" t="s">
        <v>58</v>
      </c>
      <c r="B52" s="32">
        <f t="shared" si="4"/>
        <v>2121223</v>
      </c>
      <c r="C52" s="37">
        <f>SUM(一般接種!D51+一般接種!G51+一般接種!J51+医療従事者等!C49)</f>
        <v>857934</v>
      </c>
      <c r="D52" s="33">
        <f t="shared" si="1"/>
        <v>0.78909275864320794</v>
      </c>
      <c r="E52" s="37">
        <f>SUM(一般接種!E51+一般接種!H51+一般接種!K51+医療従事者等!D49)</f>
        <v>842408</v>
      </c>
      <c r="F52" s="34">
        <f t="shared" si="2"/>
        <v>0.77481257605259557</v>
      </c>
      <c r="G52" s="32">
        <f t="shared" si="5"/>
        <v>420881</v>
      </c>
      <c r="H52" s="34">
        <f t="shared" si="3"/>
        <v>0.38710920577866359</v>
      </c>
      <c r="I52" s="38">
        <v>10776</v>
      </c>
      <c r="J52" s="38">
        <v>45160</v>
      </c>
      <c r="K52" s="38">
        <v>185230</v>
      </c>
      <c r="L52" s="38">
        <v>179715</v>
      </c>
      <c r="N52" s="1">
        <v>1087241</v>
      </c>
    </row>
    <row r="53" spans="1:14" x14ac:dyDescent="0.45">
      <c r="A53" s="36" t="s">
        <v>59</v>
      </c>
      <c r="B53" s="32">
        <f t="shared" si="4"/>
        <v>3228474</v>
      </c>
      <c r="C53" s="37">
        <f>SUM(一般接種!D52+一般接種!G52+一般接種!J52+医療従事者等!C50)</f>
        <v>1300335</v>
      </c>
      <c r="D53" s="33">
        <f t="shared" si="1"/>
        <v>0.80390808875579056</v>
      </c>
      <c r="E53" s="37">
        <f>SUM(一般接種!E52+一般接種!H52+一般接種!K52+医療従事者等!D50)</f>
        <v>1271835</v>
      </c>
      <c r="F53" s="34">
        <f t="shared" si="2"/>
        <v>0.78628849032189463</v>
      </c>
      <c r="G53" s="32">
        <f t="shared" si="5"/>
        <v>656304</v>
      </c>
      <c r="H53" s="34">
        <f t="shared" si="3"/>
        <v>0.40574782212489885</v>
      </c>
      <c r="I53" s="38">
        <v>16994</v>
      </c>
      <c r="J53" s="38">
        <v>69450</v>
      </c>
      <c r="K53" s="38">
        <v>338732</v>
      </c>
      <c r="L53" s="38">
        <v>231128</v>
      </c>
      <c r="N53" s="1">
        <v>1617517</v>
      </c>
    </row>
    <row r="54" spans="1:14" x14ac:dyDescent="0.45">
      <c r="A54" s="36" t="s">
        <v>60</v>
      </c>
      <c r="B54" s="32">
        <f t="shared" si="4"/>
        <v>2509254</v>
      </c>
      <c r="C54" s="37">
        <f>SUM(一般接種!D53+一般接種!G53+一般接種!J53+医療従事者等!C51)</f>
        <v>1047297</v>
      </c>
      <c r="D54" s="40">
        <f t="shared" si="1"/>
        <v>0.70519446939569785</v>
      </c>
      <c r="E54" s="37">
        <f>SUM(一般接種!E53+一般接種!H53+一般接種!K53+医療従事者等!D51)</f>
        <v>1024416</v>
      </c>
      <c r="F54" s="34">
        <f t="shared" si="2"/>
        <v>0.68978761283615175</v>
      </c>
      <c r="G54" s="32">
        <f t="shared" si="5"/>
        <v>437541</v>
      </c>
      <c r="H54" s="34">
        <f t="shared" si="3"/>
        <v>0.29461699339715769</v>
      </c>
      <c r="I54" s="38">
        <v>16840</v>
      </c>
      <c r="J54" s="38">
        <v>56457</v>
      </c>
      <c r="K54" s="38">
        <v>205005</v>
      </c>
      <c r="L54" s="38">
        <v>159239</v>
      </c>
      <c r="N54" s="1">
        <v>1485118</v>
      </c>
    </row>
    <row r="55" spans="1:14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</row>
    <row r="56" spans="1:14" x14ac:dyDescent="0.45">
      <c r="A56" s="85" t="s">
        <v>105</v>
      </c>
      <c r="B56" s="85"/>
      <c r="C56" s="85"/>
      <c r="D56" s="85"/>
      <c r="E56" s="85"/>
      <c r="F56" s="85"/>
      <c r="G56" s="85"/>
      <c r="H56" s="85"/>
      <c r="I56" s="85"/>
      <c r="J56" s="22"/>
      <c r="K56" s="22"/>
    </row>
    <row r="57" spans="1:14" x14ac:dyDescent="0.45">
      <c r="A57" s="22" t="s">
        <v>106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</row>
    <row r="58" spans="1:14" x14ac:dyDescent="0.45">
      <c r="A58" s="22" t="s">
        <v>107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</row>
    <row r="59" spans="1:14" x14ac:dyDescent="0.45">
      <c r="A59" s="24" t="s">
        <v>108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</row>
    <row r="60" spans="1:14" x14ac:dyDescent="0.45">
      <c r="A60" s="85" t="s">
        <v>109</v>
      </c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4" x14ac:dyDescent="0.45">
      <c r="A61" s="24" t="s">
        <v>110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</row>
  </sheetData>
  <mergeCells count="10">
    <mergeCell ref="A56:I56"/>
    <mergeCell ref="A60:K60"/>
    <mergeCell ref="A3:A6"/>
    <mergeCell ref="B4:B6"/>
    <mergeCell ref="C4:D5"/>
    <mergeCell ref="E4:F5"/>
    <mergeCell ref="G5:H5"/>
    <mergeCell ref="B3:L3"/>
    <mergeCell ref="G4:L4"/>
    <mergeCell ref="I6:L6"/>
  </mergeCells>
  <phoneticPr fontId="2"/>
  <pageMargins left="0.7" right="0.7" top="0.75" bottom="0.75" header="0.3" footer="0.3"/>
  <pageSetup paperSize="9" scale="4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1"/>
  <sheetViews>
    <sheetView workbookViewId="0">
      <selection activeCell="C9" sqref="C9"/>
    </sheetView>
  </sheetViews>
  <sheetFormatPr defaultRowHeight="18" x14ac:dyDescent="0.45"/>
  <cols>
    <col min="1" max="1" width="13.59765625" customWidth="1"/>
    <col min="2" max="2" width="11.3984375" style="30" bestFit="1" customWidth="1"/>
    <col min="3" max="8" width="11.3984375" bestFit="1" customWidth="1"/>
    <col min="9" max="9" width="8.69921875" bestFit="1" customWidth="1"/>
    <col min="10" max="11" width="9" bestFit="1" customWidth="1"/>
    <col min="12" max="12" width="1.69921875" customWidth="1"/>
    <col min="13" max="13" width="12.59765625" customWidth="1"/>
    <col min="15" max="15" width="12.19921875" customWidth="1"/>
    <col min="16" max="16" width="9.19921875" bestFit="1" customWidth="1"/>
    <col min="17" max="17" width="12.5" bestFit="1" customWidth="1"/>
  </cols>
  <sheetData>
    <row r="1" spans="1:18" x14ac:dyDescent="0.45">
      <c r="A1" s="22" t="s">
        <v>111</v>
      </c>
      <c r="B1" s="23"/>
      <c r="C1" s="24"/>
      <c r="D1" s="24"/>
    </row>
    <row r="2" spans="1:18" x14ac:dyDescent="0.45">
      <c r="B2"/>
      <c r="Q2" s="101" t="str">
        <f>'進捗状況 (都道府県別)'!H3</f>
        <v>（3月28日公表時点）</v>
      </c>
      <c r="R2" s="101"/>
    </row>
    <row r="3" spans="1:18" ht="37.5" customHeight="1" x14ac:dyDescent="0.45">
      <c r="A3" s="102" t="s">
        <v>3</v>
      </c>
      <c r="B3" s="105" t="s">
        <v>112</v>
      </c>
      <c r="C3" s="105"/>
      <c r="D3" s="105"/>
      <c r="E3" s="105"/>
      <c r="F3" s="105"/>
      <c r="G3" s="105"/>
      <c r="H3" s="105"/>
      <c r="I3" s="105"/>
      <c r="J3" s="105"/>
      <c r="K3" s="105"/>
      <c r="M3" s="105" t="s">
        <v>113</v>
      </c>
      <c r="N3" s="105"/>
      <c r="O3" s="105"/>
      <c r="P3" s="105"/>
      <c r="Q3" s="105"/>
      <c r="R3" s="105"/>
    </row>
    <row r="4" spans="1:18" ht="18.75" customHeight="1" x14ac:dyDescent="0.45">
      <c r="A4" s="103"/>
      <c r="B4" s="106" t="s">
        <v>13</v>
      </c>
      <c r="C4" s="107" t="s">
        <v>114</v>
      </c>
      <c r="D4" s="107"/>
      <c r="E4" s="107"/>
      <c r="F4" s="108" t="s">
        <v>115</v>
      </c>
      <c r="G4" s="109"/>
      <c r="H4" s="110"/>
      <c r="I4" s="108" t="s">
        <v>116</v>
      </c>
      <c r="J4" s="109"/>
      <c r="K4" s="110"/>
      <c r="M4" s="111" t="s">
        <v>117</v>
      </c>
      <c r="N4" s="111"/>
      <c r="O4" s="105" t="s">
        <v>118</v>
      </c>
      <c r="P4" s="105"/>
      <c r="Q4" s="107" t="s">
        <v>116</v>
      </c>
      <c r="R4" s="107"/>
    </row>
    <row r="5" spans="1:18" ht="36" x14ac:dyDescent="0.45">
      <c r="A5" s="104"/>
      <c r="B5" s="106"/>
      <c r="C5" s="41" t="s">
        <v>119</v>
      </c>
      <c r="D5" s="41" t="s">
        <v>96</v>
      </c>
      <c r="E5" s="41" t="s">
        <v>97</v>
      </c>
      <c r="F5" s="41" t="s">
        <v>119</v>
      </c>
      <c r="G5" s="41" t="s">
        <v>96</v>
      </c>
      <c r="H5" s="41" t="s">
        <v>97</v>
      </c>
      <c r="I5" s="41" t="s">
        <v>119</v>
      </c>
      <c r="J5" s="41" t="s">
        <v>96</v>
      </c>
      <c r="K5" s="41" t="s">
        <v>97</v>
      </c>
      <c r="M5" s="42" t="s">
        <v>120</v>
      </c>
      <c r="N5" s="42" t="s">
        <v>121</v>
      </c>
      <c r="O5" s="42" t="s">
        <v>122</v>
      </c>
      <c r="P5" s="42" t="s">
        <v>123</v>
      </c>
      <c r="Q5" s="42" t="s">
        <v>122</v>
      </c>
      <c r="R5" s="42" t="s">
        <v>121</v>
      </c>
    </row>
    <row r="6" spans="1:18" x14ac:dyDescent="0.45">
      <c r="A6" s="31" t="s">
        <v>124</v>
      </c>
      <c r="B6" s="43">
        <f>SUM(B7:B53)</f>
        <v>190533539</v>
      </c>
      <c r="C6" s="43">
        <f t="shared" ref="C6" si="0">SUM(C7:C53)</f>
        <v>158219060</v>
      </c>
      <c r="D6" s="43">
        <f>SUM(D7:D53)</f>
        <v>79572687</v>
      </c>
      <c r="E6" s="44">
        <f>SUM(E7:E53)</f>
        <v>78646373</v>
      </c>
      <c r="F6" s="44">
        <f t="shared" ref="F6:Q6" si="1">SUM(F7:F53)</f>
        <v>32197776</v>
      </c>
      <c r="G6" s="44">
        <f>SUM(G7:G53)</f>
        <v>16157434</v>
      </c>
      <c r="H6" s="44">
        <f t="shared" ref="H6:K6" si="2">SUM(H7:H53)</f>
        <v>16040342</v>
      </c>
      <c r="I6" s="44">
        <f>SUM(I7:I53)</f>
        <v>116703</v>
      </c>
      <c r="J6" s="44">
        <f t="shared" si="2"/>
        <v>58416</v>
      </c>
      <c r="K6" s="44">
        <f t="shared" si="2"/>
        <v>58287</v>
      </c>
      <c r="L6" s="45"/>
      <c r="M6" s="44">
        <f>SUM(M7:M53)</f>
        <v>168063110</v>
      </c>
      <c r="N6" s="46">
        <f>C6/M6</f>
        <v>0.94142646771203986</v>
      </c>
      <c r="O6" s="44">
        <f t="shared" si="1"/>
        <v>34257250</v>
      </c>
      <c r="P6" s="47">
        <f>F6/O6</f>
        <v>0.93988209795006894</v>
      </c>
      <c r="Q6" s="44">
        <f t="shared" si="1"/>
        <v>198640</v>
      </c>
      <c r="R6" s="47">
        <f>I6/Q6</f>
        <v>0.58751006846556586</v>
      </c>
    </row>
    <row r="7" spans="1:18" x14ac:dyDescent="0.45">
      <c r="A7" s="48" t="s">
        <v>14</v>
      </c>
      <c r="B7" s="43">
        <v>7813157</v>
      </c>
      <c r="C7" s="43">
        <v>6320732</v>
      </c>
      <c r="D7" s="43">
        <v>3178704</v>
      </c>
      <c r="E7" s="44">
        <v>3142028</v>
      </c>
      <c r="F7" s="49">
        <v>1491569</v>
      </c>
      <c r="G7" s="44">
        <v>747785</v>
      </c>
      <c r="H7" s="44">
        <v>743784</v>
      </c>
      <c r="I7" s="44">
        <v>856</v>
      </c>
      <c r="J7" s="44">
        <v>420</v>
      </c>
      <c r="K7" s="44">
        <v>436</v>
      </c>
      <c r="L7" s="45"/>
      <c r="M7" s="44">
        <v>7054960</v>
      </c>
      <c r="N7" s="46">
        <v>0.89592740426593487</v>
      </c>
      <c r="O7" s="50">
        <v>1518200</v>
      </c>
      <c r="P7" s="46">
        <v>0.98245883282834934</v>
      </c>
      <c r="Q7" s="44">
        <v>900</v>
      </c>
      <c r="R7" s="47">
        <v>0.95111111111111113</v>
      </c>
    </row>
    <row r="8" spans="1:18" x14ac:dyDescent="0.45">
      <c r="A8" s="48" t="s">
        <v>15</v>
      </c>
      <c r="B8" s="43">
        <v>1992533</v>
      </c>
      <c r="C8" s="43">
        <v>1803739</v>
      </c>
      <c r="D8" s="43">
        <v>906817</v>
      </c>
      <c r="E8" s="44">
        <v>896922</v>
      </c>
      <c r="F8" s="49">
        <v>186393</v>
      </c>
      <c r="G8" s="44">
        <v>93883</v>
      </c>
      <c r="H8" s="44">
        <v>92510</v>
      </c>
      <c r="I8" s="44">
        <v>2401</v>
      </c>
      <c r="J8" s="44">
        <v>1209</v>
      </c>
      <c r="K8" s="44">
        <v>1192</v>
      </c>
      <c r="L8" s="45"/>
      <c r="M8" s="44">
        <v>1832855</v>
      </c>
      <c r="N8" s="46">
        <v>0.98411440075728851</v>
      </c>
      <c r="O8" s="50">
        <v>186500</v>
      </c>
      <c r="P8" s="46">
        <v>0.99942627345844504</v>
      </c>
      <c r="Q8" s="44">
        <v>3700</v>
      </c>
      <c r="R8" s="47">
        <v>0.64891891891891895</v>
      </c>
    </row>
    <row r="9" spans="1:18" x14ac:dyDescent="0.45">
      <c r="A9" s="48" t="s">
        <v>16</v>
      </c>
      <c r="B9" s="43">
        <v>1915216</v>
      </c>
      <c r="C9" s="43">
        <v>1671984</v>
      </c>
      <c r="D9" s="43">
        <v>841299</v>
      </c>
      <c r="E9" s="44">
        <v>830685</v>
      </c>
      <c r="F9" s="49">
        <v>243138</v>
      </c>
      <c r="G9" s="44">
        <v>122161</v>
      </c>
      <c r="H9" s="44">
        <v>120977</v>
      </c>
      <c r="I9" s="44">
        <v>94</v>
      </c>
      <c r="J9" s="44">
        <v>48</v>
      </c>
      <c r="K9" s="44">
        <v>46</v>
      </c>
      <c r="L9" s="45"/>
      <c r="M9" s="44">
        <v>1765985</v>
      </c>
      <c r="N9" s="46">
        <v>0.94677134856751333</v>
      </c>
      <c r="O9" s="50">
        <v>227500</v>
      </c>
      <c r="P9" s="46">
        <v>1.0687384615384616</v>
      </c>
      <c r="Q9" s="44">
        <v>160</v>
      </c>
      <c r="R9" s="47">
        <v>0.58750000000000002</v>
      </c>
    </row>
    <row r="10" spans="1:18" x14ac:dyDescent="0.45">
      <c r="A10" s="48" t="s">
        <v>17</v>
      </c>
      <c r="B10" s="43">
        <v>3474355</v>
      </c>
      <c r="C10" s="43">
        <v>2734654</v>
      </c>
      <c r="D10" s="43">
        <v>1375344</v>
      </c>
      <c r="E10" s="44">
        <v>1359310</v>
      </c>
      <c r="F10" s="49">
        <v>739654</v>
      </c>
      <c r="G10" s="44">
        <v>370957</v>
      </c>
      <c r="H10" s="44">
        <v>368697</v>
      </c>
      <c r="I10" s="44">
        <v>47</v>
      </c>
      <c r="J10" s="44">
        <v>21</v>
      </c>
      <c r="K10" s="44">
        <v>26</v>
      </c>
      <c r="L10" s="45"/>
      <c r="M10" s="44">
        <v>2947365</v>
      </c>
      <c r="N10" s="46">
        <v>0.92783011265995219</v>
      </c>
      <c r="O10" s="50">
        <v>854400</v>
      </c>
      <c r="P10" s="46">
        <v>0.86569990636704119</v>
      </c>
      <c r="Q10" s="44">
        <v>140</v>
      </c>
      <c r="R10" s="47">
        <v>0.33571428571428569</v>
      </c>
    </row>
    <row r="11" spans="1:18" x14ac:dyDescent="0.45">
      <c r="A11" s="48" t="s">
        <v>18</v>
      </c>
      <c r="B11" s="43">
        <v>1544251</v>
      </c>
      <c r="C11" s="43">
        <v>1449017</v>
      </c>
      <c r="D11" s="43">
        <v>727953</v>
      </c>
      <c r="E11" s="44">
        <v>721064</v>
      </c>
      <c r="F11" s="49">
        <v>95178</v>
      </c>
      <c r="G11" s="44">
        <v>47897</v>
      </c>
      <c r="H11" s="44">
        <v>47281</v>
      </c>
      <c r="I11" s="44">
        <v>56</v>
      </c>
      <c r="J11" s="44">
        <v>28</v>
      </c>
      <c r="K11" s="44">
        <v>28</v>
      </c>
      <c r="L11" s="45"/>
      <c r="M11" s="44">
        <v>1463055</v>
      </c>
      <c r="N11" s="46">
        <v>0.9904050086975541</v>
      </c>
      <c r="O11" s="50">
        <v>87900</v>
      </c>
      <c r="P11" s="46">
        <v>1.0827986348122867</v>
      </c>
      <c r="Q11" s="44">
        <v>140</v>
      </c>
      <c r="R11" s="47">
        <v>0.4</v>
      </c>
    </row>
    <row r="12" spans="1:18" x14ac:dyDescent="0.45">
      <c r="A12" s="48" t="s">
        <v>19</v>
      </c>
      <c r="B12" s="43">
        <v>1687491</v>
      </c>
      <c r="C12" s="43">
        <v>1610450</v>
      </c>
      <c r="D12" s="43">
        <v>811004</v>
      </c>
      <c r="E12" s="44">
        <v>799446</v>
      </c>
      <c r="F12" s="49">
        <v>76880</v>
      </c>
      <c r="G12" s="44">
        <v>38593</v>
      </c>
      <c r="H12" s="44">
        <v>38287</v>
      </c>
      <c r="I12" s="44">
        <v>161</v>
      </c>
      <c r="J12" s="44">
        <v>80</v>
      </c>
      <c r="K12" s="44">
        <v>81</v>
      </c>
      <c r="L12" s="45"/>
      <c r="M12" s="44">
        <v>1637995</v>
      </c>
      <c r="N12" s="46">
        <v>0.98318370935198218</v>
      </c>
      <c r="O12" s="50">
        <v>61700</v>
      </c>
      <c r="P12" s="46">
        <v>1.246029173419773</v>
      </c>
      <c r="Q12" s="44">
        <v>340</v>
      </c>
      <c r="R12" s="47">
        <v>0.47352941176470587</v>
      </c>
    </row>
    <row r="13" spans="1:18" x14ac:dyDescent="0.45">
      <c r="A13" s="48" t="s">
        <v>20</v>
      </c>
      <c r="B13" s="43">
        <v>2890576</v>
      </c>
      <c r="C13" s="43">
        <v>2683906</v>
      </c>
      <c r="D13" s="43">
        <v>1351123</v>
      </c>
      <c r="E13" s="44">
        <v>1332783</v>
      </c>
      <c r="F13" s="49">
        <v>206418</v>
      </c>
      <c r="G13" s="44">
        <v>103878</v>
      </c>
      <c r="H13" s="44">
        <v>102540</v>
      </c>
      <c r="I13" s="44">
        <v>252</v>
      </c>
      <c r="J13" s="44">
        <v>127</v>
      </c>
      <c r="K13" s="44">
        <v>125</v>
      </c>
      <c r="L13" s="45"/>
      <c r="M13" s="44">
        <v>2776840</v>
      </c>
      <c r="N13" s="46">
        <v>0.96653246135895476</v>
      </c>
      <c r="O13" s="50">
        <v>178600</v>
      </c>
      <c r="P13" s="46">
        <v>1.1557558790593505</v>
      </c>
      <c r="Q13" s="44">
        <v>560</v>
      </c>
      <c r="R13" s="47">
        <v>0.45</v>
      </c>
    </row>
    <row r="14" spans="1:18" x14ac:dyDescent="0.45">
      <c r="A14" s="48" t="s">
        <v>21</v>
      </c>
      <c r="B14" s="43">
        <v>4542252</v>
      </c>
      <c r="C14" s="43">
        <v>3673596</v>
      </c>
      <c r="D14" s="43">
        <v>1847655</v>
      </c>
      <c r="E14" s="44">
        <v>1825941</v>
      </c>
      <c r="F14" s="49">
        <v>868290</v>
      </c>
      <c r="G14" s="44">
        <v>435895</v>
      </c>
      <c r="H14" s="44">
        <v>432395</v>
      </c>
      <c r="I14" s="44">
        <v>366</v>
      </c>
      <c r="J14" s="44">
        <v>178</v>
      </c>
      <c r="K14" s="44">
        <v>188</v>
      </c>
      <c r="L14" s="45"/>
      <c r="M14" s="44">
        <v>3868205</v>
      </c>
      <c r="N14" s="46">
        <v>0.94969010173969581</v>
      </c>
      <c r="O14" s="50">
        <v>892500</v>
      </c>
      <c r="P14" s="46">
        <v>0.97287394957983198</v>
      </c>
      <c r="Q14" s="44">
        <v>860</v>
      </c>
      <c r="R14" s="47">
        <v>0.42558139534883721</v>
      </c>
    </row>
    <row r="15" spans="1:18" x14ac:dyDescent="0.45">
      <c r="A15" s="51" t="s">
        <v>22</v>
      </c>
      <c r="B15" s="43">
        <v>3014450</v>
      </c>
      <c r="C15" s="43">
        <v>2632487</v>
      </c>
      <c r="D15" s="43">
        <v>1323890</v>
      </c>
      <c r="E15" s="44">
        <v>1308597</v>
      </c>
      <c r="F15" s="49">
        <v>381136</v>
      </c>
      <c r="G15" s="44">
        <v>191750</v>
      </c>
      <c r="H15" s="44">
        <v>189386</v>
      </c>
      <c r="I15" s="44">
        <v>827</v>
      </c>
      <c r="J15" s="44">
        <v>417</v>
      </c>
      <c r="K15" s="44">
        <v>410</v>
      </c>
      <c r="L15" s="45"/>
      <c r="M15" s="44">
        <v>2698650</v>
      </c>
      <c r="N15" s="46">
        <v>0.97548292664850944</v>
      </c>
      <c r="O15" s="50">
        <v>375900</v>
      </c>
      <c r="P15" s="46">
        <v>1.0139292364990689</v>
      </c>
      <c r="Q15" s="44">
        <v>1120</v>
      </c>
      <c r="R15" s="47">
        <v>0.73839285714285718</v>
      </c>
    </row>
    <row r="16" spans="1:18" x14ac:dyDescent="0.45">
      <c r="A16" s="48" t="s">
        <v>23</v>
      </c>
      <c r="B16" s="43">
        <v>2961320</v>
      </c>
      <c r="C16" s="43">
        <v>2112763</v>
      </c>
      <c r="D16" s="43">
        <v>1062909</v>
      </c>
      <c r="E16" s="44">
        <v>1049854</v>
      </c>
      <c r="F16" s="49">
        <v>848343</v>
      </c>
      <c r="G16" s="44">
        <v>425653</v>
      </c>
      <c r="H16" s="44">
        <v>422690</v>
      </c>
      <c r="I16" s="44">
        <v>214</v>
      </c>
      <c r="J16" s="44">
        <v>94</v>
      </c>
      <c r="K16" s="44">
        <v>120</v>
      </c>
      <c r="L16" s="45"/>
      <c r="M16" s="44">
        <v>2329595</v>
      </c>
      <c r="N16" s="46">
        <v>0.90692287715246644</v>
      </c>
      <c r="O16" s="50">
        <v>887500</v>
      </c>
      <c r="P16" s="46">
        <v>0.9558794366197183</v>
      </c>
      <c r="Q16" s="44">
        <v>340</v>
      </c>
      <c r="R16" s="47">
        <v>0.62941176470588234</v>
      </c>
    </row>
    <row r="17" spans="1:18" x14ac:dyDescent="0.45">
      <c r="A17" s="48" t="s">
        <v>24</v>
      </c>
      <c r="B17" s="43">
        <v>11372888</v>
      </c>
      <c r="C17" s="43">
        <v>9682784</v>
      </c>
      <c r="D17" s="43">
        <v>4875959</v>
      </c>
      <c r="E17" s="44">
        <v>4806825</v>
      </c>
      <c r="F17" s="49">
        <v>1672089</v>
      </c>
      <c r="G17" s="44">
        <v>837586</v>
      </c>
      <c r="H17" s="44">
        <v>834503</v>
      </c>
      <c r="I17" s="44">
        <v>18015</v>
      </c>
      <c r="J17" s="44">
        <v>9040</v>
      </c>
      <c r="K17" s="44">
        <v>8975</v>
      </c>
      <c r="L17" s="45"/>
      <c r="M17" s="44">
        <v>10144410</v>
      </c>
      <c r="N17" s="46">
        <v>0.95449454428596636</v>
      </c>
      <c r="O17" s="50">
        <v>659400</v>
      </c>
      <c r="P17" s="46">
        <v>2.5357734303912647</v>
      </c>
      <c r="Q17" s="44">
        <v>37520</v>
      </c>
      <c r="R17" s="47">
        <v>0.48014392324093819</v>
      </c>
    </row>
    <row r="18" spans="1:18" x14ac:dyDescent="0.45">
      <c r="A18" s="48" t="s">
        <v>25</v>
      </c>
      <c r="B18" s="43">
        <v>9695106</v>
      </c>
      <c r="C18" s="43">
        <v>8000244</v>
      </c>
      <c r="D18" s="43">
        <v>4025694</v>
      </c>
      <c r="E18" s="44">
        <v>3974550</v>
      </c>
      <c r="F18" s="49">
        <v>1694078</v>
      </c>
      <c r="G18" s="44">
        <v>849024</v>
      </c>
      <c r="H18" s="44">
        <v>845054</v>
      </c>
      <c r="I18" s="44">
        <v>784</v>
      </c>
      <c r="J18" s="44">
        <v>364</v>
      </c>
      <c r="K18" s="44">
        <v>420</v>
      </c>
      <c r="L18" s="45"/>
      <c r="M18" s="44">
        <v>8345845</v>
      </c>
      <c r="N18" s="46">
        <v>0.9585900528945841</v>
      </c>
      <c r="O18" s="50">
        <v>643300</v>
      </c>
      <c r="P18" s="46">
        <v>2.6334183118296286</v>
      </c>
      <c r="Q18" s="44">
        <v>4360</v>
      </c>
      <c r="R18" s="47">
        <v>0.1798165137614679</v>
      </c>
    </row>
    <row r="19" spans="1:18" x14ac:dyDescent="0.45">
      <c r="A19" s="48" t="s">
        <v>26</v>
      </c>
      <c r="B19" s="43">
        <v>20976354</v>
      </c>
      <c r="C19" s="43">
        <v>15620555</v>
      </c>
      <c r="D19" s="43">
        <v>7866620</v>
      </c>
      <c r="E19" s="44">
        <v>7753935</v>
      </c>
      <c r="F19" s="49">
        <v>5342448</v>
      </c>
      <c r="G19" s="44">
        <v>2681035</v>
      </c>
      <c r="H19" s="44">
        <v>2661413</v>
      </c>
      <c r="I19" s="44">
        <v>13351</v>
      </c>
      <c r="J19" s="44">
        <v>6543</v>
      </c>
      <c r="K19" s="44">
        <v>6808</v>
      </c>
      <c r="L19" s="45"/>
      <c r="M19" s="44">
        <v>16887090</v>
      </c>
      <c r="N19" s="46">
        <v>0.92499980754529054</v>
      </c>
      <c r="O19" s="50">
        <v>10132950</v>
      </c>
      <c r="P19" s="46">
        <v>0.52723520791082557</v>
      </c>
      <c r="Q19" s="44">
        <v>43540</v>
      </c>
      <c r="R19" s="47">
        <v>0.30663757464400554</v>
      </c>
    </row>
    <row r="20" spans="1:18" x14ac:dyDescent="0.45">
      <c r="A20" s="48" t="s">
        <v>27</v>
      </c>
      <c r="B20" s="43">
        <v>14163369</v>
      </c>
      <c r="C20" s="43">
        <v>10831971</v>
      </c>
      <c r="D20" s="43">
        <v>5446243</v>
      </c>
      <c r="E20" s="44">
        <v>5385728</v>
      </c>
      <c r="F20" s="49">
        <v>3325321</v>
      </c>
      <c r="G20" s="44">
        <v>1665681</v>
      </c>
      <c r="H20" s="44">
        <v>1659640</v>
      </c>
      <c r="I20" s="44">
        <v>6077</v>
      </c>
      <c r="J20" s="44">
        <v>3059</v>
      </c>
      <c r="K20" s="44">
        <v>3018</v>
      </c>
      <c r="L20" s="45"/>
      <c r="M20" s="44">
        <v>11400935</v>
      </c>
      <c r="N20" s="46">
        <v>0.95009497028094625</v>
      </c>
      <c r="O20" s="50">
        <v>1939600</v>
      </c>
      <c r="P20" s="46">
        <v>1.7144364817488142</v>
      </c>
      <c r="Q20" s="44">
        <v>11540</v>
      </c>
      <c r="R20" s="47">
        <v>0.52660311958405548</v>
      </c>
    </row>
    <row r="21" spans="1:18" x14ac:dyDescent="0.45">
      <c r="A21" s="48" t="s">
        <v>28</v>
      </c>
      <c r="B21" s="43">
        <v>3474531</v>
      </c>
      <c r="C21" s="43">
        <v>2905142</v>
      </c>
      <c r="D21" s="43">
        <v>1459085</v>
      </c>
      <c r="E21" s="44">
        <v>1446057</v>
      </c>
      <c r="F21" s="49">
        <v>569311</v>
      </c>
      <c r="G21" s="44">
        <v>285850</v>
      </c>
      <c r="H21" s="44">
        <v>283461</v>
      </c>
      <c r="I21" s="44">
        <v>78</v>
      </c>
      <c r="J21" s="44">
        <v>35</v>
      </c>
      <c r="K21" s="44">
        <v>43</v>
      </c>
      <c r="L21" s="45"/>
      <c r="M21" s="44">
        <v>3078305</v>
      </c>
      <c r="N21" s="46">
        <v>0.94374728949860398</v>
      </c>
      <c r="O21" s="50">
        <v>584800</v>
      </c>
      <c r="P21" s="46">
        <v>0.97351402188782488</v>
      </c>
      <c r="Q21" s="44">
        <v>240</v>
      </c>
      <c r="R21" s="47">
        <v>0.32500000000000001</v>
      </c>
    </row>
    <row r="22" spans="1:18" x14ac:dyDescent="0.45">
      <c r="A22" s="48" t="s">
        <v>29</v>
      </c>
      <c r="B22" s="43">
        <v>1650463</v>
      </c>
      <c r="C22" s="43">
        <v>1464701</v>
      </c>
      <c r="D22" s="43">
        <v>736807</v>
      </c>
      <c r="E22" s="44">
        <v>727894</v>
      </c>
      <c r="F22" s="49">
        <v>185550</v>
      </c>
      <c r="G22" s="44">
        <v>93027</v>
      </c>
      <c r="H22" s="44">
        <v>92523</v>
      </c>
      <c r="I22" s="44">
        <v>212</v>
      </c>
      <c r="J22" s="44">
        <v>110</v>
      </c>
      <c r="K22" s="44">
        <v>102</v>
      </c>
      <c r="L22" s="45"/>
      <c r="M22" s="44">
        <v>1511420</v>
      </c>
      <c r="N22" s="46">
        <v>0.96908933320982915</v>
      </c>
      <c r="O22" s="50">
        <v>176600</v>
      </c>
      <c r="P22" s="46">
        <v>1.0506795016987542</v>
      </c>
      <c r="Q22" s="44">
        <v>440</v>
      </c>
      <c r="R22" s="47">
        <v>0.48181818181818181</v>
      </c>
    </row>
    <row r="23" spans="1:18" x14ac:dyDescent="0.45">
      <c r="A23" s="48" t="s">
        <v>30</v>
      </c>
      <c r="B23" s="43">
        <v>1704311</v>
      </c>
      <c r="C23" s="43">
        <v>1498535</v>
      </c>
      <c r="D23" s="43">
        <v>753472</v>
      </c>
      <c r="E23" s="44">
        <v>745063</v>
      </c>
      <c r="F23" s="49">
        <v>204779</v>
      </c>
      <c r="G23" s="44">
        <v>102777</v>
      </c>
      <c r="H23" s="44">
        <v>102002</v>
      </c>
      <c r="I23" s="44">
        <v>997</v>
      </c>
      <c r="J23" s="44">
        <v>503</v>
      </c>
      <c r="K23" s="44">
        <v>494</v>
      </c>
      <c r="L23" s="45"/>
      <c r="M23" s="44">
        <v>1546430</v>
      </c>
      <c r="N23" s="46">
        <v>0.96902866602432702</v>
      </c>
      <c r="O23" s="50">
        <v>220900</v>
      </c>
      <c r="P23" s="46">
        <v>0.92702127659574463</v>
      </c>
      <c r="Q23" s="44">
        <v>1080</v>
      </c>
      <c r="R23" s="47">
        <v>0.92314814814814816</v>
      </c>
    </row>
    <row r="24" spans="1:18" x14ac:dyDescent="0.45">
      <c r="A24" s="48" t="s">
        <v>31</v>
      </c>
      <c r="B24" s="43">
        <v>1173135</v>
      </c>
      <c r="C24" s="43">
        <v>1031637</v>
      </c>
      <c r="D24" s="43">
        <v>519627</v>
      </c>
      <c r="E24" s="44">
        <v>512010</v>
      </c>
      <c r="F24" s="49">
        <v>141435</v>
      </c>
      <c r="G24" s="44">
        <v>71108</v>
      </c>
      <c r="H24" s="44">
        <v>70327</v>
      </c>
      <c r="I24" s="44">
        <v>63</v>
      </c>
      <c r="J24" s="44">
        <v>21</v>
      </c>
      <c r="K24" s="44">
        <v>42</v>
      </c>
      <c r="L24" s="45"/>
      <c r="M24" s="44">
        <v>1068670</v>
      </c>
      <c r="N24" s="46">
        <v>0.96534664583079899</v>
      </c>
      <c r="O24" s="50">
        <v>145200</v>
      </c>
      <c r="P24" s="46">
        <v>0.9740702479338843</v>
      </c>
      <c r="Q24" s="44">
        <v>140</v>
      </c>
      <c r="R24" s="47">
        <v>0.45</v>
      </c>
    </row>
    <row r="25" spans="1:18" x14ac:dyDescent="0.45">
      <c r="A25" s="48" t="s">
        <v>32</v>
      </c>
      <c r="B25" s="43">
        <v>1254908</v>
      </c>
      <c r="C25" s="43">
        <v>1105903</v>
      </c>
      <c r="D25" s="43">
        <v>555614</v>
      </c>
      <c r="E25" s="44">
        <v>550289</v>
      </c>
      <c r="F25" s="49">
        <v>148978</v>
      </c>
      <c r="G25" s="44">
        <v>74811</v>
      </c>
      <c r="H25" s="44">
        <v>74167</v>
      </c>
      <c r="I25" s="44">
        <v>27</v>
      </c>
      <c r="J25" s="44">
        <v>10</v>
      </c>
      <c r="K25" s="44">
        <v>17</v>
      </c>
      <c r="L25" s="45"/>
      <c r="M25" s="44">
        <v>1196190</v>
      </c>
      <c r="N25" s="46">
        <v>0.92452118810556849</v>
      </c>
      <c r="O25" s="50">
        <v>139400</v>
      </c>
      <c r="P25" s="46">
        <v>1.0687087517934002</v>
      </c>
      <c r="Q25" s="44">
        <v>280</v>
      </c>
      <c r="R25" s="47">
        <v>9.6428571428571433E-2</v>
      </c>
    </row>
    <row r="26" spans="1:18" x14ac:dyDescent="0.45">
      <c r="A26" s="48" t="s">
        <v>33</v>
      </c>
      <c r="B26" s="43">
        <v>3174904</v>
      </c>
      <c r="C26" s="43">
        <v>2887048</v>
      </c>
      <c r="D26" s="43">
        <v>1449265</v>
      </c>
      <c r="E26" s="44">
        <v>1437783</v>
      </c>
      <c r="F26" s="49">
        <v>287735</v>
      </c>
      <c r="G26" s="44">
        <v>144789</v>
      </c>
      <c r="H26" s="44">
        <v>142946</v>
      </c>
      <c r="I26" s="44">
        <v>121</v>
      </c>
      <c r="J26" s="44">
        <v>55</v>
      </c>
      <c r="K26" s="44">
        <v>66</v>
      </c>
      <c r="L26" s="45"/>
      <c r="M26" s="44">
        <v>3001070</v>
      </c>
      <c r="N26" s="46">
        <v>0.96200621778232431</v>
      </c>
      <c r="O26" s="50">
        <v>268100</v>
      </c>
      <c r="P26" s="46">
        <v>1.0732375979112272</v>
      </c>
      <c r="Q26" s="44">
        <v>140</v>
      </c>
      <c r="R26" s="47">
        <v>0.86428571428571432</v>
      </c>
    </row>
    <row r="27" spans="1:18" x14ac:dyDescent="0.45">
      <c r="A27" s="48" t="s">
        <v>34</v>
      </c>
      <c r="B27" s="43">
        <v>3074427</v>
      </c>
      <c r="C27" s="43">
        <v>2734375</v>
      </c>
      <c r="D27" s="43">
        <v>1374820</v>
      </c>
      <c r="E27" s="44">
        <v>1359555</v>
      </c>
      <c r="F27" s="49">
        <v>337927</v>
      </c>
      <c r="G27" s="44">
        <v>170197</v>
      </c>
      <c r="H27" s="44">
        <v>167730</v>
      </c>
      <c r="I27" s="44">
        <v>2125</v>
      </c>
      <c r="J27" s="44">
        <v>1065</v>
      </c>
      <c r="K27" s="44">
        <v>1060</v>
      </c>
      <c r="L27" s="45"/>
      <c r="M27" s="44">
        <v>2827425</v>
      </c>
      <c r="N27" s="46">
        <v>0.9670901969106166</v>
      </c>
      <c r="O27" s="50">
        <v>279600</v>
      </c>
      <c r="P27" s="46">
        <v>1.2086087267525036</v>
      </c>
      <c r="Q27" s="44">
        <v>2580</v>
      </c>
      <c r="R27" s="47">
        <v>0.8236434108527132</v>
      </c>
    </row>
    <row r="28" spans="1:18" x14ac:dyDescent="0.45">
      <c r="A28" s="48" t="s">
        <v>35</v>
      </c>
      <c r="B28" s="43">
        <v>5827190</v>
      </c>
      <c r="C28" s="43">
        <v>5049148</v>
      </c>
      <c r="D28" s="43">
        <v>2540107</v>
      </c>
      <c r="E28" s="44">
        <v>2509041</v>
      </c>
      <c r="F28" s="49">
        <v>777862</v>
      </c>
      <c r="G28" s="44">
        <v>390157</v>
      </c>
      <c r="H28" s="44">
        <v>387705</v>
      </c>
      <c r="I28" s="44">
        <v>180</v>
      </c>
      <c r="J28" s="44">
        <v>91</v>
      </c>
      <c r="K28" s="44">
        <v>89</v>
      </c>
      <c r="L28" s="45"/>
      <c r="M28" s="44">
        <v>5131120</v>
      </c>
      <c r="N28" s="46">
        <v>0.98402454045120757</v>
      </c>
      <c r="O28" s="50">
        <v>752600</v>
      </c>
      <c r="P28" s="46">
        <v>1.033566303481265</v>
      </c>
      <c r="Q28" s="44">
        <v>1060</v>
      </c>
      <c r="R28" s="47">
        <v>0.16981132075471697</v>
      </c>
    </row>
    <row r="29" spans="1:18" x14ac:dyDescent="0.45">
      <c r="A29" s="48" t="s">
        <v>36</v>
      </c>
      <c r="B29" s="43">
        <v>11080037</v>
      </c>
      <c r="C29" s="43">
        <v>8651946</v>
      </c>
      <c r="D29" s="43">
        <v>4350817</v>
      </c>
      <c r="E29" s="44">
        <v>4301129</v>
      </c>
      <c r="F29" s="49">
        <v>2427370</v>
      </c>
      <c r="G29" s="44">
        <v>1218028</v>
      </c>
      <c r="H29" s="44">
        <v>1209342</v>
      </c>
      <c r="I29" s="44">
        <v>721</v>
      </c>
      <c r="J29" s="44">
        <v>343</v>
      </c>
      <c r="K29" s="44">
        <v>378</v>
      </c>
      <c r="L29" s="45"/>
      <c r="M29" s="44">
        <v>9496710</v>
      </c>
      <c r="N29" s="46">
        <v>0.91104666774072285</v>
      </c>
      <c r="O29" s="50">
        <v>2709600</v>
      </c>
      <c r="P29" s="46">
        <v>0.89584071449660463</v>
      </c>
      <c r="Q29" s="44">
        <v>1340</v>
      </c>
      <c r="R29" s="47">
        <v>0.53805970149253735</v>
      </c>
    </row>
    <row r="30" spans="1:18" x14ac:dyDescent="0.45">
      <c r="A30" s="48" t="s">
        <v>37</v>
      </c>
      <c r="B30" s="43">
        <v>2730385</v>
      </c>
      <c r="C30" s="43">
        <v>2459810</v>
      </c>
      <c r="D30" s="43">
        <v>1235685</v>
      </c>
      <c r="E30" s="44">
        <v>1224125</v>
      </c>
      <c r="F30" s="49">
        <v>270100</v>
      </c>
      <c r="G30" s="44">
        <v>135820</v>
      </c>
      <c r="H30" s="44">
        <v>134280</v>
      </c>
      <c r="I30" s="44">
        <v>475</v>
      </c>
      <c r="J30" s="44">
        <v>240</v>
      </c>
      <c r="K30" s="44">
        <v>235</v>
      </c>
      <c r="L30" s="45"/>
      <c r="M30" s="44">
        <v>2556715</v>
      </c>
      <c r="N30" s="46">
        <v>0.9620978482153858</v>
      </c>
      <c r="O30" s="50">
        <v>239400</v>
      </c>
      <c r="P30" s="46">
        <v>1.1282372598162071</v>
      </c>
      <c r="Q30" s="44">
        <v>780</v>
      </c>
      <c r="R30" s="47">
        <v>0.60897435897435892</v>
      </c>
    </row>
    <row r="31" spans="1:18" x14ac:dyDescent="0.45">
      <c r="A31" s="48" t="s">
        <v>38</v>
      </c>
      <c r="B31" s="43">
        <v>2151090</v>
      </c>
      <c r="C31" s="43">
        <v>1782724</v>
      </c>
      <c r="D31" s="43">
        <v>896408</v>
      </c>
      <c r="E31" s="44">
        <v>886316</v>
      </c>
      <c r="F31" s="49">
        <v>368273</v>
      </c>
      <c r="G31" s="44">
        <v>184538</v>
      </c>
      <c r="H31" s="44">
        <v>183735</v>
      </c>
      <c r="I31" s="44">
        <v>93</v>
      </c>
      <c r="J31" s="44">
        <v>48</v>
      </c>
      <c r="K31" s="44">
        <v>45</v>
      </c>
      <c r="L31" s="45"/>
      <c r="M31" s="44">
        <v>1839980</v>
      </c>
      <c r="N31" s="46">
        <v>0.96888227045946151</v>
      </c>
      <c r="O31" s="50">
        <v>348300</v>
      </c>
      <c r="P31" s="46">
        <v>1.0573442434682745</v>
      </c>
      <c r="Q31" s="44">
        <v>240</v>
      </c>
      <c r="R31" s="47">
        <v>0.38750000000000001</v>
      </c>
    </row>
    <row r="32" spans="1:18" x14ac:dyDescent="0.45">
      <c r="A32" s="48" t="s">
        <v>39</v>
      </c>
      <c r="B32" s="43">
        <v>3718962</v>
      </c>
      <c r="C32" s="43">
        <v>3068502</v>
      </c>
      <c r="D32" s="43">
        <v>1540797</v>
      </c>
      <c r="E32" s="44">
        <v>1527705</v>
      </c>
      <c r="F32" s="49">
        <v>649967</v>
      </c>
      <c r="G32" s="44">
        <v>326447</v>
      </c>
      <c r="H32" s="44">
        <v>323520</v>
      </c>
      <c r="I32" s="44">
        <v>493</v>
      </c>
      <c r="J32" s="44">
        <v>254</v>
      </c>
      <c r="K32" s="44">
        <v>239</v>
      </c>
      <c r="L32" s="45"/>
      <c r="M32" s="44">
        <v>3270695</v>
      </c>
      <c r="N32" s="46">
        <v>0.93818041731191693</v>
      </c>
      <c r="O32" s="50">
        <v>704200</v>
      </c>
      <c r="P32" s="46">
        <v>0.92298636750923035</v>
      </c>
      <c r="Q32" s="44">
        <v>1060</v>
      </c>
      <c r="R32" s="47">
        <v>0.46509433962264152</v>
      </c>
    </row>
    <row r="33" spans="1:18" x14ac:dyDescent="0.45">
      <c r="A33" s="48" t="s">
        <v>40</v>
      </c>
      <c r="B33" s="43">
        <v>12800690</v>
      </c>
      <c r="C33" s="43">
        <v>9870892</v>
      </c>
      <c r="D33" s="43">
        <v>4959026</v>
      </c>
      <c r="E33" s="44">
        <v>4911866</v>
      </c>
      <c r="F33" s="49">
        <v>2865999</v>
      </c>
      <c r="G33" s="44">
        <v>1437230</v>
      </c>
      <c r="H33" s="44">
        <v>1428769</v>
      </c>
      <c r="I33" s="44">
        <v>63799</v>
      </c>
      <c r="J33" s="44">
        <v>32140</v>
      </c>
      <c r="K33" s="44">
        <v>31659</v>
      </c>
      <c r="L33" s="45"/>
      <c r="M33" s="44">
        <v>11045065</v>
      </c>
      <c r="N33" s="46">
        <v>0.89369252240706598</v>
      </c>
      <c r="O33" s="50">
        <v>3481300</v>
      </c>
      <c r="P33" s="46">
        <v>0.82325539310027862</v>
      </c>
      <c r="Q33" s="44">
        <v>72620</v>
      </c>
      <c r="R33" s="47">
        <v>0.87853208482511702</v>
      </c>
    </row>
    <row r="34" spans="1:18" x14ac:dyDescent="0.45">
      <c r="A34" s="48" t="s">
        <v>41</v>
      </c>
      <c r="B34" s="43">
        <v>8223035</v>
      </c>
      <c r="C34" s="43">
        <v>6839434</v>
      </c>
      <c r="D34" s="43">
        <v>3436640</v>
      </c>
      <c r="E34" s="44">
        <v>3402794</v>
      </c>
      <c r="F34" s="49">
        <v>1382489</v>
      </c>
      <c r="G34" s="44">
        <v>694788</v>
      </c>
      <c r="H34" s="44">
        <v>687701</v>
      </c>
      <c r="I34" s="44">
        <v>1112</v>
      </c>
      <c r="J34" s="44">
        <v>546</v>
      </c>
      <c r="K34" s="44">
        <v>566</v>
      </c>
      <c r="L34" s="45"/>
      <c r="M34" s="44">
        <v>7300935</v>
      </c>
      <c r="N34" s="46">
        <v>0.9367887811629606</v>
      </c>
      <c r="O34" s="50">
        <v>1135400</v>
      </c>
      <c r="P34" s="46">
        <v>1.217622864188832</v>
      </c>
      <c r="Q34" s="44">
        <v>2440</v>
      </c>
      <c r="R34" s="47">
        <v>0.45573770491803278</v>
      </c>
    </row>
    <row r="35" spans="1:18" x14ac:dyDescent="0.45">
      <c r="A35" s="48" t="s">
        <v>42</v>
      </c>
      <c r="B35" s="43">
        <v>2019782</v>
      </c>
      <c r="C35" s="43">
        <v>1797980</v>
      </c>
      <c r="D35" s="43">
        <v>903544</v>
      </c>
      <c r="E35" s="44">
        <v>894436</v>
      </c>
      <c r="F35" s="49">
        <v>221613</v>
      </c>
      <c r="G35" s="44">
        <v>111088</v>
      </c>
      <c r="H35" s="44">
        <v>110525</v>
      </c>
      <c r="I35" s="44">
        <v>189</v>
      </c>
      <c r="J35" s="44">
        <v>92</v>
      </c>
      <c r="K35" s="44">
        <v>97</v>
      </c>
      <c r="L35" s="45"/>
      <c r="M35" s="44">
        <v>1933500</v>
      </c>
      <c r="N35" s="46">
        <v>0.92990949056115857</v>
      </c>
      <c r="O35" s="50">
        <v>127300</v>
      </c>
      <c r="P35" s="46">
        <v>1.7408719560094266</v>
      </c>
      <c r="Q35" s="44">
        <v>700</v>
      </c>
      <c r="R35" s="47">
        <v>0.27</v>
      </c>
    </row>
    <row r="36" spans="1:18" x14ac:dyDescent="0.45">
      <c r="A36" s="48" t="s">
        <v>43</v>
      </c>
      <c r="B36" s="43">
        <v>1374142</v>
      </c>
      <c r="C36" s="43">
        <v>1312138</v>
      </c>
      <c r="D36" s="43">
        <v>659484</v>
      </c>
      <c r="E36" s="44">
        <v>652654</v>
      </c>
      <c r="F36" s="49">
        <v>61929</v>
      </c>
      <c r="G36" s="44">
        <v>31087</v>
      </c>
      <c r="H36" s="44">
        <v>30842</v>
      </c>
      <c r="I36" s="44">
        <v>75</v>
      </c>
      <c r="J36" s="44">
        <v>39</v>
      </c>
      <c r="K36" s="44">
        <v>36</v>
      </c>
      <c r="L36" s="45"/>
      <c r="M36" s="44">
        <v>1364345</v>
      </c>
      <c r="N36" s="46">
        <v>0.96173475184062684</v>
      </c>
      <c r="O36" s="50">
        <v>48100</v>
      </c>
      <c r="P36" s="46">
        <v>1.2875051975051974</v>
      </c>
      <c r="Q36" s="44">
        <v>160</v>
      </c>
      <c r="R36" s="47">
        <v>0.46875</v>
      </c>
    </row>
    <row r="37" spans="1:18" x14ac:dyDescent="0.45">
      <c r="A37" s="48" t="s">
        <v>44</v>
      </c>
      <c r="B37" s="43">
        <v>801876</v>
      </c>
      <c r="C37" s="43">
        <v>702202</v>
      </c>
      <c r="D37" s="43">
        <v>353341</v>
      </c>
      <c r="E37" s="44">
        <v>348861</v>
      </c>
      <c r="F37" s="49">
        <v>99611</v>
      </c>
      <c r="G37" s="44">
        <v>50010</v>
      </c>
      <c r="H37" s="44">
        <v>49601</v>
      </c>
      <c r="I37" s="44">
        <v>63</v>
      </c>
      <c r="J37" s="44">
        <v>30</v>
      </c>
      <c r="K37" s="44">
        <v>33</v>
      </c>
      <c r="L37" s="45"/>
      <c r="M37" s="44">
        <v>771460</v>
      </c>
      <c r="N37" s="46">
        <v>0.91022476862053769</v>
      </c>
      <c r="O37" s="50">
        <v>110800</v>
      </c>
      <c r="P37" s="46">
        <v>0.89901624548736458</v>
      </c>
      <c r="Q37" s="44">
        <v>340</v>
      </c>
      <c r="R37" s="47">
        <v>0.18529411764705883</v>
      </c>
    </row>
    <row r="38" spans="1:18" x14ac:dyDescent="0.45">
      <c r="A38" s="48" t="s">
        <v>45</v>
      </c>
      <c r="B38" s="43">
        <v>1020780</v>
      </c>
      <c r="C38" s="43">
        <v>965547</v>
      </c>
      <c r="D38" s="43">
        <v>485790</v>
      </c>
      <c r="E38" s="44">
        <v>479757</v>
      </c>
      <c r="F38" s="49">
        <v>55123</v>
      </c>
      <c r="G38" s="44">
        <v>27651</v>
      </c>
      <c r="H38" s="44">
        <v>27472</v>
      </c>
      <c r="I38" s="44">
        <v>110</v>
      </c>
      <c r="J38" s="44">
        <v>52</v>
      </c>
      <c r="K38" s="44">
        <v>58</v>
      </c>
      <c r="L38" s="45"/>
      <c r="M38" s="44">
        <v>1010400</v>
      </c>
      <c r="N38" s="46">
        <v>0.95560866983372916</v>
      </c>
      <c r="O38" s="50">
        <v>47400</v>
      </c>
      <c r="P38" s="46">
        <v>1.1629324894514768</v>
      </c>
      <c r="Q38" s="44">
        <v>680</v>
      </c>
      <c r="R38" s="47">
        <v>0.16176470588235295</v>
      </c>
    </row>
    <row r="39" spans="1:18" x14ac:dyDescent="0.45">
      <c r="A39" s="48" t="s">
        <v>46</v>
      </c>
      <c r="B39" s="43">
        <v>2709913</v>
      </c>
      <c r="C39" s="43">
        <v>2377407</v>
      </c>
      <c r="D39" s="43">
        <v>1195365</v>
      </c>
      <c r="E39" s="44">
        <v>1182042</v>
      </c>
      <c r="F39" s="49">
        <v>332197</v>
      </c>
      <c r="G39" s="44">
        <v>166805</v>
      </c>
      <c r="H39" s="44">
        <v>165392</v>
      </c>
      <c r="I39" s="44">
        <v>309</v>
      </c>
      <c r="J39" s="44">
        <v>155</v>
      </c>
      <c r="K39" s="44">
        <v>154</v>
      </c>
      <c r="L39" s="45"/>
      <c r="M39" s="44">
        <v>2637630</v>
      </c>
      <c r="N39" s="46">
        <v>0.90134211394319896</v>
      </c>
      <c r="O39" s="50">
        <v>385900</v>
      </c>
      <c r="P39" s="46">
        <v>0.86083700440528632</v>
      </c>
      <c r="Q39" s="44">
        <v>720</v>
      </c>
      <c r="R39" s="47">
        <v>0.42916666666666664</v>
      </c>
    </row>
    <row r="40" spans="1:18" x14ac:dyDescent="0.45">
      <c r="A40" s="48" t="s">
        <v>47</v>
      </c>
      <c r="B40" s="43">
        <v>4082052</v>
      </c>
      <c r="C40" s="43">
        <v>3490493</v>
      </c>
      <c r="D40" s="43">
        <v>1754710</v>
      </c>
      <c r="E40" s="44">
        <v>1735783</v>
      </c>
      <c r="F40" s="49">
        <v>591443</v>
      </c>
      <c r="G40" s="44">
        <v>297058</v>
      </c>
      <c r="H40" s="44">
        <v>294385</v>
      </c>
      <c r="I40" s="44">
        <v>116</v>
      </c>
      <c r="J40" s="44">
        <v>58</v>
      </c>
      <c r="K40" s="44">
        <v>58</v>
      </c>
      <c r="L40" s="45"/>
      <c r="M40" s="44">
        <v>3721430</v>
      </c>
      <c r="N40" s="46">
        <v>0.93794401614433165</v>
      </c>
      <c r="O40" s="50">
        <v>616200</v>
      </c>
      <c r="P40" s="46">
        <v>0.95982310938007143</v>
      </c>
      <c r="Q40" s="44">
        <v>1140</v>
      </c>
      <c r="R40" s="47">
        <v>0.10175438596491228</v>
      </c>
    </row>
    <row r="41" spans="1:18" x14ac:dyDescent="0.45">
      <c r="A41" s="48" t="s">
        <v>48</v>
      </c>
      <c r="B41" s="43">
        <v>2002083</v>
      </c>
      <c r="C41" s="43">
        <v>1790044</v>
      </c>
      <c r="D41" s="43">
        <v>900094</v>
      </c>
      <c r="E41" s="44">
        <v>889950</v>
      </c>
      <c r="F41" s="49">
        <v>211986</v>
      </c>
      <c r="G41" s="44">
        <v>106545</v>
      </c>
      <c r="H41" s="44">
        <v>105441</v>
      </c>
      <c r="I41" s="44">
        <v>53</v>
      </c>
      <c r="J41" s="44">
        <v>30</v>
      </c>
      <c r="K41" s="44">
        <v>23</v>
      </c>
      <c r="L41" s="45"/>
      <c r="M41" s="44">
        <v>1918775</v>
      </c>
      <c r="N41" s="46">
        <v>0.93290979922085704</v>
      </c>
      <c r="O41" s="50">
        <v>210200</v>
      </c>
      <c r="P41" s="46">
        <v>1.0084966698382494</v>
      </c>
      <c r="Q41" s="44">
        <v>320</v>
      </c>
      <c r="R41" s="47">
        <v>0.16562499999999999</v>
      </c>
    </row>
    <row r="42" spans="1:18" x14ac:dyDescent="0.45">
      <c r="A42" s="48" t="s">
        <v>49</v>
      </c>
      <c r="B42" s="43">
        <v>1077291</v>
      </c>
      <c r="C42" s="43">
        <v>925708</v>
      </c>
      <c r="D42" s="43">
        <v>465976</v>
      </c>
      <c r="E42" s="44">
        <v>459732</v>
      </c>
      <c r="F42" s="49">
        <v>151420</v>
      </c>
      <c r="G42" s="44">
        <v>75874</v>
      </c>
      <c r="H42" s="44">
        <v>75546</v>
      </c>
      <c r="I42" s="44">
        <v>163</v>
      </c>
      <c r="J42" s="44">
        <v>79</v>
      </c>
      <c r="K42" s="44">
        <v>84</v>
      </c>
      <c r="L42" s="45"/>
      <c r="M42" s="44">
        <v>967405</v>
      </c>
      <c r="N42" s="46">
        <v>0.95689809335283571</v>
      </c>
      <c r="O42" s="50">
        <v>152900</v>
      </c>
      <c r="P42" s="46">
        <v>0.9903204708960105</v>
      </c>
      <c r="Q42" s="44">
        <v>660</v>
      </c>
      <c r="R42" s="47">
        <v>0.24696969696969698</v>
      </c>
    </row>
    <row r="43" spans="1:18" x14ac:dyDescent="0.45">
      <c r="A43" s="48" t="s">
        <v>50</v>
      </c>
      <c r="B43" s="43">
        <v>1422062</v>
      </c>
      <c r="C43" s="43">
        <v>1310131</v>
      </c>
      <c r="D43" s="43">
        <v>658238</v>
      </c>
      <c r="E43" s="44">
        <v>651893</v>
      </c>
      <c r="F43" s="49">
        <v>111758</v>
      </c>
      <c r="G43" s="44">
        <v>56003</v>
      </c>
      <c r="H43" s="44">
        <v>55755</v>
      </c>
      <c r="I43" s="44">
        <v>173</v>
      </c>
      <c r="J43" s="44">
        <v>85</v>
      </c>
      <c r="K43" s="44">
        <v>88</v>
      </c>
      <c r="L43" s="45"/>
      <c r="M43" s="44">
        <v>1375710</v>
      </c>
      <c r="N43" s="46">
        <v>0.95233079646146357</v>
      </c>
      <c r="O43" s="50">
        <v>102300</v>
      </c>
      <c r="P43" s="46">
        <v>1.092453567937439</v>
      </c>
      <c r="Q43" s="44">
        <v>200</v>
      </c>
      <c r="R43" s="47">
        <v>0.86499999999999999</v>
      </c>
    </row>
    <row r="44" spans="1:18" x14ac:dyDescent="0.45">
      <c r="A44" s="48" t="s">
        <v>51</v>
      </c>
      <c r="B44" s="43">
        <v>2019771</v>
      </c>
      <c r="C44" s="43">
        <v>1887601</v>
      </c>
      <c r="D44" s="43">
        <v>948980</v>
      </c>
      <c r="E44" s="44">
        <v>938621</v>
      </c>
      <c r="F44" s="49">
        <v>132114</v>
      </c>
      <c r="G44" s="44">
        <v>66344</v>
      </c>
      <c r="H44" s="44">
        <v>65770</v>
      </c>
      <c r="I44" s="44">
        <v>56</v>
      </c>
      <c r="J44" s="44">
        <v>26</v>
      </c>
      <c r="K44" s="44">
        <v>30</v>
      </c>
      <c r="L44" s="45"/>
      <c r="M44" s="44">
        <v>1974750</v>
      </c>
      <c r="N44" s="46">
        <v>0.95586833776427393</v>
      </c>
      <c r="O44" s="50">
        <v>128400</v>
      </c>
      <c r="P44" s="46">
        <v>1.0289252336448598</v>
      </c>
      <c r="Q44" s="44">
        <v>100</v>
      </c>
      <c r="R44" s="47">
        <v>0.56000000000000005</v>
      </c>
    </row>
    <row r="45" spans="1:18" x14ac:dyDescent="0.45">
      <c r="A45" s="48" t="s">
        <v>52</v>
      </c>
      <c r="B45" s="43">
        <v>1021584</v>
      </c>
      <c r="C45" s="43">
        <v>963179</v>
      </c>
      <c r="D45" s="43">
        <v>484417</v>
      </c>
      <c r="E45" s="44">
        <v>478762</v>
      </c>
      <c r="F45" s="49">
        <v>58332</v>
      </c>
      <c r="G45" s="44">
        <v>29354</v>
      </c>
      <c r="H45" s="44">
        <v>28978</v>
      </c>
      <c r="I45" s="44">
        <v>73</v>
      </c>
      <c r="J45" s="44">
        <v>32</v>
      </c>
      <c r="K45" s="44">
        <v>41</v>
      </c>
      <c r="L45" s="45"/>
      <c r="M45" s="44">
        <v>1017195</v>
      </c>
      <c r="N45" s="46">
        <v>0.94689710429170415</v>
      </c>
      <c r="O45" s="50">
        <v>55600</v>
      </c>
      <c r="P45" s="46">
        <v>1.0491366906474819</v>
      </c>
      <c r="Q45" s="44">
        <v>140</v>
      </c>
      <c r="R45" s="47">
        <v>0.52142857142857146</v>
      </c>
    </row>
    <row r="46" spans="1:18" x14ac:dyDescent="0.45">
      <c r="A46" s="48" t="s">
        <v>53</v>
      </c>
      <c r="B46" s="43">
        <v>7554724</v>
      </c>
      <c r="C46" s="43">
        <v>6581238</v>
      </c>
      <c r="D46" s="43">
        <v>3310734</v>
      </c>
      <c r="E46" s="44">
        <v>3270504</v>
      </c>
      <c r="F46" s="49">
        <v>973292</v>
      </c>
      <c r="G46" s="44">
        <v>491133</v>
      </c>
      <c r="H46" s="44">
        <v>482159</v>
      </c>
      <c r="I46" s="44">
        <v>194</v>
      </c>
      <c r="J46" s="44">
        <v>100</v>
      </c>
      <c r="K46" s="44">
        <v>94</v>
      </c>
      <c r="L46" s="45"/>
      <c r="M46" s="44">
        <v>6699330</v>
      </c>
      <c r="N46" s="46">
        <v>0.98237256561477049</v>
      </c>
      <c r="O46" s="50">
        <v>1044200</v>
      </c>
      <c r="P46" s="46">
        <v>0.9320934686841601</v>
      </c>
      <c r="Q46" s="44">
        <v>720</v>
      </c>
      <c r="R46" s="47">
        <v>0.26944444444444443</v>
      </c>
    </row>
    <row r="47" spans="1:18" x14ac:dyDescent="0.45">
      <c r="A47" s="48" t="s">
        <v>54</v>
      </c>
      <c r="B47" s="43">
        <v>1172766</v>
      </c>
      <c r="C47" s="43">
        <v>1089397</v>
      </c>
      <c r="D47" s="43">
        <v>547808</v>
      </c>
      <c r="E47" s="44">
        <v>541589</v>
      </c>
      <c r="F47" s="49">
        <v>83353</v>
      </c>
      <c r="G47" s="44">
        <v>41997</v>
      </c>
      <c r="H47" s="44">
        <v>41356</v>
      </c>
      <c r="I47" s="44">
        <v>16</v>
      </c>
      <c r="J47" s="44">
        <v>5</v>
      </c>
      <c r="K47" s="44">
        <v>11</v>
      </c>
      <c r="L47" s="45"/>
      <c r="M47" s="44">
        <v>1167505</v>
      </c>
      <c r="N47" s="46">
        <v>0.93309835932180163</v>
      </c>
      <c r="O47" s="50">
        <v>74400</v>
      </c>
      <c r="P47" s="46">
        <v>1.1203360215053764</v>
      </c>
      <c r="Q47" s="44">
        <v>140</v>
      </c>
      <c r="R47" s="47">
        <v>0.11428571428571428</v>
      </c>
    </row>
    <row r="48" spans="1:18" x14ac:dyDescent="0.45">
      <c r="A48" s="48" t="s">
        <v>55</v>
      </c>
      <c r="B48" s="43">
        <v>1996780</v>
      </c>
      <c r="C48" s="43">
        <v>1713243</v>
      </c>
      <c r="D48" s="43">
        <v>860872</v>
      </c>
      <c r="E48" s="44">
        <v>852371</v>
      </c>
      <c r="F48" s="49">
        <v>283508</v>
      </c>
      <c r="G48" s="44">
        <v>142073</v>
      </c>
      <c r="H48" s="44">
        <v>141435</v>
      </c>
      <c r="I48" s="44">
        <v>29</v>
      </c>
      <c r="J48" s="44">
        <v>12</v>
      </c>
      <c r="K48" s="44">
        <v>17</v>
      </c>
      <c r="L48" s="45"/>
      <c r="M48" s="44">
        <v>1788850</v>
      </c>
      <c r="N48" s="46">
        <v>0.95773429857170811</v>
      </c>
      <c r="O48" s="50">
        <v>288800</v>
      </c>
      <c r="P48" s="46">
        <v>0.98167590027700835</v>
      </c>
      <c r="Q48" s="44">
        <v>200</v>
      </c>
      <c r="R48" s="47">
        <v>0.14499999999999999</v>
      </c>
    </row>
    <row r="49" spans="1:18" x14ac:dyDescent="0.45">
      <c r="A49" s="48" t="s">
        <v>56</v>
      </c>
      <c r="B49" s="43">
        <v>2619851</v>
      </c>
      <c r="C49" s="43">
        <v>2252228</v>
      </c>
      <c r="D49" s="43">
        <v>1130918</v>
      </c>
      <c r="E49" s="44">
        <v>1121310</v>
      </c>
      <c r="F49" s="49">
        <v>367374</v>
      </c>
      <c r="G49" s="44">
        <v>184290</v>
      </c>
      <c r="H49" s="44">
        <v>183084</v>
      </c>
      <c r="I49" s="44">
        <v>249</v>
      </c>
      <c r="J49" s="44">
        <v>125</v>
      </c>
      <c r="K49" s="44">
        <v>124</v>
      </c>
      <c r="L49" s="45"/>
      <c r="M49" s="44">
        <v>2362755</v>
      </c>
      <c r="N49" s="46">
        <v>0.95322113380354712</v>
      </c>
      <c r="O49" s="50">
        <v>349700</v>
      </c>
      <c r="P49" s="46">
        <v>1.0505404632542179</v>
      </c>
      <c r="Q49" s="44">
        <v>720</v>
      </c>
      <c r="R49" s="47">
        <v>0.34583333333333333</v>
      </c>
    </row>
    <row r="50" spans="1:18" x14ac:dyDescent="0.45">
      <c r="A50" s="48" t="s">
        <v>57</v>
      </c>
      <c r="B50" s="43">
        <v>1668797</v>
      </c>
      <c r="C50" s="43">
        <v>1533316</v>
      </c>
      <c r="D50" s="43">
        <v>771563</v>
      </c>
      <c r="E50" s="44">
        <v>761753</v>
      </c>
      <c r="F50" s="49">
        <v>135387</v>
      </c>
      <c r="G50" s="44">
        <v>67939</v>
      </c>
      <c r="H50" s="44">
        <v>67448</v>
      </c>
      <c r="I50" s="44">
        <v>94</v>
      </c>
      <c r="J50" s="44">
        <v>40</v>
      </c>
      <c r="K50" s="44">
        <v>54</v>
      </c>
      <c r="L50" s="45"/>
      <c r="M50" s="44">
        <v>1585625</v>
      </c>
      <c r="N50" s="46">
        <v>0.96701048482459595</v>
      </c>
      <c r="O50" s="50">
        <v>125500</v>
      </c>
      <c r="P50" s="46">
        <v>1.0787808764940239</v>
      </c>
      <c r="Q50" s="44">
        <v>340</v>
      </c>
      <c r="R50" s="47">
        <v>0.27647058823529413</v>
      </c>
    </row>
    <row r="51" spans="1:18" x14ac:dyDescent="0.45">
      <c r="A51" s="48" t="s">
        <v>58</v>
      </c>
      <c r="B51" s="43">
        <v>1582540</v>
      </c>
      <c r="C51" s="43">
        <v>1519807</v>
      </c>
      <c r="D51" s="43">
        <v>764554</v>
      </c>
      <c r="E51" s="44">
        <v>755253</v>
      </c>
      <c r="F51" s="49">
        <v>62706</v>
      </c>
      <c r="G51" s="44">
        <v>31484</v>
      </c>
      <c r="H51" s="44">
        <v>31222</v>
      </c>
      <c r="I51" s="44">
        <v>27</v>
      </c>
      <c r="J51" s="44">
        <v>10</v>
      </c>
      <c r="K51" s="44">
        <v>17</v>
      </c>
      <c r="L51" s="45"/>
      <c r="M51" s="44">
        <v>1595395</v>
      </c>
      <c r="N51" s="46">
        <v>0.95262113771197732</v>
      </c>
      <c r="O51" s="50">
        <v>55600</v>
      </c>
      <c r="P51" s="46">
        <v>1.1278057553956835</v>
      </c>
      <c r="Q51" s="44">
        <v>200</v>
      </c>
      <c r="R51" s="47">
        <v>0.13500000000000001</v>
      </c>
    </row>
    <row r="52" spans="1:18" x14ac:dyDescent="0.45">
      <c r="A52" s="48" t="s">
        <v>59</v>
      </c>
      <c r="B52" s="43">
        <v>2367299</v>
      </c>
      <c r="C52" s="43">
        <v>2169379</v>
      </c>
      <c r="D52" s="43">
        <v>1091653</v>
      </c>
      <c r="E52" s="44">
        <v>1077726</v>
      </c>
      <c r="F52" s="49">
        <v>197684</v>
      </c>
      <c r="G52" s="44">
        <v>99434</v>
      </c>
      <c r="H52" s="44">
        <v>98250</v>
      </c>
      <c r="I52" s="44">
        <v>236</v>
      </c>
      <c r="J52" s="44">
        <v>115</v>
      </c>
      <c r="K52" s="44">
        <v>121</v>
      </c>
      <c r="L52" s="45"/>
      <c r="M52" s="44">
        <v>2263710</v>
      </c>
      <c r="N52" s="46">
        <v>0.95832902624452776</v>
      </c>
      <c r="O52" s="50">
        <v>197100</v>
      </c>
      <c r="P52" s="46">
        <v>1.0029629629629631</v>
      </c>
      <c r="Q52" s="44">
        <v>340</v>
      </c>
      <c r="R52" s="47">
        <v>0.69411764705882351</v>
      </c>
    </row>
    <row r="53" spans="1:18" x14ac:dyDescent="0.45">
      <c r="A53" s="48" t="s">
        <v>60</v>
      </c>
      <c r="B53" s="43">
        <v>1938060</v>
      </c>
      <c r="C53" s="43">
        <v>1659343</v>
      </c>
      <c r="D53" s="43">
        <v>835262</v>
      </c>
      <c r="E53" s="44">
        <v>824081</v>
      </c>
      <c r="F53" s="49">
        <v>278236</v>
      </c>
      <c r="G53" s="44">
        <v>139920</v>
      </c>
      <c r="H53" s="44">
        <v>138316</v>
      </c>
      <c r="I53" s="44">
        <v>481</v>
      </c>
      <c r="J53" s="44">
        <v>242</v>
      </c>
      <c r="K53" s="44">
        <v>239</v>
      </c>
      <c r="L53" s="45"/>
      <c r="M53" s="44">
        <v>1882825</v>
      </c>
      <c r="N53" s="46">
        <v>0.8813049539920067</v>
      </c>
      <c r="O53" s="50">
        <v>305500</v>
      </c>
      <c r="P53" s="46">
        <v>0.91075613747954176</v>
      </c>
      <c r="Q53" s="44">
        <v>1160</v>
      </c>
      <c r="R53" s="47">
        <v>0.41465517241379313</v>
      </c>
    </row>
    <row r="55" spans="1:18" x14ac:dyDescent="0.45">
      <c r="A55" s="100" t="s">
        <v>125</v>
      </c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1:18" x14ac:dyDescent="0.45">
      <c r="A56" s="112" t="s">
        <v>126</v>
      </c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</row>
    <row r="57" spans="1:18" x14ac:dyDescent="0.45">
      <c r="A57" s="112" t="s">
        <v>127</v>
      </c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</row>
    <row r="58" spans="1:18" x14ac:dyDescent="0.45">
      <c r="A58" s="112" t="s">
        <v>128</v>
      </c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</row>
    <row r="59" spans="1:18" ht="18" customHeight="1" x14ac:dyDescent="0.45">
      <c r="A59" s="100" t="s">
        <v>129</v>
      </c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1:18" x14ac:dyDescent="0.45">
      <c r="A60" s="22" t="s">
        <v>130</v>
      </c>
    </row>
    <row r="61" spans="1:18" x14ac:dyDescent="0.45">
      <c r="A61" s="22" t="s">
        <v>131</v>
      </c>
    </row>
  </sheetData>
  <mergeCells count="16">
    <mergeCell ref="A59:P59"/>
    <mergeCell ref="Q2:R2"/>
    <mergeCell ref="A3:A5"/>
    <mergeCell ref="B3:K3"/>
    <mergeCell ref="M3:R3"/>
    <mergeCell ref="B4:B5"/>
    <mergeCell ref="C4:E4"/>
    <mergeCell ref="F4:H4"/>
    <mergeCell ref="I4:K4"/>
    <mergeCell ref="M4:N4"/>
    <mergeCell ref="O4:P4"/>
    <mergeCell ref="Q4:R4"/>
    <mergeCell ref="A55:P55"/>
    <mergeCell ref="A56:P56"/>
    <mergeCell ref="A57:P57"/>
    <mergeCell ref="A58:P58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E7" sqref="E7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132</v>
      </c>
    </row>
    <row r="2" spans="1:6" x14ac:dyDescent="0.45">
      <c r="D2" s="52" t="s">
        <v>133</v>
      </c>
    </row>
    <row r="3" spans="1:6" ht="36" x14ac:dyDescent="0.45">
      <c r="A3" s="48" t="s">
        <v>3</v>
      </c>
      <c r="B3" s="42" t="s">
        <v>134</v>
      </c>
      <c r="C3" s="53" t="s">
        <v>96</v>
      </c>
      <c r="D3" s="53" t="s">
        <v>97</v>
      </c>
      <c r="E3" s="24"/>
    </row>
    <row r="4" spans="1:6" x14ac:dyDescent="0.45">
      <c r="A4" s="31" t="s">
        <v>13</v>
      </c>
      <c r="B4" s="54">
        <f>SUM(B5:B51)</f>
        <v>12294115</v>
      </c>
      <c r="C4" s="54">
        <f t="shared" ref="C4:D4" si="0">SUM(C5:C51)</f>
        <v>6532164</v>
      </c>
      <c r="D4" s="54">
        <f t="shared" si="0"/>
        <v>5761951</v>
      </c>
      <c r="E4" s="55"/>
    </row>
    <row r="5" spans="1:6" x14ac:dyDescent="0.45">
      <c r="A5" s="48" t="s">
        <v>14</v>
      </c>
      <c r="B5" s="54">
        <f>SUM(C5:D5)</f>
        <v>622010</v>
      </c>
      <c r="C5" s="54">
        <v>329121</v>
      </c>
      <c r="D5" s="54">
        <v>292889</v>
      </c>
      <c r="E5" s="55"/>
    </row>
    <row r="6" spans="1:6" x14ac:dyDescent="0.45">
      <c r="A6" s="48" t="s">
        <v>15</v>
      </c>
      <c r="B6" s="54">
        <f t="shared" ref="B6:B51" si="1">SUM(C6:D6)</f>
        <v>127635</v>
      </c>
      <c r="C6" s="54">
        <v>67672</v>
      </c>
      <c r="D6" s="54">
        <v>59963</v>
      </c>
      <c r="E6" s="55"/>
    </row>
    <row r="7" spans="1:6" x14ac:dyDescent="0.45">
      <c r="A7" s="48" t="s">
        <v>16</v>
      </c>
      <c r="B7" s="54">
        <f t="shared" si="1"/>
        <v>136340</v>
      </c>
      <c r="C7" s="54">
        <v>72438</v>
      </c>
      <c r="D7" s="54">
        <v>63902</v>
      </c>
      <c r="E7" s="55"/>
    </row>
    <row r="8" spans="1:6" x14ac:dyDescent="0.45">
      <c r="A8" s="48" t="s">
        <v>17</v>
      </c>
      <c r="B8" s="54">
        <f t="shared" si="1"/>
        <v>279258</v>
      </c>
      <c r="C8" s="54">
        <v>151012</v>
      </c>
      <c r="D8" s="54">
        <v>128246</v>
      </c>
      <c r="E8" s="55"/>
    </row>
    <row r="9" spans="1:6" x14ac:dyDescent="0.45">
      <c r="A9" s="48" t="s">
        <v>18</v>
      </c>
      <c r="B9" s="54">
        <f t="shared" si="1"/>
        <v>109968</v>
      </c>
      <c r="C9" s="54">
        <v>57783</v>
      </c>
      <c r="D9" s="54">
        <v>52185</v>
      </c>
      <c r="E9" s="55"/>
    </row>
    <row r="10" spans="1:6" x14ac:dyDescent="0.45">
      <c r="A10" s="48" t="s">
        <v>19</v>
      </c>
      <c r="B10" s="54">
        <f t="shared" si="1"/>
        <v>114558</v>
      </c>
      <c r="C10" s="54">
        <v>59511</v>
      </c>
      <c r="D10" s="54">
        <v>55047</v>
      </c>
      <c r="E10" s="55"/>
    </row>
    <row r="11" spans="1:6" x14ac:dyDescent="0.45">
      <c r="A11" s="48" t="s">
        <v>20</v>
      </c>
      <c r="B11" s="54">
        <f t="shared" si="1"/>
        <v>202123</v>
      </c>
      <c r="C11" s="54">
        <v>105214</v>
      </c>
      <c r="D11" s="54">
        <v>96909</v>
      </c>
      <c r="E11" s="55"/>
    </row>
    <row r="12" spans="1:6" x14ac:dyDescent="0.45">
      <c r="A12" s="48" t="s">
        <v>21</v>
      </c>
      <c r="B12" s="54">
        <f t="shared" si="1"/>
        <v>272373</v>
      </c>
      <c r="C12" s="54">
        <v>145190</v>
      </c>
      <c r="D12" s="54">
        <v>127183</v>
      </c>
      <c r="E12" s="55"/>
      <c r="F12" s="1"/>
    </row>
    <row r="13" spans="1:6" x14ac:dyDescent="0.45">
      <c r="A13" s="51" t="s">
        <v>22</v>
      </c>
      <c r="B13" s="54">
        <f t="shared" si="1"/>
        <v>160736</v>
      </c>
      <c r="C13" s="54">
        <v>85170</v>
      </c>
      <c r="D13" s="54">
        <v>75566</v>
      </c>
      <c r="E13" s="24"/>
    </row>
    <row r="14" spans="1:6" x14ac:dyDescent="0.45">
      <c r="A14" s="48" t="s">
        <v>23</v>
      </c>
      <c r="B14" s="54">
        <f t="shared" si="1"/>
        <v>193603</v>
      </c>
      <c r="C14" s="54">
        <v>104105</v>
      </c>
      <c r="D14" s="54">
        <v>89498</v>
      </c>
    </row>
    <row r="15" spans="1:6" x14ac:dyDescent="0.45">
      <c r="A15" s="48" t="s">
        <v>24</v>
      </c>
      <c r="B15" s="54">
        <f t="shared" si="1"/>
        <v>594185</v>
      </c>
      <c r="C15" s="54">
        <v>316629</v>
      </c>
      <c r="D15" s="54">
        <v>277556</v>
      </c>
    </row>
    <row r="16" spans="1:6" x14ac:dyDescent="0.45">
      <c r="A16" s="48" t="s">
        <v>25</v>
      </c>
      <c r="B16" s="54">
        <f t="shared" si="1"/>
        <v>510380</v>
      </c>
      <c r="C16" s="54">
        <v>270761</v>
      </c>
      <c r="D16" s="54">
        <v>239619</v>
      </c>
    </row>
    <row r="17" spans="1:4" x14ac:dyDescent="0.45">
      <c r="A17" s="48" t="s">
        <v>26</v>
      </c>
      <c r="B17" s="54">
        <f t="shared" si="1"/>
        <v>1156429</v>
      </c>
      <c r="C17" s="54">
        <v>610484</v>
      </c>
      <c r="D17" s="54">
        <v>545945</v>
      </c>
    </row>
    <row r="18" spans="1:4" x14ac:dyDescent="0.45">
      <c r="A18" s="48" t="s">
        <v>27</v>
      </c>
      <c r="B18" s="54">
        <f t="shared" si="1"/>
        <v>744461</v>
      </c>
      <c r="C18" s="54">
        <v>396406</v>
      </c>
      <c r="D18" s="54">
        <v>348055</v>
      </c>
    </row>
    <row r="19" spans="1:4" x14ac:dyDescent="0.45">
      <c r="A19" s="48" t="s">
        <v>28</v>
      </c>
      <c r="B19" s="54">
        <f t="shared" si="1"/>
        <v>219377</v>
      </c>
      <c r="C19" s="54">
        <v>120665</v>
      </c>
      <c r="D19" s="54">
        <v>98712</v>
      </c>
    </row>
    <row r="20" spans="1:4" x14ac:dyDescent="0.45">
      <c r="A20" s="48" t="s">
        <v>29</v>
      </c>
      <c r="B20" s="54">
        <f t="shared" si="1"/>
        <v>108367</v>
      </c>
      <c r="C20" s="54">
        <v>56053</v>
      </c>
      <c r="D20" s="54">
        <v>52314</v>
      </c>
    </row>
    <row r="21" spans="1:4" x14ac:dyDescent="0.45">
      <c r="A21" s="48" t="s">
        <v>30</v>
      </c>
      <c r="B21" s="54">
        <f t="shared" si="1"/>
        <v>127843</v>
      </c>
      <c r="C21" s="54">
        <v>66996</v>
      </c>
      <c r="D21" s="54">
        <v>60847</v>
      </c>
    </row>
    <row r="22" spans="1:4" x14ac:dyDescent="0.45">
      <c r="A22" s="48" t="s">
        <v>31</v>
      </c>
      <c r="B22" s="54">
        <f t="shared" si="1"/>
        <v>94396</v>
      </c>
      <c r="C22" s="54">
        <v>48565</v>
      </c>
      <c r="D22" s="54">
        <v>45831</v>
      </c>
    </row>
    <row r="23" spans="1:4" x14ac:dyDescent="0.45">
      <c r="A23" s="48" t="s">
        <v>32</v>
      </c>
      <c r="B23" s="54">
        <f t="shared" si="1"/>
        <v>80670</v>
      </c>
      <c r="C23" s="54">
        <v>42589</v>
      </c>
      <c r="D23" s="54">
        <v>38081</v>
      </c>
    </row>
    <row r="24" spans="1:4" x14ac:dyDescent="0.45">
      <c r="A24" s="48" t="s">
        <v>33</v>
      </c>
      <c r="B24" s="54">
        <f t="shared" si="1"/>
        <v>196409</v>
      </c>
      <c r="C24" s="54">
        <v>104803</v>
      </c>
      <c r="D24" s="54">
        <v>91606</v>
      </c>
    </row>
    <row r="25" spans="1:4" x14ac:dyDescent="0.45">
      <c r="A25" s="48" t="s">
        <v>34</v>
      </c>
      <c r="B25" s="54">
        <f t="shared" si="1"/>
        <v>202127</v>
      </c>
      <c r="C25" s="54">
        <v>104076</v>
      </c>
      <c r="D25" s="54">
        <v>98051</v>
      </c>
    </row>
    <row r="26" spans="1:4" x14ac:dyDescent="0.45">
      <c r="A26" s="48" t="s">
        <v>35</v>
      </c>
      <c r="B26" s="54">
        <f t="shared" si="1"/>
        <v>311028</v>
      </c>
      <c r="C26" s="54">
        <v>163684</v>
      </c>
      <c r="D26" s="54">
        <v>147344</v>
      </c>
    </row>
    <row r="27" spans="1:4" x14ac:dyDescent="0.45">
      <c r="A27" s="48" t="s">
        <v>36</v>
      </c>
      <c r="B27" s="54">
        <f t="shared" si="1"/>
        <v>683602</v>
      </c>
      <c r="C27" s="54">
        <v>377735</v>
      </c>
      <c r="D27" s="54">
        <v>305867</v>
      </c>
    </row>
    <row r="28" spans="1:4" x14ac:dyDescent="0.45">
      <c r="A28" s="48" t="s">
        <v>37</v>
      </c>
      <c r="B28" s="54">
        <f t="shared" si="1"/>
        <v>170728</v>
      </c>
      <c r="C28" s="54">
        <v>89383</v>
      </c>
      <c r="D28" s="54">
        <v>81345</v>
      </c>
    </row>
    <row r="29" spans="1:4" x14ac:dyDescent="0.45">
      <c r="A29" s="48" t="s">
        <v>38</v>
      </c>
      <c r="B29" s="54">
        <f t="shared" si="1"/>
        <v>121154</v>
      </c>
      <c r="C29" s="54">
        <v>63126</v>
      </c>
      <c r="D29" s="54">
        <v>58028</v>
      </c>
    </row>
    <row r="30" spans="1:4" x14ac:dyDescent="0.45">
      <c r="A30" s="48" t="s">
        <v>39</v>
      </c>
      <c r="B30" s="54">
        <f t="shared" si="1"/>
        <v>262814</v>
      </c>
      <c r="C30" s="54">
        <v>141663</v>
      </c>
      <c r="D30" s="54">
        <v>121151</v>
      </c>
    </row>
    <row r="31" spans="1:4" x14ac:dyDescent="0.45">
      <c r="A31" s="48" t="s">
        <v>40</v>
      </c>
      <c r="B31" s="54">
        <f t="shared" si="1"/>
        <v>788849</v>
      </c>
      <c r="C31" s="54">
        <v>419978</v>
      </c>
      <c r="D31" s="54">
        <v>368871</v>
      </c>
    </row>
    <row r="32" spans="1:4" x14ac:dyDescent="0.45">
      <c r="A32" s="48" t="s">
        <v>41</v>
      </c>
      <c r="B32" s="54">
        <f t="shared" si="1"/>
        <v>503825</v>
      </c>
      <c r="C32" s="54">
        <v>265713</v>
      </c>
      <c r="D32" s="54">
        <v>238112</v>
      </c>
    </row>
    <row r="33" spans="1:4" x14ac:dyDescent="0.45">
      <c r="A33" s="48" t="s">
        <v>42</v>
      </c>
      <c r="B33" s="54">
        <f t="shared" si="1"/>
        <v>138127</v>
      </c>
      <c r="C33" s="54">
        <v>71939</v>
      </c>
      <c r="D33" s="54">
        <v>66188</v>
      </c>
    </row>
    <row r="34" spans="1:4" x14ac:dyDescent="0.45">
      <c r="A34" s="48" t="s">
        <v>43</v>
      </c>
      <c r="B34" s="54">
        <f t="shared" si="1"/>
        <v>101989</v>
      </c>
      <c r="C34" s="54">
        <v>53764</v>
      </c>
      <c r="D34" s="54">
        <v>48225</v>
      </c>
    </row>
    <row r="35" spans="1:4" x14ac:dyDescent="0.45">
      <c r="A35" s="48" t="s">
        <v>44</v>
      </c>
      <c r="B35" s="54">
        <f t="shared" si="1"/>
        <v>64807</v>
      </c>
      <c r="C35" s="54">
        <v>33734</v>
      </c>
      <c r="D35" s="54">
        <v>31073</v>
      </c>
    </row>
    <row r="36" spans="1:4" x14ac:dyDescent="0.45">
      <c r="A36" s="48" t="s">
        <v>45</v>
      </c>
      <c r="B36" s="54">
        <f t="shared" si="1"/>
        <v>75967</v>
      </c>
      <c r="C36" s="54">
        <v>40916</v>
      </c>
      <c r="D36" s="54">
        <v>35051</v>
      </c>
    </row>
    <row r="37" spans="1:4" x14ac:dyDescent="0.45">
      <c r="A37" s="48" t="s">
        <v>46</v>
      </c>
      <c r="B37" s="54">
        <f t="shared" si="1"/>
        <v>245459</v>
      </c>
      <c r="C37" s="54">
        <v>132914</v>
      </c>
      <c r="D37" s="54">
        <v>112545</v>
      </c>
    </row>
    <row r="38" spans="1:4" x14ac:dyDescent="0.45">
      <c r="A38" s="48" t="s">
        <v>47</v>
      </c>
      <c r="B38" s="54">
        <f t="shared" si="1"/>
        <v>317115</v>
      </c>
      <c r="C38" s="54">
        <v>166219</v>
      </c>
      <c r="D38" s="54">
        <v>150896</v>
      </c>
    </row>
    <row r="39" spans="1:4" x14ac:dyDescent="0.45">
      <c r="A39" s="48" t="s">
        <v>48</v>
      </c>
      <c r="B39" s="54">
        <f t="shared" si="1"/>
        <v>185631</v>
      </c>
      <c r="C39" s="54">
        <v>101685</v>
      </c>
      <c r="D39" s="54">
        <v>83946</v>
      </c>
    </row>
    <row r="40" spans="1:4" x14ac:dyDescent="0.45">
      <c r="A40" s="48" t="s">
        <v>49</v>
      </c>
      <c r="B40" s="54">
        <f t="shared" si="1"/>
        <v>98243</v>
      </c>
      <c r="C40" s="54">
        <v>51317</v>
      </c>
      <c r="D40" s="54">
        <v>46926</v>
      </c>
    </row>
    <row r="41" spans="1:4" x14ac:dyDescent="0.45">
      <c r="A41" s="48" t="s">
        <v>50</v>
      </c>
      <c r="B41" s="54">
        <f t="shared" si="1"/>
        <v>104837</v>
      </c>
      <c r="C41" s="54">
        <v>54695</v>
      </c>
      <c r="D41" s="54">
        <v>50142</v>
      </c>
    </row>
    <row r="42" spans="1:4" x14ac:dyDescent="0.45">
      <c r="A42" s="48" t="s">
        <v>51</v>
      </c>
      <c r="B42" s="54">
        <f t="shared" si="1"/>
        <v>158805</v>
      </c>
      <c r="C42" s="54">
        <v>81880</v>
      </c>
      <c r="D42" s="54">
        <v>76925</v>
      </c>
    </row>
    <row r="43" spans="1:4" x14ac:dyDescent="0.45">
      <c r="A43" s="48" t="s">
        <v>52</v>
      </c>
      <c r="B43" s="54">
        <f t="shared" si="1"/>
        <v>86080</v>
      </c>
      <c r="C43" s="54">
        <v>44293</v>
      </c>
      <c r="D43" s="54">
        <v>41787</v>
      </c>
    </row>
    <row r="44" spans="1:4" x14ac:dyDescent="0.45">
      <c r="A44" s="48" t="s">
        <v>53</v>
      </c>
      <c r="B44" s="54">
        <f t="shared" si="1"/>
        <v>524934</v>
      </c>
      <c r="C44" s="54">
        <v>284356</v>
      </c>
      <c r="D44" s="54">
        <v>240578</v>
      </c>
    </row>
    <row r="45" spans="1:4" x14ac:dyDescent="0.45">
      <c r="A45" s="48" t="s">
        <v>54</v>
      </c>
      <c r="B45" s="54">
        <f t="shared" si="1"/>
        <v>116046</v>
      </c>
      <c r="C45" s="54">
        <v>60085</v>
      </c>
      <c r="D45" s="54">
        <v>55961</v>
      </c>
    </row>
    <row r="46" spans="1:4" x14ac:dyDescent="0.45">
      <c r="A46" s="48" t="s">
        <v>55</v>
      </c>
      <c r="B46" s="54">
        <f t="shared" si="1"/>
        <v>151179</v>
      </c>
      <c r="C46" s="54">
        <v>80004</v>
      </c>
      <c r="D46" s="54">
        <v>71175</v>
      </c>
    </row>
    <row r="47" spans="1:4" x14ac:dyDescent="0.45">
      <c r="A47" s="48" t="s">
        <v>56</v>
      </c>
      <c r="B47" s="54">
        <f t="shared" si="1"/>
        <v>234197</v>
      </c>
      <c r="C47" s="54">
        <v>121032</v>
      </c>
      <c r="D47" s="54">
        <v>113165</v>
      </c>
    </row>
    <row r="48" spans="1:4" x14ac:dyDescent="0.45">
      <c r="A48" s="48" t="s">
        <v>57</v>
      </c>
      <c r="B48" s="54">
        <f t="shared" si="1"/>
        <v>139125</v>
      </c>
      <c r="C48" s="54">
        <v>73914</v>
      </c>
      <c r="D48" s="54">
        <v>65211</v>
      </c>
    </row>
    <row r="49" spans="1:4" x14ac:dyDescent="0.45">
      <c r="A49" s="48" t="s">
        <v>58</v>
      </c>
      <c r="B49" s="54">
        <f t="shared" si="1"/>
        <v>117802</v>
      </c>
      <c r="C49" s="54">
        <v>61886</v>
      </c>
      <c r="D49" s="54">
        <v>55916</v>
      </c>
    </row>
    <row r="50" spans="1:4" x14ac:dyDescent="0.45">
      <c r="A50" s="48" t="s">
        <v>59</v>
      </c>
      <c r="B50" s="54">
        <f t="shared" si="1"/>
        <v>204871</v>
      </c>
      <c r="C50" s="54">
        <v>109133</v>
      </c>
      <c r="D50" s="54">
        <v>95738</v>
      </c>
    </row>
    <row r="51" spans="1:4" x14ac:dyDescent="0.45">
      <c r="A51" s="48" t="s">
        <v>60</v>
      </c>
      <c r="B51" s="54">
        <f t="shared" si="1"/>
        <v>133653</v>
      </c>
      <c r="C51" s="54">
        <v>71873</v>
      </c>
      <c r="D51" s="54">
        <v>61780</v>
      </c>
    </row>
    <row r="53" spans="1:4" x14ac:dyDescent="0.45">
      <c r="A53" s="24" t="s">
        <v>135</v>
      </c>
    </row>
    <row r="54" spans="1:4" x14ac:dyDescent="0.45">
      <c r="A54" t="s">
        <v>136</v>
      </c>
    </row>
    <row r="55" spans="1:4" x14ac:dyDescent="0.45">
      <c r="A55" t="s">
        <v>137</v>
      </c>
    </row>
    <row r="56" spans="1:4" x14ac:dyDescent="0.45">
      <c r="A56" t="s">
        <v>138</v>
      </c>
    </row>
    <row r="57" spans="1:4" x14ac:dyDescent="0.45">
      <c r="A57" s="22" t="s">
        <v>139</v>
      </c>
    </row>
    <row r="58" spans="1:4" x14ac:dyDescent="0.45">
      <c r="A58" t="s">
        <v>140</v>
      </c>
    </row>
    <row r="59" spans="1:4" x14ac:dyDescent="0.45">
      <c r="A59" t="s">
        <v>141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6" ma:contentTypeDescription="新しいドキュメントを作成します。" ma:contentTypeScope="" ma:versionID="2912107b7264d4aefd251cad6a34db0d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3bdf01f10b0338da7a5a85bd71431d3e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DIGI-808455956-3503397</_dlc_DocId>
    <_dlc_DocIdUrl xmlns="89559dea-130d-4237-8e78-1ce7f44b9a24">
      <Url>https://digitalgojp.sharepoint.com/sites/digi_portal/_layouts/15/DocIdRedir.aspx?ID=DIGI-808455956-3503397</Url>
      <Description>DIGI-808455956-3503397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DAD25C75-A965-48B1-8C44-1E2B6840A9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customXml/itemProps4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2022-03-28T04:25:44Z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f415be34-284f-4b5a-8b90-84ca164742ab</vt:lpwstr>
  </property>
</Properties>
</file>