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08" yWindow="-108" windowWidth="46296" windowHeight="25536"/>
  </bookViews>
  <sheets>
    <sheet name="進捗状況 (都道府県別)" sheetId="9" r:id="rId1"/>
    <sheet name="進捗状況（政令市・特別区）" sheetId="10" r:id="rId2"/>
    <sheet name="総接種回数" sheetId="11" r:id="rId3"/>
    <sheet name="一般接種" sheetId="12" r:id="rId4"/>
    <sheet name="医療従事者等" sheetId="13" r:id="rId5"/>
  </sheets>
  <definedNames>
    <definedName name="_xlnm.Print_Area" localSheetId="0">'進捗状況 (都道府県別)'!$A$1:$H$63</definedName>
    <definedName name="_xlnm.Print_Area" localSheetId="1">'進捗状況（政令市・特別区）'!$A$1:$H$45</definedName>
    <definedName name="_xlnm.Print_Area" localSheetId="2">総接種回数!$A$1:$L$61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5" i="10" l="1"/>
  <c r="G9" i="11" l="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8" i="11"/>
  <c r="L7" i="11"/>
  <c r="J7" i="11" l="1"/>
  <c r="K7" i="11"/>
  <c r="I7" i="11"/>
  <c r="Q2" i="12"/>
  <c r="L2" i="11"/>
  <c r="B51" i="13"/>
  <c r="B50" i="13"/>
  <c r="B49" i="13"/>
  <c r="B48" i="13"/>
  <c r="B47" i="13"/>
  <c r="B46" i="13"/>
  <c r="B45" i="13"/>
  <c r="B44" i="13"/>
  <c r="B43" i="13"/>
  <c r="B42" i="13"/>
  <c r="B41" i="13"/>
  <c r="B40" i="13"/>
  <c r="B39" i="13"/>
  <c r="B38" i="13"/>
  <c r="B37" i="13"/>
  <c r="B36" i="13"/>
  <c r="B35" i="13"/>
  <c r="B34" i="13"/>
  <c r="B33" i="13"/>
  <c r="B32" i="13"/>
  <c r="B31" i="13"/>
  <c r="B30" i="13"/>
  <c r="B29" i="13"/>
  <c r="B28" i="13"/>
  <c r="B27" i="13"/>
  <c r="B26" i="13"/>
  <c r="B25" i="13"/>
  <c r="B24" i="13"/>
  <c r="B23" i="13"/>
  <c r="B22" i="13"/>
  <c r="B21" i="13"/>
  <c r="B20" i="13"/>
  <c r="B19" i="13"/>
  <c r="B18" i="13"/>
  <c r="B17" i="13"/>
  <c r="B16" i="13"/>
  <c r="B15" i="13"/>
  <c r="B14" i="13"/>
  <c r="B13" i="13"/>
  <c r="B12" i="13"/>
  <c r="B11" i="13"/>
  <c r="B10" i="13"/>
  <c r="B9" i="13"/>
  <c r="B8" i="13"/>
  <c r="B7" i="13"/>
  <c r="B6" i="13"/>
  <c r="B5" i="13"/>
  <c r="D4" i="13"/>
  <c r="C4" i="13"/>
  <c r="H54" i="11"/>
  <c r="H53" i="11"/>
  <c r="H52" i="11"/>
  <c r="H51" i="11"/>
  <c r="H50" i="11"/>
  <c r="H49" i="11"/>
  <c r="H46" i="11"/>
  <c r="H45" i="11"/>
  <c r="H44" i="11"/>
  <c r="H43" i="11"/>
  <c r="H42" i="11"/>
  <c r="H41" i="11"/>
  <c r="H38" i="11"/>
  <c r="H37" i="11"/>
  <c r="H36" i="11"/>
  <c r="H34" i="11"/>
  <c r="H33" i="11"/>
  <c r="H30" i="11"/>
  <c r="H29" i="11"/>
  <c r="H28" i="11"/>
  <c r="H27" i="11"/>
  <c r="H26" i="11"/>
  <c r="H24" i="11"/>
  <c r="H22" i="11"/>
  <c r="H21" i="11"/>
  <c r="H20" i="11"/>
  <c r="H18" i="11"/>
  <c r="H16" i="11"/>
  <c r="H14" i="11"/>
  <c r="H13" i="11"/>
  <c r="H12" i="11"/>
  <c r="H11" i="11"/>
  <c r="H10" i="11"/>
  <c r="H8" i="11"/>
  <c r="B4" i="13" l="1"/>
  <c r="O6" i="12"/>
  <c r="E16" i="11"/>
  <c r="F16" i="11" s="1"/>
  <c r="E28" i="11"/>
  <c r="F28" i="11" s="1"/>
  <c r="C31" i="11"/>
  <c r="D31" i="11" s="1"/>
  <c r="C34" i="11"/>
  <c r="D34" i="11" s="1"/>
  <c r="E40" i="11"/>
  <c r="F40" i="11" s="1"/>
  <c r="C43" i="11"/>
  <c r="C15" i="11"/>
  <c r="D15" i="11" s="1"/>
  <c r="C19" i="11"/>
  <c r="D19" i="11" s="1"/>
  <c r="C22" i="11"/>
  <c r="C46" i="11"/>
  <c r="Q6" i="12"/>
  <c r="E15" i="11"/>
  <c r="F15" i="11" s="1"/>
  <c r="E36" i="11"/>
  <c r="F36" i="11" s="1"/>
  <c r="C39" i="11"/>
  <c r="D39" i="11" s="1"/>
  <c r="C42" i="11"/>
  <c r="D42" i="11" s="1"/>
  <c r="C18" i="11"/>
  <c r="D18" i="11" s="1"/>
  <c r="C14" i="11"/>
  <c r="E24" i="11"/>
  <c r="F24" i="11" s="1"/>
  <c r="C27" i="11"/>
  <c r="C30" i="11"/>
  <c r="E44" i="11"/>
  <c r="F44" i="11" s="1"/>
  <c r="C47" i="11"/>
  <c r="D47" i="11" s="1"/>
  <c r="G6" i="12"/>
  <c r="E32" i="11"/>
  <c r="F32" i="11" s="1"/>
  <c r="C35" i="11"/>
  <c r="D35" i="11" s="1"/>
  <c r="C38" i="11"/>
  <c r="D38" i="11" s="1"/>
  <c r="H6" i="12"/>
  <c r="E20" i="11"/>
  <c r="F20" i="11" s="1"/>
  <c r="C23" i="11"/>
  <c r="D23" i="11" s="1"/>
  <c r="C26" i="11"/>
  <c r="D26" i="11" s="1"/>
  <c r="J6" i="12"/>
  <c r="E14" i="11"/>
  <c r="F14" i="11" s="1"/>
  <c r="E18" i="11"/>
  <c r="F18" i="11" s="1"/>
  <c r="E22" i="11"/>
  <c r="F22" i="11" s="1"/>
  <c r="E26" i="11"/>
  <c r="F26" i="11" s="1"/>
  <c r="E30" i="11"/>
  <c r="F30" i="11" s="1"/>
  <c r="E34" i="11"/>
  <c r="F34" i="11" s="1"/>
  <c r="E38" i="11"/>
  <c r="F38" i="11" s="1"/>
  <c r="E42" i="11"/>
  <c r="F42" i="11" s="1"/>
  <c r="E46" i="11"/>
  <c r="F46" i="11" s="1"/>
  <c r="K6" i="12"/>
  <c r="C13" i="11"/>
  <c r="D13" i="11" s="1"/>
  <c r="C17" i="11"/>
  <c r="D17" i="11" s="1"/>
  <c r="C21" i="11"/>
  <c r="D21" i="11" s="1"/>
  <c r="C25" i="11"/>
  <c r="D25" i="11" s="1"/>
  <c r="C29" i="11"/>
  <c r="D29" i="11" s="1"/>
  <c r="C33" i="11"/>
  <c r="D33" i="11" s="1"/>
  <c r="C37" i="11"/>
  <c r="D37" i="11" s="1"/>
  <c r="C41" i="11"/>
  <c r="C45" i="11"/>
  <c r="D45" i="11" s="1"/>
  <c r="D6" i="12"/>
  <c r="C8" i="11"/>
  <c r="D8" i="11" s="1"/>
  <c r="M6" i="12"/>
  <c r="C9" i="11"/>
  <c r="D9" i="11" s="1"/>
  <c r="C10" i="11"/>
  <c r="D10" i="11" s="1"/>
  <c r="C11" i="11"/>
  <c r="D11" i="11" s="1"/>
  <c r="C12" i="11"/>
  <c r="E13" i="11"/>
  <c r="F13" i="11" s="1"/>
  <c r="E17" i="11"/>
  <c r="F17" i="11" s="1"/>
  <c r="E21" i="11"/>
  <c r="F21" i="11" s="1"/>
  <c r="E25" i="11"/>
  <c r="F25" i="11" s="1"/>
  <c r="E29" i="11"/>
  <c r="F29" i="11" s="1"/>
  <c r="E33" i="11"/>
  <c r="F33" i="11" s="1"/>
  <c r="E37" i="11"/>
  <c r="F37" i="11" s="1"/>
  <c r="E41" i="11"/>
  <c r="F41" i="11" s="1"/>
  <c r="E45" i="11"/>
  <c r="F45" i="11" s="1"/>
  <c r="E8" i="11"/>
  <c r="F8" i="11" s="1"/>
  <c r="E6" i="12"/>
  <c r="E9" i="11"/>
  <c r="F9" i="11" s="1"/>
  <c r="E10" i="11"/>
  <c r="F10" i="11" s="1"/>
  <c r="E11" i="11"/>
  <c r="F11" i="11" s="1"/>
  <c r="E12" i="11"/>
  <c r="F12" i="11" s="1"/>
  <c r="C16" i="11"/>
  <c r="D16" i="11" s="1"/>
  <c r="C20" i="11"/>
  <c r="D20" i="11" s="1"/>
  <c r="C24" i="11"/>
  <c r="D24" i="11" s="1"/>
  <c r="C28" i="11"/>
  <c r="D28" i="11" s="1"/>
  <c r="C32" i="11"/>
  <c r="D32" i="11" s="1"/>
  <c r="C36" i="11"/>
  <c r="D36" i="11" s="1"/>
  <c r="C40" i="11"/>
  <c r="D40" i="11" s="1"/>
  <c r="C44" i="11"/>
  <c r="D44" i="11" s="1"/>
  <c r="E19" i="11"/>
  <c r="F19" i="11" s="1"/>
  <c r="E23" i="11"/>
  <c r="F23" i="11" s="1"/>
  <c r="E27" i="11"/>
  <c r="F27" i="11" s="1"/>
  <c r="E31" i="11"/>
  <c r="F31" i="11" s="1"/>
  <c r="E35" i="11"/>
  <c r="F35" i="11" s="1"/>
  <c r="E39" i="11"/>
  <c r="F39" i="11" s="1"/>
  <c r="E43" i="11"/>
  <c r="F43" i="11" s="1"/>
  <c r="E47" i="11"/>
  <c r="F47" i="11" s="1"/>
  <c r="C48" i="11"/>
  <c r="D48" i="11" s="1"/>
  <c r="C49" i="11"/>
  <c r="C50" i="11"/>
  <c r="D50" i="11" s="1"/>
  <c r="C51" i="11"/>
  <c r="D51" i="11" s="1"/>
  <c r="C52" i="11"/>
  <c r="D52" i="11" s="1"/>
  <c r="C53" i="11"/>
  <c r="D53" i="11" s="1"/>
  <c r="C54" i="11"/>
  <c r="D54" i="11" s="1"/>
  <c r="E48" i="11"/>
  <c r="F48" i="11" s="1"/>
  <c r="E49" i="11"/>
  <c r="F49" i="11" s="1"/>
  <c r="E50" i="11"/>
  <c r="F50" i="11" s="1"/>
  <c r="E51" i="11"/>
  <c r="F51" i="11" s="1"/>
  <c r="E52" i="11"/>
  <c r="F52" i="11" s="1"/>
  <c r="E53" i="11"/>
  <c r="F53" i="11" s="1"/>
  <c r="E54" i="11"/>
  <c r="F54" i="11" s="1"/>
  <c r="H35" i="11"/>
  <c r="H23" i="11"/>
  <c r="H17" i="11"/>
  <c r="H47" i="11"/>
  <c r="H19" i="11"/>
  <c r="H39" i="11"/>
  <c r="H31" i="11"/>
  <c r="H9" i="11"/>
  <c r="H25" i="11"/>
  <c r="H15" i="11"/>
  <c r="G7" i="11"/>
  <c r="H7" i="11" s="1"/>
  <c r="B45" i="11"/>
  <c r="D30" i="11"/>
  <c r="D46" i="11"/>
  <c r="H32" i="11"/>
  <c r="H40" i="11"/>
  <c r="H48" i="11"/>
  <c r="B30" i="11" l="1"/>
  <c r="B37" i="11"/>
  <c r="B47" i="11"/>
  <c r="B28" i="11"/>
  <c r="B39" i="11"/>
  <c r="B31" i="11"/>
  <c r="B23" i="11"/>
  <c r="B33" i="11"/>
  <c r="B8" i="11"/>
  <c r="B46" i="11"/>
  <c r="B14" i="11"/>
  <c r="B22" i="11"/>
  <c r="B11" i="11"/>
  <c r="B42" i="11"/>
  <c r="D22" i="11"/>
  <c r="B38" i="11"/>
  <c r="C7" i="11"/>
  <c r="D7" i="11" s="1"/>
  <c r="B20" i="11"/>
  <c r="B10" i="11"/>
  <c r="B16" i="11"/>
  <c r="B15" i="11"/>
  <c r="E7" i="11"/>
  <c r="F7" i="11" s="1"/>
  <c r="B19" i="11"/>
  <c r="B25" i="11"/>
  <c r="B24" i="11"/>
  <c r="B35" i="11"/>
  <c r="I6" i="12"/>
  <c r="R6" i="12" s="1"/>
  <c r="B26" i="11"/>
  <c r="D14" i="11"/>
  <c r="B51" i="11"/>
  <c r="B21" i="11"/>
  <c r="B32" i="11"/>
  <c r="B48" i="11"/>
  <c r="B52" i="11"/>
  <c r="B13" i="11"/>
  <c r="D41" i="11"/>
  <c r="B41" i="11"/>
  <c r="B34" i="11"/>
  <c r="B44" i="11"/>
  <c r="B18" i="11"/>
  <c r="B36" i="11"/>
  <c r="B12" i="11"/>
  <c r="B53" i="11"/>
  <c r="B40" i="11"/>
  <c r="B29" i="11"/>
  <c r="B50" i="11"/>
  <c r="D12" i="11"/>
  <c r="B9" i="11"/>
  <c r="B54" i="11"/>
  <c r="B6" i="12"/>
  <c r="C6" i="12"/>
  <c r="N6" i="12" s="1"/>
  <c r="D27" i="11"/>
  <c r="B27" i="11"/>
  <c r="D43" i="11"/>
  <c r="B43" i="11"/>
  <c r="B17" i="11"/>
  <c r="D49" i="11"/>
  <c r="B49" i="11"/>
  <c r="F6" i="12"/>
  <c r="P6" i="12" s="1"/>
  <c r="B7" i="11" l="1"/>
  <c r="H39" i="10"/>
  <c r="H26" i="10"/>
  <c r="H18" i="10"/>
  <c r="F25" i="10"/>
  <c r="F23" i="10"/>
  <c r="F17" i="10"/>
  <c r="F15" i="10"/>
  <c r="D25" i="10"/>
  <c r="D17" i="10"/>
  <c r="H53" i="9"/>
  <c r="H50" i="9"/>
  <c r="H45" i="9"/>
  <c r="H42" i="9"/>
  <c r="H29" i="9"/>
  <c r="H26" i="9"/>
  <c r="H21" i="9"/>
  <c r="H18" i="9"/>
  <c r="H13" i="9"/>
  <c r="H23" i="10"/>
  <c r="H15" i="10"/>
  <c r="D18" i="10"/>
  <c r="D13" i="10"/>
  <c r="H44" i="9"/>
  <c r="H36" i="9"/>
  <c r="H34" i="9"/>
  <c r="H28" i="9"/>
  <c r="H20" i="9"/>
  <c r="H12" i="9"/>
  <c r="F52" i="9"/>
  <c r="F44" i="9"/>
  <c r="F36" i="9"/>
  <c r="F28" i="9"/>
  <c r="F20" i="9"/>
  <c r="F12" i="9"/>
  <c r="C10" i="10"/>
  <c r="D10" i="10" s="1"/>
  <c r="E10" i="10"/>
  <c r="G10" i="10"/>
  <c r="F39" i="10"/>
  <c r="H29" i="10"/>
  <c r="H28" i="10"/>
  <c r="H21" i="10"/>
  <c r="H20" i="10"/>
  <c r="H13" i="10"/>
  <c r="H12" i="10"/>
  <c r="F29" i="10"/>
  <c r="F28" i="10"/>
  <c r="F21" i="10"/>
  <c r="F20" i="10"/>
  <c r="F13" i="10"/>
  <c r="F12" i="10"/>
  <c r="D23" i="10"/>
  <c r="D15" i="10"/>
  <c r="F50" i="9"/>
  <c r="F42" i="9"/>
  <c r="F34" i="9"/>
  <c r="F26" i="9"/>
  <c r="F18" i="9"/>
  <c r="H30" i="10"/>
  <c r="H22" i="10"/>
  <c r="H17" i="10"/>
  <c r="H14" i="10"/>
  <c r="F30" i="10"/>
  <c r="F14" i="10"/>
  <c r="H52" i="9"/>
  <c r="F51" i="9"/>
  <c r="F43" i="9"/>
  <c r="F35" i="9"/>
  <c r="F11" i="9"/>
  <c r="E5" i="10"/>
  <c r="E34" i="10" s="1"/>
  <c r="F22" i="10"/>
  <c r="H11" i="10"/>
  <c r="H16" i="10"/>
  <c r="H19" i="10"/>
  <c r="H24" i="10"/>
  <c r="H25" i="10"/>
  <c r="H27" i="10"/>
  <c r="F11" i="10"/>
  <c r="F16" i="10"/>
  <c r="F18" i="10"/>
  <c r="F19" i="10"/>
  <c r="F24" i="10"/>
  <c r="F26" i="10"/>
  <c r="F27" i="10"/>
  <c r="D11" i="10"/>
  <c r="D12" i="10"/>
  <c r="D14" i="10"/>
  <c r="D16" i="10"/>
  <c r="D19" i="10"/>
  <c r="D20" i="10"/>
  <c r="D21" i="10"/>
  <c r="D22" i="10"/>
  <c r="D24" i="10"/>
  <c r="D26" i="10"/>
  <c r="D27" i="10"/>
  <c r="D28" i="10"/>
  <c r="D29" i="10"/>
  <c r="D30" i="10"/>
  <c r="H3" i="10"/>
  <c r="H11" i="9"/>
  <c r="H14" i="9"/>
  <c r="H15" i="9"/>
  <c r="H16" i="9"/>
  <c r="H17" i="9"/>
  <c r="H19" i="9"/>
  <c r="H22" i="9"/>
  <c r="H23" i="9"/>
  <c r="H24" i="9"/>
  <c r="H25" i="9"/>
  <c r="H27" i="9"/>
  <c r="H30" i="9"/>
  <c r="H31" i="9"/>
  <c r="H32" i="9"/>
  <c r="H33" i="9"/>
  <c r="H35" i="9"/>
  <c r="H37" i="9"/>
  <c r="H38" i="9"/>
  <c r="H39" i="9"/>
  <c r="H40" i="9"/>
  <c r="H41" i="9"/>
  <c r="H43" i="9"/>
  <c r="H46" i="9"/>
  <c r="H47" i="9"/>
  <c r="H48" i="9"/>
  <c r="H49" i="9"/>
  <c r="H51" i="9"/>
  <c r="H54" i="9"/>
  <c r="H55" i="9"/>
  <c r="H56" i="9"/>
  <c r="H57" i="9"/>
  <c r="F13" i="9"/>
  <c r="F14" i="9"/>
  <c r="F15" i="9"/>
  <c r="F16" i="9"/>
  <c r="F17" i="9"/>
  <c r="F19" i="9"/>
  <c r="F21" i="9"/>
  <c r="F22" i="9"/>
  <c r="F23" i="9"/>
  <c r="F24" i="9"/>
  <c r="F25" i="9"/>
  <c r="F27" i="9"/>
  <c r="F29" i="9"/>
  <c r="F30" i="9"/>
  <c r="F31" i="9"/>
  <c r="F32" i="9"/>
  <c r="F33" i="9"/>
  <c r="F37" i="9"/>
  <c r="F38" i="9"/>
  <c r="F39" i="9"/>
  <c r="F40" i="9"/>
  <c r="F41" i="9"/>
  <c r="F45" i="9"/>
  <c r="F46" i="9"/>
  <c r="F47" i="9"/>
  <c r="F48" i="9"/>
  <c r="F49" i="9"/>
  <c r="F53" i="9"/>
  <c r="F54" i="9"/>
  <c r="F55" i="9"/>
  <c r="F56" i="9"/>
  <c r="F57" i="9"/>
  <c r="G10" i="9"/>
  <c r="H10" i="9" s="1"/>
  <c r="G34" i="10"/>
  <c r="D39" i="10" l="1"/>
  <c r="E10" i="9"/>
  <c r="F10" i="9" s="1"/>
  <c r="H10" i="10"/>
  <c r="F10" i="10"/>
  <c r="D11" i="9"/>
  <c r="D12" i="9"/>
  <c r="D14" i="9"/>
  <c r="D15" i="9"/>
  <c r="D16" i="9"/>
  <c r="D17" i="9"/>
  <c r="D18" i="9"/>
  <c r="D19" i="9"/>
  <c r="D20" i="9"/>
  <c r="D21" i="9"/>
  <c r="D22" i="9"/>
  <c r="D23" i="9"/>
  <c r="D24" i="9"/>
  <c r="D25" i="9"/>
  <c r="D27" i="9"/>
  <c r="D30" i="9"/>
  <c r="D32" i="9"/>
  <c r="D33" i="9"/>
  <c r="D35" i="9"/>
  <c r="D36" i="9"/>
  <c r="D37" i="9"/>
  <c r="D38" i="9"/>
  <c r="D39" i="9"/>
  <c r="D40" i="9"/>
  <c r="D41" i="9"/>
  <c r="D43" i="9"/>
  <c r="D46" i="9"/>
  <c r="D49" i="9"/>
  <c r="D51" i="9"/>
  <c r="D52" i="9"/>
  <c r="D54" i="9"/>
  <c r="D57" i="9"/>
  <c r="D48" i="9" l="1"/>
  <c r="D29" i="9"/>
  <c r="D26" i="9"/>
  <c r="D50" i="9"/>
  <c r="D45" i="9"/>
  <c r="D28" i="9"/>
  <c r="D13" i="9"/>
  <c r="D53" i="9"/>
  <c r="D55" i="9"/>
  <c r="D42" i="9"/>
  <c r="D47" i="9"/>
  <c r="D56" i="9"/>
  <c r="D31" i="9"/>
  <c r="D44" i="9"/>
  <c r="D34" i="9"/>
  <c r="C10" i="9" l="1"/>
  <c r="D10" i="9" s="1"/>
</calcChain>
</file>

<file path=xl/sharedStrings.xml><?xml version="1.0" encoding="utf-8"?>
<sst xmlns="http://schemas.openxmlformats.org/spreadsheetml/2006/main" count="334" uniqueCount="142">
  <si>
    <t>３回目接種の進捗状況（都道府県別）</t>
    <rPh sb="1" eb="3">
      <t>カイメ</t>
    </rPh>
    <rPh sb="3" eb="5">
      <t>セッシュ</t>
    </rPh>
    <rPh sb="6" eb="8">
      <t>シンチョク</t>
    </rPh>
    <rPh sb="8" eb="10">
      <t>ジョウキョウ</t>
    </rPh>
    <rPh sb="11" eb="15">
      <t>トドウフケン</t>
    </rPh>
    <rPh sb="15" eb="16">
      <t>ベツ</t>
    </rPh>
    <phoneticPr fontId="2"/>
  </si>
  <si>
    <t>（3月22日公表時点）</t>
  </si>
  <si>
    <t>（単位：人口（人）、増加回数（回））</t>
    <rPh sb="1" eb="3">
      <t>タンイ</t>
    </rPh>
    <rPh sb="4" eb="6">
      <t>ジンコウ</t>
    </rPh>
    <rPh sb="7" eb="8">
      <t>ヒト</t>
    </rPh>
    <rPh sb="10" eb="12">
      <t>ゾウカ</t>
    </rPh>
    <rPh sb="12" eb="14">
      <t>カイスウ</t>
    </rPh>
    <rPh sb="15" eb="16">
      <t>カイ</t>
    </rPh>
    <rPh sb="16" eb="17">
      <t>マンカイ</t>
    </rPh>
    <phoneticPr fontId="2"/>
  </si>
  <si>
    <t>都道府県名</t>
    <rPh sb="0" eb="4">
      <t>トドウフケン</t>
    </rPh>
    <rPh sb="4" eb="5">
      <t>メイ</t>
    </rPh>
    <phoneticPr fontId="2"/>
  </si>
  <si>
    <t>人口</t>
    <rPh sb="0" eb="2">
      <t>ジンコウ</t>
    </rPh>
    <phoneticPr fontId="2"/>
  </si>
  <si>
    <t>累計接種回数</t>
    <rPh sb="0" eb="2">
      <t>ルイケイ</t>
    </rPh>
    <rPh sb="2" eb="4">
      <t>セッシュ</t>
    </rPh>
    <rPh sb="4" eb="6">
      <t>カイスウ</t>
    </rPh>
    <phoneticPr fontId="2"/>
  </si>
  <si>
    <t>直近1週間</t>
    <rPh sb="3" eb="5">
      <t>シュウカン</t>
    </rPh>
    <phoneticPr fontId="1"/>
  </si>
  <si>
    <t>（増加回数ベース）※1</t>
    <phoneticPr fontId="2"/>
  </si>
  <si>
    <t>（増加回数ベース）※2</t>
    <phoneticPr fontId="2"/>
  </si>
  <si>
    <t>接種回数</t>
    <rPh sb="0" eb="2">
      <t>セッシュ</t>
    </rPh>
    <rPh sb="2" eb="4">
      <t>カイスウ</t>
    </rPh>
    <phoneticPr fontId="2"/>
  </si>
  <si>
    <t>増加回数</t>
    <rPh sb="0" eb="2">
      <t>ゾウカ</t>
    </rPh>
    <rPh sb="2" eb="4">
      <t>カイスウ</t>
    </rPh>
    <phoneticPr fontId="2"/>
  </si>
  <si>
    <t>人口比</t>
    <rPh sb="0" eb="3">
      <t>ジンコウヒ</t>
    </rPh>
    <phoneticPr fontId="2"/>
  </si>
  <si>
    <t>人口比</t>
    <rPh sb="0" eb="2">
      <t>ジンコウ</t>
    </rPh>
    <rPh sb="2" eb="3">
      <t>ヒ</t>
    </rPh>
    <phoneticPr fontId="2"/>
  </si>
  <si>
    <t>合計</t>
    <rPh sb="0" eb="2">
      <t>ゴウケイ</t>
    </rPh>
    <phoneticPr fontId="2"/>
  </si>
  <si>
    <t>01 北海道</t>
  </si>
  <si>
    <t>02 青森県</t>
  </si>
  <si>
    <t>03 岩手県</t>
  </si>
  <si>
    <t>04 宮城県</t>
  </si>
  <si>
    <t>05 秋田県</t>
  </si>
  <si>
    <t>06 山形県</t>
  </si>
  <si>
    <t>07 福島県</t>
  </si>
  <si>
    <t>08 茨城県</t>
  </si>
  <si>
    <t>09 栃木県</t>
  </si>
  <si>
    <t>10 群馬県</t>
  </si>
  <si>
    <t>11 埼玉県</t>
  </si>
  <si>
    <t>12 千葉県</t>
  </si>
  <si>
    <t>13 東京都</t>
  </si>
  <si>
    <t>14 神奈川県</t>
  </si>
  <si>
    <t>15 新潟県</t>
  </si>
  <si>
    <t>16 富山県</t>
  </si>
  <si>
    <t>17 石川県</t>
  </si>
  <si>
    <t>18 福井県</t>
  </si>
  <si>
    <t>19 山梨県</t>
  </si>
  <si>
    <t>20 長野県</t>
  </si>
  <si>
    <t>21 岐阜県</t>
  </si>
  <si>
    <t>22 静岡県</t>
  </si>
  <si>
    <t>23 愛知県</t>
  </si>
  <si>
    <t>24 三重県</t>
  </si>
  <si>
    <t>25 滋賀県</t>
  </si>
  <si>
    <t>26 京都府</t>
  </si>
  <si>
    <t>27 大阪府</t>
  </si>
  <si>
    <t>28 兵庫県</t>
  </si>
  <si>
    <t>29 奈良県</t>
  </si>
  <si>
    <t>30 和歌山県</t>
  </si>
  <si>
    <t>31 鳥取県</t>
  </si>
  <si>
    <t>32 島根県</t>
  </si>
  <si>
    <t>33 岡山県</t>
  </si>
  <si>
    <t>34 広島県</t>
  </si>
  <si>
    <t>35 山口県</t>
  </si>
  <si>
    <t>36 徳島県</t>
  </si>
  <si>
    <t>37 香川県</t>
  </si>
  <si>
    <t>38 愛媛県</t>
  </si>
  <si>
    <t>39 高知県</t>
  </si>
  <si>
    <t>40 福岡県</t>
  </si>
  <si>
    <t>41 佐賀県</t>
  </si>
  <si>
    <t>42 長崎県</t>
  </si>
  <si>
    <t>43 熊本県</t>
  </si>
  <si>
    <t>44 大分県</t>
  </si>
  <si>
    <t>45 宮崎県</t>
  </si>
  <si>
    <t>46 鹿児島県</t>
  </si>
  <si>
    <t>47 沖縄県</t>
  </si>
  <si>
    <t>注：人口は、総務省が公表している、「令和3年住民基本台帳年齢階級別人口（市区町村別）」のうち、</t>
  </si>
  <si>
    <t>各市町村の性別及び年齢階級の数字を集計したものを使用</t>
    <phoneticPr fontId="2"/>
  </si>
  <si>
    <t>※1：前週同曜日の公表分との差を使用</t>
    <rPh sb="3" eb="5">
      <t>ゼンシュウ</t>
    </rPh>
    <rPh sb="5" eb="6">
      <t>ドウ</t>
    </rPh>
    <rPh sb="6" eb="8">
      <t>ヨウビ</t>
    </rPh>
    <rPh sb="9" eb="11">
      <t>コウヒョウ</t>
    </rPh>
    <rPh sb="11" eb="12">
      <t>ブン</t>
    </rPh>
    <rPh sb="14" eb="15">
      <t>サ</t>
    </rPh>
    <rPh sb="16" eb="18">
      <t>シヨウ</t>
    </rPh>
    <phoneticPr fontId="2"/>
  </si>
  <si>
    <t>※2：直近の公表分との差を使用。</t>
    <rPh sb="3" eb="5">
      <t>チョッキン</t>
    </rPh>
    <rPh sb="6" eb="8">
      <t>コウヒョウ</t>
    </rPh>
    <rPh sb="8" eb="9">
      <t>ブン</t>
    </rPh>
    <rPh sb="11" eb="12">
      <t>サ</t>
    </rPh>
    <rPh sb="13" eb="15">
      <t>シヨウ</t>
    </rPh>
    <phoneticPr fontId="2"/>
  </si>
  <si>
    <t>ただし、土日祝日直後の公表においては、直近の平日１日の入力数（直近の公表分とその翌日の集計値との差）を使用。</t>
    <phoneticPr fontId="2"/>
  </si>
  <si>
    <t>３回目接種の進捗状況（政令指定都市・特別区）</t>
    <rPh sb="1" eb="3">
      <t>カイメ</t>
    </rPh>
    <rPh sb="3" eb="5">
      <t>セッシュ</t>
    </rPh>
    <rPh sb="6" eb="8">
      <t>シンチョク</t>
    </rPh>
    <rPh sb="8" eb="10">
      <t>ジョウキョウ</t>
    </rPh>
    <rPh sb="11" eb="13">
      <t>セイレイ</t>
    </rPh>
    <rPh sb="13" eb="15">
      <t>シテイ</t>
    </rPh>
    <rPh sb="15" eb="17">
      <t>トシ</t>
    </rPh>
    <rPh sb="18" eb="21">
      <t>トクベツク</t>
    </rPh>
    <phoneticPr fontId="2"/>
  </si>
  <si>
    <t>（１）政令指定都市</t>
    <rPh sb="3" eb="5">
      <t>セイレイ</t>
    </rPh>
    <rPh sb="5" eb="7">
      <t>シテイ</t>
    </rPh>
    <rPh sb="7" eb="9">
      <t>トシ</t>
    </rPh>
    <phoneticPr fontId="2"/>
  </si>
  <si>
    <t>政令指定
都市名</t>
    <rPh sb="0" eb="2">
      <t>セイレイ</t>
    </rPh>
    <rPh sb="2" eb="4">
      <t>シテイ</t>
    </rPh>
    <rPh sb="5" eb="7">
      <t>トシ</t>
    </rPh>
    <rPh sb="7" eb="8">
      <t>メイ</t>
    </rPh>
    <phoneticPr fontId="2"/>
  </si>
  <si>
    <t>合計</t>
    <rPh sb="0" eb="2">
      <t>ゴウケイ</t>
    </rPh>
    <phoneticPr fontId="1"/>
  </si>
  <si>
    <t>札幌市</t>
  </si>
  <si>
    <t>仙台市</t>
  </si>
  <si>
    <t>さいたま市</t>
  </si>
  <si>
    <t>千葉市</t>
  </si>
  <si>
    <t>横浜市</t>
  </si>
  <si>
    <t>川崎市</t>
  </si>
  <si>
    <t>相模原市</t>
  </si>
  <si>
    <t>新潟市</t>
  </si>
  <si>
    <t>静岡市</t>
  </si>
  <si>
    <t>浜松市</t>
  </si>
  <si>
    <t>名古屋市</t>
  </si>
  <si>
    <t>京都市</t>
  </si>
  <si>
    <t>大阪市</t>
  </si>
  <si>
    <t>堺市</t>
  </si>
  <si>
    <t>神戸市</t>
  </si>
  <si>
    <t>岡山市</t>
  </si>
  <si>
    <t>広島市</t>
  </si>
  <si>
    <t>北九州市</t>
  </si>
  <si>
    <t>福岡市</t>
  </si>
  <si>
    <t>熊本市</t>
  </si>
  <si>
    <t>（２）特別区</t>
    <rPh sb="3" eb="6">
      <t>トクベツク</t>
    </rPh>
    <phoneticPr fontId="2"/>
  </si>
  <si>
    <t>注：人口は、総務省が公表している、「令和3年住民基本台帳年齢階級別人口（市区町村別）」のうち、</t>
    <rPh sb="0" eb="1">
      <t>チュウ</t>
    </rPh>
    <rPh sb="2" eb="4">
      <t>ジンコウ</t>
    </rPh>
    <rPh sb="6" eb="9">
      <t>ソウムショウ</t>
    </rPh>
    <rPh sb="10" eb="12">
      <t>コウヒョウ</t>
    </rPh>
    <rPh sb="18" eb="20">
      <t>レイワ</t>
    </rPh>
    <rPh sb="21" eb="22">
      <t>ネン</t>
    </rPh>
    <rPh sb="22" eb="24">
      <t>ジュウミン</t>
    </rPh>
    <rPh sb="24" eb="26">
      <t>キホン</t>
    </rPh>
    <rPh sb="26" eb="28">
      <t>ダイチョウ</t>
    </rPh>
    <rPh sb="28" eb="30">
      <t>ネンレイ</t>
    </rPh>
    <rPh sb="30" eb="32">
      <t>カイキュウ</t>
    </rPh>
    <rPh sb="32" eb="33">
      <t>ベツ</t>
    </rPh>
    <rPh sb="33" eb="35">
      <t>ジンコウ</t>
    </rPh>
    <rPh sb="36" eb="38">
      <t>シク</t>
    </rPh>
    <rPh sb="38" eb="40">
      <t>チョウソン</t>
    </rPh>
    <rPh sb="40" eb="41">
      <t>ベツ</t>
    </rPh>
    <phoneticPr fontId="2"/>
  </si>
  <si>
    <t>各市町村の性別及び年齢階級の数字を集計したものを使用</t>
  </si>
  <si>
    <t>※2：直近の公表分との差を使用</t>
    <rPh sb="3" eb="5">
      <t>チョッキン</t>
    </rPh>
    <rPh sb="6" eb="8">
      <t>コウヒョウ</t>
    </rPh>
    <rPh sb="8" eb="9">
      <t>ブン</t>
    </rPh>
    <rPh sb="11" eb="12">
      <t>サ</t>
    </rPh>
    <rPh sb="13" eb="15">
      <t>シヨウ</t>
    </rPh>
    <phoneticPr fontId="2"/>
  </si>
  <si>
    <t>これまでのワクチン総接種回数（都道府県別）</t>
    <rPh sb="9" eb="10">
      <t>ソウ</t>
    </rPh>
    <rPh sb="10" eb="12">
      <t>セッシュ</t>
    </rPh>
    <rPh sb="12" eb="14">
      <t>カイスウ</t>
    </rPh>
    <rPh sb="15" eb="19">
      <t>トドウフケン</t>
    </rPh>
    <rPh sb="19" eb="20">
      <t>ベツ</t>
    </rPh>
    <phoneticPr fontId="2"/>
  </si>
  <si>
    <t>接種回数（3月21日まで）</t>
  </si>
  <si>
    <t>内１回目</t>
    <rPh sb="0" eb="1">
      <t>ウチ</t>
    </rPh>
    <phoneticPr fontId="2"/>
  </si>
  <si>
    <t>内２回目</t>
    <rPh sb="0" eb="1">
      <t>ウチ</t>
    </rPh>
    <phoneticPr fontId="2"/>
  </si>
  <si>
    <t>内３回目</t>
    <rPh sb="0" eb="1">
      <t>ウチ</t>
    </rPh>
    <phoneticPr fontId="2"/>
  </si>
  <si>
    <t>内12月分</t>
    <rPh sb="0" eb="1">
      <t>ウチ</t>
    </rPh>
    <rPh sb="3" eb="4">
      <t>ガツ</t>
    </rPh>
    <rPh sb="4" eb="5">
      <t>ブン</t>
    </rPh>
    <phoneticPr fontId="2"/>
  </si>
  <si>
    <t>内1月分</t>
    <rPh sb="0" eb="1">
      <t>ウチ</t>
    </rPh>
    <rPh sb="2" eb="3">
      <t>ガツ</t>
    </rPh>
    <rPh sb="3" eb="4">
      <t>ブン</t>
    </rPh>
    <phoneticPr fontId="2"/>
  </si>
  <si>
    <t>内2月分</t>
    <rPh sb="0" eb="1">
      <t>ウチ</t>
    </rPh>
    <rPh sb="2" eb="3">
      <t>ガツ</t>
    </rPh>
    <rPh sb="3" eb="4">
      <t>ブン</t>
    </rPh>
    <phoneticPr fontId="2"/>
  </si>
  <si>
    <t>内3月分</t>
    <rPh sb="0" eb="1">
      <t>ウチ</t>
    </rPh>
    <rPh sb="2" eb="3">
      <t>ガツ</t>
    </rPh>
    <rPh sb="3" eb="4">
      <t>ブン</t>
    </rPh>
    <phoneticPr fontId="2"/>
  </si>
  <si>
    <t>接種率</t>
    <rPh sb="0" eb="2">
      <t>セッシュ</t>
    </rPh>
    <rPh sb="2" eb="3">
      <t>リツ</t>
    </rPh>
    <phoneticPr fontId="2"/>
  </si>
  <si>
    <t>参考：人口</t>
    <rPh sb="0" eb="2">
      <t>サンコウ</t>
    </rPh>
    <rPh sb="3" eb="5">
      <t>ジンコウ</t>
    </rPh>
    <phoneticPr fontId="2"/>
  </si>
  <si>
    <t>注：１回目及び２回目は、接種回数は一般接種（高齢者含む）と医療従事者等の合計。</t>
    <rPh sb="0" eb="1">
      <t>チュウ</t>
    </rPh>
    <rPh sb="3" eb="5">
      <t>カイメ</t>
    </rPh>
    <rPh sb="5" eb="6">
      <t>オヨ</t>
    </rPh>
    <rPh sb="8" eb="10">
      <t>カイメ</t>
    </rPh>
    <rPh sb="12" eb="14">
      <t>セッシュ</t>
    </rPh>
    <rPh sb="14" eb="16">
      <t>カイスウ</t>
    </rPh>
    <rPh sb="17" eb="19">
      <t>イッパン</t>
    </rPh>
    <rPh sb="19" eb="21">
      <t>セッシュ</t>
    </rPh>
    <rPh sb="22" eb="25">
      <t>コウレイシャ</t>
    </rPh>
    <rPh sb="25" eb="26">
      <t>フク</t>
    </rPh>
    <rPh sb="29" eb="31">
      <t>イリョウ</t>
    </rPh>
    <rPh sb="31" eb="34">
      <t>ジュウジシャ</t>
    </rPh>
    <rPh sb="34" eb="35">
      <t>トウ</t>
    </rPh>
    <rPh sb="36" eb="38">
      <t>ゴウケイ</t>
    </rPh>
    <phoneticPr fontId="2"/>
  </si>
  <si>
    <t>　　一般接種（高齢者含む）はワクチン接種記録システム(VRS)への報告と、</t>
    <rPh sb="7" eb="10">
      <t>コウレイシャ</t>
    </rPh>
    <rPh sb="10" eb="11">
      <t>フク</t>
    </rPh>
    <phoneticPr fontId="2"/>
  </si>
  <si>
    <t>　　医療従事者等はワクチン接種円滑化システム（V-SYS）への報告を、公表日で集計したもの。</t>
    <rPh sb="39" eb="41">
      <t>シュウケイ</t>
    </rPh>
    <phoneticPr fontId="2"/>
  </si>
  <si>
    <t>注：３回目は、ワクチン接種記録システム（VRS）への報告を、公表日で集計したもの。</t>
    <rPh sb="0" eb="1">
      <t>チュウ</t>
    </rPh>
    <rPh sb="3" eb="5">
      <t>カイメ</t>
    </rPh>
    <rPh sb="11" eb="13">
      <t>セッシュ</t>
    </rPh>
    <rPh sb="13" eb="15">
      <t>キロク</t>
    </rPh>
    <rPh sb="26" eb="28">
      <t>ホウコク</t>
    </rPh>
    <rPh sb="30" eb="32">
      <t>コウヒョウ</t>
    </rPh>
    <rPh sb="32" eb="33">
      <t>ビ</t>
    </rPh>
    <rPh sb="34" eb="36">
      <t>シュウケイ</t>
    </rPh>
    <phoneticPr fontId="2"/>
  </si>
  <si>
    <t>　　月ごとの内訳は、公表日時点で、各月を接種日とする接種実績を集計したもの。</t>
    <rPh sb="2" eb="3">
      <t>ツキ</t>
    </rPh>
    <rPh sb="6" eb="8">
      <t>ウチワケ</t>
    </rPh>
    <rPh sb="10" eb="12">
      <t>コウヒョウ</t>
    </rPh>
    <rPh sb="12" eb="13">
      <t>ビ</t>
    </rPh>
    <rPh sb="13" eb="15">
      <t>ジテン</t>
    </rPh>
    <rPh sb="17" eb="19">
      <t>カクツキ</t>
    </rPh>
    <rPh sb="20" eb="22">
      <t>セッシュ</t>
    </rPh>
    <rPh sb="22" eb="23">
      <t>ビ</t>
    </rPh>
    <rPh sb="26" eb="28">
      <t>セッシュ</t>
    </rPh>
    <rPh sb="28" eb="30">
      <t>ジッセキ</t>
    </rPh>
    <rPh sb="31" eb="33">
      <t>シュウケイ</t>
    </rPh>
    <phoneticPr fontId="2"/>
  </si>
  <si>
    <t>注：公表日におけるデータの計上方法等の注釈については、以下を参照（https://www.kantei.go.jp/jp/content/000086996.pdf）</t>
    <rPh sb="2" eb="5">
      <t>コウヒョウビ</t>
    </rPh>
    <rPh sb="13" eb="15">
      <t>ケイジョウ</t>
    </rPh>
    <rPh sb="15" eb="17">
      <t>ホウホウ</t>
    </rPh>
    <rPh sb="17" eb="18">
      <t>トウ</t>
    </rPh>
    <rPh sb="19" eb="21">
      <t>チュウシャク</t>
    </rPh>
    <rPh sb="27" eb="29">
      <t>イカ</t>
    </rPh>
    <rPh sb="30" eb="32">
      <t>サンショウ</t>
    </rPh>
    <phoneticPr fontId="2"/>
  </si>
  <si>
    <r>
      <t>これまでのワクチン総接種回数およびワクチン供給量（</t>
    </r>
    <r>
      <rPr>
        <sz val="11"/>
        <rFont val="游ゴシック"/>
        <family val="3"/>
        <charset val="128"/>
        <scheme val="minor"/>
      </rPr>
      <t>一般接種（高齢者含む）、都道府県別）</t>
    </r>
    <rPh sb="9" eb="10">
      <t>ソウ</t>
    </rPh>
    <rPh sb="10" eb="12">
      <t>セッシュ</t>
    </rPh>
    <rPh sb="12" eb="14">
      <t>カイスウ</t>
    </rPh>
    <rPh sb="21" eb="24">
      <t>キョウキュウリョウ</t>
    </rPh>
    <rPh sb="25" eb="27">
      <t>イッパン</t>
    </rPh>
    <rPh sb="27" eb="29">
      <t>セッシュ</t>
    </rPh>
    <rPh sb="30" eb="33">
      <t>コウレイシャ</t>
    </rPh>
    <rPh sb="33" eb="34">
      <t>フク</t>
    </rPh>
    <rPh sb="37" eb="41">
      <t>トドウフケン</t>
    </rPh>
    <rPh sb="41" eb="42">
      <t>ベツ</t>
    </rPh>
    <phoneticPr fontId="2"/>
  </si>
  <si>
    <t>接種回数
（3月21日まで）</t>
  </si>
  <si>
    <t>ワクチン供給量
（3月21日まで）※4</t>
  </si>
  <si>
    <r>
      <t>ファイザー社</t>
    </r>
    <r>
      <rPr>
        <sz val="8"/>
        <color theme="1"/>
        <rFont val="游ゴシック"/>
        <family val="3"/>
        <charset val="128"/>
        <scheme val="minor"/>
      </rPr>
      <t>※6</t>
    </r>
    <phoneticPr fontId="2"/>
  </si>
  <si>
    <t>武田/モデルナ社</t>
    <rPh sb="0" eb="2">
      <t>タケダ</t>
    </rPh>
    <rPh sb="7" eb="8">
      <t>シャ</t>
    </rPh>
    <phoneticPr fontId="2"/>
  </si>
  <si>
    <t>アストラゼネカ社</t>
    <rPh sb="7" eb="8">
      <t>シャ</t>
    </rPh>
    <phoneticPr fontId="2"/>
  </si>
  <si>
    <r>
      <t>ファイザー社</t>
    </r>
    <r>
      <rPr>
        <sz val="8"/>
        <rFont val="游ゴシック"/>
        <family val="3"/>
        <charset val="128"/>
        <scheme val="minor"/>
      </rPr>
      <t>※5※6</t>
    </r>
    <phoneticPr fontId="2"/>
  </si>
  <si>
    <r>
      <t>武田/モデルナ社</t>
    </r>
    <r>
      <rPr>
        <sz val="8"/>
        <color theme="1"/>
        <rFont val="游ゴシック"/>
        <family val="3"/>
        <charset val="128"/>
        <scheme val="minor"/>
      </rPr>
      <t>※1</t>
    </r>
    <rPh sb="0" eb="2">
      <t>タケダ</t>
    </rPh>
    <rPh sb="7" eb="8">
      <t>シャ</t>
    </rPh>
    <phoneticPr fontId="2"/>
  </si>
  <si>
    <t>計</t>
    <rPh sb="0" eb="1">
      <t>ケイ</t>
    </rPh>
    <phoneticPr fontId="2"/>
  </si>
  <si>
    <t>ワクチン
累積供給量</t>
    <phoneticPr fontId="2"/>
  </si>
  <si>
    <r>
      <t>対供給量
接種率</t>
    </r>
    <r>
      <rPr>
        <sz val="8"/>
        <color theme="1"/>
        <rFont val="游ゴシック"/>
        <family val="3"/>
        <charset val="128"/>
        <scheme val="minor"/>
      </rPr>
      <t>※3</t>
    </r>
    <rPh sb="0" eb="1">
      <t>タイ</t>
    </rPh>
    <rPh sb="1" eb="4">
      <t>キョウキュウリョウセッシュリツ</t>
    </rPh>
    <phoneticPr fontId="2"/>
  </si>
  <si>
    <r>
      <t>ワクチン
累積供給量</t>
    </r>
    <r>
      <rPr>
        <sz val="8"/>
        <color theme="1"/>
        <rFont val="游ゴシック"/>
        <family val="3"/>
        <charset val="128"/>
        <scheme val="minor"/>
      </rPr>
      <t>※2</t>
    </r>
    <rPh sb="5" eb="7">
      <t>ルイセキ</t>
    </rPh>
    <rPh sb="7" eb="10">
      <t>キョウキュウリョウ</t>
    </rPh>
    <phoneticPr fontId="2"/>
  </si>
  <si>
    <r>
      <t>対供給量
接種率</t>
    </r>
    <r>
      <rPr>
        <sz val="8"/>
        <color theme="1"/>
        <rFont val="游ゴシック"/>
        <family val="3"/>
        <charset val="128"/>
        <scheme val="minor"/>
      </rPr>
      <t>※3</t>
    </r>
    <phoneticPr fontId="2"/>
  </si>
  <si>
    <t>全国</t>
    <rPh sb="0" eb="2">
      <t>ゼンコク</t>
    </rPh>
    <phoneticPr fontId="2"/>
  </si>
  <si>
    <t>注：ワクチン接種記録システム(VRS)への報告を居住地の都道府県別に集計。</t>
    <rPh sb="0" eb="1">
      <t>チュウ</t>
    </rPh>
    <rPh sb="8" eb="10">
      <t>キロク</t>
    </rPh>
    <rPh sb="21" eb="23">
      <t>ホウコク</t>
    </rPh>
    <phoneticPr fontId="2"/>
  </si>
  <si>
    <t>※1：武田/モデルナ社のワクチンは、大規模接種会場（一部会場を除く）と職域接種会場で利用。</t>
    <rPh sb="3" eb="5">
      <t>タケダ</t>
    </rPh>
    <rPh sb="10" eb="11">
      <t>シャ</t>
    </rPh>
    <rPh sb="18" eb="25">
      <t>ダイキボセッシュカイジョウ</t>
    </rPh>
    <rPh sb="26" eb="28">
      <t>イチブ</t>
    </rPh>
    <rPh sb="28" eb="30">
      <t>カイジョウ</t>
    </rPh>
    <rPh sb="31" eb="32">
      <t>ノゾ</t>
    </rPh>
    <rPh sb="35" eb="37">
      <t>ショクイキ</t>
    </rPh>
    <rPh sb="37" eb="39">
      <t>セッシュ</t>
    </rPh>
    <rPh sb="39" eb="41">
      <t>カイジョウ</t>
    </rPh>
    <rPh sb="42" eb="44">
      <t>リヨウ</t>
    </rPh>
    <phoneticPr fontId="2"/>
  </si>
  <si>
    <t>※2：職域接種等の会場の種別を問わず、ワクチンが配送された先の施設が所在する都道府県ごとに集計。</t>
    <rPh sb="3" eb="5">
      <t>ショクイキ</t>
    </rPh>
    <rPh sb="5" eb="7">
      <t>セッシュ</t>
    </rPh>
    <rPh sb="7" eb="8">
      <t>トウ</t>
    </rPh>
    <rPh sb="9" eb="11">
      <t>カイジョウ</t>
    </rPh>
    <rPh sb="12" eb="14">
      <t>シュベツ</t>
    </rPh>
    <rPh sb="15" eb="16">
      <t>ト</t>
    </rPh>
    <rPh sb="24" eb="26">
      <t>ハイソウ</t>
    </rPh>
    <rPh sb="29" eb="30">
      <t>サキ</t>
    </rPh>
    <rPh sb="31" eb="33">
      <t>シセツ</t>
    </rPh>
    <rPh sb="34" eb="36">
      <t>ショザイ</t>
    </rPh>
    <rPh sb="38" eb="42">
      <t>トドウフケン</t>
    </rPh>
    <rPh sb="45" eb="47">
      <t>シュウケイ</t>
    </rPh>
    <phoneticPr fontId="2"/>
  </si>
  <si>
    <t>※3：VRSに登録された接種回数を、ワクチン接種円滑化システム(V-SYS)に登録されたワクチンの累計供給量で除したもの。</t>
    <phoneticPr fontId="2"/>
  </si>
  <si>
    <t>※4：一般接種用の1、2回目向け供給が対象。</t>
  </si>
  <si>
    <t>※5：ファイザー社から無償提供された、2020年東京オリンピック・パラリンピック競技大会関係者分を含む。</t>
    <phoneticPr fontId="2"/>
  </si>
  <si>
    <t>※6：小児（5-11歳）対象の接種およびワクチンも含む</t>
  </si>
  <si>
    <t>これまでのワクチン総接種回数（医療従事者等、都道府県別）</t>
    <rPh sb="9" eb="10">
      <t>ソウ</t>
    </rPh>
    <rPh sb="10" eb="12">
      <t>セッシュ</t>
    </rPh>
    <rPh sb="12" eb="14">
      <t>カイスウ</t>
    </rPh>
    <rPh sb="15" eb="17">
      <t>イリョウ</t>
    </rPh>
    <rPh sb="17" eb="20">
      <t>ジュウジシャ</t>
    </rPh>
    <rPh sb="20" eb="21">
      <t>トウ</t>
    </rPh>
    <rPh sb="22" eb="26">
      <t>トドウフケン</t>
    </rPh>
    <rPh sb="26" eb="27">
      <t>ベツ</t>
    </rPh>
    <phoneticPr fontId="2"/>
  </si>
  <si>
    <t>（8月2日公表時点）</t>
    <rPh sb="2" eb="3">
      <t>ガツ</t>
    </rPh>
    <rPh sb="4" eb="5">
      <t>ニチ</t>
    </rPh>
    <rPh sb="5" eb="7">
      <t>コウヒョウ</t>
    </rPh>
    <rPh sb="7" eb="9">
      <t>ジテン</t>
    </rPh>
    <phoneticPr fontId="2"/>
  </si>
  <si>
    <t>接種回数
（7月30日まで）</t>
    <rPh sb="0" eb="2">
      <t>セッシュ</t>
    </rPh>
    <rPh sb="2" eb="4">
      <t>カイスウ</t>
    </rPh>
    <rPh sb="7" eb="8">
      <t>ガツ</t>
    </rPh>
    <rPh sb="10" eb="11">
      <t>ニチ</t>
    </rPh>
    <phoneticPr fontId="2"/>
  </si>
  <si>
    <t>注：ワクチン接種円滑化システム（V-SYS）への報告（17時時点）を</t>
    <rPh sb="6" eb="8">
      <t>セッシュ</t>
    </rPh>
    <rPh sb="8" eb="11">
      <t>エンカツカ</t>
    </rPh>
    <rPh sb="24" eb="26">
      <t>ホウコク</t>
    </rPh>
    <rPh sb="29" eb="30">
      <t>ジ</t>
    </rPh>
    <rPh sb="30" eb="32">
      <t>ジテン</t>
    </rPh>
    <phoneticPr fontId="2"/>
  </si>
  <si>
    <r>
      <t>　　接種実施機関所在地の都道府県別に集計（</t>
    </r>
    <r>
      <rPr>
        <sz val="11"/>
        <rFont val="游ゴシック"/>
        <family val="3"/>
        <charset val="128"/>
        <scheme val="minor"/>
      </rPr>
      <t>高齢者、基礎疾患保有者、その他</t>
    </r>
    <r>
      <rPr>
        <sz val="11"/>
        <color theme="1"/>
        <rFont val="游ゴシック"/>
        <family val="2"/>
        <charset val="128"/>
        <scheme val="minor"/>
      </rPr>
      <t>を除く）。</t>
    </r>
    <rPh sb="2" eb="4">
      <t>セッシュ</t>
    </rPh>
    <rPh sb="4" eb="6">
      <t>ジッシ</t>
    </rPh>
    <rPh sb="6" eb="8">
      <t>キカン</t>
    </rPh>
    <rPh sb="8" eb="11">
      <t>ショザイチ</t>
    </rPh>
    <rPh sb="12" eb="16">
      <t>トドウフケン</t>
    </rPh>
    <rPh sb="16" eb="17">
      <t>ベツ</t>
    </rPh>
    <rPh sb="21" eb="24">
      <t>コウレイシャ</t>
    </rPh>
    <rPh sb="25" eb="27">
      <t>キソ</t>
    </rPh>
    <rPh sb="27" eb="29">
      <t>シッカン</t>
    </rPh>
    <rPh sb="29" eb="32">
      <t>ホユウシャ</t>
    </rPh>
    <rPh sb="35" eb="36">
      <t>ホカ</t>
    </rPh>
    <phoneticPr fontId="2"/>
  </si>
  <si>
    <t>　　医療従事者等向け優先接種の接種実績は、45都道府県は7月21日時点まで、兵庫県、沖縄県は７月27日時点までの実績を集計。</t>
    <phoneticPr fontId="2"/>
  </si>
  <si>
    <t>　　高齢者施設等従事者向け優先接種の接種実績は、７月30日時点までの実績を集計。</t>
    <phoneticPr fontId="2"/>
  </si>
  <si>
    <r>
      <t>　　</t>
    </r>
    <r>
      <rPr>
        <sz val="11"/>
        <rFont val="游ゴシック"/>
        <family val="3"/>
        <charset val="128"/>
        <scheme val="minor"/>
      </rPr>
      <t>医療従事者等は、令和３年７月30日で集計を終了。</t>
    </r>
    <rPh sb="10" eb="12">
      <t>レイワ</t>
    </rPh>
    <rPh sb="13" eb="14">
      <t>ネン</t>
    </rPh>
    <rPh sb="15" eb="16">
      <t>ガツ</t>
    </rPh>
    <rPh sb="18" eb="19">
      <t>ニチ</t>
    </rPh>
    <rPh sb="20" eb="22">
      <t>シュウケイ</t>
    </rPh>
    <rPh sb="23" eb="25">
      <t>シュウリョウ</t>
    </rPh>
    <phoneticPr fontId="2"/>
  </si>
  <si>
    <t>　　4月9日までの接種実績は厚生労働省の「新型コロナワクチン接種実績」のページをご覧ください。</t>
    <rPh sb="3" eb="4">
      <t>ガツ</t>
    </rPh>
    <rPh sb="5" eb="6">
      <t>ニチ</t>
    </rPh>
    <rPh sb="9" eb="11">
      <t>セッシュ</t>
    </rPh>
    <rPh sb="11" eb="13">
      <t>ジッセキ</t>
    </rPh>
    <rPh sb="14" eb="16">
      <t>コウセイ</t>
    </rPh>
    <rPh sb="16" eb="19">
      <t>ロウドウショウ</t>
    </rPh>
    <rPh sb="21" eb="23">
      <t>シンガタ</t>
    </rPh>
    <rPh sb="30" eb="32">
      <t>セッシュ</t>
    </rPh>
    <rPh sb="32" eb="34">
      <t>ジッセキ</t>
    </rPh>
    <rPh sb="41" eb="42">
      <t>ラン</t>
    </rPh>
    <phoneticPr fontId="2"/>
  </si>
  <si>
    <t>　　https://www.mhlw.go.jp/stf/seisakunitsuite/bunya/vaccine_sesshujisseki.html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</si>
</sst>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#,##0_ "/>
    <numFmt numFmtId="177" formatCode="0.0%"/>
    <numFmt numFmtId="178" formatCode="#,##0.0;[Red]\-#,##0.0"/>
    <numFmt numFmtId="179" formatCode="#,##0_ ;[Red]\-#,##0\ "/>
    <numFmt numFmtId="180" formatCode="#,##0_);[Red]\(#,##0\)"/>
  </numFmts>
  <fonts count="12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theme="1"/>
      <name val="游ゴシック"/>
      <family val="2"/>
      <scheme val="minor"/>
    </font>
    <font>
      <sz val="11"/>
      <color theme="1"/>
      <name val="游ゴシック"/>
      <family val="3"/>
      <charset val="128"/>
      <scheme val="minor"/>
    </font>
    <font>
      <sz val="11"/>
      <color rgb="FF000000"/>
      <name val="游ゴシック"/>
      <family val="3"/>
      <charset val="128"/>
    </font>
    <font>
      <sz val="11"/>
      <color rgb="FFFF0000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  <font>
      <sz val="8"/>
      <color theme="1"/>
      <name val="游ゴシック"/>
      <family val="3"/>
      <charset val="128"/>
      <scheme val="minor"/>
    </font>
    <font>
      <sz val="11"/>
      <name val="游ゴシック"/>
      <family val="3"/>
      <charset val="128"/>
    </font>
    <font>
      <sz val="8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4" fillId="0" borderId="0"/>
    <xf numFmtId="9" fontId="1" fillId="0" borderId="0" applyFont="0" applyFill="0" applyBorder="0" applyAlignment="0" applyProtection="0">
      <alignment vertical="center"/>
    </xf>
  </cellStyleXfs>
  <cellXfs count="113">
    <xf numFmtId="0" fontId="0" fillId="0" borderId="0" xfId="0">
      <alignment vertical="center"/>
    </xf>
    <xf numFmtId="38" fontId="0" fillId="0" borderId="0" xfId="1" applyFont="1">
      <alignment vertical="center"/>
    </xf>
    <xf numFmtId="0" fontId="5" fillId="0" borderId="0" xfId="0" applyFont="1" applyAlignment="1">
      <alignment horizontal="left" vertical="center"/>
    </xf>
    <xf numFmtId="38" fontId="5" fillId="0" borderId="0" xfId="1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38" fontId="5" fillId="0" borderId="0" xfId="1" applyFont="1" applyAlignment="1">
      <alignment horizontal="center" vertical="center"/>
    </xf>
    <xf numFmtId="176" fontId="6" fillId="0" borderId="0" xfId="0" applyNumberFormat="1" applyFont="1">
      <alignment vertical="center"/>
    </xf>
    <xf numFmtId="0" fontId="5" fillId="0" borderId="0" xfId="0" applyFont="1" applyAlignment="1">
      <alignment horizontal="right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1" xfId="0" applyFont="1" applyBorder="1" applyAlignment="1">
      <alignment horizontal="right" vertical="center"/>
    </xf>
    <xf numFmtId="177" fontId="5" fillId="0" borderId="1" xfId="3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38" fontId="3" fillId="0" borderId="0" xfId="1" applyFont="1" applyFill="1" applyBorder="1" applyAlignment="1">
      <alignment horizontal="center" vertical="center"/>
    </xf>
    <xf numFmtId="38" fontId="5" fillId="0" borderId="0" xfId="1" applyFont="1" applyFill="1" applyBorder="1" applyAlignment="1">
      <alignment horizontal="center" vertical="center"/>
    </xf>
    <xf numFmtId="177" fontId="5" fillId="0" borderId="0" xfId="3" applyNumberFormat="1" applyFont="1" applyFill="1" applyBorder="1" applyAlignment="1">
      <alignment horizontal="center" vertical="center"/>
    </xf>
    <xf numFmtId="178" fontId="5" fillId="0" borderId="0" xfId="1" applyNumberFormat="1" applyFont="1" applyFill="1" applyBorder="1" applyAlignment="1">
      <alignment horizontal="center" vertical="center"/>
    </xf>
    <xf numFmtId="38" fontId="5" fillId="0" borderId="0" xfId="1" applyFont="1">
      <alignment vertical="center"/>
    </xf>
    <xf numFmtId="0" fontId="5" fillId="0" borderId="0" xfId="0" applyFont="1">
      <alignment vertical="center"/>
    </xf>
    <xf numFmtId="38" fontId="6" fillId="0" borderId="0" xfId="1" applyFont="1">
      <alignment vertical="center"/>
    </xf>
    <xf numFmtId="179" fontId="3" fillId="0" borderId="1" xfId="1" applyNumberFormat="1" applyFont="1" applyFill="1" applyBorder="1" applyAlignment="1">
      <alignment vertical="center"/>
    </xf>
    <xf numFmtId="179" fontId="5" fillId="0" borderId="1" xfId="1" applyNumberFormat="1" applyFont="1" applyFill="1" applyBorder="1" applyAlignment="1">
      <alignment vertical="center"/>
    </xf>
    <xf numFmtId="0" fontId="8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7" fillId="0" borderId="0" xfId="0" applyFont="1" applyAlignment="1">
      <alignment horizontal="right" vertical="center"/>
    </xf>
    <xf numFmtId="0" fontId="8" fillId="0" borderId="0" xfId="0" applyFont="1" applyAlignment="1">
      <alignment horizontal="right" vertical="center"/>
    </xf>
    <xf numFmtId="0" fontId="3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right" vertical="center"/>
    </xf>
    <xf numFmtId="180" fontId="3" fillId="0" borderId="1" xfId="1" applyNumberFormat="1" applyFont="1" applyBorder="1">
      <alignment vertical="center"/>
    </xf>
    <xf numFmtId="10" fontId="3" fillId="0" borderId="1" xfId="3" applyNumberFormat="1" applyFont="1" applyBorder="1">
      <alignment vertical="center"/>
    </xf>
    <xf numFmtId="10" fontId="3" fillId="0" borderId="6" xfId="3" applyNumberFormat="1" applyFont="1" applyBorder="1">
      <alignment vertical="center"/>
    </xf>
    <xf numFmtId="180" fontId="3" fillId="0" borderId="6" xfId="1" applyNumberFormat="1" applyFont="1" applyBorder="1">
      <alignment vertical="center"/>
    </xf>
    <xf numFmtId="0" fontId="3" fillId="0" borderId="1" xfId="0" applyFont="1" applyBorder="1" applyAlignment="1">
      <alignment horizontal="left" vertical="center"/>
    </xf>
    <xf numFmtId="180" fontId="3" fillId="0" borderId="1" xfId="1" applyNumberFormat="1" applyFont="1" applyFill="1" applyBorder="1">
      <alignment vertical="center"/>
    </xf>
    <xf numFmtId="180" fontId="3" fillId="0" borderId="1" xfId="0" applyNumberFormat="1" applyFont="1" applyBorder="1">
      <alignment vertical="center"/>
    </xf>
    <xf numFmtId="38" fontId="3" fillId="0" borderId="1" xfId="1" applyFont="1" applyBorder="1" applyAlignment="1">
      <alignment horizontal="left" vertical="center"/>
    </xf>
    <xf numFmtId="10" fontId="3" fillId="0" borderId="1" xfId="3" applyNumberFormat="1" applyFont="1" applyFill="1" applyBorder="1">
      <alignment vertical="center"/>
    </xf>
    <xf numFmtId="0" fontId="0" fillId="0" borderId="1" xfId="0" applyBorder="1" applyAlignment="1"/>
    <xf numFmtId="0" fontId="0" fillId="0" borderId="1" xfId="0" applyBorder="1" applyAlignment="1">
      <alignment vertical="center" wrapText="1"/>
    </xf>
    <xf numFmtId="180" fontId="0" fillId="0" borderId="1" xfId="1" applyNumberFormat="1" applyFont="1" applyBorder="1">
      <alignment vertical="center"/>
    </xf>
    <xf numFmtId="180" fontId="0" fillId="0" borderId="1" xfId="0" applyNumberFormat="1" applyBorder="1">
      <alignment vertical="center"/>
    </xf>
    <xf numFmtId="180" fontId="0" fillId="0" borderId="0" xfId="0" applyNumberFormat="1">
      <alignment vertical="center"/>
    </xf>
    <xf numFmtId="10" fontId="0" fillId="0" borderId="1" xfId="0" applyNumberFormat="1" applyBorder="1">
      <alignment vertical="center"/>
    </xf>
    <xf numFmtId="10" fontId="0" fillId="0" borderId="1" xfId="3" applyNumberFormat="1" applyFont="1" applyBorder="1">
      <alignment vertical="center"/>
    </xf>
    <xf numFmtId="0" fontId="0" fillId="0" borderId="1" xfId="0" applyBorder="1" applyAlignment="1">
      <alignment horizontal="left" vertical="center"/>
    </xf>
    <xf numFmtId="180" fontId="4" fillId="0" borderId="1" xfId="3" applyNumberFormat="1" applyFont="1" applyBorder="1" applyAlignment="1"/>
    <xf numFmtId="176" fontId="0" fillId="0" borderId="1" xfId="0" applyNumberFormat="1" applyBorder="1">
      <alignment vertical="center"/>
    </xf>
    <xf numFmtId="38" fontId="0" fillId="0" borderId="1" xfId="1" applyFont="1" applyBorder="1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1" xfId="0" applyBorder="1">
      <alignment vertical="center"/>
    </xf>
    <xf numFmtId="38" fontId="0" fillId="0" borderId="1" xfId="1" applyFont="1" applyBorder="1">
      <alignment vertical="center"/>
    </xf>
    <xf numFmtId="38" fontId="3" fillId="0" borderId="0" xfId="1" applyFont="1">
      <alignment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38" fontId="10" fillId="0" borderId="0" xfId="1" applyFont="1" applyFill="1">
      <alignment vertical="center"/>
    </xf>
    <xf numFmtId="38" fontId="0" fillId="0" borderId="0" xfId="1" applyFont="1" applyFill="1">
      <alignment vertical="center"/>
    </xf>
    <xf numFmtId="38" fontId="3" fillId="0" borderId="0" xfId="1" applyFont="1" applyFill="1">
      <alignment vertical="center"/>
    </xf>
    <xf numFmtId="0" fontId="0" fillId="0" borderId="1" xfId="0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38" fontId="5" fillId="0" borderId="1" xfId="1" applyFont="1" applyFill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56" fontId="5" fillId="0" borderId="2" xfId="0" applyNumberFormat="1" applyFont="1" applyBorder="1" applyAlignment="1">
      <alignment horizontal="center" vertical="center" wrapText="1"/>
    </xf>
    <xf numFmtId="56" fontId="5" fillId="0" borderId="2" xfId="0" applyNumberFormat="1" applyFont="1" applyBorder="1" applyAlignment="1">
      <alignment horizontal="center" vertical="center"/>
    </xf>
    <xf numFmtId="56" fontId="3" fillId="0" borderId="7" xfId="0" applyNumberFormat="1" applyFont="1" applyBorder="1" applyAlignment="1">
      <alignment horizontal="center" vertical="center" wrapText="1"/>
    </xf>
    <xf numFmtId="56" fontId="3" fillId="0" borderId="8" xfId="0" applyNumberFormat="1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56" fontId="5" fillId="0" borderId="9" xfId="0" applyNumberFormat="1" applyFont="1" applyBorder="1" applyAlignment="1">
      <alignment horizontal="center" vertical="center" wrapText="1"/>
    </xf>
    <xf numFmtId="56" fontId="5" fillId="0" borderId="10" xfId="0" applyNumberFormat="1" applyFont="1" applyBorder="1" applyAlignment="1">
      <alignment horizontal="center" vertical="center" wrapText="1"/>
    </xf>
    <xf numFmtId="38" fontId="5" fillId="0" borderId="3" xfId="1" applyFont="1" applyFill="1" applyBorder="1" applyAlignment="1">
      <alignment horizontal="center" vertical="center"/>
    </xf>
    <xf numFmtId="38" fontId="5" fillId="0" borderId="1" xfId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56" fontId="3" fillId="0" borderId="2" xfId="0" applyNumberFormat="1" applyFont="1" applyBorder="1" applyAlignment="1">
      <alignment horizontal="center" vertical="center" wrapText="1"/>
    </xf>
    <xf numFmtId="56" fontId="3" fillId="0" borderId="2" xfId="0" applyNumberFormat="1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0" fontId="0" fillId="0" borderId="2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</cellXfs>
  <cellStyles count="4">
    <cellStyle name="パーセント" xfId="3" builtinId="5"/>
    <cellStyle name="桁区切り" xfId="1" builtinId="6"/>
    <cellStyle name="標準" xfId="0" builtinId="0"/>
    <cellStyle name="標準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63"/>
  <sheetViews>
    <sheetView tabSelected="1" view="pageBreakPreview" zoomScaleNormal="100" zoomScaleSheetLayoutView="100" workbookViewId="0">
      <selection activeCell="H17" sqref="H17"/>
    </sheetView>
  </sheetViews>
  <sheetFormatPr defaultRowHeight="18" x14ac:dyDescent="0.45"/>
  <cols>
    <col min="1" max="1" width="13.59765625" customWidth="1"/>
    <col min="2" max="3" width="13.59765625" style="1" customWidth="1"/>
    <col min="4" max="8" width="13.59765625" customWidth="1"/>
    <col min="10" max="10" width="10.5" bestFit="1" customWidth="1"/>
  </cols>
  <sheetData>
    <row r="1" spans="1:8" x14ac:dyDescent="0.45">
      <c r="A1" s="67" t="s">
        <v>0</v>
      </c>
      <c r="B1" s="67"/>
      <c r="C1" s="67"/>
      <c r="D1" s="67"/>
      <c r="E1" s="67"/>
      <c r="F1" s="67"/>
      <c r="G1" s="67"/>
      <c r="H1" s="67"/>
    </row>
    <row r="2" spans="1:8" x14ac:dyDescent="0.45">
      <c r="A2" s="2"/>
      <c r="B2" s="3"/>
      <c r="C2" s="3"/>
      <c r="D2" s="2"/>
      <c r="E2" s="2"/>
      <c r="F2" s="2"/>
      <c r="G2" s="2"/>
      <c r="H2" s="2"/>
    </row>
    <row r="3" spans="1:8" x14ac:dyDescent="0.45">
      <c r="A3" s="2"/>
      <c r="B3" s="3"/>
      <c r="C3" s="3"/>
      <c r="D3" s="2"/>
      <c r="E3" s="2"/>
      <c r="F3" s="2"/>
      <c r="G3" s="57"/>
      <c r="H3" s="56" t="s">
        <v>1</v>
      </c>
    </row>
    <row r="4" spans="1:8" x14ac:dyDescent="0.45">
      <c r="A4" s="4"/>
      <c r="B4" s="5"/>
      <c r="C4" s="5"/>
      <c r="D4" s="4"/>
      <c r="E4" s="6"/>
      <c r="F4" s="6"/>
      <c r="G4" s="6"/>
      <c r="H4" s="7" t="s">
        <v>2</v>
      </c>
    </row>
    <row r="5" spans="1:8" ht="19.5" customHeight="1" x14ac:dyDescent="0.45">
      <c r="A5" s="63" t="s">
        <v>3</v>
      </c>
      <c r="B5" s="68" t="s">
        <v>4</v>
      </c>
      <c r="C5" s="64" t="s">
        <v>5</v>
      </c>
      <c r="D5" s="69"/>
      <c r="E5" s="72" t="s">
        <v>6</v>
      </c>
      <c r="F5" s="73"/>
      <c r="G5" s="74">
        <v>44638</v>
      </c>
      <c r="H5" s="75"/>
    </row>
    <row r="6" spans="1:8" ht="21.75" customHeight="1" x14ac:dyDescent="0.45">
      <c r="A6" s="63"/>
      <c r="B6" s="68"/>
      <c r="C6" s="70"/>
      <c r="D6" s="71"/>
      <c r="E6" s="76" t="s">
        <v>7</v>
      </c>
      <c r="F6" s="77"/>
      <c r="G6" s="78" t="s">
        <v>8</v>
      </c>
      <c r="H6" s="79"/>
    </row>
    <row r="7" spans="1:8" ht="18.75" customHeight="1" x14ac:dyDescent="0.45">
      <c r="A7" s="63"/>
      <c r="B7" s="68"/>
      <c r="C7" s="80" t="s">
        <v>9</v>
      </c>
      <c r="D7" s="8"/>
      <c r="E7" s="62" t="s">
        <v>10</v>
      </c>
      <c r="F7" s="8"/>
      <c r="G7" s="62" t="s">
        <v>10</v>
      </c>
      <c r="H7" s="9"/>
    </row>
    <row r="8" spans="1:8" ht="18.75" customHeight="1" x14ac:dyDescent="0.45">
      <c r="A8" s="63"/>
      <c r="B8" s="68"/>
      <c r="C8" s="81"/>
      <c r="D8" s="64" t="s">
        <v>11</v>
      </c>
      <c r="E8" s="63"/>
      <c r="F8" s="64" t="s">
        <v>12</v>
      </c>
      <c r="G8" s="63"/>
      <c r="H8" s="66" t="s">
        <v>12</v>
      </c>
    </row>
    <row r="9" spans="1:8" ht="35.1" customHeight="1" x14ac:dyDescent="0.45">
      <c r="A9" s="63"/>
      <c r="B9" s="68"/>
      <c r="C9" s="81"/>
      <c r="D9" s="65"/>
      <c r="E9" s="63"/>
      <c r="F9" s="65"/>
      <c r="G9" s="63"/>
      <c r="H9" s="65"/>
    </row>
    <row r="10" spans="1:8" x14ac:dyDescent="0.45">
      <c r="A10" s="10" t="s">
        <v>13</v>
      </c>
      <c r="B10" s="20">
        <v>126645025.00000003</v>
      </c>
      <c r="C10" s="21">
        <f>SUM(C11:C57)</f>
        <v>44404820</v>
      </c>
      <c r="D10" s="11">
        <f>C10/$B10</f>
        <v>0.35062427442372879</v>
      </c>
      <c r="E10" s="21">
        <f>SUM(E11:E57)</f>
        <v>5164371</v>
      </c>
      <c r="F10" s="11">
        <f>E10/$B10</f>
        <v>4.0778317190114641E-2</v>
      </c>
      <c r="G10" s="21">
        <f>SUM(G11:G57)</f>
        <v>1042142</v>
      </c>
      <c r="H10" s="11">
        <f>G10/$B10</f>
        <v>8.2288427832044701E-3</v>
      </c>
    </row>
    <row r="11" spans="1:8" x14ac:dyDescent="0.45">
      <c r="A11" s="12" t="s">
        <v>14</v>
      </c>
      <c r="B11" s="20">
        <v>5226603</v>
      </c>
      <c r="C11" s="21">
        <v>1734899</v>
      </c>
      <c r="D11" s="11">
        <f t="shared" ref="D11:D57" si="0">C11/$B11</f>
        <v>0.33193624998875942</v>
      </c>
      <c r="E11" s="21">
        <v>218084</v>
      </c>
      <c r="F11" s="11">
        <f t="shared" ref="F11:F57" si="1">E11/$B11</f>
        <v>4.1725763368673688E-2</v>
      </c>
      <c r="G11" s="21">
        <v>47827</v>
      </c>
      <c r="H11" s="11">
        <f t="shared" ref="H11:H57" si="2">G11/$B11</f>
        <v>9.1506854452117377E-3</v>
      </c>
    </row>
    <row r="12" spans="1:8" x14ac:dyDescent="0.45">
      <c r="A12" s="12" t="s">
        <v>15</v>
      </c>
      <c r="B12" s="20">
        <v>1259615</v>
      </c>
      <c r="C12" s="21">
        <v>414355</v>
      </c>
      <c r="D12" s="11">
        <f t="shared" si="0"/>
        <v>0.32895368823013382</v>
      </c>
      <c r="E12" s="21">
        <v>54241</v>
      </c>
      <c r="F12" s="11">
        <f t="shared" si="1"/>
        <v>4.3061570400479511E-2</v>
      </c>
      <c r="G12" s="21">
        <v>10423</v>
      </c>
      <c r="H12" s="11">
        <f t="shared" si="2"/>
        <v>8.2747506182444634E-3</v>
      </c>
    </row>
    <row r="13" spans="1:8" x14ac:dyDescent="0.45">
      <c r="A13" s="12" t="s">
        <v>16</v>
      </c>
      <c r="B13" s="20">
        <v>1220823</v>
      </c>
      <c r="C13" s="21">
        <v>425178</v>
      </c>
      <c r="D13" s="11">
        <f t="shared" si="0"/>
        <v>0.34827161676999863</v>
      </c>
      <c r="E13" s="21">
        <v>46922</v>
      </c>
      <c r="F13" s="11">
        <f t="shared" si="1"/>
        <v>3.8434728048210104E-2</v>
      </c>
      <c r="G13" s="21">
        <v>7019</v>
      </c>
      <c r="H13" s="11">
        <f t="shared" si="2"/>
        <v>5.7494001997013492E-3</v>
      </c>
    </row>
    <row r="14" spans="1:8" x14ac:dyDescent="0.45">
      <c r="A14" s="12" t="s">
        <v>17</v>
      </c>
      <c r="B14" s="20">
        <v>2281989</v>
      </c>
      <c r="C14" s="21">
        <v>799121</v>
      </c>
      <c r="D14" s="11">
        <f t="shared" si="0"/>
        <v>0.35018617530584067</v>
      </c>
      <c r="E14" s="21">
        <v>71852</v>
      </c>
      <c r="F14" s="11">
        <f t="shared" si="1"/>
        <v>3.1486567200805962E-2</v>
      </c>
      <c r="G14" s="21">
        <v>12888</v>
      </c>
      <c r="H14" s="11">
        <f t="shared" si="2"/>
        <v>5.6477046997159058E-3</v>
      </c>
    </row>
    <row r="15" spans="1:8" x14ac:dyDescent="0.45">
      <c r="A15" s="12" t="s">
        <v>18</v>
      </c>
      <c r="B15" s="20">
        <v>971288</v>
      </c>
      <c r="C15" s="21">
        <v>304561</v>
      </c>
      <c r="D15" s="11">
        <f t="shared" si="0"/>
        <v>0.31356405103326718</v>
      </c>
      <c r="E15" s="21">
        <v>46006</v>
      </c>
      <c r="F15" s="11">
        <f t="shared" si="1"/>
        <v>4.7365971781799014E-2</v>
      </c>
      <c r="G15" s="21">
        <v>8467</v>
      </c>
      <c r="H15" s="11">
        <f t="shared" si="2"/>
        <v>8.7172908550296104E-3</v>
      </c>
    </row>
    <row r="16" spans="1:8" x14ac:dyDescent="0.45">
      <c r="A16" s="12" t="s">
        <v>19</v>
      </c>
      <c r="B16" s="20">
        <v>1069562</v>
      </c>
      <c r="C16" s="21">
        <v>401582</v>
      </c>
      <c r="D16" s="11">
        <f t="shared" si="0"/>
        <v>0.37546397497293282</v>
      </c>
      <c r="E16" s="21">
        <v>50800</v>
      </c>
      <c r="F16" s="11">
        <f t="shared" si="1"/>
        <v>4.7496077833730069E-2</v>
      </c>
      <c r="G16" s="21">
        <v>9317</v>
      </c>
      <c r="H16" s="11">
        <f t="shared" si="2"/>
        <v>8.7110424641114771E-3</v>
      </c>
    </row>
    <row r="17" spans="1:8" x14ac:dyDescent="0.45">
      <c r="A17" s="12" t="s">
        <v>20</v>
      </c>
      <c r="B17" s="20">
        <v>1862059.0000000002</v>
      </c>
      <c r="C17" s="21">
        <v>678429</v>
      </c>
      <c r="D17" s="11">
        <f t="shared" si="0"/>
        <v>0.36434344991216705</v>
      </c>
      <c r="E17" s="21">
        <v>75842</v>
      </c>
      <c r="F17" s="11">
        <f t="shared" si="1"/>
        <v>4.0730180944857274E-2</v>
      </c>
      <c r="G17" s="21">
        <v>19369</v>
      </c>
      <c r="H17" s="11">
        <f t="shared" si="2"/>
        <v>1.0401926039937509E-2</v>
      </c>
    </row>
    <row r="18" spans="1:8" x14ac:dyDescent="0.45">
      <c r="A18" s="12" t="s">
        <v>21</v>
      </c>
      <c r="B18" s="20">
        <v>2907675</v>
      </c>
      <c r="C18" s="21">
        <v>1097569</v>
      </c>
      <c r="D18" s="11">
        <f t="shared" si="0"/>
        <v>0.37747306696931399</v>
      </c>
      <c r="E18" s="21">
        <v>119232</v>
      </c>
      <c r="F18" s="11">
        <f t="shared" si="1"/>
        <v>4.1005958368799812E-2</v>
      </c>
      <c r="G18" s="21">
        <v>24025</v>
      </c>
      <c r="H18" s="11">
        <f t="shared" si="2"/>
        <v>8.2626153198001838E-3</v>
      </c>
    </row>
    <row r="19" spans="1:8" x14ac:dyDescent="0.45">
      <c r="A19" s="12" t="s">
        <v>22</v>
      </c>
      <c r="B19" s="20">
        <v>1955401</v>
      </c>
      <c r="C19" s="21">
        <v>670609</v>
      </c>
      <c r="D19" s="11">
        <f t="shared" si="0"/>
        <v>0.34295216173050952</v>
      </c>
      <c r="E19" s="21">
        <v>70248</v>
      </c>
      <c r="F19" s="11">
        <f t="shared" si="1"/>
        <v>3.5925112035843289E-2</v>
      </c>
      <c r="G19" s="21">
        <v>13813</v>
      </c>
      <c r="H19" s="11">
        <f t="shared" si="2"/>
        <v>7.0640242078223343E-3</v>
      </c>
    </row>
    <row r="20" spans="1:8" x14ac:dyDescent="0.45">
      <c r="A20" s="12" t="s">
        <v>23</v>
      </c>
      <c r="B20" s="20">
        <v>1958101</v>
      </c>
      <c r="C20" s="21">
        <v>785887</v>
      </c>
      <c r="D20" s="11">
        <f t="shared" si="0"/>
        <v>0.40135161567253169</v>
      </c>
      <c r="E20" s="21">
        <v>90556</v>
      </c>
      <c r="F20" s="11">
        <f t="shared" si="1"/>
        <v>4.6246848349497806E-2</v>
      </c>
      <c r="G20" s="21">
        <v>18324</v>
      </c>
      <c r="H20" s="11">
        <f t="shared" si="2"/>
        <v>9.3580463929082303E-3</v>
      </c>
    </row>
    <row r="21" spans="1:8" x14ac:dyDescent="0.45">
      <c r="A21" s="12" t="s">
        <v>24</v>
      </c>
      <c r="B21" s="20">
        <v>7393799</v>
      </c>
      <c r="C21" s="21">
        <v>2448817</v>
      </c>
      <c r="D21" s="11">
        <f t="shared" si="0"/>
        <v>0.33119875181892283</v>
      </c>
      <c r="E21" s="21">
        <v>288085</v>
      </c>
      <c r="F21" s="11">
        <f t="shared" si="1"/>
        <v>3.8963055392768994E-2</v>
      </c>
      <c r="G21" s="21">
        <v>55203</v>
      </c>
      <c r="H21" s="11">
        <f t="shared" si="2"/>
        <v>7.4661212727043296E-3</v>
      </c>
    </row>
    <row r="22" spans="1:8" x14ac:dyDescent="0.45">
      <c r="A22" s="12" t="s">
        <v>25</v>
      </c>
      <c r="B22" s="20">
        <v>6322892.0000000009</v>
      </c>
      <c r="C22" s="21">
        <v>2159344</v>
      </c>
      <c r="D22" s="11">
        <f t="shared" si="0"/>
        <v>0.34151208023164081</v>
      </c>
      <c r="E22" s="21">
        <v>270004</v>
      </c>
      <c r="F22" s="11">
        <f t="shared" si="1"/>
        <v>4.2702611399973299E-2</v>
      </c>
      <c r="G22" s="21">
        <v>51502</v>
      </c>
      <c r="H22" s="11">
        <f t="shared" si="2"/>
        <v>8.1453233741775113E-3</v>
      </c>
    </row>
    <row r="23" spans="1:8" x14ac:dyDescent="0.45">
      <c r="A23" s="12" t="s">
        <v>26</v>
      </c>
      <c r="B23" s="20">
        <v>13843329.000000002</v>
      </c>
      <c r="C23" s="21">
        <v>5036015</v>
      </c>
      <c r="D23" s="11">
        <f t="shared" si="0"/>
        <v>0.36378641293579017</v>
      </c>
      <c r="E23" s="21">
        <v>641334</v>
      </c>
      <c r="F23" s="11">
        <f t="shared" si="1"/>
        <v>4.6328018354544628E-2</v>
      </c>
      <c r="G23" s="21">
        <v>138778</v>
      </c>
      <c r="H23" s="11">
        <f t="shared" si="2"/>
        <v>1.0024900802400923E-2</v>
      </c>
    </row>
    <row r="24" spans="1:8" x14ac:dyDescent="0.45">
      <c r="A24" s="12" t="s">
        <v>27</v>
      </c>
      <c r="B24" s="20">
        <v>9220206</v>
      </c>
      <c r="C24" s="21">
        <v>3031877</v>
      </c>
      <c r="D24" s="11">
        <f t="shared" si="0"/>
        <v>0.32882963786275493</v>
      </c>
      <c r="E24" s="21">
        <v>439328</v>
      </c>
      <c r="F24" s="11">
        <f t="shared" si="1"/>
        <v>4.7648393105316739E-2</v>
      </c>
      <c r="G24" s="21">
        <v>88716</v>
      </c>
      <c r="H24" s="11">
        <f t="shared" si="2"/>
        <v>9.621910833662501E-3</v>
      </c>
    </row>
    <row r="25" spans="1:8" x14ac:dyDescent="0.45">
      <c r="A25" s="12" t="s">
        <v>28</v>
      </c>
      <c r="B25" s="20">
        <v>2213174</v>
      </c>
      <c r="C25" s="21">
        <v>770584</v>
      </c>
      <c r="D25" s="11">
        <f t="shared" si="0"/>
        <v>0.34818048648682842</v>
      </c>
      <c r="E25" s="21">
        <v>123502</v>
      </c>
      <c r="F25" s="11">
        <f t="shared" si="1"/>
        <v>5.5803113537390189E-2</v>
      </c>
      <c r="G25" s="21">
        <v>18413</v>
      </c>
      <c r="H25" s="11">
        <f t="shared" si="2"/>
        <v>8.319725426017114E-3</v>
      </c>
    </row>
    <row r="26" spans="1:8" x14ac:dyDescent="0.45">
      <c r="A26" s="12" t="s">
        <v>29</v>
      </c>
      <c r="B26" s="20">
        <v>1047674</v>
      </c>
      <c r="C26" s="21">
        <v>388732</v>
      </c>
      <c r="D26" s="11">
        <f t="shared" si="0"/>
        <v>0.37104290074966068</v>
      </c>
      <c r="E26" s="21">
        <v>40012</v>
      </c>
      <c r="F26" s="11">
        <f t="shared" si="1"/>
        <v>3.8191269421594884E-2</v>
      </c>
      <c r="G26" s="21">
        <v>6924</v>
      </c>
      <c r="H26" s="11">
        <f t="shared" si="2"/>
        <v>6.6089260590603566E-3</v>
      </c>
    </row>
    <row r="27" spans="1:8" x14ac:dyDescent="0.45">
      <c r="A27" s="12" t="s">
        <v>30</v>
      </c>
      <c r="B27" s="20">
        <v>1132656</v>
      </c>
      <c r="C27" s="21">
        <v>396043</v>
      </c>
      <c r="D27" s="11">
        <f t="shared" si="0"/>
        <v>0.34965867836306874</v>
      </c>
      <c r="E27" s="21">
        <v>43356</v>
      </c>
      <c r="F27" s="11">
        <f t="shared" si="1"/>
        <v>3.827817095393482E-2</v>
      </c>
      <c r="G27" s="21">
        <v>8897</v>
      </c>
      <c r="H27" s="11">
        <f t="shared" si="2"/>
        <v>7.8549886284979727E-3</v>
      </c>
    </row>
    <row r="28" spans="1:8" x14ac:dyDescent="0.45">
      <c r="A28" s="12" t="s">
        <v>31</v>
      </c>
      <c r="B28" s="20">
        <v>774582.99999999988</v>
      </c>
      <c r="C28" s="21">
        <v>280157</v>
      </c>
      <c r="D28" s="11">
        <f t="shared" si="0"/>
        <v>0.36168751444325531</v>
      </c>
      <c r="E28" s="21">
        <v>34242</v>
      </c>
      <c r="F28" s="11">
        <f t="shared" si="1"/>
        <v>4.4207012030989583E-2</v>
      </c>
      <c r="G28" s="21">
        <v>5248</v>
      </c>
      <c r="H28" s="11">
        <f t="shared" si="2"/>
        <v>6.7752584293742577E-3</v>
      </c>
    </row>
    <row r="29" spans="1:8" x14ac:dyDescent="0.45">
      <c r="A29" s="12" t="s">
        <v>32</v>
      </c>
      <c r="B29" s="20">
        <v>820997</v>
      </c>
      <c r="C29" s="21">
        <v>310611</v>
      </c>
      <c r="D29" s="11">
        <f t="shared" si="0"/>
        <v>0.3783339037779675</v>
      </c>
      <c r="E29" s="21">
        <v>31469</v>
      </c>
      <c r="F29" s="11">
        <f t="shared" si="1"/>
        <v>3.8330225323600454E-2</v>
      </c>
      <c r="G29" s="21">
        <v>5269</v>
      </c>
      <c r="H29" s="11">
        <f t="shared" si="2"/>
        <v>6.4178066424116047E-3</v>
      </c>
    </row>
    <row r="30" spans="1:8" x14ac:dyDescent="0.45">
      <c r="A30" s="12" t="s">
        <v>33</v>
      </c>
      <c r="B30" s="20">
        <v>2071737</v>
      </c>
      <c r="C30" s="21">
        <v>795188</v>
      </c>
      <c r="D30" s="11">
        <f t="shared" si="0"/>
        <v>0.38382671159514936</v>
      </c>
      <c r="E30" s="21">
        <v>77067</v>
      </c>
      <c r="F30" s="11">
        <f t="shared" si="1"/>
        <v>3.7199219785136822E-2</v>
      </c>
      <c r="G30" s="21">
        <v>12129</v>
      </c>
      <c r="H30" s="11">
        <f t="shared" si="2"/>
        <v>5.8545075943519861E-3</v>
      </c>
    </row>
    <row r="31" spans="1:8" x14ac:dyDescent="0.45">
      <c r="A31" s="12" t="s">
        <v>34</v>
      </c>
      <c r="B31" s="20">
        <v>2016791</v>
      </c>
      <c r="C31" s="21">
        <v>844504</v>
      </c>
      <c r="D31" s="11">
        <f t="shared" si="0"/>
        <v>0.41873649773328026</v>
      </c>
      <c r="E31" s="21">
        <v>81501</v>
      </c>
      <c r="F31" s="11">
        <f t="shared" si="1"/>
        <v>4.041122753919469E-2</v>
      </c>
      <c r="G31" s="21">
        <v>15669</v>
      </c>
      <c r="H31" s="11">
        <f t="shared" si="2"/>
        <v>7.7692730679579589E-3</v>
      </c>
    </row>
    <row r="32" spans="1:8" x14ac:dyDescent="0.45">
      <c r="A32" s="12" t="s">
        <v>35</v>
      </c>
      <c r="B32" s="20">
        <v>3686259.9999999995</v>
      </c>
      <c r="C32" s="21">
        <v>1226119</v>
      </c>
      <c r="D32" s="11">
        <f t="shared" si="0"/>
        <v>0.33261869754168183</v>
      </c>
      <c r="E32" s="21">
        <v>147900</v>
      </c>
      <c r="F32" s="11">
        <f t="shared" si="1"/>
        <v>4.0121966437527475E-2</v>
      </c>
      <c r="G32" s="21">
        <v>29619</v>
      </c>
      <c r="H32" s="11">
        <f t="shared" si="2"/>
        <v>8.0349731163835442E-3</v>
      </c>
    </row>
    <row r="33" spans="1:8" x14ac:dyDescent="0.45">
      <c r="A33" s="12" t="s">
        <v>36</v>
      </c>
      <c r="B33" s="20">
        <v>7558801.9999999991</v>
      </c>
      <c r="C33" s="21">
        <v>2639887</v>
      </c>
      <c r="D33" s="11">
        <f t="shared" si="0"/>
        <v>0.34924674571446646</v>
      </c>
      <c r="E33" s="21">
        <v>293763</v>
      </c>
      <c r="F33" s="11">
        <f t="shared" si="1"/>
        <v>3.8863698242128847E-2</v>
      </c>
      <c r="G33" s="21">
        <v>62626</v>
      </c>
      <c r="H33" s="11">
        <f t="shared" si="2"/>
        <v>8.2851753492153932E-3</v>
      </c>
    </row>
    <row r="34" spans="1:8" x14ac:dyDescent="0.45">
      <c r="A34" s="12" t="s">
        <v>37</v>
      </c>
      <c r="B34" s="20">
        <v>1800557</v>
      </c>
      <c r="C34" s="21">
        <v>623250</v>
      </c>
      <c r="D34" s="11">
        <f t="shared" si="0"/>
        <v>0.34614288800632248</v>
      </c>
      <c r="E34" s="21">
        <v>76227</v>
      </c>
      <c r="F34" s="11">
        <f t="shared" si="1"/>
        <v>4.2335232930698664E-2</v>
      </c>
      <c r="G34" s="21">
        <v>11473</v>
      </c>
      <c r="H34" s="11">
        <f t="shared" si="2"/>
        <v>6.3719171345311479E-3</v>
      </c>
    </row>
    <row r="35" spans="1:8" x14ac:dyDescent="0.45">
      <c r="A35" s="12" t="s">
        <v>38</v>
      </c>
      <c r="B35" s="20">
        <v>1418843</v>
      </c>
      <c r="C35" s="21">
        <v>477064</v>
      </c>
      <c r="D35" s="11">
        <f t="shared" si="0"/>
        <v>0.33623452348145638</v>
      </c>
      <c r="E35" s="21">
        <v>50003</v>
      </c>
      <c r="F35" s="11">
        <f t="shared" si="1"/>
        <v>3.5242095143719211E-2</v>
      </c>
      <c r="G35" s="21">
        <v>10302</v>
      </c>
      <c r="H35" s="11">
        <f t="shared" si="2"/>
        <v>7.2608456326739464E-3</v>
      </c>
    </row>
    <row r="36" spans="1:8" x14ac:dyDescent="0.45">
      <c r="A36" s="12" t="s">
        <v>39</v>
      </c>
      <c r="B36" s="20">
        <v>2530542</v>
      </c>
      <c r="C36" s="21">
        <v>824776</v>
      </c>
      <c r="D36" s="11">
        <f t="shared" si="0"/>
        <v>0.32592859553407927</v>
      </c>
      <c r="E36" s="21">
        <v>86076</v>
      </c>
      <c r="F36" s="11">
        <f t="shared" si="1"/>
        <v>3.4014847412135424E-2</v>
      </c>
      <c r="G36" s="21">
        <v>16117</v>
      </c>
      <c r="H36" s="11">
        <f t="shared" si="2"/>
        <v>6.368991307000635E-3</v>
      </c>
    </row>
    <row r="37" spans="1:8" x14ac:dyDescent="0.45">
      <c r="A37" s="12" t="s">
        <v>40</v>
      </c>
      <c r="B37" s="20">
        <v>8839511</v>
      </c>
      <c r="C37" s="21">
        <v>2759235</v>
      </c>
      <c r="D37" s="11">
        <f t="shared" si="0"/>
        <v>0.31214792311475148</v>
      </c>
      <c r="E37" s="21">
        <v>318715</v>
      </c>
      <c r="F37" s="11">
        <f t="shared" si="1"/>
        <v>3.6055727517053826E-2</v>
      </c>
      <c r="G37" s="21">
        <v>72264</v>
      </c>
      <c r="H37" s="11">
        <f t="shared" si="2"/>
        <v>8.1751128540934002E-3</v>
      </c>
    </row>
    <row r="38" spans="1:8" x14ac:dyDescent="0.45">
      <c r="A38" s="12" t="s">
        <v>41</v>
      </c>
      <c r="B38" s="20">
        <v>5523625</v>
      </c>
      <c r="C38" s="21">
        <v>1900682</v>
      </c>
      <c r="D38" s="11">
        <f t="shared" si="0"/>
        <v>0.34410047749439904</v>
      </c>
      <c r="E38" s="21">
        <v>206620</v>
      </c>
      <c r="F38" s="11">
        <f t="shared" si="1"/>
        <v>3.7406594401321595E-2</v>
      </c>
      <c r="G38" s="21">
        <v>36728</v>
      </c>
      <c r="H38" s="11">
        <f t="shared" si="2"/>
        <v>6.6492566023218444E-3</v>
      </c>
    </row>
    <row r="39" spans="1:8" x14ac:dyDescent="0.45">
      <c r="A39" s="12" t="s">
        <v>42</v>
      </c>
      <c r="B39" s="20">
        <v>1344738.9999999998</v>
      </c>
      <c r="C39" s="21">
        <v>505365</v>
      </c>
      <c r="D39" s="11">
        <f t="shared" si="0"/>
        <v>0.3758089859816664</v>
      </c>
      <c r="E39" s="21">
        <v>55648</v>
      </c>
      <c r="F39" s="11">
        <f t="shared" si="1"/>
        <v>4.1382007958421681E-2</v>
      </c>
      <c r="G39" s="21">
        <v>9396</v>
      </c>
      <c r="H39" s="11">
        <f t="shared" si="2"/>
        <v>6.9872294921170591E-3</v>
      </c>
    </row>
    <row r="40" spans="1:8" x14ac:dyDescent="0.45">
      <c r="A40" s="12" t="s">
        <v>43</v>
      </c>
      <c r="B40" s="20">
        <v>944432</v>
      </c>
      <c r="C40" s="21">
        <v>383656</v>
      </c>
      <c r="D40" s="11">
        <f t="shared" si="0"/>
        <v>0.40622935266911753</v>
      </c>
      <c r="E40" s="21">
        <v>34011</v>
      </c>
      <c r="F40" s="11">
        <f t="shared" si="1"/>
        <v>3.6012121571484236E-2</v>
      </c>
      <c r="G40" s="21">
        <v>6595</v>
      </c>
      <c r="H40" s="11">
        <f t="shared" si="2"/>
        <v>6.9830331882020091E-3</v>
      </c>
    </row>
    <row r="41" spans="1:8" x14ac:dyDescent="0.45">
      <c r="A41" s="12" t="s">
        <v>44</v>
      </c>
      <c r="B41" s="20">
        <v>556788</v>
      </c>
      <c r="C41" s="21">
        <v>209587</v>
      </c>
      <c r="D41" s="11">
        <f t="shared" si="0"/>
        <v>0.37642154644137443</v>
      </c>
      <c r="E41" s="21">
        <v>20994</v>
      </c>
      <c r="F41" s="11">
        <f t="shared" si="1"/>
        <v>3.7705553999008601E-2</v>
      </c>
      <c r="G41" s="21">
        <v>3650</v>
      </c>
      <c r="H41" s="11">
        <f t="shared" si="2"/>
        <v>6.5554573733629315E-3</v>
      </c>
    </row>
    <row r="42" spans="1:8" x14ac:dyDescent="0.45">
      <c r="A42" s="12" t="s">
        <v>45</v>
      </c>
      <c r="B42" s="20">
        <v>672814.99999999988</v>
      </c>
      <c r="C42" s="21">
        <v>234945</v>
      </c>
      <c r="D42" s="11">
        <f t="shared" si="0"/>
        <v>0.34919703038725364</v>
      </c>
      <c r="E42" s="21">
        <v>27786</v>
      </c>
      <c r="F42" s="11">
        <f t="shared" si="1"/>
        <v>4.1298128014387321E-2</v>
      </c>
      <c r="G42" s="21">
        <v>5515</v>
      </c>
      <c r="H42" s="11">
        <f t="shared" si="2"/>
        <v>8.1969040523769549E-3</v>
      </c>
    </row>
    <row r="43" spans="1:8" x14ac:dyDescent="0.45">
      <c r="A43" s="12" t="s">
        <v>46</v>
      </c>
      <c r="B43" s="20">
        <v>1893791</v>
      </c>
      <c r="C43" s="21">
        <v>712201</v>
      </c>
      <c r="D43" s="11">
        <f t="shared" si="0"/>
        <v>0.37607159396153006</v>
      </c>
      <c r="E43" s="21">
        <v>64285</v>
      </c>
      <c r="F43" s="11">
        <f t="shared" si="1"/>
        <v>3.3945139669583388E-2</v>
      </c>
      <c r="G43" s="21">
        <v>13868</v>
      </c>
      <c r="H43" s="11">
        <f t="shared" si="2"/>
        <v>7.3228777621184172E-3</v>
      </c>
    </row>
    <row r="44" spans="1:8" x14ac:dyDescent="0.45">
      <c r="A44" s="12" t="s">
        <v>47</v>
      </c>
      <c r="B44" s="20">
        <v>2812432.9999999995</v>
      </c>
      <c r="C44" s="21">
        <v>1046118</v>
      </c>
      <c r="D44" s="11">
        <f t="shared" si="0"/>
        <v>0.37196192762636487</v>
      </c>
      <c r="E44" s="21">
        <v>111849</v>
      </c>
      <c r="F44" s="11">
        <f t="shared" si="1"/>
        <v>3.9769480730740971E-2</v>
      </c>
      <c r="G44" s="21">
        <v>20414</v>
      </c>
      <c r="H44" s="11">
        <f t="shared" si="2"/>
        <v>7.2584840243305367E-3</v>
      </c>
    </row>
    <row r="45" spans="1:8" x14ac:dyDescent="0.45">
      <c r="A45" s="12" t="s">
        <v>48</v>
      </c>
      <c r="B45" s="20">
        <v>1356110</v>
      </c>
      <c r="C45" s="21">
        <v>586064</v>
      </c>
      <c r="D45" s="11">
        <f t="shared" si="0"/>
        <v>0.43216553229457788</v>
      </c>
      <c r="E45" s="21">
        <v>62001</v>
      </c>
      <c r="F45" s="11">
        <f t="shared" si="1"/>
        <v>4.571974249876485E-2</v>
      </c>
      <c r="G45" s="21">
        <v>12511</v>
      </c>
      <c r="H45" s="11">
        <f t="shared" si="2"/>
        <v>9.2256527862783991E-3</v>
      </c>
    </row>
    <row r="46" spans="1:8" x14ac:dyDescent="0.45">
      <c r="A46" s="12" t="s">
        <v>49</v>
      </c>
      <c r="B46" s="20">
        <v>734949</v>
      </c>
      <c r="C46" s="21">
        <v>289151</v>
      </c>
      <c r="D46" s="11">
        <f t="shared" si="0"/>
        <v>0.39343002031433472</v>
      </c>
      <c r="E46" s="21">
        <v>33873</v>
      </c>
      <c r="F46" s="11">
        <f t="shared" si="1"/>
        <v>4.6088912291873313E-2</v>
      </c>
      <c r="G46" s="21">
        <v>9021</v>
      </c>
      <c r="H46" s="11">
        <f t="shared" si="2"/>
        <v>1.2274321075339921E-2</v>
      </c>
    </row>
    <row r="47" spans="1:8" x14ac:dyDescent="0.45">
      <c r="A47" s="12" t="s">
        <v>50</v>
      </c>
      <c r="B47" s="20">
        <v>973896</v>
      </c>
      <c r="C47" s="21">
        <v>317710</v>
      </c>
      <c r="D47" s="11">
        <f t="shared" si="0"/>
        <v>0.32622579823718345</v>
      </c>
      <c r="E47" s="21">
        <v>40378</v>
      </c>
      <c r="F47" s="11">
        <f t="shared" si="1"/>
        <v>4.1460279126313282E-2</v>
      </c>
      <c r="G47" s="21">
        <v>4726</v>
      </c>
      <c r="H47" s="11">
        <f t="shared" si="2"/>
        <v>4.852674207512917E-3</v>
      </c>
    </row>
    <row r="48" spans="1:8" x14ac:dyDescent="0.45">
      <c r="A48" s="12" t="s">
        <v>51</v>
      </c>
      <c r="B48" s="20">
        <v>1356219</v>
      </c>
      <c r="C48" s="21">
        <v>508050</v>
      </c>
      <c r="D48" s="11">
        <f t="shared" si="0"/>
        <v>0.37460764080137499</v>
      </c>
      <c r="E48" s="21">
        <v>51179</v>
      </c>
      <c r="F48" s="11">
        <f t="shared" si="1"/>
        <v>3.773653075203931E-2</v>
      </c>
      <c r="G48" s="21">
        <v>4052</v>
      </c>
      <c r="H48" s="11">
        <f t="shared" si="2"/>
        <v>2.9877180602837744E-3</v>
      </c>
    </row>
    <row r="49" spans="1:8" x14ac:dyDescent="0.45">
      <c r="A49" s="12" t="s">
        <v>52</v>
      </c>
      <c r="B49" s="20">
        <v>701167</v>
      </c>
      <c r="C49" s="21">
        <v>259134</v>
      </c>
      <c r="D49" s="11">
        <f t="shared" si="0"/>
        <v>0.36957529376025966</v>
      </c>
      <c r="E49" s="21">
        <v>21159</v>
      </c>
      <c r="F49" s="11">
        <f t="shared" si="1"/>
        <v>3.0176833764281548E-2</v>
      </c>
      <c r="G49" s="21">
        <v>4341</v>
      </c>
      <c r="H49" s="11">
        <f t="shared" si="2"/>
        <v>6.1911071114299446E-3</v>
      </c>
    </row>
    <row r="50" spans="1:8" x14ac:dyDescent="0.45">
      <c r="A50" s="12" t="s">
        <v>53</v>
      </c>
      <c r="B50" s="20">
        <v>5124170</v>
      </c>
      <c r="C50" s="21">
        <v>1781325</v>
      </c>
      <c r="D50" s="11">
        <f t="shared" si="0"/>
        <v>0.34763190916772863</v>
      </c>
      <c r="E50" s="21">
        <v>177537</v>
      </c>
      <c r="F50" s="11">
        <f t="shared" si="1"/>
        <v>3.4646976973831858E-2</v>
      </c>
      <c r="G50" s="21">
        <v>56269</v>
      </c>
      <c r="H50" s="11">
        <f t="shared" si="2"/>
        <v>1.0981095474974483E-2</v>
      </c>
    </row>
    <row r="51" spans="1:8" x14ac:dyDescent="0.45">
      <c r="A51" s="12" t="s">
        <v>54</v>
      </c>
      <c r="B51" s="20">
        <v>818222</v>
      </c>
      <c r="C51" s="21">
        <v>330313</v>
      </c>
      <c r="D51" s="11">
        <f t="shared" si="0"/>
        <v>0.40369606292668736</v>
      </c>
      <c r="E51" s="21">
        <v>27186</v>
      </c>
      <c r="F51" s="11">
        <f t="shared" si="1"/>
        <v>3.3225701582211185E-2</v>
      </c>
      <c r="G51" s="21">
        <v>7567</v>
      </c>
      <c r="H51" s="11">
        <f t="shared" si="2"/>
        <v>9.2481013710215571E-3</v>
      </c>
    </row>
    <row r="52" spans="1:8" x14ac:dyDescent="0.45">
      <c r="A52" s="12" t="s">
        <v>55</v>
      </c>
      <c r="B52" s="20">
        <v>1335937.9999999998</v>
      </c>
      <c r="C52" s="21">
        <v>531045</v>
      </c>
      <c r="D52" s="11">
        <f t="shared" si="0"/>
        <v>0.39750721964642077</v>
      </c>
      <c r="E52" s="21">
        <v>65087</v>
      </c>
      <c r="F52" s="11">
        <f t="shared" si="1"/>
        <v>4.8720075332837308E-2</v>
      </c>
      <c r="G52" s="21">
        <v>12941</v>
      </c>
      <c r="H52" s="11">
        <f t="shared" si="2"/>
        <v>9.6868267838776962E-3</v>
      </c>
    </row>
    <row r="53" spans="1:8" x14ac:dyDescent="0.45">
      <c r="A53" s="12" t="s">
        <v>56</v>
      </c>
      <c r="B53" s="20">
        <v>1758645</v>
      </c>
      <c r="C53" s="21">
        <v>693658</v>
      </c>
      <c r="D53" s="11">
        <f t="shared" si="0"/>
        <v>0.39442752801162256</v>
      </c>
      <c r="E53" s="21">
        <v>92192</v>
      </c>
      <c r="F53" s="11">
        <f t="shared" si="1"/>
        <v>5.2422177301274561E-2</v>
      </c>
      <c r="G53" s="21">
        <v>18080</v>
      </c>
      <c r="H53" s="11">
        <f t="shared" si="2"/>
        <v>1.028064219896568E-2</v>
      </c>
    </row>
    <row r="54" spans="1:8" x14ac:dyDescent="0.45">
      <c r="A54" s="12" t="s">
        <v>57</v>
      </c>
      <c r="B54" s="20">
        <v>1141741</v>
      </c>
      <c r="C54" s="21">
        <v>415084</v>
      </c>
      <c r="D54" s="11">
        <f t="shared" si="0"/>
        <v>0.36355355549113155</v>
      </c>
      <c r="E54" s="21">
        <v>48043</v>
      </c>
      <c r="F54" s="11">
        <f t="shared" si="1"/>
        <v>4.2078720130047008E-2</v>
      </c>
      <c r="G54" s="21">
        <v>8659</v>
      </c>
      <c r="H54" s="11">
        <f t="shared" si="2"/>
        <v>7.5840317550127396E-3</v>
      </c>
    </row>
    <row r="55" spans="1:8" x14ac:dyDescent="0.45">
      <c r="A55" s="12" t="s">
        <v>58</v>
      </c>
      <c r="B55" s="20">
        <v>1087241</v>
      </c>
      <c r="C55" s="21">
        <v>381693</v>
      </c>
      <c r="D55" s="11">
        <f t="shared" si="0"/>
        <v>0.35106567909046843</v>
      </c>
      <c r="E55" s="21">
        <v>39202</v>
      </c>
      <c r="F55" s="11">
        <f t="shared" si="1"/>
        <v>3.6056403318123584E-2</v>
      </c>
      <c r="G55" s="21">
        <v>7550</v>
      </c>
      <c r="H55" s="11">
        <f t="shared" si="2"/>
        <v>6.944182568538162E-3</v>
      </c>
    </row>
    <row r="56" spans="1:8" x14ac:dyDescent="0.45">
      <c r="A56" s="12" t="s">
        <v>59</v>
      </c>
      <c r="B56" s="20">
        <v>1617517</v>
      </c>
      <c r="C56" s="21">
        <v>595908</v>
      </c>
      <c r="D56" s="11">
        <f t="shared" si="0"/>
        <v>0.36840911100161544</v>
      </c>
      <c r="E56" s="21">
        <v>61438</v>
      </c>
      <c r="F56" s="11">
        <f t="shared" si="1"/>
        <v>3.7982908371287594E-2</v>
      </c>
      <c r="G56" s="21">
        <v>13522</v>
      </c>
      <c r="H56" s="11">
        <f t="shared" si="2"/>
        <v>8.3597266674786102E-3</v>
      </c>
    </row>
    <row r="57" spans="1:8" x14ac:dyDescent="0.45">
      <c r="A57" s="12" t="s">
        <v>60</v>
      </c>
      <c r="B57" s="20">
        <v>1485118</v>
      </c>
      <c r="C57" s="21">
        <v>398738</v>
      </c>
      <c r="D57" s="11">
        <f t="shared" si="0"/>
        <v>0.26848910322277419</v>
      </c>
      <c r="E57" s="21">
        <v>37536</v>
      </c>
      <c r="F57" s="11">
        <f t="shared" si="1"/>
        <v>2.5274759312054664E-2</v>
      </c>
      <c r="G57" s="21">
        <v>6116</v>
      </c>
      <c r="H57" s="11">
        <f t="shared" si="2"/>
        <v>4.1181912817702029E-3</v>
      </c>
    </row>
    <row r="58" spans="1:8" ht="9.75" customHeight="1" x14ac:dyDescent="0.45">
      <c r="A58" s="4"/>
      <c r="B58" s="13"/>
      <c r="C58" s="14"/>
      <c r="D58" s="15"/>
      <c r="E58" s="16"/>
      <c r="F58" s="15"/>
      <c r="G58" s="16"/>
      <c r="H58" s="15"/>
    </row>
    <row r="59" spans="1:8" ht="18.75" customHeight="1" x14ac:dyDescent="0.45">
      <c r="A59" s="2" t="s">
        <v>61</v>
      </c>
      <c r="B59" s="13"/>
      <c r="C59" s="14"/>
      <c r="D59" s="15"/>
      <c r="E59" s="16"/>
      <c r="F59" s="15"/>
      <c r="G59" s="16"/>
      <c r="H59" s="15"/>
    </row>
    <row r="60" spans="1:8" ht="18.75" customHeight="1" x14ac:dyDescent="0.45">
      <c r="A60" s="2" t="s">
        <v>62</v>
      </c>
      <c r="B60" s="13"/>
      <c r="C60" s="14"/>
      <c r="D60" s="15"/>
      <c r="E60" s="16"/>
      <c r="F60" s="15"/>
      <c r="G60" s="16"/>
      <c r="H60" s="15"/>
    </row>
    <row r="61" spans="1:8" x14ac:dyDescent="0.45">
      <c r="A61" s="2" t="s">
        <v>63</v>
      </c>
      <c r="B61" s="17"/>
      <c r="C61" s="17"/>
      <c r="D61" s="18"/>
      <c r="E61" s="18"/>
      <c r="F61" s="18"/>
      <c r="G61" s="18"/>
      <c r="H61" s="18"/>
    </row>
    <row r="62" spans="1:8" x14ac:dyDescent="0.45">
      <c r="A62" s="2" t="s">
        <v>64</v>
      </c>
    </row>
    <row r="63" spans="1:8" x14ac:dyDescent="0.45">
      <c r="A63" s="57" t="s">
        <v>65</v>
      </c>
      <c r="B63" s="60"/>
      <c r="C63" s="60"/>
      <c r="D63" s="24"/>
      <c r="E63" s="24"/>
      <c r="F63" s="24"/>
      <c r="G63" s="24"/>
      <c r="H63" s="24"/>
    </row>
  </sheetData>
  <mergeCells count="14">
    <mergeCell ref="G7:G9"/>
    <mergeCell ref="D8:D9"/>
    <mergeCell ref="F8:F9"/>
    <mergeCell ref="H8:H9"/>
    <mergeCell ref="A1:H1"/>
    <mergeCell ref="A5:A9"/>
    <mergeCell ref="B5:B9"/>
    <mergeCell ref="C5:D6"/>
    <mergeCell ref="E5:F5"/>
    <mergeCell ref="G5:H5"/>
    <mergeCell ref="E6:F6"/>
    <mergeCell ref="G6:H6"/>
    <mergeCell ref="C7:C9"/>
    <mergeCell ref="E7:E9"/>
  </mergeCells>
  <phoneticPr fontId="2"/>
  <pageMargins left="0.7" right="0.7" top="0.75" bottom="0.75" header="0.3" footer="0.3"/>
  <pageSetup paperSize="9" scale="6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5"/>
  <sheetViews>
    <sheetView view="pageBreakPreview" zoomScaleNormal="100" zoomScaleSheetLayoutView="100" workbookViewId="0">
      <selection activeCell="A3" sqref="A3"/>
    </sheetView>
  </sheetViews>
  <sheetFormatPr defaultRowHeight="18" x14ac:dyDescent="0.45"/>
  <cols>
    <col min="1" max="1" width="13.59765625" customWidth="1"/>
    <col min="2" max="3" width="13.59765625" style="1" customWidth="1"/>
    <col min="4" max="4" width="13.59765625" customWidth="1"/>
    <col min="5" max="5" width="13.59765625" style="1" customWidth="1"/>
    <col min="6" max="6" width="13.59765625" customWidth="1"/>
    <col min="7" max="7" width="13.59765625" style="1" customWidth="1"/>
    <col min="8" max="8" width="13.59765625" customWidth="1"/>
    <col min="10" max="10" width="9.5" bestFit="1" customWidth="1"/>
  </cols>
  <sheetData>
    <row r="1" spans="1:8" x14ac:dyDescent="0.45">
      <c r="A1" s="67" t="s">
        <v>66</v>
      </c>
      <c r="B1" s="67"/>
      <c r="C1" s="67"/>
      <c r="D1" s="67"/>
      <c r="E1" s="67"/>
      <c r="F1" s="67"/>
      <c r="G1" s="67"/>
      <c r="H1" s="67"/>
    </row>
    <row r="2" spans="1:8" x14ac:dyDescent="0.45">
      <c r="A2" s="2"/>
      <c r="B2" s="3"/>
      <c r="C2" s="3"/>
      <c r="D2" s="2"/>
      <c r="E2" s="3"/>
      <c r="F2" s="2"/>
      <c r="G2" s="3"/>
      <c r="H2" s="2"/>
    </row>
    <row r="3" spans="1:8" x14ac:dyDescent="0.45">
      <c r="A3" s="4"/>
      <c r="B3" s="5"/>
      <c r="C3" s="5"/>
      <c r="D3" s="4"/>
      <c r="E3" s="19"/>
      <c r="F3" s="6"/>
      <c r="G3" s="58"/>
      <c r="H3" s="56" t="str">
        <f>'進捗状況 (都道府県別)'!H3</f>
        <v>（3月22日公表時点）</v>
      </c>
    </row>
    <row r="4" spans="1:8" x14ac:dyDescent="0.45">
      <c r="A4" s="2" t="s">
        <v>67</v>
      </c>
      <c r="B4" s="5"/>
      <c r="C4" s="5"/>
      <c r="D4" s="4"/>
      <c r="E4" s="19"/>
      <c r="F4" s="6"/>
      <c r="G4" s="19"/>
      <c r="H4" s="7" t="s">
        <v>2</v>
      </c>
    </row>
    <row r="5" spans="1:8" ht="24" customHeight="1" x14ac:dyDescent="0.45">
      <c r="A5" s="82" t="s">
        <v>68</v>
      </c>
      <c r="B5" s="68" t="s">
        <v>4</v>
      </c>
      <c r="C5" s="64" t="s">
        <v>5</v>
      </c>
      <c r="D5" s="69"/>
      <c r="E5" s="72" t="str">
        <f>'進捗状況 (都道府県別)'!E5</f>
        <v>直近1週間</v>
      </c>
      <c r="F5" s="73"/>
      <c r="G5" s="83">
        <f>'進捗状況 (都道府県別)'!G5:H5</f>
        <v>44638</v>
      </c>
      <c r="H5" s="84"/>
    </row>
    <row r="6" spans="1:8" ht="23.25" customHeight="1" x14ac:dyDescent="0.45">
      <c r="A6" s="82"/>
      <c r="B6" s="68"/>
      <c r="C6" s="70"/>
      <c r="D6" s="71"/>
      <c r="E6" s="76" t="s">
        <v>7</v>
      </c>
      <c r="F6" s="77"/>
      <c r="G6" s="78" t="s">
        <v>8</v>
      </c>
      <c r="H6" s="79"/>
    </row>
    <row r="7" spans="1:8" ht="18.75" customHeight="1" x14ac:dyDescent="0.45">
      <c r="A7" s="63"/>
      <c r="B7" s="68"/>
      <c r="C7" s="80" t="s">
        <v>9</v>
      </c>
      <c r="D7" s="8"/>
      <c r="E7" s="80" t="s">
        <v>10</v>
      </c>
      <c r="F7" s="8"/>
      <c r="G7" s="80" t="s">
        <v>10</v>
      </c>
      <c r="H7" s="9"/>
    </row>
    <row r="8" spans="1:8" ht="18.75" customHeight="1" x14ac:dyDescent="0.45">
      <c r="A8" s="63"/>
      <c r="B8" s="68"/>
      <c r="C8" s="81"/>
      <c r="D8" s="66" t="s">
        <v>11</v>
      </c>
      <c r="E8" s="81"/>
      <c r="F8" s="64" t="s">
        <v>12</v>
      </c>
      <c r="G8" s="81"/>
      <c r="H8" s="66" t="s">
        <v>12</v>
      </c>
    </row>
    <row r="9" spans="1:8" ht="35.1" customHeight="1" x14ac:dyDescent="0.45">
      <c r="A9" s="63"/>
      <c r="B9" s="68"/>
      <c r="C9" s="81"/>
      <c r="D9" s="65"/>
      <c r="E9" s="81"/>
      <c r="F9" s="65"/>
      <c r="G9" s="81"/>
      <c r="H9" s="65"/>
    </row>
    <row r="10" spans="1:8" x14ac:dyDescent="0.45">
      <c r="A10" s="10" t="s">
        <v>69</v>
      </c>
      <c r="B10" s="20">
        <v>27549031.999999996</v>
      </c>
      <c r="C10" s="21">
        <f>SUM(C11:C30)</f>
        <v>8845760</v>
      </c>
      <c r="D10" s="11">
        <f>C10/$B10</f>
        <v>0.3210914996940728</v>
      </c>
      <c r="E10" s="21">
        <f>SUM(E11:E30)</f>
        <v>1103976</v>
      </c>
      <c r="F10" s="11">
        <f>E10/$B10</f>
        <v>4.007313215215693E-2</v>
      </c>
      <c r="G10" s="21">
        <f>SUM(G11:G30)</f>
        <v>243243</v>
      </c>
      <c r="H10" s="11">
        <f>G10/$B10</f>
        <v>8.8294572382797351E-3</v>
      </c>
    </row>
    <row r="11" spans="1:8" x14ac:dyDescent="0.45">
      <c r="A11" s="12" t="s">
        <v>70</v>
      </c>
      <c r="B11" s="20">
        <v>1961575</v>
      </c>
      <c r="C11" s="21">
        <v>546305</v>
      </c>
      <c r="D11" s="11">
        <f t="shared" ref="D11:D30" si="0">C11/$B11</f>
        <v>0.2785032435670316</v>
      </c>
      <c r="E11" s="21">
        <v>88540</v>
      </c>
      <c r="F11" s="11">
        <f t="shared" ref="F11:F30" si="1">E11/$B11</f>
        <v>4.5137198424735223E-2</v>
      </c>
      <c r="G11" s="21">
        <v>20398</v>
      </c>
      <c r="H11" s="11">
        <f t="shared" ref="H11:H30" si="2">G11/$B11</f>
        <v>1.0398786689267553E-2</v>
      </c>
    </row>
    <row r="12" spans="1:8" x14ac:dyDescent="0.45">
      <c r="A12" s="12" t="s">
        <v>71</v>
      </c>
      <c r="B12" s="20">
        <v>1065932</v>
      </c>
      <c r="C12" s="21">
        <v>375939</v>
      </c>
      <c r="D12" s="11">
        <f t="shared" si="0"/>
        <v>0.35268572479295113</v>
      </c>
      <c r="E12" s="21">
        <v>25000</v>
      </c>
      <c r="F12" s="11">
        <f t="shared" si="1"/>
        <v>2.3453653703988622E-2</v>
      </c>
      <c r="G12" s="21">
        <v>4395</v>
      </c>
      <c r="H12" s="11">
        <f t="shared" si="2"/>
        <v>4.1231523211611998E-3</v>
      </c>
    </row>
    <row r="13" spans="1:8" x14ac:dyDescent="0.45">
      <c r="A13" s="12" t="s">
        <v>72</v>
      </c>
      <c r="B13" s="20">
        <v>1324589</v>
      </c>
      <c r="C13" s="21">
        <v>423777</v>
      </c>
      <c r="D13" s="11">
        <f t="shared" si="0"/>
        <v>0.31993093706802639</v>
      </c>
      <c r="E13" s="21">
        <v>47438</v>
      </c>
      <c r="F13" s="11">
        <f t="shared" si="1"/>
        <v>3.5813373053830283E-2</v>
      </c>
      <c r="G13" s="21">
        <v>10762</v>
      </c>
      <c r="H13" s="11">
        <f t="shared" si="2"/>
        <v>8.1247843670753713E-3</v>
      </c>
    </row>
    <row r="14" spans="1:8" x14ac:dyDescent="0.45">
      <c r="A14" s="12" t="s">
        <v>73</v>
      </c>
      <c r="B14" s="20">
        <v>974726</v>
      </c>
      <c r="C14" s="21">
        <v>363047</v>
      </c>
      <c r="D14" s="11">
        <f t="shared" si="0"/>
        <v>0.37246056840589048</v>
      </c>
      <c r="E14" s="21">
        <v>36699</v>
      </c>
      <c r="F14" s="11">
        <f t="shared" si="1"/>
        <v>3.7650580778598293E-2</v>
      </c>
      <c r="G14" s="21">
        <v>7659</v>
      </c>
      <c r="H14" s="11">
        <f t="shared" si="2"/>
        <v>7.8575928004382765E-3</v>
      </c>
    </row>
    <row r="15" spans="1:8" x14ac:dyDescent="0.45">
      <c r="A15" s="12" t="s">
        <v>74</v>
      </c>
      <c r="B15" s="20">
        <v>3759920</v>
      </c>
      <c r="C15" s="21">
        <v>1113698</v>
      </c>
      <c r="D15" s="11">
        <f t="shared" si="0"/>
        <v>0.29620257877827189</v>
      </c>
      <c r="E15" s="21">
        <v>216780</v>
      </c>
      <c r="F15" s="11">
        <f t="shared" si="1"/>
        <v>5.7655482031532583E-2</v>
      </c>
      <c r="G15" s="21">
        <v>44455</v>
      </c>
      <c r="H15" s="11">
        <f t="shared" si="2"/>
        <v>1.1823389859358709E-2</v>
      </c>
    </row>
    <row r="16" spans="1:8" x14ac:dyDescent="0.45">
      <c r="A16" s="12" t="s">
        <v>75</v>
      </c>
      <c r="B16" s="20">
        <v>1521562.0000000002</v>
      </c>
      <c r="C16" s="21">
        <v>489836</v>
      </c>
      <c r="D16" s="11">
        <f t="shared" si="0"/>
        <v>0.32192970118864689</v>
      </c>
      <c r="E16" s="21">
        <v>70102</v>
      </c>
      <c r="F16" s="11">
        <f t="shared" si="1"/>
        <v>4.6072391397787266E-2</v>
      </c>
      <c r="G16" s="21">
        <v>15573</v>
      </c>
      <c r="H16" s="11">
        <f t="shared" si="2"/>
        <v>1.0234877053974795E-2</v>
      </c>
    </row>
    <row r="17" spans="1:8" x14ac:dyDescent="0.45">
      <c r="A17" s="12" t="s">
        <v>76</v>
      </c>
      <c r="B17" s="20">
        <v>718601</v>
      </c>
      <c r="C17" s="21">
        <v>278730</v>
      </c>
      <c r="D17" s="11">
        <f t="shared" si="0"/>
        <v>0.38787866980424462</v>
      </c>
      <c r="E17" s="21">
        <v>30928</v>
      </c>
      <c r="F17" s="11">
        <f t="shared" si="1"/>
        <v>4.3039183079344449E-2</v>
      </c>
      <c r="G17" s="21">
        <v>6877</v>
      </c>
      <c r="H17" s="11">
        <f t="shared" si="2"/>
        <v>9.5699838992709448E-3</v>
      </c>
    </row>
    <row r="18" spans="1:8" x14ac:dyDescent="0.45">
      <c r="A18" s="12" t="s">
        <v>77</v>
      </c>
      <c r="B18" s="20">
        <v>784774</v>
      </c>
      <c r="C18" s="21">
        <v>278241</v>
      </c>
      <c r="D18" s="11">
        <f t="shared" si="0"/>
        <v>0.35454920779740412</v>
      </c>
      <c r="E18" s="21">
        <v>37742</v>
      </c>
      <c r="F18" s="11">
        <f t="shared" si="1"/>
        <v>4.8092826724636648E-2</v>
      </c>
      <c r="G18" s="21">
        <v>6453</v>
      </c>
      <c r="H18" s="11">
        <f t="shared" si="2"/>
        <v>8.2227494794679737E-3</v>
      </c>
    </row>
    <row r="19" spans="1:8" x14ac:dyDescent="0.45">
      <c r="A19" s="12" t="s">
        <v>78</v>
      </c>
      <c r="B19" s="20">
        <v>694295.99999999988</v>
      </c>
      <c r="C19" s="21">
        <v>194184</v>
      </c>
      <c r="D19" s="11">
        <f t="shared" si="0"/>
        <v>0.27968474541117916</v>
      </c>
      <c r="E19" s="21">
        <v>31801</v>
      </c>
      <c r="F19" s="11">
        <f t="shared" si="1"/>
        <v>4.5803230898636901E-2</v>
      </c>
      <c r="G19" s="21">
        <v>6882</v>
      </c>
      <c r="H19" s="11">
        <f t="shared" si="2"/>
        <v>9.912198831622249E-3</v>
      </c>
    </row>
    <row r="20" spans="1:8" x14ac:dyDescent="0.45">
      <c r="A20" s="12" t="s">
        <v>79</v>
      </c>
      <c r="B20" s="20">
        <v>799966</v>
      </c>
      <c r="C20" s="21">
        <v>303691</v>
      </c>
      <c r="D20" s="11">
        <f t="shared" si="0"/>
        <v>0.37962988427008149</v>
      </c>
      <c r="E20" s="21">
        <v>33558</v>
      </c>
      <c r="F20" s="11">
        <f t="shared" si="1"/>
        <v>4.1949282844520895E-2</v>
      </c>
      <c r="G20" s="21">
        <v>6415</v>
      </c>
      <c r="H20" s="11">
        <f t="shared" si="2"/>
        <v>8.0190908113594826E-3</v>
      </c>
    </row>
    <row r="21" spans="1:8" x14ac:dyDescent="0.45">
      <c r="A21" s="12" t="s">
        <v>80</v>
      </c>
      <c r="B21" s="20">
        <v>2300944</v>
      </c>
      <c r="C21" s="21">
        <v>748847</v>
      </c>
      <c r="D21" s="11">
        <f t="shared" si="0"/>
        <v>0.32545207532212866</v>
      </c>
      <c r="E21" s="21">
        <v>100536</v>
      </c>
      <c r="F21" s="11">
        <f t="shared" si="1"/>
        <v>4.3693371068570117E-2</v>
      </c>
      <c r="G21" s="21">
        <v>19546</v>
      </c>
      <c r="H21" s="11">
        <f t="shared" si="2"/>
        <v>8.4947743187144056E-3</v>
      </c>
    </row>
    <row r="22" spans="1:8" x14ac:dyDescent="0.45">
      <c r="A22" s="12" t="s">
        <v>81</v>
      </c>
      <c r="B22" s="20">
        <v>1400720</v>
      </c>
      <c r="C22" s="21">
        <v>455227</v>
      </c>
      <c r="D22" s="11">
        <f t="shared" si="0"/>
        <v>0.32499500257010683</v>
      </c>
      <c r="E22" s="21">
        <v>44500</v>
      </c>
      <c r="F22" s="11">
        <f t="shared" si="1"/>
        <v>3.1769375749614484E-2</v>
      </c>
      <c r="G22" s="21">
        <v>8642</v>
      </c>
      <c r="H22" s="11">
        <f t="shared" si="2"/>
        <v>6.1696841624307502E-3</v>
      </c>
    </row>
    <row r="23" spans="1:8" x14ac:dyDescent="0.45">
      <c r="A23" s="12" t="s">
        <v>82</v>
      </c>
      <c r="B23" s="20">
        <v>2739963</v>
      </c>
      <c r="C23" s="21">
        <v>713872</v>
      </c>
      <c r="D23" s="11">
        <f t="shared" si="0"/>
        <v>0.260540744528302</v>
      </c>
      <c r="E23" s="21">
        <v>87524</v>
      </c>
      <c r="F23" s="11">
        <f t="shared" si="1"/>
        <v>3.19434970472229E-2</v>
      </c>
      <c r="G23" s="21">
        <v>18597</v>
      </c>
      <c r="H23" s="11">
        <f t="shared" si="2"/>
        <v>6.7873179309355641E-3</v>
      </c>
    </row>
    <row r="24" spans="1:8" x14ac:dyDescent="0.45">
      <c r="A24" s="12" t="s">
        <v>83</v>
      </c>
      <c r="B24" s="20">
        <v>831479.00000000012</v>
      </c>
      <c r="C24" s="21">
        <v>292597</v>
      </c>
      <c r="D24" s="11">
        <f t="shared" si="0"/>
        <v>0.35189944664868261</v>
      </c>
      <c r="E24" s="21">
        <v>33333</v>
      </c>
      <c r="F24" s="11">
        <f t="shared" si="1"/>
        <v>4.0088805610243909E-2</v>
      </c>
      <c r="G24" s="21">
        <v>5774</v>
      </c>
      <c r="H24" s="11">
        <f t="shared" si="2"/>
        <v>6.9442523503299531E-3</v>
      </c>
    </row>
    <row r="25" spans="1:8" x14ac:dyDescent="0.45">
      <c r="A25" s="12" t="s">
        <v>84</v>
      </c>
      <c r="B25" s="20">
        <v>1526835</v>
      </c>
      <c r="C25" s="21">
        <v>518892</v>
      </c>
      <c r="D25" s="11">
        <f t="shared" si="0"/>
        <v>0.33984811718358565</v>
      </c>
      <c r="E25" s="21">
        <v>50529</v>
      </c>
      <c r="F25" s="11">
        <f t="shared" si="1"/>
        <v>3.3093949247954099E-2</v>
      </c>
      <c r="G25" s="21">
        <v>10384</v>
      </c>
      <c r="H25" s="11">
        <f t="shared" si="2"/>
        <v>6.8009968333185965E-3</v>
      </c>
    </row>
    <row r="26" spans="1:8" x14ac:dyDescent="0.45">
      <c r="A26" s="12" t="s">
        <v>85</v>
      </c>
      <c r="B26" s="20">
        <v>708155</v>
      </c>
      <c r="C26" s="21">
        <v>264686</v>
      </c>
      <c r="D26" s="11">
        <f t="shared" si="0"/>
        <v>0.3737684546462286</v>
      </c>
      <c r="E26" s="21">
        <v>18355</v>
      </c>
      <c r="F26" s="11">
        <f t="shared" si="1"/>
        <v>2.5919466783401939E-2</v>
      </c>
      <c r="G26" s="21">
        <v>3503</v>
      </c>
      <c r="H26" s="11">
        <f t="shared" si="2"/>
        <v>4.9466571583904649E-3</v>
      </c>
    </row>
    <row r="27" spans="1:8" x14ac:dyDescent="0.45">
      <c r="A27" s="12" t="s">
        <v>86</v>
      </c>
      <c r="B27" s="20">
        <v>1194817</v>
      </c>
      <c r="C27" s="21">
        <v>398140</v>
      </c>
      <c r="D27" s="11">
        <f t="shared" si="0"/>
        <v>0.33322257718127546</v>
      </c>
      <c r="E27" s="21">
        <v>44641</v>
      </c>
      <c r="F27" s="11">
        <f t="shared" si="1"/>
        <v>3.7362206932107594E-2</v>
      </c>
      <c r="G27" s="21">
        <v>9409</v>
      </c>
      <c r="H27" s="11">
        <f t="shared" si="2"/>
        <v>7.8748461061401032E-3</v>
      </c>
    </row>
    <row r="28" spans="1:8" x14ac:dyDescent="0.45">
      <c r="A28" s="12" t="s">
        <v>87</v>
      </c>
      <c r="B28" s="20">
        <v>944709</v>
      </c>
      <c r="C28" s="21">
        <v>315499</v>
      </c>
      <c r="D28" s="11">
        <f t="shared" si="0"/>
        <v>0.33396421543565269</v>
      </c>
      <c r="E28" s="21">
        <v>26997</v>
      </c>
      <c r="F28" s="11">
        <f t="shared" si="1"/>
        <v>2.8577053886434872E-2</v>
      </c>
      <c r="G28" s="21">
        <v>16072</v>
      </c>
      <c r="H28" s="11">
        <f t="shared" si="2"/>
        <v>1.7012646222275853E-2</v>
      </c>
    </row>
    <row r="29" spans="1:8" x14ac:dyDescent="0.45">
      <c r="A29" s="12" t="s">
        <v>88</v>
      </c>
      <c r="B29" s="20">
        <v>1562767</v>
      </c>
      <c r="C29" s="21">
        <v>507707</v>
      </c>
      <c r="D29" s="11">
        <f t="shared" si="0"/>
        <v>0.32487696502421665</v>
      </c>
      <c r="E29" s="21">
        <v>43973</v>
      </c>
      <c r="F29" s="11">
        <f t="shared" si="1"/>
        <v>2.8137911793632703E-2</v>
      </c>
      <c r="G29" s="21">
        <v>14697</v>
      </c>
      <c r="H29" s="11">
        <f t="shared" si="2"/>
        <v>9.4044729636599701E-3</v>
      </c>
    </row>
    <row r="30" spans="1:8" x14ac:dyDescent="0.45">
      <c r="A30" s="12" t="s">
        <v>89</v>
      </c>
      <c r="B30" s="20">
        <v>732702</v>
      </c>
      <c r="C30" s="21">
        <v>262845</v>
      </c>
      <c r="D30" s="11">
        <f t="shared" si="0"/>
        <v>0.35873383722168084</v>
      </c>
      <c r="E30" s="21">
        <v>35000</v>
      </c>
      <c r="F30" s="11">
        <f t="shared" si="1"/>
        <v>4.7768396974486219E-2</v>
      </c>
      <c r="G30" s="21">
        <v>6750</v>
      </c>
      <c r="H30" s="11">
        <f t="shared" si="2"/>
        <v>9.2124765593651989E-3</v>
      </c>
    </row>
    <row r="31" spans="1:8" x14ac:dyDescent="0.45">
      <c r="A31" s="4"/>
      <c r="B31" s="13"/>
      <c r="C31" s="14"/>
      <c r="D31" s="15"/>
      <c r="E31" s="14"/>
      <c r="F31" s="15"/>
      <c r="G31" s="14"/>
      <c r="H31" s="15"/>
    </row>
    <row r="32" spans="1:8" x14ac:dyDescent="0.45">
      <c r="A32" s="4"/>
      <c r="B32" s="13"/>
      <c r="C32" s="14"/>
      <c r="D32" s="15"/>
      <c r="E32" s="14"/>
      <c r="F32" s="15"/>
      <c r="G32" s="14"/>
      <c r="H32" s="15"/>
    </row>
    <row r="33" spans="1:8" x14ac:dyDescent="0.45">
      <c r="A33" s="2" t="s">
        <v>90</v>
      </c>
      <c r="B33" s="5"/>
      <c r="C33" s="5"/>
      <c r="D33" s="4"/>
      <c r="E33" s="19"/>
      <c r="F33" s="6"/>
      <c r="G33" s="19"/>
      <c r="H33" s="6"/>
    </row>
    <row r="34" spans="1:8" ht="22.5" customHeight="1" x14ac:dyDescent="0.45">
      <c r="A34" s="82"/>
      <c r="B34" s="68" t="s">
        <v>4</v>
      </c>
      <c r="C34" s="64" t="s">
        <v>5</v>
      </c>
      <c r="D34" s="69"/>
      <c r="E34" s="72" t="str">
        <f>E5</f>
        <v>直近1週間</v>
      </c>
      <c r="F34" s="73"/>
      <c r="G34" s="72">
        <f>'進捗状況 (都道府県別)'!G5:H5</f>
        <v>44638</v>
      </c>
      <c r="H34" s="73"/>
    </row>
    <row r="35" spans="1:8" ht="24" customHeight="1" x14ac:dyDescent="0.45">
      <c r="A35" s="82"/>
      <c r="B35" s="68"/>
      <c r="C35" s="70"/>
      <c r="D35" s="71"/>
      <c r="E35" s="76" t="s">
        <v>7</v>
      </c>
      <c r="F35" s="77"/>
      <c r="G35" s="78" t="s">
        <v>8</v>
      </c>
      <c r="H35" s="79"/>
    </row>
    <row r="36" spans="1:8" ht="18.75" customHeight="1" x14ac:dyDescent="0.45">
      <c r="A36" s="63"/>
      <c r="B36" s="68"/>
      <c r="C36" s="80" t="s">
        <v>9</v>
      </c>
      <c r="D36" s="8"/>
      <c r="E36" s="80" t="s">
        <v>10</v>
      </c>
      <c r="F36" s="8"/>
      <c r="G36" s="80" t="s">
        <v>10</v>
      </c>
      <c r="H36" s="9"/>
    </row>
    <row r="37" spans="1:8" ht="18.75" customHeight="1" x14ac:dyDescent="0.45">
      <c r="A37" s="63"/>
      <c r="B37" s="68"/>
      <c r="C37" s="81"/>
      <c r="D37" s="66" t="s">
        <v>11</v>
      </c>
      <c r="E37" s="81"/>
      <c r="F37" s="64" t="s">
        <v>12</v>
      </c>
      <c r="G37" s="81"/>
      <c r="H37" s="66" t="s">
        <v>12</v>
      </c>
    </row>
    <row r="38" spans="1:8" ht="35.1" customHeight="1" x14ac:dyDescent="0.45">
      <c r="A38" s="63"/>
      <c r="B38" s="68"/>
      <c r="C38" s="81"/>
      <c r="D38" s="65"/>
      <c r="E38" s="81"/>
      <c r="F38" s="65"/>
      <c r="G38" s="81"/>
      <c r="H38" s="65"/>
    </row>
    <row r="39" spans="1:8" x14ac:dyDescent="0.45">
      <c r="A39" s="10" t="s">
        <v>69</v>
      </c>
      <c r="B39" s="20">
        <v>9572763</v>
      </c>
      <c r="C39" s="21">
        <v>3427279</v>
      </c>
      <c r="D39" s="11">
        <f>C39/$B39</f>
        <v>0.35802401041371235</v>
      </c>
      <c r="E39" s="21">
        <v>444260</v>
      </c>
      <c r="F39" s="11">
        <f>E39/$B39</f>
        <v>4.6408753669133981E-2</v>
      </c>
      <c r="G39" s="21">
        <v>88573</v>
      </c>
      <c r="H39" s="11">
        <f>G39/$B39</f>
        <v>9.2526055434569935E-3</v>
      </c>
    </row>
    <row r="40" spans="1:8" ht="18.75" customHeight="1" x14ac:dyDescent="0.45">
      <c r="A40" s="4"/>
      <c r="B40" s="13"/>
      <c r="C40" s="14"/>
      <c r="D40" s="15"/>
      <c r="E40" s="14"/>
      <c r="F40" s="15"/>
      <c r="G40" s="14"/>
      <c r="H40" s="15"/>
    </row>
    <row r="41" spans="1:8" ht="18.75" customHeight="1" x14ac:dyDescent="0.45">
      <c r="A41" s="2" t="s">
        <v>91</v>
      </c>
      <c r="B41" s="13"/>
      <c r="C41" s="14"/>
      <c r="D41" s="15"/>
      <c r="E41" s="14"/>
      <c r="F41" s="15"/>
      <c r="G41" s="14"/>
      <c r="H41" s="15"/>
    </row>
    <row r="42" spans="1:8" ht="18.75" customHeight="1" x14ac:dyDescent="0.45">
      <c r="A42" s="2" t="s">
        <v>92</v>
      </c>
      <c r="B42" s="13"/>
      <c r="C42" s="14"/>
      <c r="D42" s="15"/>
      <c r="E42" s="14"/>
      <c r="F42" s="15"/>
      <c r="G42" s="14"/>
      <c r="H42" s="15"/>
    </row>
    <row r="43" spans="1:8" x14ac:dyDescent="0.45">
      <c r="A43" s="2" t="s">
        <v>63</v>
      </c>
      <c r="B43" s="17"/>
      <c r="C43" s="17"/>
      <c r="D43" s="18"/>
      <c r="E43" s="17"/>
      <c r="F43" s="18"/>
      <c r="G43" s="17"/>
      <c r="H43" s="18"/>
    </row>
    <row r="44" spans="1:8" x14ac:dyDescent="0.45">
      <c r="A44" s="2" t="s">
        <v>93</v>
      </c>
      <c r="B44" s="17"/>
      <c r="C44" s="17"/>
      <c r="D44" s="18"/>
      <c r="E44" s="17"/>
      <c r="F44" s="18"/>
      <c r="G44" s="17"/>
      <c r="H44" s="18"/>
    </row>
    <row r="45" spans="1:8" x14ac:dyDescent="0.45">
      <c r="A45" s="57" t="s">
        <v>65</v>
      </c>
      <c r="B45" s="59"/>
      <c r="C45" s="59"/>
      <c r="E45" s="59"/>
      <c r="G45" s="59"/>
    </row>
  </sheetData>
  <mergeCells count="27">
    <mergeCell ref="A1:H1"/>
    <mergeCell ref="A5:A9"/>
    <mergeCell ref="B5:B9"/>
    <mergeCell ref="C5:D6"/>
    <mergeCell ref="E5:F5"/>
    <mergeCell ref="G5:H5"/>
    <mergeCell ref="E6:F6"/>
    <mergeCell ref="G6:H6"/>
    <mergeCell ref="C7:C9"/>
    <mergeCell ref="E7:E9"/>
    <mergeCell ref="G7:G9"/>
    <mergeCell ref="D8:D9"/>
    <mergeCell ref="F8:F9"/>
    <mergeCell ref="H8:H9"/>
    <mergeCell ref="A34:A38"/>
    <mergeCell ref="B34:B38"/>
    <mergeCell ref="C34:D35"/>
    <mergeCell ref="E34:F34"/>
    <mergeCell ref="G34:H34"/>
    <mergeCell ref="E35:F35"/>
    <mergeCell ref="G35:H35"/>
    <mergeCell ref="C36:C38"/>
    <mergeCell ref="E36:E38"/>
    <mergeCell ref="G36:G38"/>
    <mergeCell ref="D37:D38"/>
    <mergeCell ref="F37:F38"/>
    <mergeCell ref="H37:H38"/>
  </mergeCells>
  <phoneticPr fontId="2"/>
  <pageMargins left="0.7" right="0.7" top="0.75" bottom="0.75" header="0.3" footer="0.3"/>
  <pageSetup paperSize="9" scale="73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1"/>
  <sheetViews>
    <sheetView view="pageBreakPreview" zoomScale="99" zoomScaleNormal="100" zoomScaleSheetLayoutView="99" workbookViewId="0">
      <selection activeCell="A2" sqref="A2"/>
    </sheetView>
  </sheetViews>
  <sheetFormatPr defaultRowHeight="18" x14ac:dyDescent="0.45"/>
  <cols>
    <col min="1" max="1" width="12.69921875" customWidth="1"/>
    <col min="2" max="2" width="14.09765625" style="30" customWidth="1"/>
    <col min="3" max="4" width="13.8984375" customWidth="1"/>
    <col min="5" max="6" width="14" customWidth="1"/>
    <col min="7" max="8" width="14.09765625" customWidth="1"/>
    <col min="9" max="9" width="12.8984375" customWidth="1"/>
    <col min="10" max="12" width="13.09765625" customWidth="1"/>
    <col min="14" max="14" width="11.59765625" bestFit="1" customWidth="1"/>
  </cols>
  <sheetData>
    <row r="1" spans="1:14" x14ac:dyDescent="0.45">
      <c r="A1" s="22" t="s">
        <v>94</v>
      </c>
      <c r="B1" s="23"/>
      <c r="C1" s="24"/>
      <c r="D1" s="24"/>
      <c r="E1" s="24"/>
      <c r="F1" s="24"/>
      <c r="J1" s="25"/>
    </row>
    <row r="2" spans="1:14" x14ac:dyDescent="0.45">
      <c r="A2" s="22"/>
      <c r="B2" s="22"/>
      <c r="C2" s="22"/>
      <c r="D2" s="22"/>
      <c r="E2" s="22"/>
      <c r="F2" s="22"/>
      <c r="G2" s="22"/>
      <c r="H2" s="22"/>
      <c r="I2" s="22"/>
      <c r="L2" s="26" t="str">
        <f>'進捗状況 (都道府県別)'!H3</f>
        <v>（3月22日公表時点）</v>
      </c>
    </row>
    <row r="3" spans="1:14" x14ac:dyDescent="0.45">
      <c r="A3" s="86" t="s">
        <v>3</v>
      </c>
      <c r="B3" s="93" t="s">
        <v>95</v>
      </c>
      <c r="C3" s="94"/>
      <c r="D3" s="94"/>
      <c r="E3" s="94"/>
      <c r="F3" s="94"/>
      <c r="G3" s="94"/>
      <c r="H3" s="94"/>
      <c r="I3" s="94"/>
      <c r="J3" s="94"/>
      <c r="K3" s="94"/>
      <c r="L3" s="95"/>
    </row>
    <row r="4" spans="1:14" x14ac:dyDescent="0.45">
      <c r="A4" s="87"/>
      <c r="B4" s="87"/>
      <c r="C4" s="89" t="s">
        <v>96</v>
      </c>
      <c r="D4" s="90"/>
      <c r="E4" s="89" t="s">
        <v>97</v>
      </c>
      <c r="F4" s="90"/>
      <c r="G4" s="89" t="s">
        <v>98</v>
      </c>
      <c r="H4" s="96"/>
      <c r="I4" s="96"/>
      <c r="J4" s="96"/>
      <c r="K4" s="96"/>
      <c r="L4" s="90"/>
    </row>
    <row r="5" spans="1:14" x14ac:dyDescent="0.45">
      <c r="A5" s="87"/>
      <c r="B5" s="87"/>
      <c r="C5" s="91"/>
      <c r="D5" s="92"/>
      <c r="E5" s="91"/>
      <c r="F5" s="92"/>
      <c r="G5" s="91"/>
      <c r="H5" s="92"/>
      <c r="I5" s="27" t="s">
        <v>99</v>
      </c>
      <c r="J5" s="27" t="s">
        <v>100</v>
      </c>
      <c r="K5" s="28" t="s">
        <v>101</v>
      </c>
      <c r="L5" s="61" t="s">
        <v>102</v>
      </c>
    </row>
    <row r="6" spans="1:14" x14ac:dyDescent="0.45">
      <c r="A6" s="88"/>
      <c r="B6" s="88"/>
      <c r="C6" s="29" t="s">
        <v>9</v>
      </c>
      <c r="D6" s="29" t="s">
        <v>103</v>
      </c>
      <c r="E6" s="29" t="s">
        <v>9</v>
      </c>
      <c r="F6" s="29" t="s">
        <v>103</v>
      </c>
      <c r="G6" s="29" t="s">
        <v>9</v>
      </c>
      <c r="H6" s="29" t="s">
        <v>103</v>
      </c>
      <c r="I6" s="97" t="s">
        <v>9</v>
      </c>
      <c r="J6" s="98"/>
      <c r="K6" s="98"/>
      <c r="L6" s="99"/>
      <c r="N6" s="30" t="s">
        <v>104</v>
      </c>
    </row>
    <row r="7" spans="1:14" x14ac:dyDescent="0.45">
      <c r="A7" s="31" t="s">
        <v>13</v>
      </c>
      <c r="B7" s="32">
        <f>C7+E7+G7</f>
        <v>246930830</v>
      </c>
      <c r="C7" s="32">
        <f t="shared" ref="C7:J7" si="0">SUM(C8:C54)</f>
        <v>102104624</v>
      </c>
      <c r="D7" s="33">
        <f t="shared" ref="D7:D54" si="1">C7/N7</f>
        <v>0.8062268849486981</v>
      </c>
      <c r="E7" s="32">
        <f t="shared" si="0"/>
        <v>100421386</v>
      </c>
      <c r="F7" s="34">
        <f t="shared" ref="F7:F54" si="2">E7/N7</f>
        <v>0.79293589306014978</v>
      </c>
      <c r="G7" s="35">
        <f t="shared" si="0"/>
        <v>44404820</v>
      </c>
      <c r="H7" s="34">
        <f t="shared" ref="H7:H54" si="3">G7/N7</f>
        <v>0.35062427442372884</v>
      </c>
      <c r="I7" s="35">
        <f t="shared" si="0"/>
        <v>979938</v>
      </c>
      <c r="J7" s="35">
        <f t="shared" si="0"/>
        <v>4963157</v>
      </c>
      <c r="K7" s="35">
        <f>SUM(K8:K54)</f>
        <v>22551101</v>
      </c>
      <c r="L7" s="35">
        <f>SUM(L8:L54)</f>
        <v>15910624</v>
      </c>
      <c r="N7" s="1">
        <v>126645025</v>
      </c>
    </row>
    <row r="8" spans="1:14" x14ac:dyDescent="0.45">
      <c r="A8" s="36" t="s">
        <v>14</v>
      </c>
      <c r="B8" s="32">
        <f t="shared" ref="B8:B54" si="4">C8+E8+G8</f>
        <v>10158993</v>
      </c>
      <c r="C8" s="37">
        <f>SUM(一般接種!D7+一般接種!G7+一般接種!J7+医療従事者等!C5)</f>
        <v>4248075</v>
      </c>
      <c r="D8" s="33">
        <f t="shared" si="1"/>
        <v>0.81277935209542407</v>
      </c>
      <c r="E8" s="37">
        <f>SUM(一般接種!E7+一般接種!H7+一般接種!K7+医療従事者等!D5)</f>
        <v>4176019</v>
      </c>
      <c r="F8" s="34">
        <f t="shared" si="2"/>
        <v>0.79899295967189399</v>
      </c>
      <c r="G8" s="32">
        <f>SUM(I8:L8)</f>
        <v>1734899</v>
      </c>
      <c r="H8" s="34">
        <f t="shared" si="3"/>
        <v>0.33193624998875942</v>
      </c>
      <c r="I8" s="38">
        <v>41298</v>
      </c>
      <c r="J8" s="38">
        <v>217220</v>
      </c>
      <c r="K8" s="38">
        <v>893986</v>
      </c>
      <c r="L8" s="38">
        <v>582395</v>
      </c>
      <c r="N8" s="1">
        <v>5226603</v>
      </c>
    </row>
    <row r="9" spans="1:14" x14ac:dyDescent="0.45">
      <c r="A9" s="36" t="s">
        <v>15</v>
      </c>
      <c r="B9" s="32">
        <f t="shared" si="4"/>
        <v>2530493</v>
      </c>
      <c r="C9" s="37">
        <f>SUM(一般接種!D8+一般接種!G8+一般接種!J8+医療従事者等!C6)</f>
        <v>1066811</v>
      </c>
      <c r="D9" s="33">
        <f t="shared" si="1"/>
        <v>0.8469341822699793</v>
      </c>
      <c r="E9" s="37">
        <f>SUM(一般接種!E8+一般接種!H8+一般接種!K8+医療従事者等!D6)</f>
        <v>1049327</v>
      </c>
      <c r="F9" s="34">
        <f t="shared" si="2"/>
        <v>0.83305375055076347</v>
      </c>
      <c r="G9" s="32">
        <f t="shared" ref="G9:G54" si="5">SUM(I9:L9)</f>
        <v>414355</v>
      </c>
      <c r="H9" s="34">
        <f t="shared" si="3"/>
        <v>0.32895368823013382</v>
      </c>
      <c r="I9" s="38">
        <v>10522</v>
      </c>
      <c r="J9" s="38">
        <v>41638</v>
      </c>
      <c r="K9" s="38">
        <v>221925</v>
      </c>
      <c r="L9" s="38">
        <v>140270</v>
      </c>
      <c r="N9" s="1">
        <v>1259615</v>
      </c>
    </row>
    <row r="10" spans="1:14" x14ac:dyDescent="0.45">
      <c r="A10" s="36" t="s">
        <v>16</v>
      </c>
      <c r="B10" s="32">
        <f t="shared" si="4"/>
        <v>2472765</v>
      </c>
      <c r="C10" s="37">
        <f>SUM(一般接種!D9+一般接種!G9+一般接種!J9+医療従事者等!C7)</f>
        <v>1032582</v>
      </c>
      <c r="D10" s="33">
        <f t="shared" si="1"/>
        <v>0.84580811468984451</v>
      </c>
      <c r="E10" s="37">
        <f>SUM(一般接種!E9+一般接種!H9+一般接種!K9+医療従事者等!D7)</f>
        <v>1015005</v>
      </c>
      <c r="F10" s="34">
        <f t="shared" si="2"/>
        <v>0.83141045016353721</v>
      </c>
      <c r="G10" s="32">
        <f t="shared" si="5"/>
        <v>425178</v>
      </c>
      <c r="H10" s="34">
        <f t="shared" si="3"/>
        <v>0.34827161676999863</v>
      </c>
      <c r="I10" s="38">
        <v>10185</v>
      </c>
      <c r="J10" s="38">
        <v>46242</v>
      </c>
      <c r="K10" s="38">
        <v>217544</v>
      </c>
      <c r="L10" s="38">
        <v>151207</v>
      </c>
      <c r="N10" s="1">
        <v>1220823</v>
      </c>
    </row>
    <row r="11" spans="1:14" x14ac:dyDescent="0.45">
      <c r="A11" s="36" t="s">
        <v>17</v>
      </c>
      <c r="B11" s="32">
        <f t="shared" si="4"/>
        <v>4546593</v>
      </c>
      <c r="C11" s="37">
        <f>SUM(一般接種!D10+一般接種!G10+一般接種!J10+医療従事者等!C8)</f>
        <v>1892215</v>
      </c>
      <c r="D11" s="33">
        <f t="shared" si="1"/>
        <v>0.82919549568380913</v>
      </c>
      <c r="E11" s="37">
        <f>SUM(一般接種!E10+一般接種!H10+一般接種!K10+医療従事者等!D8)</f>
        <v>1855257</v>
      </c>
      <c r="F11" s="34">
        <f t="shared" si="2"/>
        <v>0.81299997502179022</v>
      </c>
      <c r="G11" s="32">
        <f t="shared" si="5"/>
        <v>799121</v>
      </c>
      <c r="H11" s="34">
        <f t="shared" si="3"/>
        <v>0.35018617530584067</v>
      </c>
      <c r="I11" s="38">
        <v>17580</v>
      </c>
      <c r="J11" s="38">
        <v>113818</v>
      </c>
      <c r="K11" s="38">
        <v>448411</v>
      </c>
      <c r="L11" s="38">
        <v>219312</v>
      </c>
      <c r="N11" s="1">
        <v>2281989</v>
      </c>
    </row>
    <row r="12" spans="1:14" x14ac:dyDescent="0.45">
      <c r="A12" s="36" t="s">
        <v>18</v>
      </c>
      <c r="B12" s="32">
        <f t="shared" si="4"/>
        <v>1954889</v>
      </c>
      <c r="C12" s="37">
        <f>SUM(一般接種!D11+一般接種!G11+一般接種!J11+医療従事者等!C9)</f>
        <v>831459</v>
      </c>
      <c r="D12" s="33">
        <f t="shared" si="1"/>
        <v>0.85603755013960847</v>
      </c>
      <c r="E12" s="37">
        <f>SUM(一般接種!E11+一般接種!H11+一般接種!K11+医療従事者等!D9)</f>
        <v>818869</v>
      </c>
      <c r="F12" s="34">
        <f t="shared" si="2"/>
        <v>0.84307538031974039</v>
      </c>
      <c r="G12" s="32">
        <f t="shared" si="5"/>
        <v>304561</v>
      </c>
      <c r="H12" s="34">
        <f t="shared" si="3"/>
        <v>0.31356405103326718</v>
      </c>
      <c r="I12" s="38">
        <v>4859</v>
      </c>
      <c r="J12" s="38">
        <v>29108</v>
      </c>
      <c r="K12" s="38">
        <v>124838</v>
      </c>
      <c r="L12" s="38">
        <v>145756</v>
      </c>
      <c r="N12" s="1">
        <v>971288</v>
      </c>
    </row>
    <row r="13" spans="1:14" x14ac:dyDescent="0.45">
      <c r="A13" s="36" t="s">
        <v>19</v>
      </c>
      <c r="B13" s="32">
        <f t="shared" si="4"/>
        <v>2199279</v>
      </c>
      <c r="C13" s="37">
        <f>SUM(一般接種!D12+一般接種!G12+一般接種!J12+医療従事者等!C10)</f>
        <v>905440</v>
      </c>
      <c r="D13" s="33">
        <f t="shared" si="1"/>
        <v>0.84655214003489276</v>
      </c>
      <c r="E13" s="37">
        <f>SUM(一般接種!E12+一般接種!H12+一般接種!K12+医療従事者等!D10)</f>
        <v>892257</v>
      </c>
      <c r="F13" s="34">
        <f t="shared" si="2"/>
        <v>0.83422653385217505</v>
      </c>
      <c r="G13" s="32">
        <f t="shared" si="5"/>
        <v>401582</v>
      </c>
      <c r="H13" s="34">
        <f t="shared" si="3"/>
        <v>0.37546397497293282</v>
      </c>
      <c r="I13" s="38">
        <v>9552</v>
      </c>
      <c r="J13" s="38">
        <v>33792</v>
      </c>
      <c r="K13" s="38">
        <v>190491</v>
      </c>
      <c r="L13" s="38">
        <v>167747</v>
      </c>
      <c r="N13" s="1">
        <v>1069562</v>
      </c>
    </row>
    <row r="14" spans="1:14" x14ac:dyDescent="0.45">
      <c r="A14" s="36" t="s">
        <v>20</v>
      </c>
      <c r="B14" s="32">
        <f t="shared" si="4"/>
        <v>3764920</v>
      </c>
      <c r="C14" s="37">
        <f>SUM(一般接種!D13+一般接種!G13+一般接種!J13+医療従事者等!C11)</f>
        <v>1555399</v>
      </c>
      <c r="D14" s="33">
        <f t="shared" si="1"/>
        <v>0.83531134083291669</v>
      </c>
      <c r="E14" s="37">
        <f>SUM(一般接種!E13+一般接種!H13+一般接種!K13+医療従事者等!D11)</f>
        <v>1531092</v>
      </c>
      <c r="F14" s="34">
        <f t="shared" si="2"/>
        <v>0.82225751171149786</v>
      </c>
      <c r="G14" s="32">
        <f t="shared" si="5"/>
        <v>678429</v>
      </c>
      <c r="H14" s="34">
        <f t="shared" si="3"/>
        <v>0.36434344991216711</v>
      </c>
      <c r="I14" s="38">
        <v>18614</v>
      </c>
      <c r="J14" s="38">
        <v>71467</v>
      </c>
      <c r="K14" s="38">
        <v>337598</v>
      </c>
      <c r="L14" s="38">
        <v>250750</v>
      </c>
      <c r="N14" s="1">
        <v>1862059</v>
      </c>
    </row>
    <row r="15" spans="1:14" x14ac:dyDescent="0.45">
      <c r="A15" s="36" t="s">
        <v>21</v>
      </c>
      <c r="B15" s="32">
        <f t="shared" si="4"/>
        <v>5903802</v>
      </c>
      <c r="C15" s="37">
        <f>SUM(一般接種!D14+一般接種!G14+一般接種!J14+医療従事者等!C12)</f>
        <v>2423156</v>
      </c>
      <c r="D15" s="33">
        <f t="shared" si="1"/>
        <v>0.83336548960939583</v>
      </c>
      <c r="E15" s="37">
        <f>SUM(一般接種!E14+一般接種!H14+一般接種!K14+医療従事者等!D12)</f>
        <v>2383077</v>
      </c>
      <c r="F15" s="34">
        <f t="shared" si="2"/>
        <v>0.81958162449379657</v>
      </c>
      <c r="G15" s="32">
        <f t="shared" si="5"/>
        <v>1097569</v>
      </c>
      <c r="H15" s="34">
        <f t="shared" si="3"/>
        <v>0.37747306696931399</v>
      </c>
      <c r="I15" s="38">
        <v>20837</v>
      </c>
      <c r="J15" s="38">
        <v>134353</v>
      </c>
      <c r="K15" s="38">
        <v>545854</v>
      </c>
      <c r="L15" s="38">
        <v>396525</v>
      </c>
      <c r="N15" s="1">
        <v>2907675</v>
      </c>
    </row>
    <row r="16" spans="1:14" x14ac:dyDescent="0.45">
      <c r="A16" s="39" t="s">
        <v>22</v>
      </c>
      <c r="B16" s="32">
        <f t="shared" si="4"/>
        <v>3840401</v>
      </c>
      <c r="C16" s="37">
        <f>SUM(一般接種!D15+一般接種!G15+一般接種!J15+医療従事者等!C13)</f>
        <v>1597088</v>
      </c>
      <c r="D16" s="33">
        <f t="shared" si="1"/>
        <v>0.81675727894176187</v>
      </c>
      <c r="E16" s="37">
        <f>SUM(一般接種!E15+一般接種!H15+一般接種!K15+医療従事者等!D13)</f>
        <v>1572704</v>
      </c>
      <c r="F16" s="34">
        <f t="shared" si="2"/>
        <v>0.80428720247151353</v>
      </c>
      <c r="G16" s="32">
        <f t="shared" si="5"/>
        <v>670609</v>
      </c>
      <c r="H16" s="34">
        <f t="shared" si="3"/>
        <v>0.34295216173050952</v>
      </c>
      <c r="I16" s="38">
        <v>14574</v>
      </c>
      <c r="J16" s="38">
        <v>68758</v>
      </c>
      <c r="K16" s="38">
        <v>359885</v>
      </c>
      <c r="L16" s="38">
        <v>227392</v>
      </c>
      <c r="N16" s="1">
        <v>1955401</v>
      </c>
    </row>
    <row r="17" spans="1:14" x14ac:dyDescent="0.45">
      <c r="A17" s="36" t="s">
        <v>23</v>
      </c>
      <c r="B17" s="32">
        <f t="shared" si="4"/>
        <v>3936219</v>
      </c>
      <c r="C17" s="37">
        <f>SUM(一般接種!D16+一般接種!G16+一般接種!J16+医療従事者等!C14)</f>
        <v>1589449</v>
      </c>
      <c r="D17" s="33">
        <f t="shared" si="1"/>
        <v>0.81172983416075062</v>
      </c>
      <c r="E17" s="37">
        <f>SUM(一般接種!E16+一般接種!H16+一般接種!K16+医療従事者等!D14)</f>
        <v>1560883</v>
      </c>
      <c r="F17" s="34">
        <f t="shared" si="2"/>
        <v>0.79714120977416381</v>
      </c>
      <c r="G17" s="32">
        <f t="shared" si="5"/>
        <v>785887</v>
      </c>
      <c r="H17" s="34">
        <f t="shared" si="3"/>
        <v>0.40135161567253169</v>
      </c>
      <c r="I17" s="38">
        <v>15931</v>
      </c>
      <c r="J17" s="38">
        <v>69552</v>
      </c>
      <c r="K17" s="38">
        <v>398346</v>
      </c>
      <c r="L17" s="38">
        <v>302058</v>
      </c>
      <c r="N17" s="1">
        <v>1958101</v>
      </c>
    </row>
    <row r="18" spans="1:14" x14ac:dyDescent="0.45">
      <c r="A18" s="36" t="s">
        <v>24</v>
      </c>
      <c r="B18" s="32">
        <f t="shared" si="4"/>
        <v>14395797</v>
      </c>
      <c r="C18" s="37">
        <f>SUM(一般接種!D17+一般接種!G17+一般接種!J17+医療従事者等!C15)</f>
        <v>6024809</v>
      </c>
      <c r="D18" s="33">
        <f t="shared" si="1"/>
        <v>0.81484619746898723</v>
      </c>
      <c r="E18" s="37">
        <f>SUM(一般接種!E17+一般接種!H17+一般接種!K17+医療従事者等!D15)</f>
        <v>5922171</v>
      </c>
      <c r="F18" s="34">
        <f t="shared" si="2"/>
        <v>0.80096456503618774</v>
      </c>
      <c r="G18" s="32">
        <f t="shared" si="5"/>
        <v>2448817</v>
      </c>
      <c r="H18" s="34">
        <f t="shared" si="3"/>
        <v>0.33119875181892283</v>
      </c>
      <c r="I18" s="38">
        <v>46880</v>
      </c>
      <c r="J18" s="38">
        <v>253265</v>
      </c>
      <c r="K18" s="38">
        <v>1277216</v>
      </c>
      <c r="L18" s="38">
        <v>871456</v>
      </c>
      <c r="N18" s="1">
        <v>7393799</v>
      </c>
    </row>
    <row r="19" spans="1:14" x14ac:dyDescent="0.45">
      <c r="A19" s="36" t="s">
        <v>25</v>
      </c>
      <c r="B19" s="32">
        <f t="shared" si="4"/>
        <v>12347338</v>
      </c>
      <c r="C19" s="37">
        <f>SUM(一般接種!D18+一般接種!G18+一般接種!J18+医療従事者等!C16)</f>
        <v>5133770</v>
      </c>
      <c r="D19" s="33">
        <f t="shared" si="1"/>
        <v>0.8119338429313675</v>
      </c>
      <c r="E19" s="37">
        <f>SUM(一般接種!E18+一般接種!H18+一般接種!K18+医療従事者等!D16)</f>
        <v>5054224</v>
      </c>
      <c r="F19" s="34">
        <f t="shared" si="2"/>
        <v>0.79935320736144155</v>
      </c>
      <c r="G19" s="32">
        <f t="shared" si="5"/>
        <v>2159344</v>
      </c>
      <c r="H19" s="34">
        <f t="shared" si="3"/>
        <v>0.34151208023164081</v>
      </c>
      <c r="I19" s="38">
        <v>40993</v>
      </c>
      <c r="J19" s="38">
        <v>201323</v>
      </c>
      <c r="K19" s="38">
        <v>1064325</v>
      </c>
      <c r="L19" s="38">
        <v>852703</v>
      </c>
      <c r="N19" s="1">
        <v>6322892</v>
      </c>
    </row>
    <row r="20" spans="1:14" x14ac:dyDescent="0.45">
      <c r="A20" s="36" t="s">
        <v>26</v>
      </c>
      <c r="B20" s="32">
        <f t="shared" si="4"/>
        <v>27134113</v>
      </c>
      <c r="C20" s="37">
        <f>SUM(一般接種!D19+一般接種!G19+一般接種!J19+医療従事者等!C17)</f>
        <v>11139752</v>
      </c>
      <c r="D20" s="33">
        <f t="shared" si="1"/>
        <v>0.80470181702681487</v>
      </c>
      <c r="E20" s="37">
        <f>SUM(一般接種!E19+一般接種!H19+一般接種!K19+医療従事者等!D17)</f>
        <v>10958346</v>
      </c>
      <c r="F20" s="34">
        <f t="shared" si="2"/>
        <v>0.79159759910351046</v>
      </c>
      <c r="G20" s="32">
        <f t="shared" si="5"/>
        <v>5036015</v>
      </c>
      <c r="H20" s="34">
        <f t="shared" si="3"/>
        <v>0.36378641293579023</v>
      </c>
      <c r="I20" s="38">
        <v>92071</v>
      </c>
      <c r="J20" s="38">
        <v>559059</v>
      </c>
      <c r="K20" s="38">
        <v>2504934</v>
      </c>
      <c r="L20" s="38">
        <v>1879951</v>
      </c>
      <c r="N20" s="1">
        <v>13843329</v>
      </c>
    </row>
    <row r="21" spans="1:14" x14ac:dyDescent="0.45">
      <c r="A21" s="36" t="s">
        <v>27</v>
      </c>
      <c r="B21" s="32">
        <f t="shared" si="4"/>
        <v>17921345</v>
      </c>
      <c r="C21" s="37">
        <f>SUM(一般接種!D20+一般接種!G20+一般接種!J20+医療従事者等!C18)</f>
        <v>7497704</v>
      </c>
      <c r="D21" s="33">
        <f t="shared" si="1"/>
        <v>0.81318183129530941</v>
      </c>
      <c r="E21" s="37">
        <f>SUM(一般接種!E20+一般接種!H20+一般接種!K20+医療従事者等!D18)</f>
        <v>7391764</v>
      </c>
      <c r="F21" s="34">
        <f t="shared" si="2"/>
        <v>0.80169184940119564</v>
      </c>
      <c r="G21" s="32">
        <f t="shared" si="5"/>
        <v>3031877</v>
      </c>
      <c r="H21" s="34">
        <f t="shared" si="3"/>
        <v>0.32882963786275493</v>
      </c>
      <c r="I21" s="38">
        <v>46978</v>
      </c>
      <c r="J21" s="38">
        <v>273963</v>
      </c>
      <c r="K21" s="38">
        <v>1380640</v>
      </c>
      <c r="L21" s="38">
        <v>1330296</v>
      </c>
      <c r="N21" s="1">
        <v>9220206</v>
      </c>
    </row>
    <row r="22" spans="1:14" x14ac:dyDescent="0.45">
      <c r="A22" s="36" t="s">
        <v>28</v>
      </c>
      <c r="B22" s="32">
        <f t="shared" si="4"/>
        <v>4459962</v>
      </c>
      <c r="C22" s="37">
        <f>SUM(一般接種!D21+一般接種!G21+一般接種!J21+医療従事者等!C19)</f>
        <v>1862800</v>
      </c>
      <c r="D22" s="33">
        <f t="shared" si="1"/>
        <v>0.84168709735429748</v>
      </c>
      <c r="E22" s="37">
        <f>SUM(一般接種!E21+一般接種!H21+一般接種!K21+医療従事者等!D19)</f>
        <v>1826578</v>
      </c>
      <c r="F22" s="34">
        <f t="shared" si="2"/>
        <v>0.82532055771484758</v>
      </c>
      <c r="G22" s="32">
        <f t="shared" si="5"/>
        <v>770584</v>
      </c>
      <c r="H22" s="34">
        <f t="shared" si="3"/>
        <v>0.34818048648682842</v>
      </c>
      <c r="I22" s="38">
        <v>16086</v>
      </c>
      <c r="J22" s="38">
        <v>62458</v>
      </c>
      <c r="K22" s="38">
        <v>339437</v>
      </c>
      <c r="L22" s="38">
        <v>352603</v>
      </c>
      <c r="N22" s="1">
        <v>2213174</v>
      </c>
    </row>
    <row r="23" spans="1:14" x14ac:dyDescent="0.45">
      <c r="A23" s="36" t="s">
        <v>29</v>
      </c>
      <c r="B23" s="32">
        <f t="shared" si="4"/>
        <v>2145235</v>
      </c>
      <c r="C23" s="37">
        <f>SUM(一般接種!D22+一般接種!G22+一般接種!J22+医療従事者等!C20)</f>
        <v>884076</v>
      </c>
      <c r="D23" s="33">
        <f t="shared" si="1"/>
        <v>0.84384646369004102</v>
      </c>
      <c r="E23" s="37">
        <f>SUM(一般接種!E22+一般接種!H22+一般接種!K22+医療従事者等!D20)</f>
        <v>872427</v>
      </c>
      <c r="F23" s="34">
        <f t="shared" si="2"/>
        <v>0.83272754692776574</v>
      </c>
      <c r="G23" s="32">
        <f t="shared" si="5"/>
        <v>388732</v>
      </c>
      <c r="H23" s="34">
        <f t="shared" si="3"/>
        <v>0.37104290074966068</v>
      </c>
      <c r="I23" s="38">
        <v>10114</v>
      </c>
      <c r="J23" s="38">
        <v>37739</v>
      </c>
      <c r="K23" s="38">
        <v>207322</v>
      </c>
      <c r="L23" s="38">
        <v>133557</v>
      </c>
      <c r="N23" s="1">
        <v>1047674</v>
      </c>
    </row>
    <row r="24" spans="1:14" x14ac:dyDescent="0.45">
      <c r="A24" s="36" t="s">
        <v>30</v>
      </c>
      <c r="B24" s="32">
        <f t="shared" si="4"/>
        <v>2224996</v>
      </c>
      <c r="C24" s="37">
        <f>SUM(一般接種!D23+一般接種!G23+一般接種!J23+医療従事者等!C21)</f>
        <v>921511</v>
      </c>
      <c r="D24" s="33">
        <f t="shared" si="1"/>
        <v>0.81358417736717947</v>
      </c>
      <c r="E24" s="37">
        <f>SUM(一般接種!E23+一般接種!H23+一般接種!K23+医療従事者等!D21)</f>
        <v>907442</v>
      </c>
      <c r="F24" s="34">
        <f t="shared" si="2"/>
        <v>0.80116293031600061</v>
      </c>
      <c r="G24" s="32">
        <f t="shared" si="5"/>
        <v>396043</v>
      </c>
      <c r="H24" s="34">
        <f t="shared" si="3"/>
        <v>0.34965867836306874</v>
      </c>
      <c r="I24" s="38">
        <v>7975</v>
      </c>
      <c r="J24" s="38">
        <v>53421</v>
      </c>
      <c r="K24" s="38">
        <v>200638</v>
      </c>
      <c r="L24" s="38">
        <v>134009</v>
      </c>
      <c r="N24" s="1">
        <v>1132656</v>
      </c>
    </row>
    <row r="25" spans="1:14" x14ac:dyDescent="0.45">
      <c r="A25" s="36" t="s">
        <v>31</v>
      </c>
      <c r="B25" s="32">
        <f t="shared" si="4"/>
        <v>1545064</v>
      </c>
      <c r="C25" s="37">
        <f>SUM(一般接種!D24+一般接種!G24+一般接種!J24+医療従事者等!C22)</f>
        <v>637520</v>
      </c>
      <c r="D25" s="33">
        <f t="shared" si="1"/>
        <v>0.82304930523907704</v>
      </c>
      <c r="E25" s="37">
        <f>SUM(一般接種!E24+一般接種!H24+一般接種!K24+医療従事者等!D22)</f>
        <v>627387</v>
      </c>
      <c r="F25" s="34">
        <f t="shared" si="2"/>
        <v>0.80996742763525664</v>
      </c>
      <c r="G25" s="32">
        <f t="shared" si="5"/>
        <v>280157</v>
      </c>
      <c r="H25" s="34">
        <f t="shared" si="3"/>
        <v>0.36168751444325525</v>
      </c>
      <c r="I25" s="38">
        <v>7502</v>
      </c>
      <c r="J25" s="38">
        <v>31640</v>
      </c>
      <c r="K25" s="38">
        <v>142863</v>
      </c>
      <c r="L25" s="38">
        <v>98152</v>
      </c>
      <c r="N25" s="1">
        <v>774583</v>
      </c>
    </row>
    <row r="26" spans="1:14" x14ac:dyDescent="0.45">
      <c r="A26" s="36" t="s">
        <v>32</v>
      </c>
      <c r="B26" s="32">
        <f t="shared" si="4"/>
        <v>1644177</v>
      </c>
      <c r="C26" s="37">
        <f>SUM(一般接種!D25+一般接種!G25+一般接種!J25+医療従事者等!C23)</f>
        <v>671687</v>
      </c>
      <c r="D26" s="33">
        <f t="shared" si="1"/>
        <v>0.81813575445464481</v>
      </c>
      <c r="E26" s="37">
        <f>SUM(一般接種!E25+一般接種!H25+一般接種!K25+医療従事者等!D23)</f>
        <v>661879</v>
      </c>
      <c r="F26" s="34">
        <f t="shared" si="2"/>
        <v>0.80618930398040434</v>
      </c>
      <c r="G26" s="32">
        <f t="shared" si="5"/>
        <v>310611</v>
      </c>
      <c r="H26" s="34">
        <f t="shared" si="3"/>
        <v>0.3783339037779675</v>
      </c>
      <c r="I26" s="38">
        <v>6216</v>
      </c>
      <c r="J26" s="38">
        <v>36657</v>
      </c>
      <c r="K26" s="38">
        <v>166800</v>
      </c>
      <c r="L26" s="38">
        <v>100938</v>
      </c>
      <c r="N26" s="1">
        <v>820997</v>
      </c>
    </row>
    <row r="27" spans="1:14" x14ac:dyDescent="0.45">
      <c r="A27" s="36" t="s">
        <v>33</v>
      </c>
      <c r="B27" s="32">
        <f t="shared" si="4"/>
        <v>4162579</v>
      </c>
      <c r="C27" s="37">
        <f>SUM(一般接種!D26+一般接種!G26+一般接種!J26+医療従事者等!C24)</f>
        <v>1696320</v>
      </c>
      <c r="D27" s="33">
        <f t="shared" si="1"/>
        <v>0.81879118826376129</v>
      </c>
      <c r="E27" s="37">
        <f>SUM(一般接種!E26+一般接種!H26+一般接種!K26+医療従事者等!D24)</f>
        <v>1671071</v>
      </c>
      <c r="F27" s="34">
        <f t="shared" si="2"/>
        <v>0.80660383050551299</v>
      </c>
      <c r="G27" s="32">
        <f t="shared" si="5"/>
        <v>795188</v>
      </c>
      <c r="H27" s="34">
        <f t="shared" si="3"/>
        <v>0.38382671159514936</v>
      </c>
      <c r="I27" s="38">
        <v>14015</v>
      </c>
      <c r="J27" s="38">
        <v>66273</v>
      </c>
      <c r="K27" s="38">
        <v>448004</v>
      </c>
      <c r="L27" s="38">
        <v>266896</v>
      </c>
      <c r="N27" s="1">
        <v>2071737</v>
      </c>
    </row>
    <row r="28" spans="1:14" x14ac:dyDescent="0.45">
      <c r="A28" s="36" t="s">
        <v>34</v>
      </c>
      <c r="B28" s="32">
        <f t="shared" si="4"/>
        <v>4116268</v>
      </c>
      <c r="C28" s="37">
        <f>SUM(一般接種!D27+一般接種!G27+一般接種!J27+医療従事者等!C25)</f>
        <v>1646564</v>
      </c>
      <c r="D28" s="33">
        <f t="shared" si="1"/>
        <v>0.81642768140079958</v>
      </c>
      <c r="E28" s="37">
        <f>SUM(一般接種!E27+一般接種!H27+一般接種!K27+医療従事者等!D25)</f>
        <v>1625200</v>
      </c>
      <c r="F28" s="34">
        <f t="shared" si="2"/>
        <v>0.80583461548568991</v>
      </c>
      <c r="G28" s="32">
        <f t="shared" si="5"/>
        <v>844504</v>
      </c>
      <c r="H28" s="34">
        <f t="shared" si="3"/>
        <v>0.41873649773328026</v>
      </c>
      <c r="I28" s="38">
        <v>15344</v>
      </c>
      <c r="J28" s="38">
        <v>83937</v>
      </c>
      <c r="K28" s="38">
        <v>461997</v>
      </c>
      <c r="L28" s="38">
        <v>283226</v>
      </c>
      <c r="N28" s="1">
        <v>2016791</v>
      </c>
    </row>
    <row r="29" spans="1:14" x14ac:dyDescent="0.45">
      <c r="A29" s="36" t="s">
        <v>35</v>
      </c>
      <c r="B29" s="32">
        <f t="shared" si="4"/>
        <v>7351470</v>
      </c>
      <c r="C29" s="37">
        <f>SUM(一般接種!D28+一般接種!G28+一般接種!J28+医療従事者等!C26)</f>
        <v>3084524</v>
      </c>
      <c r="D29" s="33">
        <f t="shared" si="1"/>
        <v>0.83676246385225128</v>
      </c>
      <c r="E29" s="37">
        <f>SUM(一般接種!E28+一般接種!H28+一般接種!K28+医療従事者等!D26)</f>
        <v>3040827</v>
      </c>
      <c r="F29" s="34">
        <f t="shared" si="2"/>
        <v>0.82490844378855532</v>
      </c>
      <c r="G29" s="32">
        <f t="shared" si="5"/>
        <v>1226119</v>
      </c>
      <c r="H29" s="34">
        <f t="shared" si="3"/>
        <v>0.33261869754168183</v>
      </c>
      <c r="I29" s="38">
        <v>22151</v>
      </c>
      <c r="J29" s="38">
        <v>108503</v>
      </c>
      <c r="K29" s="38">
        <v>633903</v>
      </c>
      <c r="L29" s="38">
        <v>461562</v>
      </c>
      <c r="N29" s="1">
        <v>3686260</v>
      </c>
    </row>
    <row r="30" spans="1:14" x14ac:dyDescent="0.45">
      <c r="A30" s="36" t="s">
        <v>36</v>
      </c>
      <c r="B30" s="32">
        <f t="shared" si="4"/>
        <v>14386807</v>
      </c>
      <c r="C30" s="37">
        <f>SUM(一般接種!D29+一般接種!G29+一般接種!J29+医療従事者等!C27)</f>
        <v>5934600</v>
      </c>
      <c r="D30" s="33">
        <f t="shared" si="1"/>
        <v>0.78512441521817877</v>
      </c>
      <c r="E30" s="37">
        <f>SUM(一般接種!E29+一般接種!H29+一般接種!K29+医療従事者等!D27)</f>
        <v>5812320</v>
      </c>
      <c r="F30" s="34">
        <f t="shared" si="2"/>
        <v>0.76894724851901131</v>
      </c>
      <c r="G30" s="32">
        <f t="shared" si="5"/>
        <v>2639887</v>
      </c>
      <c r="H30" s="34">
        <f t="shared" si="3"/>
        <v>0.3492467457144664</v>
      </c>
      <c r="I30" s="38">
        <v>42308</v>
      </c>
      <c r="J30" s="38">
        <v>362640</v>
      </c>
      <c r="K30" s="38">
        <v>1322587</v>
      </c>
      <c r="L30" s="38">
        <v>912352</v>
      </c>
      <c r="N30" s="1">
        <v>7558802</v>
      </c>
    </row>
    <row r="31" spans="1:14" x14ac:dyDescent="0.45">
      <c r="A31" s="36" t="s">
        <v>37</v>
      </c>
      <c r="B31" s="32">
        <f t="shared" si="4"/>
        <v>3520305</v>
      </c>
      <c r="C31" s="37">
        <f>SUM(一般接種!D30+一般接種!G30+一般接種!J30+医療従事者等!C28)</f>
        <v>1458256</v>
      </c>
      <c r="D31" s="33">
        <f t="shared" si="1"/>
        <v>0.80989160576421626</v>
      </c>
      <c r="E31" s="37">
        <f>SUM(一般接種!E30+一般接種!H30+一般接種!K30+医療従事者等!D28)</f>
        <v>1438799</v>
      </c>
      <c r="F31" s="34">
        <f t="shared" si="2"/>
        <v>0.79908550520755517</v>
      </c>
      <c r="G31" s="32">
        <f t="shared" si="5"/>
        <v>623250</v>
      </c>
      <c r="H31" s="34">
        <f t="shared" si="3"/>
        <v>0.34614288800632248</v>
      </c>
      <c r="I31" s="38">
        <v>16348</v>
      </c>
      <c r="J31" s="38">
        <v>64583</v>
      </c>
      <c r="K31" s="38">
        <v>340736</v>
      </c>
      <c r="L31" s="38">
        <v>201583</v>
      </c>
      <c r="N31" s="1">
        <v>1800557</v>
      </c>
    </row>
    <row r="32" spans="1:14" x14ac:dyDescent="0.45">
      <c r="A32" s="36" t="s">
        <v>38</v>
      </c>
      <c r="B32" s="32">
        <f t="shared" si="4"/>
        <v>2746093</v>
      </c>
      <c r="C32" s="37">
        <f>SUM(一般接種!D31+一般接種!G31+一般接種!J31+医療従事者等!C29)</f>
        <v>1141664</v>
      </c>
      <c r="D32" s="33">
        <f t="shared" si="1"/>
        <v>0.8046443475423285</v>
      </c>
      <c r="E32" s="37">
        <f>SUM(一般接種!E31+一般接種!H31+一般接種!K31+医療従事者等!D29)</f>
        <v>1127365</v>
      </c>
      <c r="F32" s="34">
        <f t="shared" si="2"/>
        <v>0.79456641784890925</v>
      </c>
      <c r="G32" s="32">
        <f t="shared" si="5"/>
        <v>477064</v>
      </c>
      <c r="H32" s="34">
        <f t="shared" si="3"/>
        <v>0.33623452348145638</v>
      </c>
      <c r="I32" s="38">
        <v>8563</v>
      </c>
      <c r="J32" s="38">
        <v>51028</v>
      </c>
      <c r="K32" s="38">
        <v>234569</v>
      </c>
      <c r="L32" s="38">
        <v>182904</v>
      </c>
      <c r="N32" s="1">
        <v>1418843</v>
      </c>
    </row>
    <row r="33" spans="1:14" x14ac:dyDescent="0.45">
      <c r="A33" s="36" t="s">
        <v>39</v>
      </c>
      <c r="B33" s="32">
        <f t="shared" si="4"/>
        <v>4801736</v>
      </c>
      <c r="C33" s="37">
        <f>SUM(一般接種!D32+一般接種!G32+一般接種!J32+医療従事者等!C30)</f>
        <v>2005946</v>
      </c>
      <c r="D33" s="33">
        <f t="shared" si="1"/>
        <v>0.7926942133345346</v>
      </c>
      <c r="E33" s="37">
        <f>SUM(一般接種!E32+一般接種!H32+一般接種!K32+医療従事者等!D30)</f>
        <v>1971014</v>
      </c>
      <c r="F33" s="34">
        <f t="shared" si="2"/>
        <v>0.77889005596429539</v>
      </c>
      <c r="G33" s="32">
        <f t="shared" si="5"/>
        <v>824776</v>
      </c>
      <c r="H33" s="34">
        <f t="shared" si="3"/>
        <v>0.32592859553407927</v>
      </c>
      <c r="I33" s="38">
        <v>24436</v>
      </c>
      <c r="J33" s="38">
        <v>85025</v>
      </c>
      <c r="K33" s="38">
        <v>427844</v>
      </c>
      <c r="L33" s="38">
        <v>287471</v>
      </c>
      <c r="N33" s="1">
        <v>2530542</v>
      </c>
    </row>
    <row r="34" spans="1:14" x14ac:dyDescent="0.45">
      <c r="A34" s="36" t="s">
        <v>40</v>
      </c>
      <c r="B34" s="32">
        <f t="shared" si="4"/>
        <v>16335401</v>
      </c>
      <c r="C34" s="37">
        <f>SUM(一般接種!D33+一般接種!G33+一般接種!J33+医療従事者等!C31)</f>
        <v>6839815</v>
      </c>
      <c r="D34" s="33">
        <f t="shared" si="1"/>
        <v>0.77377753135891791</v>
      </c>
      <c r="E34" s="37">
        <f>SUM(一般接種!E33+一般接種!H33+一般接種!K33+医療従事者等!D31)</f>
        <v>6736351</v>
      </c>
      <c r="F34" s="34">
        <f t="shared" si="2"/>
        <v>0.76207281149375794</v>
      </c>
      <c r="G34" s="32">
        <f t="shared" si="5"/>
        <v>2759235</v>
      </c>
      <c r="H34" s="34">
        <f t="shared" si="3"/>
        <v>0.31214792311475148</v>
      </c>
      <c r="I34" s="38">
        <v>58183</v>
      </c>
      <c r="J34" s="38">
        <v>339974</v>
      </c>
      <c r="K34" s="38">
        <v>1455596</v>
      </c>
      <c r="L34" s="38">
        <v>905482</v>
      </c>
      <c r="N34" s="1">
        <v>8839511</v>
      </c>
    </row>
    <row r="35" spans="1:14" x14ac:dyDescent="0.45">
      <c r="A35" s="36" t="s">
        <v>41</v>
      </c>
      <c r="B35" s="32">
        <f t="shared" si="4"/>
        <v>10616317</v>
      </c>
      <c r="C35" s="37">
        <f>SUM(一般接種!D34+一般接種!G34+一般接種!J34+医療従事者等!C32)</f>
        <v>4390413</v>
      </c>
      <c r="D35" s="33">
        <f t="shared" si="1"/>
        <v>0.79484269840910637</v>
      </c>
      <c r="E35" s="37">
        <f>SUM(一般接種!E34+一般接種!H34+一般接種!K34+医療従事者等!D32)</f>
        <v>4325222</v>
      </c>
      <c r="F35" s="34">
        <f t="shared" si="2"/>
        <v>0.78304048518862157</v>
      </c>
      <c r="G35" s="32">
        <f t="shared" si="5"/>
        <v>1900682</v>
      </c>
      <c r="H35" s="34">
        <f t="shared" si="3"/>
        <v>0.34410047749439904</v>
      </c>
      <c r="I35" s="38">
        <v>41754</v>
      </c>
      <c r="J35" s="38">
        <v>226700</v>
      </c>
      <c r="K35" s="38">
        <v>976864</v>
      </c>
      <c r="L35" s="38">
        <v>655364</v>
      </c>
      <c r="N35" s="1">
        <v>5523625</v>
      </c>
    </row>
    <row r="36" spans="1:14" x14ac:dyDescent="0.45">
      <c r="A36" s="36" t="s">
        <v>42</v>
      </c>
      <c r="B36" s="32">
        <f t="shared" si="4"/>
        <v>2660164</v>
      </c>
      <c r="C36" s="37">
        <f>SUM(一般接種!D35+一般接種!G35+一般接種!J35+医療従事者等!C33)</f>
        <v>1084323</v>
      </c>
      <c r="D36" s="33">
        <f t="shared" si="1"/>
        <v>0.8063445769030273</v>
      </c>
      <c r="E36" s="37">
        <f>SUM(一般接種!E35+一般接種!H35+一般接種!K35+医療従事者等!D33)</f>
        <v>1070476</v>
      </c>
      <c r="F36" s="34">
        <f t="shared" si="2"/>
        <v>0.7960474114307684</v>
      </c>
      <c r="G36" s="32">
        <f t="shared" si="5"/>
        <v>505365</v>
      </c>
      <c r="H36" s="34">
        <f t="shared" si="3"/>
        <v>0.37580898598166634</v>
      </c>
      <c r="I36" s="38">
        <v>6803</v>
      </c>
      <c r="J36" s="38">
        <v>50110</v>
      </c>
      <c r="K36" s="38">
        <v>300588</v>
      </c>
      <c r="L36" s="38">
        <v>147864</v>
      </c>
      <c r="N36" s="1">
        <v>1344739</v>
      </c>
    </row>
    <row r="37" spans="1:14" x14ac:dyDescent="0.45">
      <c r="A37" s="36" t="s">
        <v>43</v>
      </c>
      <c r="B37" s="32">
        <f t="shared" si="4"/>
        <v>1857727</v>
      </c>
      <c r="C37" s="37">
        <f>SUM(一般接種!D36+一般接種!G36+一般接種!J36+医療従事者等!C34)</f>
        <v>742956</v>
      </c>
      <c r="D37" s="33">
        <f t="shared" si="1"/>
        <v>0.78666965964728008</v>
      </c>
      <c r="E37" s="37">
        <f>SUM(一般接種!E36+一般接種!H36+一般接種!K36+医療従事者等!D34)</f>
        <v>731115</v>
      </c>
      <c r="F37" s="34">
        <f t="shared" si="2"/>
        <v>0.77413196503295101</v>
      </c>
      <c r="G37" s="32">
        <f t="shared" si="5"/>
        <v>383656</v>
      </c>
      <c r="H37" s="34">
        <f t="shared" si="3"/>
        <v>0.40622935266911753</v>
      </c>
      <c r="I37" s="38">
        <v>7513</v>
      </c>
      <c r="J37" s="38">
        <v>43032</v>
      </c>
      <c r="K37" s="38">
        <v>209066</v>
      </c>
      <c r="L37" s="38">
        <v>124045</v>
      </c>
      <c r="N37" s="1">
        <v>944432</v>
      </c>
    </row>
    <row r="38" spans="1:14" x14ac:dyDescent="0.45">
      <c r="A38" s="36" t="s">
        <v>44</v>
      </c>
      <c r="B38" s="32">
        <f t="shared" si="4"/>
        <v>1074573</v>
      </c>
      <c r="C38" s="37">
        <f>SUM(一般接種!D37+一般接種!G37+一般接種!J37+医療従事者等!C35)</f>
        <v>435828</v>
      </c>
      <c r="D38" s="33">
        <f t="shared" si="1"/>
        <v>0.78275393866247123</v>
      </c>
      <c r="E38" s="37">
        <f>SUM(一般接種!E37+一般接種!H37+一般接種!K37+医療従事者等!D35)</f>
        <v>429158</v>
      </c>
      <c r="F38" s="34">
        <f t="shared" si="2"/>
        <v>0.77077451381854489</v>
      </c>
      <c r="G38" s="32">
        <f t="shared" si="5"/>
        <v>209587</v>
      </c>
      <c r="H38" s="34">
        <f t="shared" si="3"/>
        <v>0.37642154644137443</v>
      </c>
      <c r="I38" s="38">
        <v>4866</v>
      </c>
      <c r="J38" s="38">
        <v>22643</v>
      </c>
      <c r="K38" s="38">
        <v>107460</v>
      </c>
      <c r="L38" s="38">
        <v>74618</v>
      </c>
      <c r="N38" s="1">
        <v>556788</v>
      </c>
    </row>
    <row r="39" spans="1:14" x14ac:dyDescent="0.45">
      <c r="A39" s="36" t="s">
        <v>45</v>
      </c>
      <c r="B39" s="32">
        <f t="shared" si="4"/>
        <v>1329809</v>
      </c>
      <c r="C39" s="37">
        <f>SUM(一般接種!D38+一般接種!G38+一般接種!J38+医療従事者等!C36)</f>
        <v>552929</v>
      </c>
      <c r="D39" s="33">
        <f t="shared" si="1"/>
        <v>0.82181431745725053</v>
      </c>
      <c r="E39" s="37">
        <f>SUM(一般接種!E38+一般接種!H38+一般接種!K38+医療従事者等!D36)</f>
        <v>541935</v>
      </c>
      <c r="F39" s="34">
        <f t="shared" si="2"/>
        <v>0.80547401588846856</v>
      </c>
      <c r="G39" s="32">
        <f t="shared" si="5"/>
        <v>234945</v>
      </c>
      <c r="H39" s="34">
        <f t="shared" si="3"/>
        <v>0.34919703038725353</v>
      </c>
      <c r="I39" s="38">
        <v>4820</v>
      </c>
      <c r="J39" s="38">
        <v>29928</v>
      </c>
      <c r="K39" s="38">
        <v>109923</v>
      </c>
      <c r="L39" s="38">
        <v>90274</v>
      </c>
      <c r="N39" s="1">
        <v>672815</v>
      </c>
    </row>
    <row r="40" spans="1:14" x14ac:dyDescent="0.45">
      <c r="A40" s="36" t="s">
        <v>46</v>
      </c>
      <c r="B40" s="32">
        <f t="shared" si="4"/>
        <v>3662272</v>
      </c>
      <c r="C40" s="37">
        <f>SUM(一般接種!D39+一般接種!G39+一般接種!J39+医療従事者等!C37)</f>
        <v>1491253</v>
      </c>
      <c r="D40" s="33">
        <f t="shared" si="1"/>
        <v>0.78744328175601219</v>
      </c>
      <c r="E40" s="37">
        <f>SUM(一般接種!E39+一般接種!H39+一般接種!K39+医療従事者等!D37)</f>
        <v>1458818</v>
      </c>
      <c r="F40" s="34">
        <f t="shared" si="2"/>
        <v>0.7703162598195894</v>
      </c>
      <c r="G40" s="32">
        <f t="shared" si="5"/>
        <v>712201</v>
      </c>
      <c r="H40" s="34">
        <f t="shared" si="3"/>
        <v>0.37607159396153006</v>
      </c>
      <c r="I40" s="38">
        <v>21813</v>
      </c>
      <c r="J40" s="38">
        <v>135575</v>
      </c>
      <c r="K40" s="38">
        <v>358462</v>
      </c>
      <c r="L40" s="38">
        <v>196351</v>
      </c>
      <c r="N40" s="1">
        <v>1893791</v>
      </c>
    </row>
    <row r="41" spans="1:14" x14ac:dyDescent="0.45">
      <c r="A41" s="36" t="s">
        <v>47</v>
      </c>
      <c r="B41" s="32">
        <f t="shared" si="4"/>
        <v>5439071</v>
      </c>
      <c r="C41" s="37">
        <f>SUM(一般接種!D40+一般接種!G40+一般接種!J40+医療従事者等!C38)</f>
        <v>2213752</v>
      </c>
      <c r="D41" s="33">
        <f t="shared" si="1"/>
        <v>0.78713057342166015</v>
      </c>
      <c r="E41" s="37">
        <f>SUM(一般接種!E40+一般接種!H40+一般接種!K40+医療従事者等!D38)</f>
        <v>2179201</v>
      </c>
      <c r="F41" s="34">
        <f t="shared" si="2"/>
        <v>0.77484548076345283</v>
      </c>
      <c r="G41" s="32">
        <f t="shared" si="5"/>
        <v>1046118</v>
      </c>
      <c r="H41" s="34">
        <f t="shared" si="3"/>
        <v>0.37196192762636476</v>
      </c>
      <c r="I41" s="38">
        <v>22259</v>
      </c>
      <c r="J41" s="38">
        <v>118700</v>
      </c>
      <c r="K41" s="38">
        <v>538597</v>
      </c>
      <c r="L41" s="38">
        <v>366562</v>
      </c>
      <c r="N41" s="1">
        <v>2812433</v>
      </c>
    </row>
    <row r="42" spans="1:14" x14ac:dyDescent="0.45">
      <c r="A42" s="36" t="s">
        <v>48</v>
      </c>
      <c r="B42" s="32">
        <f t="shared" si="4"/>
        <v>2770276</v>
      </c>
      <c r="C42" s="37">
        <f>SUM(一般接種!D41+一般接種!G41+一般接種!J41+医療従事者等!C39)</f>
        <v>1105985</v>
      </c>
      <c r="D42" s="33">
        <f t="shared" si="1"/>
        <v>0.81555699758869116</v>
      </c>
      <c r="E42" s="37">
        <f>SUM(一般接種!E41+一般接種!H41+一般接種!K41+医療従事者等!D39)</f>
        <v>1078227</v>
      </c>
      <c r="F42" s="34">
        <f t="shared" si="2"/>
        <v>0.79508815656547038</v>
      </c>
      <c r="G42" s="32">
        <f t="shared" si="5"/>
        <v>586064</v>
      </c>
      <c r="H42" s="34">
        <f t="shared" si="3"/>
        <v>0.43216553229457788</v>
      </c>
      <c r="I42" s="38">
        <v>44349</v>
      </c>
      <c r="J42" s="38">
        <v>45524</v>
      </c>
      <c r="K42" s="38">
        <v>284398</v>
      </c>
      <c r="L42" s="38">
        <v>211793</v>
      </c>
      <c r="N42" s="1">
        <v>1356110</v>
      </c>
    </row>
    <row r="43" spans="1:14" x14ac:dyDescent="0.45">
      <c r="A43" s="36" t="s">
        <v>49</v>
      </c>
      <c r="B43" s="32">
        <f t="shared" si="4"/>
        <v>1462717</v>
      </c>
      <c r="C43" s="37">
        <f>SUM(一般接種!D42+一般接種!G42+一般接種!J42+医療従事者等!C40)</f>
        <v>591687</v>
      </c>
      <c r="D43" s="33">
        <f t="shared" si="1"/>
        <v>0.80507218868247998</v>
      </c>
      <c r="E43" s="37">
        <f>SUM(一般接種!E42+一般接種!H42+一般接種!K42+医療従事者等!D40)</f>
        <v>581879</v>
      </c>
      <c r="F43" s="34">
        <f t="shared" si="2"/>
        <v>0.7917270450058439</v>
      </c>
      <c r="G43" s="32">
        <f t="shared" si="5"/>
        <v>289151</v>
      </c>
      <c r="H43" s="34">
        <f t="shared" si="3"/>
        <v>0.39343002031433472</v>
      </c>
      <c r="I43" s="38">
        <v>7706</v>
      </c>
      <c r="J43" s="38">
        <v>37829</v>
      </c>
      <c r="K43" s="38">
        <v>147411</v>
      </c>
      <c r="L43" s="38">
        <v>96205</v>
      </c>
      <c r="N43" s="1">
        <v>734949</v>
      </c>
    </row>
    <row r="44" spans="1:14" x14ac:dyDescent="0.45">
      <c r="A44" s="36" t="s">
        <v>50</v>
      </c>
      <c r="B44" s="32">
        <f t="shared" si="4"/>
        <v>1842143</v>
      </c>
      <c r="C44" s="37">
        <f>SUM(一般接種!D43+一般接種!G43+一般接種!J43+医療従事者等!C41)</f>
        <v>767509</v>
      </c>
      <c r="D44" s="33">
        <f t="shared" si="1"/>
        <v>0.78808106820440782</v>
      </c>
      <c r="E44" s="37">
        <f>SUM(一般接種!E43+一般接種!H43+一般接種!K43+医療従事者等!D41)</f>
        <v>756924</v>
      </c>
      <c r="F44" s="34">
        <f t="shared" si="2"/>
        <v>0.77721235121614629</v>
      </c>
      <c r="G44" s="32">
        <f t="shared" si="5"/>
        <v>317710</v>
      </c>
      <c r="H44" s="34">
        <f t="shared" si="3"/>
        <v>0.32622579823718345</v>
      </c>
      <c r="I44" s="38">
        <v>9294</v>
      </c>
      <c r="J44" s="38">
        <v>45364</v>
      </c>
      <c r="K44" s="38">
        <v>167562</v>
      </c>
      <c r="L44" s="38">
        <v>95490</v>
      </c>
      <c r="N44" s="1">
        <v>973896</v>
      </c>
    </row>
    <row r="45" spans="1:14" x14ac:dyDescent="0.45">
      <c r="A45" s="36" t="s">
        <v>51</v>
      </c>
      <c r="B45" s="32">
        <f t="shared" si="4"/>
        <v>2684915</v>
      </c>
      <c r="C45" s="37">
        <f>SUM(一般接種!D44+一般接種!G44+一般接種!J44+医療従事者等!C42)</f>
        <v>1095824</v>
      </c>
      <c r="D45" s="33">
        <f t="shared" si="1"/>
        <v>0.80799929804847148</v>
      </c>
      <c r="E45" s="37">
        <f>SUM(一般接種!E44+一般接種!H44+一般接種!K44+医療従事者等!D42)</f>
        <v>1081041</v>
      </c>
      <c r="F45" s="34">
        <f t="shared" si="2"/>
        <v>0.7970991410679249</v>
      </c>
      <c r="G45" s="32">
        <f t="shared" si="5"/>
        <v>508050</v>
      </c>
      <c r="H45" s="34">
        <f t="shared" si="3"/>
        <v>0.37460764080137499</v>
      </c>
      <c r="I45" s="38">
        <v>11856</v>
      </c>
      <c r="J45" s="38">
        <v>53634</v>
      </c>
      <c r="K45" s="38">
        <v>267116</v>
      </c>
      <c r="L45" s="38">
        <v>175444</v>
      </c>
      <c r="N45" s="1">
        <v>1356219</v>
      </c>
    </row>
    <row r="46" spans="1:14" x14ac:dyDescent="0.45">
      <c r="A46" s="36" t="s">
        <v>52</v>
      </c>
      <c r="B46" s="32">
        <f t="shared" si="4"/>
        <v>1365477</v>
      </c>
      <c r="C46" s="37">
        <f>SUM(一般接種!D45+一般接種!G45+一般接種!J45+医療従事者等!C43)</f>
        <v>557084</v>
      </c>
      <c r="D46" s="33">
        <f t="shared" si="1"/>
        <v>0.7945097245021514</v>
      </c>
      <c r="E46" s="37">
        <f>SUM(一般接種!E45+一般接種!H45+一般接種!K45+医療従事者等!D43)</f>
        <v>549259</v>
      </c>
      <c r="F46" s="34">
        <f t="shared" si="2"/>
        <v>0.78334975833146736</v>
      </c>
      <c r="G46" s="32">
        <f t="shared" si="5"/>
        <v>259134</v>
      </c>
      <c r="H46" s="34">
        <f t="shared" si="3"/>
        <v>0.36957529376025966</v>
      </c>
      <c r="I46" s="38">
        <v>10498</v>
      </c>
      <c r="J46" s="38">
        <v>32948</v>
      </c>
      <c r="K46" s="38">
        <v>139784</v>
      </c>
      <c r="L46" s="38">
        <v>75904</v>
      </c>
      <c r="N46" s="1">
        <v>701167</v>
      </c>
    </row>
    <row r="47" spans="1:14" x14ac:dyDescent="0.45">
      <c r="A47" s="36" t="s">
        <v>53</v>
      </c>
      <c r="B47" s="32">
        <f t="shared" si="4"/>
        <v>9848718</v>
      </c>
      <c r="C47" s="37">
        <f>SUM(一般接種!D46+一般接種!G46+一般接種!J46+医療従事者等!C44)</f>
        <v>4077673</v>
      </c>
      <c r="D47" s="33">
        <f t="shared" si="1"/>
        <v>0.79577238850389431</v>
      </c>
      <c r="E47" s="37">
        <f>SUM(一般接種!E46+一般接種!H46+一般接種!K46+医療従事者等!D44)</f>
        <v>3989720</v>
      </c>
      <c r="F47" s="34">
        <f t="shared" si="2"/>
        <v>0.77860804774236603</v>
      </c>
      <c r="G47" s="32">
        <f t="shared" si="5"/>
        <v>1781325</v>
      </c>
      <c r="H47" s="34">
        <f t="shared" si="3"/>
        <v>0.34763190916772863</v>
      </c>
      <c r="I47" s="38">
        <v>40081</v>
      </c>
      <c r="J47" s="38">
        <v>210843</v>
      </c>
      <c r="K47" s="38">
        <v>886487</v>
      </c>
      <c r="L47" s="38">
        <v>643914</v>
      </c>
      <c r="N47" s="1">
        <v>5124170</v>
      </c>
    </row>
    <row r="48" spans="1:14" x14ac:dyDescent="0.45">
      <c r="A48" s="36" t="s">
        <v>54</v>
      </c>
      <c r="B48" s="32">
        <f t="shared" si="4"/>
        <v>1616574</v>
      </c>
      <c r="C48" s="37">
        <f>SUM(一般接種!D47+一般接種!G47+一般接種!J47+医療従事者等!C45)</f>
        <v>648225</v>
      </c>
      <c r="D48" s="33">
        <f t="shared" si="1"/>
        <v>0.79223609240523962</v>
      </c>
      <c r="E48" s="37">
        <f>SUM(一般接種!E47+一般接種!H47+一般接種!K47+医療従事者等!D45)</f>
        <v>638036</v>
      </c>
      <c r="F48" s="34">
        <f t="shared" si="2"/>
        <v>0.77978348174456324</v>
      </c>
      <c r="G48" s="32">
        <f t="shared" si="5"/>
        <v>330313</v>
      </c>
      <c r="H48" s="34">
        <f t="shared" si="3"/>
        <v>0.40369606292668736</v>
      </c>
      <c r="I48" s="38">
        <v>8323</v>
      </c>
      <c r="J48" s="38">
        <v>55556</v>
      </c>
      <c r="K48" s="38">
        <v>163785</v>
      </c>
      <c r="L48" s="38">
        <v>102649</v>
      </c>
      <c r="N48" s="1">
        <v>818222</v>
      </c>
    </row>
    <row r="49" spans="1:14" x14ac:dyDescent="0.45">
      <c r="A49" s="36" t="s">
        <v>55</v>
      </c>
      <c r="B49" s="32">
        <f t="shared" si="4"/>
        <v>2676615</v>
      </c>
      <c r="C49" s="37">
        <f>SUM(一般接種!D48+一般接種!G48+一般接種!J48+医療従事者等!C46)</f>
        <v>1081167</v>
      </c>
      <c r="D49" s="33">
        <f t="shared" si="1"/>
        <v>0.80929429359745741</v>
      </c>
      <c r="E49" s="37">
        <f>SUM(一般接種!E48+一般接種!H48+一般接種!K48+医療従事者等!D46)</f>
        <v>1064403</v>
      </c>
      <c r="F49" s="34">
        <f t="shared" si="2"/>
        <v>0.79674580706589682</v>
      </c>
      <c r="G49" s="32">
        <f t="shared" si="5"/>
        <v>531045</v>
      </c>
      <c r="H49" s="34">
        <f t="shared" si="3"/>
        <v>0.39750721964642072</v>
      </c>
      <c r="I49" s="38">
        <v>14355</v>
      </c>
      <c r="J49" s="38">
        <v>61696</v>
      </c>
      <c r="K49" s="38">
        <v>267490</v>
      </c>
      <c r="L49" s="38">
        <v>187504</v>
      </c>
      <c r="N49" s="1">
        <v>1335938</v>
      </c>
    </row>
    <row r="50" spans="1:14" x14ac:dyDescent="0.45">
      <c r="A50" s="36" t="s">
        <v>56</v>
      </c>
      <c r="B50" s="32">
        <f t="shared" si="4"/>
        <v>3545186</v>
      </c>
      <c r="C50" s="37">
        <f>SUM(一般接種!D49+一般接種!G49+一般接種!J49+医療従事者等!C47)</f>
        <v>1434894</v>
      </c>
      <c r="D50" s="33">
        <f t="shared" si="1"/>
        <v>0.81590883890722687</v>
      </c>
      <c r="E50" s="37">
        <f>SUM(一般接種!E49+一般接種!H49+一般接種!K49+医療従事者等!D47)</f>
        <v>1416634</v>
      </c>
      <c r="F50" s="34">
        <f t="shared" si="2"/>
        <v>0.80552584518194403</v>
      </c>
      <c r="G50" s="32">
        <f t="shared" si="5"/>
        <v>693658</v>
      </c>
      <c r="H50" s="34">
        <f t="shared" si="3"/>
        <v>0.39442752801162256</v>
      </c>
      <c r="I50" s="38">
        <v>20830</v>
      </c>
      <c r="J50" s="38">
        <v>76334</v>
      </c>
      <c r="K50" s="38">
        <v>337972</v>
      </c>
      <c r="L50" s="38">
        <v>258522</v>
      </c>
      <c r="N50" s="1">
        <v>1758645</v>
      </c>
    </row>
    <row r="51" spans="1:14" x14ac:dyDescent="0.45">
      <c r="A51" s="36" t="s">
        <v>57</v>
      </c>
      <c r="B51" s="32">
        <f t="shared" si="4"/>
        <v>2220247</v>
      </c>
      <c r="C51" s="37">
        <f>SUM(一般接種!D50+一般接種!G50+一般接種!J50+医療従事者等!C48)</f>
        <v>911236</v>
      </c>
      <c r="D51" s="33">
        <f t="shared" si="1"/>
        <v>0.79811095511153585</v>
      </c>
      <c r="E51" s="37">
        <f>SUM(一般接種!E50+一般接種!H50+一般接種!K50+医療従事者等!D48)</f>
        <v>893927</v>
      </c>
      <c r="F51" s="34">
        <f t="shared" si="2"/>
        <v>0.78295077429995064</v>
      </c>
      <c r="G51" s="32">
        <f t="shared" si="5"/>
        <v>415084</v>
      </c>
      <c r="H51" s="34">
        <f t="shared" si="3"/>
        <v>0.36355355549113155</v>
      </c>
      <c r="I51" s="38">
        <v>18276</v>
      </c>
      <c r="J51" s="38">
        <v>49145</v>
      </c>
      <c r="K51" s="38">
        <v>211485</v>
      </c>
      <c r="L51" s="38">
        <v>136178</v>
      </c>
      <c r="N51" s="1">
        <v>1141741</v>
      </c>
    </row>
    <row r="52" spans="1:14" x14ac:dyDescent="0.45">
      <c r="A52" s="36" t="s">
        <v>58</v>
      </c>
      <c r="B52" s="32">
        <f t="shared" si="4"/>
        <v>2079209</v>
      </c>
      <c r="C52" s="37">
        <f>SUM(一般接種!D51+一般接種!G51+一般接種!J51+医療従事者等!C49)</f>
        <v>856263</v>
      </c>
      <c r="D52" s="33">
        <f t="shared" si="1"/>
        <v>0.78755584088532349</v>
      </c>
      <c r="E52" s="37">
        <f>SUM(一般接種!E51+一般接種!H51+一般接種!K51+医療従事者等!D49)</f>
        <v>841253</v>
      </c>
      <c r="F52" s="34">
        <f t="shared" si="2"/>
        <v>0.77375025408350129</v>
      </c>
      <c r="G52" s="32">
        <f t="shared" si="5"/>
        <v>381693</v>
      </c>
      <c r="H52" s="34">
        <f t="shared" si="3"/>
        <v>0.35106567909046843</v>
      </c>
      <c r="I52" s="38">
        <v>10773</v>
      </c>
      <c r="J52" s="38">
        <v>44924</v>
      </c>
      <c r="K52" s="38">
        <v>185139</v>
      </c>
      <c r="L52" s="38">
        <v>140857</v>
      </c>
      <c r="N52" s="1">
        <v>1087241</v>
      </c>
    </row>
    <row r="53" spans="1:14" x14ac:dyDescent="0.45">
      <c r="A53" s="36" t="s">
        <v>59</v>
      </c>
      <c r="B53" s="32">
        <f t="shared" si="4"/>
        <v>3163580</v>
      </c>
      <c r="C53" s="37">
        <f>SUM(一般接種!D52+一般接種!G52+一般接種!J52+医療従事者等!C50)</f>
        <v>1296919</v>
      </c>
      <c r="D53" s="33">
        <f t="shared" si="1"/>
        <v>0.80179620986981903</v>
      </c>
      <c r="E53" s="37">
        <f>SUM(一般接種!E52+一般接種!H52+一般接種!K52+医療従事者等!D50)</f>
        <v>1270753</v>
      </c>
      <c r="F53" s="34">
        <f t="shared" si="2"/>
        <v>0.78561956381293052</v>
      </c>
      <c r="G53" s="32">
        <f t="shared" si="5"/>
        <v>595908</v>
      </c>
      <c r="H53" s="34">
        <f t="shared" si="3"/>
        <v>0.36840911100161544</v>
      </c>
      <c r="I53" s="38">
        <v>16882</v>
      </c>
      <c r="J53" s="38">
        <v>69299</v>
      </c>
      <c r="K53" s="38">
        <v>338482</v>
      </c>
      <c r="L53" s="38">
        <v>171245</v>
      </c>
      <c r="N53" s="1">
        <v>1617517</v>
      </c>
    </row>
    <row r="54" spans="1:14" x14ac:dyDescent="0.45">
      <c r="A54" s="36" t="s">
        <v>60</v>
      </c>
      <c r="B54" s="32">
        <f t="shared" si="4"/>
        <v>2468200</v>
      </c>
      <c r="C54" s="37">
        <f>SUM(一般接種!D53+一般接種!G53+一般接種!J53+医療従事者等!C51)</f>
        <v>1045712</v>
      </c>
      <c r="D54" s="40">
        <f t="shared" si="1"/>
        <v>0.7041272141338264</v>
      </c>
      <c r="E54" s="37">
        <f>SUM(一般接種!E53+一般接種!H53+一般接種!K53+医療従事者等!D51)</f>
        <v>1023750</v>
      </c>
      <c r="F54" s="34">
        <f t="shared" si="2"/>
        <v>0.68933916362201519</v>
      </c>
      <c r="G54" s="32">
        <f t="shared" si="5"/>
        <v>398738</v>
      </c>
      <c r="H54" s="34">
        <f t="shared" si="3"/>
        <v>0.26848910322277419</v>
      </c>
      <c r="I54" s="38">
        <v>16772</v>
      </c>
      <c r="J54" s="38">
        <v>55937</v>
      </c>
      <c r="K54" s="38">
        <v>204741</v>
      </c>
      <c r="L54" s="38">
        <v>121288</v>
      </c>
      <c r="N54" s="1">
        <v>1485118</v>
      </c>
    </row>
    <row r="55" spans="1:14" x14ac:dyDescent="0.45">
      <c r="A55" s="22"/>
      <c r="B55" s="23"/>
      <c r="C55" s="22"/>
      <c r="D55" s="22"/>
      <c r="E55" s="22"/>
      <c r="F55" s="22"/>
      <c r="G55" s="22"/>
      <c r="H55" s="22"/>
      <c r="I55" s="22"/>
      <c r="J55" s="22"/>
      <c r="K55" s="22"/>
    </row>
    <row r="56" spans="1:14" x14ac:dyDescent="0.45">
      <c r="A56" s="85" t="s">
        <v>105</v>
      </c>
      <c r="B56" s="85"/>
      <c r="C56" s="85"/>
      <c r="D56" s="85"/>
      <c r="E56" s="85"/>
      <c r="F56" s="85"/>
      <c r="G56" s="85"/>
      <c r="H56" s="85"/>
      <c r="I56" s="85"/>
      <c r="J56" s="22"/>
      <c r="K56" s="22"/>
    </row>
    <row r="57" spans="1:14" x14ac:dyDescent="0.45">
      <c r="A57" s="22" t="s">
        <v>106</v>
      </c>
      <c r="B57" s="22"/>
      <c r="C57" s="22"/>
      <c r="D57" s="22"/>
      <c r="E57" s="22"/>
      <c r="F57" s="22"/>
      <c r="G57" s="22"/>
      <c r="H57" s="22"/>
      <c r="I57" s="22"/>
      <c r="J57" s="22"/>
      <c r="K57" s="22"/>
    </row>
    <row r="58" spans="1:14" x14ac:dyDescent="0.45">
      <c r="A58" s="22" t="s">
        <v>107</v>
      </c>
      <c r="B58" s="22"/>
      <c r="C58" s="22"/>
      <c r="D58" s="22"/>
      <c r="E58" s="22"/>
      <c r="F58" s="22"/>
      <c r="G58" s="22"/>
      <c r="H58" s="22"/>
      <c r="I58" s="22"/>
      <c r="J58" s="22"/>
      <c r="K58" s="22"/>
    </row>
    <row r="59" spans="1:14" x14ac:dyDescent="0.45">
      <c r="A59" s="24" t="s">
        <v>108</v>
      </c>
      <c r="B59" s="22"/>
      <c r="C59" s="22"/>
      <c r="D59" s="22"/>
      <c r="E59" s="22"/>
      <c r="F59" s="22"/>
      <c r="G59" s="22"/>
      <c r="H59" s="22"/>
      <c r="I59" s="22"/>
      <c r="J59" s="22"/>
      <c r="K59" s="22"/>
    </row>
    <row r="60" spans="1:14" x14ac:dyDescent="0.45">
      <c r="A60" s="85" t="s">
        <v>109</v>
      </c>
      <c r="B60" s="85"/>
      <c r="C60" s="85"/>
      <c r="D60" s="85"/>
      <c r="E60" s="85"/>
      <c r="F60" s="85"/>
      <c r="G60" s="85"/>
      <c r="H60" s="85"/>
      <c r="I60" s="85"/>
      <c r="J60" s="85"/>
      <c r="K60" s="85"/>
    </row>
    <row r="61" spans="1:14" x14ac:dyDescent="0.45">
      <c r="A61" s="24" t="s">
        <v>110</v>
      </c>
      <c r="B61" s="24"/>
      <c r="C61" s="24"/>
      <c r="D61" s="24"/>
      <c r="E61" s="24"/>
      <c r="F61" s="24"/>
      <c r="G61" s="24"/>
      <c r="H61" s="24"/>
      <c r="I61" s="22"/>
      <c r="J61" s="22"/>
      <c r="K61" s="22"/>
    </row>
  </sheetData>
  <mergeCells count="10">
    <mergeCell ref="A56:I56"/>
    <mergeCell ref="A60:K60"/>
    <mergeCell ref="A3:A6"/>
    <mergeCell ref="B4:B6"/>
    <mergeCell ref="C4:D5"/>
    <mergeCell ref="E4:F5"/>
    <mergeCell ref="G5:H5"/>
    <mergeCell ref="B3:L3"/>
    <mergeCell ref="G4:L4"/>
    <mergeCell ref="I6:L6"/>
  </mergeCells>
  <phoneticPr fontId="2"/>
  <pageMargins left="0.7" right="0.7" top="0.75" bottom="0.75" header="0.3" footer="0.3"/>
  <pageSetup paperSize="9" scale="4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61"/>
  <sheetViews>
    <sheetView workbookViewId="0">
      <selection activeCell="M4" sqref="M4:N4"/>
    </sheetView>
  </sheetViews>
  <sheetFormatPr defaultRowHeight="18" x14ac:dyDescent="0.45"/>
  <cols>
    <col min="1" max="1" width="13.59765625" customWidth="1"/>
    <col min="2" max="2" width="11.3984375" style="30" bestFit="1" customWidth="1"/>
    <col min="3" max="8" width="11.3984375" bestFit="1" customWidth="1"/>
    <col min="9" max="9" width="8.69921875" bestFit="1" customWidth="1"/>
    <col min="10" max="11" width="9" bestFit="1" customWidth="1"/>
    <col min="12" max="12" width="1.69921875" customWidth="1"/>
    <col min="13" max="13" width="12.59765625" customWidth="1"/>
    <col min="15" max="15" width="12.19921875" customWidth="1"/>
    <col min="16" max="16" width="9.19921875" bestFit="1" customWidth="1"/>
    <col min="17" max="17" width="12.5" bestFit="1" customWidth="1"/>
  </cols>
  <sheetData>
    <row r="1" spans="1:18" x14ac:dyDescent="0.45">
      <c r="A1" s="22" t="s">
        <v>111</v>
      </c>
      <c r="B1" s="23"/>
      <c r="C1" s="24"/>
      <c r="D1" s="24"/>
    </row>
    <row r="2" spans="1:18" x14ac:dyDescent="0.45">
      <c r="B2"/>
      <c r="Q2" s="101" t="str">
        <f>'進捗状況 (都道府県別)'!H3</f>
        <v>（3月22日公表時点）</v>
      </c>
      <c r="R2" s="101"/>
    </row>
    <row r="3" spans="1:18" ht="37.5" customHeight="1" x14ac:dyDescent="0.45">
      <c r="A3" s="102" t="s">
        <v>3</v>
      </c>
      <c r="B3" s="105" t="s">
        <v>112</v>
      </c>
      <c r="C3" s="105"/>
      <c r="D3" s="105"/>
      <c r="E3" s="105"/>
      <c r="F3" s="105"/>
      <c r="G3" s="105"/>
      <c r="H3" s="105"/>
      <c r="I3" s="105"/>
      <c r="J3" s="105"/>
      <c r="K3" s="105"/>
      <c r="M3" s="105" t="s">
        <v>113</v>
      </c>
      <c r="N3" s="105"/>
      <c r="O3" s="105"/>
      <c r="P3" s="105"/>
      <c r="Q3" s="105"/>
      <c r="R3" s="105"/>
    </row>
    <row r="4" spans="1:18" ht="18.75" customHeight="1" x14ac:dyDescent="0.45">
      <c r="A4" s="103"/>
      <c r="B4" s="106" t="s">
        <v>13</v>
      </c>
      <c r="C4" s="107" t="s">
        <v>114</v>
      </c>
      <c r="D4" s="107"/>
      <c r="E4" s="107"/>
      <c r="F4" s="108" t="s">
        <v>115</v>
      </c>
      <c r="G4" s="109"/>
      <c r="H4" s="110"/>
      <c r="I4" s="108" t="s">
        <v>116</v>
      </c>
      <c r="J4" s="109"/>
      <c r="K4" s="110"/>
      <c r="M4" s="111" t="s">
        <v>117</v>
      </c>
      <c r="N4" s="111"/>
      <c r="O4" s="105" t="s">
        <v>118</v>
      </c>
      <c r="P4" s="105"/>
      <c r="Q4" s="107" t="s">
        <v>116</v>
      </c>
      <c r="R4" s="107"/>
    </row>
    <row r="5" spans="1:18" ht="36" x14ac:dyDescent="0.45">
      <c r="A5" s="104"/>
      <c r="B5" s="106"/>
      <c r="C5" s="41" t="s">
        <v>119</v>
      </c>
      <c r="D5" s="41" t="s">
        <v>96</v>
      </c>
      <c r="E5" s="41" t="s">
        <v>97</v>
      </c>
      <c r="F5" s="41" t="s">
        <v>119</v>
      </c>
      <c r="G5" s="41" t="s">
        <v>96</v>
      </c>
      <c r="H5" s="41" t="s">
        <v>97</v>
      </c>
      <c r="I5" s="41" t="s">
        <v>119</v>
      </c>
      <c r="J5" s="41" t="s">
        <v>96</v>
      </c>
      <c r="K5" s="41" t="s">
        <v>97</v>
      </c>
      <c r="M5" s="42" t="s">
        <v>120</v>
      </c>
      <c r="N5" s="42" t="s">
        <v>121</v>
      </c>
      <c r="O5" s="42" t="s">
        <v>122</v>
      </c>
      <c r="P5" s="42" t="s">
        <v>123</v>
      </c>
      <c r="Q5" s="42" t="s">
        <v>122</v>
      </c>
      <c r="R5" s="42" t="s">
        <v>121</v>
      </c>
    </row>
    <row r="6" spans="1:18" x14ac:dyDescent="0.45">
      <c r="A6" s="31" t="s">
        <v>124</v>
      </c>
      <c r="B6" s="43">
        <f>SUM(B7:B53)</f>
        <v>190231895</v>
      </c>
      <c r="C6" s="43">
        <f t="shared" ref="C6" si="0">SUM(C7:C53)</f>
        <v>157937303</v>
      </c>
      <c r="D6" s="43">
        <f>SUM(D7:D53)</f>
        <v>79365169</v>
      </c>
      <c r="E6" s="44">
        <f>SUM(E7:E53)</f>
        <v>78572134</v>
      </c>
      <c r="F6" s="44">
        <f t="shared" ref="F6:Q6" si="1">SUM(F7:F53)</f>
        <v>32177950</v>
      </c>
      <c r="G6" s="44">
        <f>SUM(G7:G53)</f>
        <v>16148874</v>
      </c>
      <c r="H6" s="44">
        <f t="shared" ref="H6:K6" si="2">SUM(H7:H53)</f>
        <v>16029076</v>
      </c>
      <c r="I6" s="44">
        <f>SUM(I7:I53)</f>
        <v>116642</v>
      </c>
      <c r="J6" s="44">
        <f t="shared" si="2"/>
        <v>58417</v>
      </c>
      <c r="K6" s="44">
        <f t="shared" si="2"/>
        <v>58225</v>
      </c>
      <c r="L6" s="45"/>
      <c r="M6" s="44">
        <f>SUM(M7:M53)</f>
        <v>166833210</v>
      </c>
      <c r="N6" s="46">
        <f>C6/M6</f>
        <v>0.94667784070090122</v>
      </c>
      <c r="O6" s="44">
        <f t="shared" si="1"/>
        <v>34257250</v>
      </c>
      <c r="P6" s="47">
        <f>F6/O6</f>
        <v>0.93930335914295515</v>
      </c>
      <c r="Q6" s="44">
        <f t="shared" si="1"/>
        <v>197520</v>
      </c>
      <c r="R6" s="47">
        <f>I6/Q6</f>
        <v>0.59053260429323617</v>
      </c>
    </row>
    <row r="7" spans="1:18" x14ac:dyDescent="0.45">
      <c r="A7" s="48" t="s">
        <v>14</v>
      </c>
      <c r="B7" s="43">
        <v>7802084</v>
      </c>
      <c r="C7" s="43">
        <v>6310208</v>
      </c>
      <c r="D7" s="43">
        <v>3171038</v>
      </c>
      <c r="E7" s="44">
        <v>3139170</v>
      </c>
      <c r="F7" s="49">
        <v>1491046</v>
      </c>
      <c r="G7" s="44">
        <v>747503</v>
      </c>
      <c r="H7" s="44">
        <v>743543</v>
      </c>
      <c r="I7" s="44">
        <v>830</v>
      </c>
      <c r="J7" s="44">
        <v>413</v>
      </c>
      <c r="K7" s="44">
        <v>417</v>
      </c>
      <c r="L7" s="45"/>
      <c r="M7" s="44">
        <v>7002960</v>
      </c>
      <c r="N7" s="46">
        <v>0.90107725875915323</v>
      </c>
      <c r="O7" s="50">
        <v>1518200</v>
      </c>
      <c r="P7" s="46">
        <v>0.9821143459359768</v>
      </c>
      <c r="Q7" s="44">
        <v>900</v>
      </c>
      <c r="R7" s="47">
        <v>0.92222222222222228</v>
      </c>
    </row>
    <row r="8" spans="1:18" x14ac:dyDescent="0.45">
      <c r="A8" s="48" t="s">
        <v>15</v>
      </c>
      <c r="B8" s="43">
        <v>1988503</v>
      </c>
      <c r="C8" s="43">
        <v>1799988</v>
      </c>
      <c r="D8" s="43">
        <v>904257</v>
      </c>
      <c r="E8" s="44">
        <v>895731</v>
      </c>
      <c r="F8" s="49">
        <v>186117</v>
      </c>
      <c r="G8" s="44">
        <v>93674</v>
      </c>
      <c r="H8" s="44">
        <v>92443</v>
      </c>
      <c r="I8" s="44">
        <v>2398</v>
      </c>
      <c r="J8" s="44">
        <v>1208</v>
      </c>
      <c r="K8" s="44">
        <v>1190</v>
      </c>
      <c r="L8" s="45"/>
      <c r="M8" s="44">
        <v>1823655</v>
      </c>
      <c r="N8" s="46">
        <v>0.98702221637316268</v>
      </c>
      <c r="O8" s="50">
        <v>186500</v>
      </c>
      <c r="P8" s="46">
        <v>0.99794638069705088</v>
      </c>
      <c r="Q8" s="44">
        <v>3700</v>
      </c>
      <c r="R8" s="47">
        <v>0.64810810810810815</v>
      </c>
    </row>
    <row r="9" spans="1:18" x14ac:dyDescent="0.45">
      <c r="A9" s="48" t="s">
        <v>16</v>
      </c>
      <c r="B9" s="43">
        <v>1911247</v>
      </c>
      <c r="C9" s="43">
        <v>1668164</v>
      </c>
      <c r="D9" s="43">
        <v>838014</v>
      </c>
      <c r="E9" s="44">
        <v>830150</v>
      </c>
      <c r="F9" s="49">
        <v>242989</v>
      </c>
      <c r="G9" s="44">
        <v>122082</v>
      </c>
      <c r="H9" s="44">
        <v>120907</v>
      </c>
      <c r="I9" s="44">
        <v>94</v>
      </c>
      <c r="J9" s="44">
        <v>48</v>
      </c>
      <c r="K9" s="44">
        <v>46</v>
      </c>
      <c r="L9" s="45"/>
      <c r="M9" s="44">
        <v>1755085</v>
      </c>
      <c r="N9" s="46">
        <v>0.95047476333055092</v>
      </c>
      <c r="O9" s="50">
        <v>227500</v>
      </c>
      <c r="P9" s="46">
        <v>1.0680835164835165</v>
      </c>
      <c r="Q9" s="44">
        <v>160</v>
      </c>
      <c r="R9" s="47">
        <v>0.58750000000000002</v>
      </c>
    </row>
    <row r="10" spans="1:18" x14ac:dyDescent="0.45">
      <c r="A10" s="48" t="s">
        <v>17</v>
      </c>
      <c r="B10" s="43">
        <v>3468214</v>
      </c>
      <c r="C10" s="43">
        <v>2729001</v>
      </c>
      <c r="D10" s="43">
        <v>1370521</v>
      </c>
      <c r="E10" s="44">
        <v>1358480</v>
      </c>
      <c r="F10" s="49">
        <v>739166</v>
      </c>
      <c r="G10" s="44">
        <v>370661</v>
      </c>
      <c r="H10" s="44">
        <v>368505</v>
      </c>
      <c r="I10" s="44">
        <v>47</v>
      </c>
      <c r="J10" s="44">
        <v>21</v>
      </c>
      <c r="K10" s="44">
        <v>26</v>
      </c>
      <c r="L10" s="45"/>
      <c r="M10" s="44">
        <v>2921365</v>
      </c>
      <c r="N10" s="46">
        <v>0.93415269916631438</v>
      </c>
      <c r="O10" s="50">
        <v>854400</v>
      </c>
      <c r="P10" s="46">
        <v>0.86512874531835204</v>
      </c>
      <c r="Q10" s="44">
        <v>140</v>
      </c>
      <c r="R10" s="47">
        <v>0.33571428571428569</v>
      </c>
    </row>
    <row r="11" spans="1:18" x14ac:dyDescent="0.45">
      <c r="A11" s="48" t="s">
        <v>18</v>
      </c>
      <c r="B11" s="43">
        <v>1540360</v>
      </c>
      <c r="C11" s="43">
        <v>1446308</v>
      </c>
      <c r="D11" s="43">
        <v>725782</v>
      </c>
      <c r="E11" s="44">
        <v>720526</v>
      </c>
      <c r="F11" s="49">
        <v>93996</v>
      </c>
      <c r="G11" s="44">
        <v>47866</v>
      </c>
      <c r="H11" s="44">
        <v>46130</v>
      </c>
      <c r="I11" s="44">
        <v>56</v>
      </c>
      <c r="J11" s="44">
        <v>28</v>
      </c>
      <c r="K11" s="44">
        <v>28</v>
      </c>
      <c r="L11" s="45"/>
      <c r="M11" s="44">
        <v>1455055</v>
      </c>
      <c r="N11" s="46">
        <v>0.99398854338839426</v>
      </c>
      <c r="O11" s="50">
        <v>87900</v>
      </c>
      <c r="P11" s="46">
        <v>1.0693515358361774</v>
      </c>
      <c r="Q11" s="44">
        <v>140</v>
      </c>
      <c r="R11" s="47">
        <v>0.4</v>
      </c>
    </row>
    <row r="12" spans="1:18" x14ac:dyDescent="0.45">
      <c r="A12" s="48" t="s">
        <v>19</v>
      </c>
      <c r="B12" s="43">
        <v>1683139</v>
      </c>
      <c r="C12" s="43">
        <v>1606415</v>
      </c>
      <c r="D12" s="43">
        <v>807431</v>
      </c>
      <c r="E12" s="44">
        <v>798984</v>
      </c>
      <c r="F12" s="49">
        <v>76563</v>
      </c>
      <c r="G12" s="44">
        <v>38418</v>
      </c>
      <c r="H12" s="44">
        <v>38145</v>
      </c>
      <c r="I12" s="44">
        <v>161</v>
      </c>
      <c r="J12" s="44">
        <v>80</v>
      </c>
      <c r="K12" s="44">
        <v>81</v>
      </c>
      <c r="L12" s="45"/>
      <c r="M12" s="44">
        <v>1632095</v>
      </c>
      <c r="N12" s="46">
        <v>0.98426562179284904</v>
      </c>
      <c r="O12" s="50">
        <v>61700</v>
      </c>
      <c r="P12" s="46">
        <v>1.2408914100486224</v>
      </c>
      <c r="Q12" s="44">
        <v>340</v>
      </c>
      <c r="R12" s="47">
        <v>0.47352941176470587</v>
      </c>
    </row>
    <row r="13" spans="1:18" x14ac:dyDescent="0.45">
      <c r="A13" s="48" t="s">
        <v>20</v>
      </c>
      <c r="B13" s="43">
        <v>2884368</v>
      </c>
      <c r="C13" s="43">
        <v>2678016</v>
      </c>
      <c r="D13" s="43">
        <v>1346303</v>
      </c>
      <c r="E13" s="44">
        <v>1331713</v>
      </c>
      <c r="F13" s="49">
        <v>206102</v>
      </c>
      <c r="G13" s="44">
        <v>103756</v>
      </c>
      <c r="H13" s="44">
        <v>102346</v>
      </c>
      <c r="I13" s="44">
        <v>250</v>
      </c>
      <c r="J13" s="44">
        <v>126</v>
      </c>
      <c r="K13" s="44">
        <v>124</v>
      </c>
      <c r="L13" s="45"/>
      <c r="M13" s="44">
        <v>2770640</v>
      </c>
      <c r="N13" s="46">
        <v>0.96656945687638962</v>
      </c>
      <c r="O13" s="50">
        <v>178600</v>
      </c>
      <c r="P13" s="46">
        <v>1.153986562150056</v>
      </c>
      <c r="Q13" s="44">
        <v>520</v>
      </c>
      <c r="R13" s="47">
        <v>0.48076923076923078</v>
      </c>
    </row>
    <row r="14" spans="1:18" x14ac:dyDescent="0.45">
      <c r="A14" s="48" t="s">
        <v>21</v>
      </c>
      <c r="B14" s="43">
        <v>4533860</v>
      </c>
      <c r="C14" s="43">
        <v>3665594</v>
      </c>
      <c r="D14" s="43">
        <v>1841995</v>
      </c>
      <c r="E14" s="44">
        <v>1823599</v>
      </c>
      <c r="F14" s="49">
        <v>867901</v>
      </c>
      <c r="G14" s="44">
        <v>435792</v>
      </c>
      <c r="H14" s="44">
        <v>432109</v>
      </c>
      <c r="I14" s="44">
        <v>365</v>
      </c>
      <c r="J14" s="44">
        <v>179</v>
      </c>
      <c r="K14" s="44">
        <v>186</v>
      </c>
      <c r="L14" s="45"/>
      <c r="M14" s="44">
        <v>3846105</v>
      </c>
      <c r="N14" s="46">
        <v>0.95306654394510815</v>
      </c>
      <c r="O14" s="50">
        <v>892500</v>
      </c>
      <c r="P14" s="46">
        <v>0.97243809523809521</v>
      </c>
      <c r="Q14" s="44">
        <v>800</v>
      </c>
      <c r="R14" s="47">
        <v>0.45624999999999999</v>
      </c>
    </row>
    <row r="15" spans="1:18" x14ac:dyDescent="0.45">
      <c r="A15" s="51" t="s">
        <v>22</v>
      </c>
      <c r="B15" s="43">
        <v>3009056</v>
      </c>
      <c r="C15" s="43">
        <v>2627362</v>
      </c>
      <c r="D15" s="43">
        <v>1319835</v>
      </c>
      <c r="E15" s="44">
        <v>1307527</v>
      </c>
      <c r="F15" s="49">
        <v>380867</v>
      </c>
      <c r="G15" s="44">
        <v>191666</v>
      </c>
      <c r="H15" s="44">
        <v>189201</v>
      </c>
      <c r="I15" s="44">
        <v>827</v>
      </c>
      <c r="J15" s="44">
        <v>417</v>
      </c>
      <c r="K15" s="44">
        <v>410</v>
      </c>
      <c r="L15" s="45"/>
      <c r="M15" s="44">
        <v>2679650</v>
      </c>
      <c r="N15" s="46">
        <v>0.98048700389976307</v>
      </c>
      <c r="O15" s="50">
        <v>375900</v>
      </c>
      <c r="P15" s="46">
        <v>1.0132136206437883</v>
      </c>
      <c r="Q15" s="44">
        <v>1100</v>
      </c>
      <c r="R15" s="47">
        <v>0.75181818181818183</v>
      </c>
    </row>
    <row r="16" spans="1:18" x14ac:dyDescent="0.45">
      <c r="A16" s="48" t="s">
        <v>23</v>
      </c>
      <c r="B16" s="43">
        <v>2956729</v>
      </c>
      <c r="C16" s="43">
        <v>2108558</v>
      </c>
      <c r="D16" s="43">
        <v>1059743</v>
      </c>
      <c r="E16" s="44">
        <v>1048815</v>
      </c>
      <c r="F16" s="49">
        <v>847957</v>
      </c>
      <c r="G16" s="44">
        <v>425507</v>
      </c>
      <c r="H16" s="44">
        <v>422450</v>
      </c>
      <c r="I16" s="44">
        <v>214</v>
      </c>
      <c r="J16" s="44">
        <v>94</v>
      </c>
      <c r="K16" s="44">
        <v>120</v>
      </c>
      <c r="L16" s="45"/>
      <c r="M16" s="44">
        <v>2318195</v>
      </c>
      <c r="N16" s="46">
        <v>0.90956886715742202</v>
      </c>
      <c r="O16" s="50">
        <v>887500</v>
      </c>
      <c r="P16" s="46">
        <v>0.95544450704225348</v>
      </c>
      <c r="Q16" s="44">
        <v>320</v>
      </c>
      <c r="R16" s="47">
        <v>0.66874999999999996</v>
      </c>
    </row>
    <row r="17" spans="1:18" x14ac:dyDescent="0.45">
      <c r="A17" s="48" t="s">
        <v>24</v>
      </c>
      <c r="B17" s="43">
        <v>11352795</v>
      </c>
      <c r="C17" s="43">
        <v>9663778</v>
      </c>
      <c r="D17" s="43">
        <v>4861957</v>
      </c>
      <c r="E17" s="44">
        <v>4801821</v>
      </c>
      <c r="F17" s="49">
        <v>1671003</v>
      </c>
      <c r="G17" s="44">
        <v>837183</v>
      </c>
      <c r="H17" s="44">
        <v>833820</v>
      </c>
      <c r="I17" s="44">
        <v>18014</v>
      </c>
      <c r="J17" s="44">
        <v>9040</v>
      </c>
      <c r="K17" s="44">
        <v>8974</v>
      </c>
      <c r="L17" s="45"/>
      <c r="M17" s="44">
        <v>10086110</v>
      </c>
      <c r="N17" s="46">
        <v>0.95812736525776543</v>
      </c>
      <c r="O17" s="50">
        <v>659400</v>
      </c>
      <c r="P17" s="46">
        <v>2.5341264786169244</v>
      </c>
      <c r="Q17" s="44">
        <v>37360</v>
      </c>
      <c r="R17" s="47">
        <v>0.48217344753747321</v>
      </c>
    </row>
    <row r="18" spans="1:18" x14ac:dyDescent="0.45">
      <c r="A18" s="48" t="s">
        <v>25</v>
      </c>
      <c r="B18" s="43">
        <v>9677614</v>
      </c>
      <c r="C18" s="43">
        <v>7983581</v>
      </c>
      <c r="D18" s="43">
        <v>4013980</v>
      </c>
      <c r="E18" s="44">
        <v>3969601</v>
      </c>
      <c r="F18" s="49">
        <v>1693257</v>
      </c>
      <c r="G18" s="44">
        <v>848667</v>
      </c>
      <c r="H18" s="44">
        <v>844590</v>
      </c>
      <c r="I18" s="44">
        <v>776</v>
      </c>
      <c r="J18" s="44">
        <v>362</v>
      </c>
      <c r="K18" s="44">
        <v>414</v>
      </c>
      <c r="L18" s="45"/>
      <c r="M18" s="44">
        <v>8308245</v>
      </c>
      <c r="N18" s="46">
        <v>0.96092267380174756</v>
      </c>
      <c r="O18" s="50">
        <v>643300</v>
      </c>
      <c r="P18" s="46">
        <v>2.6321420799005129</v>
      </c>
      <c r="Q18" s="44">
        <v>4340</v>
      </c>
      <c r="R18" s="47">
        <v>0.17880184331797236</v>
      </c>
    </row>
    <row r="19" spans="1:18" x14ac:dyDescent="0.45">
      <c r="A19" s="48" t="s">
        <v>26</v>
      </c>
      <c r="B19" s="43">
        <v>20941669</v>
      </c>
      <c r="C19" s="43">
        <v>15588659</v>
      </c>
      <c r="D19" s="43">
        <v>7842984</v>
      </c>
      <c r="E19" s="44">
        <v>7745675</v>
      </c>
      <c r="F19" s="49">
        <v>5339665</v>
      </c>
      <c r="G19" s="44">
        <v>2679742</v>
      </c>
      <c r="H19" s="44">
        <v>2659923</v>
      </c>
      <c r="I19" s="44">
        <v>13345</v>
      </c>
      <c r="J19" s="44">
        <v>6542</v>
      </c>
      <c r="K19" s="44">
        <v>6803</v>
      </c>
      <c r="L19" s="45"/>
      <c r="M19" s="44">
        <v>16723390</v>
      </c>
      <c r="N19" s="46">
        <v>0.93214707065971669</v>
      </c>
      <c r="O19" s="50">
        <v>10132950</v>
      </c>
      <c r="P19" s="46">
        <v>0.52696055936326536</v>
      </c>
      <c r="Q19" s="44">
        <v>43080</v>
      </c>
      <c r="R19" s="47">
        <v>0.30977251624883939</v>
      </c>
    </row>
    <row r="20" spans="1:18" x14ac:dyDescent="0.45">
      <c r="A20" s="48" t="s">
        <v>27</v>
      </c>
      <c r="B20" s="43">
        <v>14145007</v>
      </c>
      <c r="C20" s="43">
        <v>10814504</v>
      </c>
      <c r="D20" s="43">
        <v>5432981</v>
      </c>
      <c r="E20" s="44">
        <v>5381523</v>
      </c>
      <c r="F20" s="49">
        <v>3324425</v>
      </c>
      <c r="G20" s="44">
        <v>1665257</v>
      </c>
      <c r="H20" s="44">
        <v>1659168</v>
      </c>
      <c r="I20" s="44">
        <v>6078</v>
      </c>
      <c r="J20" s="44">
        <v>3060</v>
      </c>
      <c r="K20" s="44">
        <v>3018</v>
      </c>
      <c r="L20" s="45"/>
      <c r="M20" s="44">
        <v>11302135</v>
      </c>
      <c r="N20" s="46">
        <v>0.95685496589803609</v>
      </c>
      <c r="O20" s="50">
        <v>1939600</v>
      </c>
      <c r="P20" s="46">
        <v>1.7139745308310992</v>
      </c>
      <c r="Q20" s="44">
        <v>11520</v>
      </c>
      <c r="R20" s="47">
        <v>0.52760416666666665</v>
      </c>
    </row>
    <row r="21" spans="1:18" x14ac:dyDescent="0.45">
      <c r="A21" s="48" t="s">
        <v>28</v>
      </c>
      <c r="B21" s="43">
        <v>3470001</v>
      </c>
      <c r="C21" s="43">
        <v>2900714</v>
      </c>
      <c r="D21" s="43">
        <v>1456298</v>
      </c>
      <c r="E21" s="44">
        <v>1444416</v>
      </c>
      <c r="F21" s="49">
        <v>569209</v>
      </c>
      <c r="G21" s="44">
        <v>285802</v>
      </c>
      <c r="H21" s="44">
        <v>283407</v>
      </c>
      <c r="I21" s="44">
        <v>78</v>
      </c>
      <c r="J21" s="44">
        <v>35</v>
      </c>
      <c r="K21" s="44">
        <v>43</v>
      </c>
      <c r="L21" s="45"/>
      <c r="M21" s="44">
        <v>3050705</v>
      </c>
      <c r="N21" s="46">
        <v>0.95083398755369664</v>
      </c>
      <c r="O21" s="50">
        <v>584800</v>
      </c>
      <c r="P21" s="46">
        <v>0.9733396032831737</v>
      </c>
      <c r="Q21" s="44">
        <v>240</v>
      </c>
      <c r="R21" s="47">
        <v>0.32500000000000001</v>
      </c>
    </row>
    <row r="22" spans="1:18" x14ac:dyDescent="0.45">
      <c r="A22" s="48" t="s">
        <v>29</v>
      </c>
      <c r="B22" s="43">
        <v>1648136</v>
      </c>
      <c r="C22" s="43">
        <v>1462489</v>
      </c>
      <c r="D22" s="43">
        <v>734949</v>
      </c>
      <c r="E22" s="44">
        <v>727540</v>
      </c>
      <c r="F22" s="49">
        <v>185435</v>
      </c>
      <c r="G22" s="44">
        <v>92964</v>
      </c>
      <c r="H22" s="44">
        <v>92471</v>
      </c>
      <c r="I22" s="44">
        <v>212</v>
      </c>
      <c r="J22" s="44">
        <v>110</v>
      </c>
      <c r="K22" s="44">
        <v>102</v>
      </c>
      <c r="L22" s="45"/>
      <c r="M22" s="44">
        <v>1499620</v>
      </c>
      <c r="N22" s="46">
        <v>0.97523972739760745</v>
      </c>
      <c r="O22" s="50">
        <v>176600</v>
      </c>
      <c r="P22" s="46">
        <v>1.0500283125707814</v>
      </c>
      <c r="Q22" s="44">
        <v>400</v>
      </c>
      <c r="R22" s="47">
        <v>0.53</v>
      </c>
    </row>
    <row r="23" spans="1:18" x14ac:dyDescent="0.45">
      <c r="A23" s="48" t="s">
        <v>30</v>
      </c>
      <c r="B23" s="43">
        <v>1701110</v>
      </c>
      <c r="C23" s="43">
        <v>1495448</v>
      </c>
      <c r="D23" s="43">
        <v>751306</v>
      </c>
      <c r="E23" s="44">
        <v>744142</v>
      </c>
      <c r="F23" s="49">
        <v>204665</v>
      </c>
      <c r="G23" s="44">
        <v>102706</v>
      </c>
      <c r="H23" s="44">
        <v>101959</v>
      </c>
      <c r="I23" s="44">
        <v>997</v>
      </c>
      <c r="J23" s="44">
        <v>503</v>
      </c>
      <c r="K23" s="44">
        <v>494</v>
      </c>
      <c r="L23" s="45"/>
      <c r="M23" s="44">
        <v>1531830</v>
      </c>
      <c r="N23" s="46">
        <v>0.97624932270552212</v>
      </c>
      <c r="O23" s="50">
        <v>220900</v>
      </c>
      <c r="P23" s="46">
        <v>0.92650520597555452</v>
      </c>
      <c r="Q23" s="44">
        <v>1080</v>
      </c>
      <c r="R23" s="47">
        <v>0.92314814814814816</v>
      </c>
    </row>
    <row r="24" spans="1:18" x14ac:dyDescent="0.45">
      <c r="A24" s="48" t="s">
        <v>31</v>
      </c>
      <c r="B24" s="43">
        <v>1170511</v>
      </c>
      <c r="C24" s="43">
        <v>1029461</v>
      </c>
      <c r="D24" s="43">
        <v>517899</v>
      </c>
      <c r="E24" s="44">
        <v>511562</v>
      </c>
      <c r="F24" s="49">
        <v>140975</v>
      </c>
      <c r="G24" s="44">
        <v>71023</v>
      </c>
      <c r="H24" s="44">
        <v>69952</v>
      </c>
      <c r="I24" s="44">
        <v>75</v>
      </c>
      <c r="J24" s="44">
        <v>33</v>
      </c>
      <c r="K24" s="44">
        <v>42</v>
      </c>
      <c r="L24" s="45"/>
      <c r="M24" s="44">
        <v>1060670</v>
      </c>
      <c r="N24" s="46">
        <v>0.97057614526667102</v>
      </c>
      <c r="O24" s="50">
        <v>145200</v>
      </c>
      <c r="P24" s="46">
        <v>0.9709022038567493</v>
      </c>
      <c r="Q24" s="44">
        <v>140</v>
      </c>
      <c r="R24" s="47">
        <v>0.5357142857142857</v>
      </c>
    </row>
    <row r="25" spans="1:18" x14ac:dyDescent="0.45">
      <c r="A25" s="48" t="s">
        <v>32</v>
      </c>
      <c r="B25" s="43">
        <v>1252896</v>
      </c>
      <c r="C25" s="43">
        <v>1104222</v>
      </c>
      <c r="D25" s="43">
        <v>554406</v>
      </c>
      <c r="E25" s="44">
        <v>549816</v>
      </c>
      <c r="F25" s="49">
        <v>148647</v>
      </c>
      <c r="G25" s="44">
        <v>74682</v>
      </c>
      <c r="H25" s="44">
        <v>73965</v>
      </c>
      <c r="I25" s="44">
        <v>27</v>
      </c>
      <c r="J25" s="44">
        <v>10</v>
      </c>
      <c r="K25" s="44">
        <v>17</v>
      </c>
      <c r="L25" s="45"/>
      <c r="M25" s="44">
        <v>1188890</v>
      </c>
      <c r="N25" s="46">
        <v>0.92878399179066184</v>
      </c>
      <c r="O25" s="50">
        <v>139400</v>
      </c>
      <c r="P25" s="46">
        <v>1.0663342898134864</v>
      </c>
      <c r="Q25" s="44">
        <v>280</v>
      </c>
      <c r="R25" s="47">
        <v>9.6428571428571433E-2</v>
      </c>
    </row>
    <row r="26" spans="1:18" x14ac:dyDescent="0.45">
      <c r="A26" s="48" t="s">
        <v>33</v>
      </c>
      <c r="B26" s="43">
        <v>3170982</v>
      </c>
      <c r="C26" s="43">
        <v>2883252</v>
      </c>
      <c r="D26" s="43">
        <v>1446727</v>
      </c>
      <c r="E26" s="44">
        <v>1436525</v>
      </c>
      <c r="F26" s="49">
        <v>287609</v>
      </c>
      <c r="G26" s="44">
        <v>144735</v>
      </c>
      <c r="H26" s="44">
        <v>142874</v>
      </c>
      <c r="I26" s="44">
        <v>121</v>
      </c>
      <c r="J26" s="44">
        <v>55</v>
      </c>
      <c r="K26" s="44">
        <v>66</v>
      </c>
      <c r="L26" s="45"/>
      <c r="M26" s="44">
        <v>2981770</v>
      </c>
      <c r="N26" s="46">
        <v>0.9669598929494897</v>
      </c>
      <c r="O26" s="50">
        <v>268100</v>
      </c>
      <c r="P26" s="46">
        <v>1.0727676240208877</v>
      </c>
      <c r="Q26" s="44">
        <v>140</v>
      </c>
      <c r="R26" s="47">
        <v>0.86428571428571432</v>
      </c>
    </row>
    <row r="27" spans="1:18" x14ac:dyDescent="0.45">
      <c r="A27" s="48" t="s">
        <v>34</v>
      </c>
      <c r="B27" s="43">
        <v>3069637</v>
      </c>
      <c r="C27" s="43">
        <v>2729545</v>
      </c>
      <c r="D27" s="43">
        <v>1371192</v>
      </c>
      <c r="E27" s="44">
        <v>1358353</v>
      </c>
      <c r="F27" s="49">
        <v>337965</v>
      </c>
      <c r="G27" s="44">
        <v>170230</v>
      </c>
      <c r="H27" s="44">
        <v>167735</v>
      </c>
      <c r="I27" s="44">
        <v>2127</v>
      </c>
      <c r="J27" s="44">
        <v>1066</v>
      </c>
      <c r="K27" s="44">
        <v>1061</v>
      </c>
      <c r="L27" s="45"/>
      <c r="M27" s="44">
        <v>2806725</v>
      </c>
      <c r="N27" s="46">
        <v>0.97250175916771331</v>
      </c>
      <c r="O27" s="50">
        <v>279600</v>
      </c>
      <c r="P27" s="46">
        <v>1.208744635193133</v>
      </c>
      <c r="Q27" s="44">
        <v>2560</v>
      </c>
      <c r="R27" s="47">
        <v>0.83085937499999996</v>
      </c>
    </row>
    <row r="28" spans="1:18" x14ac:dyDescent="0.45">
      <c r="A28" s="48" t="s">
        <v>35</v>
      </c>
      <c r="B28" s="43">
        <v>5814323</v>
      </c>
      <c r="C28" s="43">
        <v>5037319</v>
      </c>
      <c r="D28" s="43">
        <v>2531129</v>
      </c>
      <c r="E28" s="44">
        <v>2506190</v>
      </c>
      <c r="F28" s="49">
        <v>776824</v>
      </c>
      <c r="G28" s="44">
        <v>389620</v>
      </c>
      <c r="H28" s="44">
        <v>387204</v>
      </c>
      <c r="I28" s="44">
        <v>180</v>
      </c>
      <c r="J28" s="44">
        <v>91</v>
      </c>
      <c r="K28" s="44">
        <v>89</v>
      </c>
      <c r="L28" s="45"/>
      <c r="M28" s="44">
        <v>5097520</v>
      </c>
      <c r="N28" s="46">
        <v>0.98819013951882484</v>
      </c>
      <c r="O28" s="50">
        <v>752600</v>
      </c>
      <c r="P28" s="46">
        <v>1.0321870847727876</v>
      </c>
      <c r="Q28" s="44">
        <v>1040</v>
      </c>
      <c r="R28" s="47">
        <v>0.17307692307692307</v>
      </c>
    </row>
    <row r="29" spans="1:18" x14ac:dyDescent="0.45">
      <c r="A29" s="48" t="s">
        <v>36</v>
      </c>
      <c r="B29" s="43">
        <v>11063318</v>
      </c>
      <c r="C29" s="43">
        <v>8636208</v>
      </c>
      <c r="D29" s="43">
        <v>4339016</v>
      </c>
      <c r="E29" s="44">
        <v>4297192</v>
      </c>
      <c r="F29" s="49">
        <v>2426391</v>
      </c>
      <c r="G29" s="44">
        <v>1217507</v>
      </c>
      <c r="H29" s="44">
        <v>1208884</v>
      </c>
      <c r="I29" s="44">
        <v>719</v>
      </c>
      <c r="J29" s="44">
        <v>342</v>
      </c>
      <c r="K29" s="44">
        <v>377</v>
      </c>
      <c r="L29" s="45"/>
      <c r="M29" s="44">
        <v>9440310</v>
      </c>
      <c r="N29" s="46">
        <v>0.91482250053229186</v>
      </c>
      <c r="O29" s="50">
        <v>2709600</v>
      </c>
      <c r="P29" s="46">
        <v>0.895479406554473</v>
      </c>
      <c r="Q29" s="44">
        <v>1320</v>
      </c>
      <c r="R29" s="47">
        <v>0.54469696969696968</v>
      </c>
    </row>
    <row r="30" spans="1:18" x14ac:dyDescent="0.45">
      <c r="A30" s="48" t="s">
        <v>37</v>
      </c>
      <c r="B30" s="43">
        <v>2726327</v>
      </c>
      <c r="C30" s="43">
        <v>2456013</v>
      </c>
      <c r="D30" s="43">
        <v>1232891</v>
      </c>
      <c r="E30" s="44">
        <v>1223122</v>
      </c>
      <c r="F30" s="49">
        <v>269839</v>
      </c>
      <c r="G30" s="44">
        <v>135742</v>
      </c>
      <c r="H30" s="44">
        <v>134097</v>
      </c>
      <c r="I30" s="44">
        <v>475</v>
      </c>
      <c r="J30" s="44">
        <v>240</v>
      </c>
      <c r="K30" s="44">
        <v>235</v>
      </c>
      <c r="L30" s="45"/>
      <c r="M30" s="44">
        <v>2533015</v>
      </c>
      <c r="N30" s="46">
        <v>0.9696006537663614</v>
      </c>
      <c r="O30" s="50">
        <v>239400</v>
      </c>
      <c r="P30" s="46">
        <v>1.1271470342522973</v>
      </c>
      <c r="Q30" s="44">
        <v>780</v>
      </c>
      <c r="R30" s="47">
        <v>0.60897435897435892</v>
      </c>
    </row>
    <row r="31" spans="1:18" x14ac:dyDescent="0.45">
      <c r="A31" s="48" t="s">
        <v>38</v>
      </c>
      <c r="B31" s="43">
        <v>2147875</v>
      </c>
      <c r="C31" s="43">
        <v>1779533</v>
      </c>
      <c r="D31" s="43">
        <v>893959</v>
      </c>
      <c r="E31" s="44">
        <v>885574</v>
      </c>
      <c r="F31" s="49">
        <v>368250</v>
      </c>
      <c r="G31" s="44">
        <v>184531</v>
      </c>
      <c r="H31" s="44">
        <v>183719</v>
      </c>
      <c r="I31" s="44">
        <v>92</v>
      </c>
      <c r="J31" s="44">
        <v>48</v>
      </c>
      <c r="K31" s="44">
        <v>44</v>
      </c>
      <c r="L31" s="45"/>
      <c r="M31" s="44">
        <v>1819880</v>
      </c>
      <c r="N31" s="46">
        <v>0.97782985691364266</v>
      </c>
      <c r="O31" s="50">
        <v>348300</v>
      </c>
      <c r="P31" s="46">
        <v>1.0572782084409991</v>
      </c>
      <c r="Q31" s="44">
        <v>240</v>
      </c>
      <c r="R31" s="47">
        <v>0.38333333333333336</v>
      </c>
    </row>
    <row r="32" spans="1:18" x14ac:dyDescent="0.45">
      <c r="A32" s="48" t="s">
        <v>39</v>
      </c>
      <c r="B32" s="43">
        <v>3714146</v>
      </c>
      <c r="C32" s="43">
        <v>3063939</v>
      </c>
      <c r="D32" s="43">
        <v>1537643</v>
      </c>
      <c r="E32" s="44">
        <v>1526296</v>
      </c>
      <c r="F32" s="49">
        <v>649714</v>
      </c>
      <c r="G32" s="44">
        <v>326386</v>
      </c>
      <c r="H32" s="44">
        <v>323328</v>
      </c>
      <c r="I32" s="44">
        <v>493</v>
      </c>
      <c r="J32" s="44">
        <v>254</v>
      </c>
      <c r="K32" s="44">
        <v>239</v>
      </c>
      <c r="L32" s="45"/>
      <c r="M32" s="44">
        <v>3257495</v>
      </c>
      <c r="N32" s="46">
        <v>0.94058133627219687</v>
      </c>
      <c r="O32" s="50">
        <v>704200</v>
      </c>
      <c r="P32" s="46">
        <v>0.9226270945754047</v>
      </c>
      <c r="Q32" s="44">
        <v>1060</v>
      </c>
      <c r="R32" s="47">
        <v>0.46509433962264152</v>
      </c>
    </row>
    <row r="33" spans="1:18" x14ac:dyDescent="0.45">
      <c r="A33" s="48" t="s">
        <v>40</v>
      </c>
      <c r="B33" s="43">
        <v>12787317</v>
      </c>
      <c r="C33" s="43">
        <v>9858320</v>
      </c>
      <c r="D33" s="43">
        <v>4950850</v>
      </c>
      <c r="E33" s="44">
        <v>4907470</v>
      </c>
      <c r="F33" s="49">
        <v>2865202</v>
      </c>
      <c r="G33" s="44">
        <v>1436847</v>
      </c>
      <c r="H33" s="44">
        <v>1428355</v>
      </c>
      <c r="I33" s="44">
        <v>63795</v>
      </c>
      <c r="J33" s="44">
        <v>32140</v>
      </c>
      <c r="K33" s="44">
        <v>31655</v>
      </c>
      <c r="L33" s="45"/>
      <c r="M33" s="44">
        <v>10943765</v>
      </c>
      <c r="N33" s="46">
        <v>0.90081612680827849</v>
      </c>
      <c r="O33" s="50">
        <v>3481300</v>
      </c>
      <c r="P33" s="46">
        <v>0.82302645563438948</v>
      </c>
      <c r="Q33" s="44">
        <v>72560</v>
      </c>
      <c r="R33" s="47">
        <v>0.87920341786108047</v>
      </c>
    </row>
    <row r="34" spans="1:18" x14ac:dyDescent="0.45">
      <c r="A34" s="48" t="s">
        <v>41</v>
      </c>
      <c r="B34" s="43">
        <v>8211810</v>
      </c>
      <c r="C34" s="43">
        <v>6829274</v>
      </c>
      <c r="D34" s="43">
        <v>3429725</v>
      </c>
      <c r="E34" s="44">
        <v>3399549</v>
      </c>
      <c r="F34" s="49">
        <v>1381426</v>
      </c>
      <c r="G34" s="44">
        <v>694429</v>
      </c>
      <c r="H34" s="44">
        <v>686997</v>
      </c>
      <c r="I34" s="44">
        <v>1110</v>
      </c>
      <c r="J34" s="44">
        <v>546</v>
      </c>
      <c r="K34" s="44">
        <v>564</v>
      </c>
      <c r="L34" s="45"/>
      <c r="M34" s="44">
        <v>7254335</v>
      </c>
      <c r="N34" s="46">
        <v>0.94140593176355936</v>
      </c>
      <c r="O34" s="50">
        <v>1135400</v>
      </c>
      <c r="P34" s="46">
        <v>1.2166866302624626</v>
      </c>
      <c r="Q34" s="44">
        <v>2420</v>
      </c>
      <c r="R34" s="47">
        <v>0.45867768595041325</v>
      </c>
    </row>
    <row r="35" spans="1:18" x14ac:dyDescent="0.45">
      <c r="A35" s="48" t="s">
        <v>42</v>
      </c>
      <c r="B35" s="43">
        <v>2016672</v>
      </c>
      <c r="C35" s="43">
        <v>1794984</v>
      </c>
      <c r="D35" s="43">
        <v>901254</v>
      </c>
      <c r="E35" s="44">
        <v>893730</v>
      </c>
      <c r="F35" s="49">
        <v>221501</v>
      </c>
      <c r="G35" s="44">
        <v>111038</v>
      </c>
      <c r="H35" s="44">
        <v>110463</v>
      </c>
      <c r="I35" s="44">
        <v>187</v>
      </c>
      <c r="J35" s="44">
        <v>92</v>
      </c>
      <c r="K35" s="44">
        <v>95</v>
      </c>
      <c r="L35" s="45"/>
      <c r="M35" s="44">
        <v>1918100</v>
      </c>
      <c r="N35" s="46">
        <v>0.93581356550753347</v>
      </c>
      <c r="O35" s="50">
        <v>127300</v>
      </c>
      <c r="P35" s="46">
        <v>1.7399921445404556</v>
      </c>
      <c r="Q35" s="44">
        <v>680</v>
      </c>
      <c r="R35" s="47">
        <v>0.27500000000000002</v>
      </c>
    </row>
    <row r="36" spans="1:18" x14ac:dyDescent="0.45">
      <c r="A36" s="48" t="s">
        <v>43</v>
      </c>
      <c r="B36" s="43">
        <v>1372082</v>
      </c>
      <c r="C36" s="43">
        <v>1310153</v>
      </c>
      <c r="D36" s="43">
        <v>658100</v>
      </c>
      <c r="E36" s="44">
        <v>652053</v>
      </c>
      <c r="F36" s="49">
        <v>61854</v>
      </c>
      <c r="G36" s="44">
        <v>31053</v>
      </c>
      <c r="H36" s="44">
        <v>30801</v>
      </c>
      <c r="I36" s="44">
        <v>75</v>
      </c>
      <c r="J36" s="44">
        <v>39</v>
      </c>
      <c r="K36" s="44">
        <v>36</v>
      </c>
      <c r="L36" s="45"/>
      <c r="M36" s="44">
        <v>1354645</v>
      </c>
      <c r="N36" s="46">
        <v>0.96715597075248494</v>
      </c>
      <c r="O36" s="50">
        <v>48100</v>
      </c>
      <c r="P36" s="46">
        <v>1.2859459459459459</v>
      </c>
      <c r="Q36" s="44">
        <v>160</v>
      </c>
      <c r="R36" s="47">
        <v>0.46875</v>
      </c>
    </row>
    <row r="37" spans="1:18" x14ac:dyDescent="0.45">
      <c r="A37" s="48" t="s">
        <v>44</v>
      </c>
      <c r="B37" s="43">
        <v>800179</v>
      </c>
      <c r="C37" s="43">
        <v>700563</v>
      </c>
      <c r="D37" s="43">
        <v>352076</v>
      </c>
      <c r="E37" s="44">
        <v>348487</v>
      </c>
      <c r="F37" s="49">
        <v>99555</v>
      </c>
      <c r="G37" s="44">
        <v>49988</v>
      </c>
      <c r="H37" s="44">
        <v>49567</v>
      </c>
      <c r="I37" s="44">
        <v>61</v>
      </c>
      <c r="J37" s="44">
        <v>30</v>
      </c>
      <c r="K37" s="44">
        <v>31</v>
      </c>
      <c r="L37" s="45"/>
      <c r="M37" s="44">
        <v>764160</v>
      </c>
      <c r="N37" s="46">
        <v>0.91677528266331654</v>
      </c>
      <c r="O37" s="50">
        <v>110800</v>
      </c>
      <c r="P37" s="46">
        <v>0.89851083032490975</v>
      </c>
      <c r="Q37" s="44">
        <v>340</v>
      </c>
      <c r="R37" s="47">
        <v>0.17941176470588235</v>
      </c>
    </row>
    <row r="38" spans="1:18" x14ac:dyDescent="0.45">
      <c r="A38" s="48" t="s">
        <v>45</v>
      </c>
      <c r="B38" s="43">
        <v>1018897</v>
      </c>
      <c r="C38" s="43">
        <v>963681</v>
      </c>
      <c r="D38" s="43">
        <v>484316</v>
      </c>
      <c r="E38" s="44">
        <v>479365</v>
      </c>
      <c r="F38" s="49">
        <v>55108</v>
      </c>
      <c r="G38" s="44">
        <v>27647</v>
      </c>
      <c r="H38" s="44">
        <v>27461</v>
      </c>
      <c r="I38" s="44">
        <v>108</v>
      </c>
      <c r="J38" s="44">
        <v>50</v>
      </c>
      <c r="K38" s="44">
        <v>58</v>
      </c>
      <c r="L38" s="45"/>
      <c r="M38" s="44">
        <v>1001100</v>
      </c>
      <c r="N38" s="46">
        <v>0.96262211567276001</v>
      </c>
      <c r="O38" s="50">
        <v>47400</v>
      </c>
      <c r="P38" s="46">
        <v>1.1626160337552742</v>
      </c>
      <c r="Q38" s="44">
        <v>680</v>
      </c>
      <c r="R38" s="47">
        <v>0.1588235294117647</v>
      </c>
    </row>
    <row r="39" spans="1:18" x14ac:dyDescent="0.45">
      <c r="A39" s="48" t="s">
        <v>46</v>
      </c>
      <c r="B39" s="43">
        <v>2704612</v>
      </c>
      <c r="C39" s="43">
        <v>2372336</v>
      </c>
      <c r="D39" s="43">
        <v>1191479</v>
      </c>
      <c r="E39" s="44">
        <v>1180857</v>
      </c>
      <c r="F39" s="49">
        <v>331970</v>
      </c>
      <c r="G39" s="44">
        <v>166705</v>
      </c>
      <c r="H39" s="44">
        <v>165265</v>
      </c>
      <c r="I39" s="44">
        <v>306</v>
      </c>
      <c r="J39" s="44">
        <v>155</v>
      </c>
      <c r="K39" s="44">
        <v>151</v>
      </c>
      <c r="L39" s="45"/>
      <c r="M39" s="44">
        <v>2609730</v>
      </c>
      <c r="N39" s="46">
        <v>0.90903503427557641</v>
      </c>
      <c r="O39" s="50">
        <v>385900</v>
      </c>
      <c r="P39" s="46">
        <v>0.86024876911116865</v>
      </c>
      <c r="Q39" s="44">
        <v>700</v>
      </c>
      <c r="R39" s="47">
        <v>0.43714285714285717</v>
      </c>
    </row>
    <row r="40" spans="1:18" x14ac:dyDescent="0.45">
      <c r="A40" s="48" t="s">
        <v>47</v>
      </c>
      <c r="B40" s="43">
        <v>4075838</v>
      </c>
      <c r="C40" s="43">
        <v>3484969</v>
      </c>
      <c r="D40" s="43">
        <v>1750792</v>
      </c>
      <c r="E40" s="44">
        <v>1734177</v>
      </c>
      <c r="F40" s="49">
        <v>590754</v>
      </c>
      <c r="G40" s="44">
        <v>296682</v>
      </c>
      <c r="H40" s="44">
        <v>294072</v>
      </c>
      <c r="I40" s="44">
        <v>115</v>
      </c>
      <c r="J40" s="44">
        <v>59</v>
      </c>
      <c r="K40" s="44">
        <v>56</v>
      </c>
      <c r="L40" s="45"/>
      <c r="M40" s="44">
        <v>3699930</v>
      </c>
      <c r="N40" s="46">
        <v>0.94190133326846726</v>
      </c>
      <c r="O40" s="50">
        <v>616200</v>
      </c>
      <c r="P40" s="46">
        <v>0.95870496592015575</v>
      </c>
      <c r="Q40" s="44">
        <v>1140</v>
      </c>
      <c r="R40" s="47">
        <v>0.10087719298245613</v>
      </c>
    </row>
    <row r="41" spans="1:18" x14ac:dyDescent="0.45">
      <c r="A41" s="48" t="s">
        <v>48</v>
      </c>
      <c r="B41" s="43">
        <v>1998581</v>
      </c>
      <c r="C41" s="43">
        <v>1786709</v>
      </c>
      <c r="D41" s="43">
        <v>897823</v>
      </c>
      <c r="E41" s="44">
        <v>888886</v>
      </c>
      <c r="F41" s="49">
        <v>211819</v>
      </c>
      <c r="G41" s="44">
        <v>106447</v>
      </c>
      <c r="H41" s="44">
        <v>105372</v>
      </c>
      <c r="I41" s="44">
        <v>53</v>
      </c>
      <c r="J41" s="44">
        <v>30</v>
      </c>
      <c r="K41" s="44">
        <v>23</v>
      </c>
      <c r="L41" s="45"/>
      <c r="M41" s="44">
        <v>1904375</v>
      </c>
      <c r="N41" s="46">
        <v>0.93821279947489333</v>
      </c>
      <c r="O41" s="50">
        <v>210200</v>
      </c>
      <c r="P41" s="46">
        <v>1.0077021883920076</v>
      </c>
      <c r="Q41" s="44">
        <v>320</v>
      </c>
      <c r="R41" s="47">
        <v>0.16562499999999999</v>
      </c>
    </row>
    <row r="42" spans="1:18" x14ac:dyDescent="0.45">
      <c r="A42" s="48" t="s">
        <v>49</v>
      </c>
      <c r="B42" s="43">
        <v>1075323</v>
      </c>
      <c r="C42" s="43">
        <v>923890</v>
      </c>
      <c r="D42" s="43">
        <v>464483</v>
      </c>
      <c r="E42" s="44">
        <v>459407</v>
      </c>
      <c r="F42" s="49">
        <v>151270</v>
      </c>
      <c r="G42" s="44">
        <v>75808</v>
      </c>
      <c r="H42" s="44">
        <v>75462</v>
      </c>
      <c r="I42" s="44">
        <v>163</v>
      </c>
      <c r="J42" s="44">
        <v>79</v>
      </c>
      <c r="K42" s="44">
        <v>84</v>
      </c>
      <c r="L42" s="45"/>
      <c r="M42" s="44">
        <v>956805</v>
      </c>
      <c r="N42" s="46">
        <v>0.96559905100830368</v>
      </c>
      <c r="O42" s="50">
        <v>152900</v>
      </c>
      <c r="P42" s="46">
        <v>0.98933943754087639</v>
      </c>
      <c r="Q42" s="44">
        <v>640</v>
      </c>
      <c r="R42" s="47">
        <v>0.25468750000000001</v>
      </c>
    </row>
    <row r="43" spans="1:18" x14ac:dyDescent="0.45">
      <c r="A43" s="48" t="s">
        <v>50</v>
      </c>
      <c r="B43" s="43">
        <v>1419596</v>
      </c>
      <c r="C43" s="43">
        <v>1307691</v>
      </c>
      <c r="D43" s="43">
        <v>656741</v>
      </c>
      <c r="E43" s="44">
        <v>650950</v>
      </c>
      <c r="F43" s="49">
        <v>111732</v>
      </c>
      <c r="G43" s="44">
        <v>55988</v>
      </c>
      <c r="H43" s="44">
        <v>55744</v>
      </c>
      <c r="I43" s="44">
        <v>173</v>
      </c>
      <c r="J43" s="44">
        <v>85</v>
      </c>
      <c r="K43" s="44">
        <v>88</v>
      </c>
      <c r="L43" s="45"/>
      <c r="M43" s="44">
        <v>1361310</v>
      </c>
      <c r="N43" s="46">
        <v>0.9606122044207418</v>
      </c>
      <c r="O43" s="50">
        <v>102300</v>
      </c>
      <c r="P43" s="46">
        <v>1.0921994134897361</v>
      </c>
      <c r="Q43" s="44">
        <v>200</v>
      </c>
      <c r="R43" s="47">
        <v>0.86499999999999999</v>
      </c>
    </row>
    <row r="44" spans="1:18" x14ac:dyDescent="0.45">
      <c r="A44" s="48" t="s">
        <v>51</v>
      </c>
      <c r="B44" s="43">
        <v>2018060</v>
      </c>
      <c r="C44" s="43">
        <v>1885914</v>
      </c>
      <c r="D44" s="43">
        <v>947586</v>
      </c>
      <c r="E44" s="44">
        <v>938328</v>
      </c>
      <c r="F44" s="49">
        <v>132090</v>
      </c>
      <c r="G44" s="44">
        <v>66331</v>
      </c>
      <c r="H44" s="44">
        <v>65759</v>
      </c>
      <c r="I44" s="44">
        <v>56</v>
      </c>
      <c r="J44" s="44">
        <v>27</v>
      </c>
      <c r="K44" s="44">
        <v>29</v>
      </c>
      <c r="L44" s="45"/>
      <c r="M44" s="44">
        <v>1957850</v>
      </c>
      <c r="N44" s="46">
        <v>0.9632576550808285</v>
      </c>
      <c r="O44" s="50">
        <v>128400</v>
      </c>
      <c r="P44" s="46">
        <v>1.0287383177570093</v>
      </c>
      <c r="Q44" s="44">
        <v>100</v>
      </c>
      <c r="R44" s="47">
        <v>0.56000000000000005</v>
      </c>
    </row>
    <row r="45" spans="1:18" x14ac:dyDescent="0.45">
      <c r="A45" s="48" t="s">
        <v>52</v>
      </c>
      <c r="B45" s="43">
        <v>1020263</v>
      </c>
      <c r="C45" s="43">
        <v>961927</v>
      </c>
      <c r="D45" s="43">
        <v>483453</v>
      </c>
      <c r="E45" s="44">
        <v>478474</v>
      </c>
      <c r="F45" s="49">
        <v>58263</v>
      </c>
      <c r="G45" s="44">
        <v>29306</v>
      </c>
      <c r="H45" s="44">
        <v>28957</v>
      </c>
      <c r="I45" s="44">
        <v>73</v>
      </c>
      <c r="J45" s="44">
        <v>32</v>
      </c>
      <c r="K45" s="44">
        <v>41</v>
      </c>
      <c r="L45" s="45"/>
      <c r="M45" s="44">
        <v>1011795</v>
      </c>
      <c r="N45" s="46">
        <v>0.95071333619952658</v>
      </c>
      <c r="O45" s="50">
        <v>55600</v>
      </c>
      <c r="P45" s="46">
        <v>1.0478956834532374</v>
      </c>
      <c r="Q45" s="44">
        <v>140</v>
      </c>
      <c r="R45" s="47">
        <v>0.52142857142857146</v>
      </c>
    </row>
    <row r="46" spans="1:18" x14ac:dyDescent="0.45">
      <c r="A46" s="48" t="s">
        <v>53</v>
      </c>
      <c r="B46" s="43">
        <v>7542459</v>
      </c>
      <c r="C46" s="43">
        <v>6570759</v>
      </c>
      <c r="D46" s="43">
        <v>3303008</v>
      </c>
      <c r="E46" s="44">
        <v>3267751</v>
      </c>
      <c r="F46" s="49">
        <v>971511</v>
      </c>
      <c r="G46" s="44">
        <v>490210</v>
      </c>
      <c r="H46" s="44">
        <v>481301</v>
      </c>
      <c r="I46" s="44">
        <v>189</v>
      </c>
      <c r="J46" s="44">
        <v>99</v>
      </c>
      <c r="K46" s="44">
        <v>90</v>
      </c>
      <c r="L46" s="45"/>
      <c r="M46" s="44">
        <v>6655030</v>
      </c>
      <c r="N46" s="46">
        <v>0.98733724716492632</v>
      </c>
      <c r="O46" s="50">
        <v>1044200</v>
      </c>
      <c r="P46" s="46">
        <v>0.93038785673242674</v>
      </c>
      <c r="Q46" s="44">
        <v>700</v>
      </c>
      <c r="R46" s="47">
        <v>0.27</v>
      </c>
    </row>
    <row r="47" spans="1:18" x14ac:dyDescent="0.45">
      <c r="A47" s="48" t="s">
        <v>54</v>
      </c>
      <c r="B47" s="43">
        <v>1170215</v>
      </c>
      <c r="C47" s="43">
        <v>1086878</v>
      </c>
      <c r="D47" s="43">
        <v>546156</v>
      </c>
      <c r="E47" s="44">
        <v>540722</v>
      </c>
      <c r="F47" s="49">
        <v>83321</v>
      </c>
      <c r="G47" s="44">
        <v>41979</v>
      </c>
      <c r="H47" s="44">
        <v>41342</v>
      </c>
      <c r="I47" s="44">
        <v>16</v>
      </c>
      <c r="J47" s="44">
        <v>5</v>
      </c>
      <c r="K47" s="44">
        <v>11</v>
      </c>
      <c r="L47" s="45"/>
      <c r="M47" s="44">
        <v>1163505</v>
      </c>
      <c r="N47" s="46">
        <v>0.93414123703808749</v>
      </c>
      <c r="O47" s="50">
        <v>74400</v>
      </c>
      <c r="P47" s="46">
        <v>1.1199059139784946</v>
      </c>
      <c r="Q47" s="44">
        <v>140</v>
      </c>
      <c r="R47" s="47">
        <v>0.11428571428571428</v>
      </c>
    </row>
    <row r="48" spans="1:18" x14ac:dyDescent="0.45">
      <c r="A48" s="48" t="s">
        <v>55</v>
      </c>
      <c r="B48" s="43">
        <v>1994391</v>
      </c>
      <c r="C48" s="43">
        <v>1710968</v>
      </c>
      <c r="D48" s="43">
        <v>859133</v>
      </c>
      <c r="E48" s="44">
        <v>851835</v>
      </c>
      <c r="F48" s="49">
        <v>283394</v>
      </c>
      <c r="G48" s="44">
        <v>142018</v>
      </c>
      <c r="H48" s="44">
        <v>141376</v>
      </c>
      <c r="I48" s="44">
        <v>29</v>
      </c>
      <c r="J48" s="44">
        <v>12</v>
      </c>
      <c r="K48" s="44">
        <v>17</v>
      </c>
      <c r="L48" s="45"/>
      <c r="M48" s="44">
        <v>1778150</v>
      </c>
      <c r="N48" s="46">
        <v>0.96221803559879648</v>
      </c>
      <c r="O48" s="50">
        <v>288800</v>
      </c>
      <c r="P48" s="46">
        <v>0.98128116343490301</v>
      </c>
      <c r="Q48" s="44">
        <v>160</v>
      </c>
      <c r="R48" s="47">
        <v>0.18124999999999999</v>
      </c>
    </row>
    <row r="49" spans="1:18" x14ac:dyDescent="0.45">
      <c r="A49" s="48" t="s">
        <v>56</v>
      </c>
      <c r="B49" s="43">
        <v>2617331</v>
      </c>
      <c r="C49" s="43">
        <v>2249790</v>
      </c>
      <c r="D49" s="43">
        <v>1129489</v>
      </c>
      <c r="E49" s="44">
        <v>1120301</v>
      </c>
      <c r="F49" s="49">
        <v>367292</v>
      </c>
      <c r="G49" s="44">
        <v>184248</v>
      </c>
      <c r="H49" s="44">
        <v>183044</v>
      </c>
      <c r="I49" s="44">
        <v>249</v>
      </c>
      <c r="J49" s="44">
        <v>125</v>
      </c>
      <c r="K49" s="44">
        <v>124</v>
      </c>
      <c r="L49" s="45"/>
      <c r="M49" s="44">
        <v>2341355</v>
      </c>
      <c r="N49" s="46">
        <v>0.96089230381552559</v>
      </c>
      <c r="O49" s="50">
        <v>349700</v>
      </c>
      <c r="P49" s="46">
        <v>1.0503059765513296</v>
      </c>
      <c r="Q49" s="44">
        <v>720</v>
      </c>
      <c r="R49" s="47">
        <v>0.34583333333333333</v>
      </c>
    </row>
    <row r="50" spans="1:18" x14ac:dyDescent="0.45">
      <c r="A50" s="48" t="s">
        <v>57</v>
      </c>
      <c r="B50" s="43">
        <v>1666038</v>
      </c>
      <c r="C50" s="43">
        <v>1530587</v>
      </c>
      <c r="D50" s="43">
        <v>769357</v>
      </c>
      <c r="E50" s="44">
        <v>761230</v>
      </c>
      <c r="F50" s="49">
        <v>135357</v>
      </c>
      <c r="G50" s="44">
        <v>67925</v>
      </c>
      <c r="H50" s="44">
        <v>67432</v>
      </c>
      <c r="I50" s="44">
        <v>94</v>
      </c>
      <c r="J50" s="44">
        <v>40</v>
      </c>
      <c r="K50" s="44">
        <v>54</v>
      </c>
      <c r="L50" s="45"/>
      <c r="M50" s="44">
        <v>1575525</v>
      </c>
      <c r="N50" s="46">
        <v>0.97147744402659431</v>
      </c>
      <c r="O50" s="50">
        <v>125500</v>
      </c>
      <c r="P50" s="46">
        <v>1.0785418326693228</v>
      </c>
      <c r="Q50" s="44">
        <v>340</v>
      </c>
      <c r="R50" s="47">
        <v>0.27647058823529413</v>
      </c>
    </row>
    <row r="51" spans="1:18" x14ac:dyDescent="0.45">
      <c r="A51" s="48" t="s">
        <v>58</v>
      </c>
      <c r="B51" s="43">
        <v>1579714</v>
      </c>
      <c r="C51" s="43">
        <v>1517053</v>
      </c>
      <c r="D51" s="43">
        <v>762910</v>
      </c>
      <c r="E51" s="44">
        <v>754143</v>
      </c>
      <c r="F51" s="49">
        <v>62634</v>
      </c>
      <c r="G51" s="44">
        <v>31457</v>
      </c>
      <c r="H51" s="44">
        <v>31177</v>
      </c>
      <c r="I51" s="44">
        <v>27</v>
      </c>
      <c r="J51" s="44">
        <v>10</v>
      </c>
      <c r="K51" s="44">
        <v>17</v>
      </c>
      <c r="L51" s="45"/>
      <c r="M51" s="44">
        <v>1586095</v>
      </c>
      <c r="N51" s="46">
        <v>0.95647045101333783</v>
      </c>
      <c r="O51" s="50">
        <v>55600</v>
      </c>
      <c r="P51" s="46">
        <v>1.1265107913669066</v>
      </c>
      <c r="Q51" s="44">
        <v>200</v>
      </c>
      <c r="R51" s="47">
        <v>0.13500000000000001</v>
      </c>
    </row>
    <row r="52" spans="1:18" x14ac:dyDescent="0.45">
      <c r="A52" s="48" t="s">
        <v>59</v>
      </c>
      <c r="B52" s="43">
        <v>2362801</v>
      </c>
      <c r="C52" s="43">
        <v>2165382</v>
      </c>
      <c r="D52" s="43">
        <v>1088475</v>
      </c>
      <c r="E52" s="44">
        <v>1076907</v>
      </c>
      <c r="F52" s="49">
        <v>197185</v>
      </c>
      <c r="G52" s="44">
        <v>99196</v>
      </c>
      <c r="H52" s="44">
        <v>97989</v>
      </c>
      <c r="I52" s="44">
        <v>234</v>
      </c>
      <c r="J52" s="44">
        <v>115</v>
      </c>
      <c r="K52" s="44">
        <v>119</v>
      </c>
      <c r="L52" s="45"/>
      <c r="M52" s="44">
        <v>2238210</v>
      </c>
      <c r="N52" s="46">
        <v>0.96746149825083438</v>
      </c>
      <c r="O52" s="50">
        <v>197100</v>
      </c>
      <c r="P52" s="46">
        <v>1.0004312531709791</v>
      </c>
      <c r="Q52" s="44">
        <v>340</v>
      </c>
      <c r="R52" s="47">
        <v>0.68823529411764706</v>
      </c>
    </row>
    <row r="53" spans="1:18" x14ac:dyDescent="0.45">
      <c r="A53" s="48" t="s">
        <v>60</v>
      </c>
      <c r="B53" s="43">
        <v>1935809</v>
      </c>
      <c r="C53" s="43">
        <v>1657196</v>
      </c>
      <c r="D53" s="43">
        <v>833727</v>
      </c>
      <c r="E53" s="44">
        <v>823469</v>
      </c>
      <c r="F53" s="49">
        <v>278135</v>
      </c>
      <c r="G53" s="44">
        <v>139870</v>
      </c>
      <c r="H53" s="44">
        <v>138265</v>
      </c>
      <c r="I53" s="44">
        <v>478</v>
      </c>
      <c r="J53" s="44">
        <v>242</v>
      </c>
      <c r="K53" s="44">
        <v>236</v>
      </c>
      <c r="L53" s="45"/>
      <c r="M53" s="44">
        <v>1864325</v>
      </c>
      <c r="N53" s="46">
        <v>0.8888986630549931</v>
      </c>
      <c r="O53" s="50">
        <v>305500</v>
      </c>
      <c r="P53" s="46">
        <v>0.91042553191489362</v>
      </c>
      <c r="Q53" s="44">
        <v>1140</v>
      </c>
      <c r="R53" s="47">
        <v>0.41929824561403511</v>
      </c>
    </row>
    <row r="55" spans="1:18" x14ac:dyDescent="0.45">
      <c r="A55" s="100" t="s">
        <v>125</v>
      </c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</row>
    <row r="56" spans="1:18" x14ac:dyDescent="0.45">
      <c r="A56" s="112" t="s">
        <v>126</v>
      </c>
      <c r="B56" s="112"/>
      <c r="C56" s="112"/>
      <c r="D56" s="112"/>
      <c r="E56" s="112"/>
      <c r="F56" s="112"/>
      <c r="G56" s="112"/>
      <c r="H56" s="112"/>
      <c r="I56" s="112"/>
      <c r="J56" s="112"/>
      <c r="K56" s="112"/>
      <c r="L56" s="112"/>
      <c r="M56" s="112"/>
      <c r="N56" s="112"/>
      <c r="O56" s="112"/>
      <c r="P56" s="112"/>
    </row>
    <row r="57" spans="1:18" x14ac:dyDescent="0.45">
      <c r="A57" s="112" t="s">
        <v>127</v>
      </c>
      <c r="B57" s="112"/>
      <c r="C57" s="112"/>
      <c r="D57" s="112"/>
      <c r="E57" s="112"/>
      <c r="F57" s="112"/>
      <c r="G57" s="112"/>
      <c r="H57" s="112"/>
      <c r="I57" s="112"/>
      <c r="J57" s="112"/>
      <c r="K57" s="112"/>
      <c r="L57" s="112"/>
      <c r="M57" s="112"/>
      <c r="N57" s="112"/>
      <c r="O57" s="112"/>
      <c r="P57" s="112"/>
    </row>
    <row r="58" spans="1:18" x14ac:dyDescent="0.45">
      <c r="A58" s="112" t="s">
        <v>128</v>
      </c>
      <c r="B58" s="112"/>
      <c r="C58" s="112"/>
      <c r="D58" s="112"/>
      <c r="E58" s="112"/>
      <c r="F58" s="112"/>
      <c r="G58" s="112"/>
      <c r="H58" s="112"/>
      <c r="I58" s="112"/>
      <c r="J58" s="112"/>
      <c r="K58" s="112"/>
      <c r="L58" s="112"/>
      <c r="M58" s="112"/>
      <c r="N58" s="112"/>
      <c r="O58" s="112"/>
      <c r="P58" s="112"/>
    </row>
    <row r="59" spans="1:18" ht="18" customHeight="1" x14ac:dyDescent="0.45">
      <c r="A59" s="100" t="s">
        <v>129</v>
      </c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</row>
    <row r="60" spans="1:18" x14ac:dyDescent="0.45">
      <c r="A60" s="22" t="s">
        <v>130</v>
      </c>
    </row>
    <row r="61" spans="1:18" x14ac:dyDescent="0.45">
      <c r="A61" s="22" t="s">
        <v>131</v>
      </c>
    </row>
  </sheetData>
  <mergeCells count="16">
    <mergeCell ref="A59:P59"/>
    <mergeCell ref="Q2:R2"/>
    <mergeCell ref="A3:A5"/>
    <mergeCell ref="B3:K3"/>
    <mergeCell ref="M3:R3"/>
    <mergeCell ref="B4:B5"/>
    <mergeCell ref="C4:E4"/>
    <mergeCell ref="F4:H4"/>
    <mergeCell ref="I4:K4"/>
    <mergeCell ref="M4:N4"/>
    <mergeCell ref="O4:P4"/>
    <mergeCell ref="Q4:R4"/>
    <mergeCell ref="A55:P55"/>
    <mergeCell ref="A56:P56"/>
    <mergeCell ref="A57:P57"/>
    <mergeCell ref="A58:P58"/>
  </mergeCells>
  <phoneticPr fontId="2"/>
  <pageMargins left="0.7" right="0.7" top="0.75" bottom="0.75" header="0.3" footer="0.3"/>
  <pageSetup paperSize="9" scale="43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9"/>
  <sheetViews>
    <sheetView workbookViewId="0">
      <selection activeCell="E7" sqref="E7"/>
    </sheetView>
  </sheetViews>
  <sheetFormatPr defaultRowHeight="18" x14ac:dyDescent="0.45"/>
  <cols>
    <col min="1" max="1" width="12" customWidth="1"/>
    <col min="2" max="2" width="15.09765625" customWidth="1"/>
    <col min="3" max="5" width="13.8984375" customWidth="1"/>
    <col min="6" max="6" width="17" customWidth="1"/>
  </cols>
  <sheetData>
    <row r="1" spans="1:6" x14ac:dyDescent="0.45">
      <c r="A1" t="s">
        <v>132</v>
      </c>
    </row>
    <row r="2" spans="1:6" x14ac:dyDescent="0.45">
      <c r="D2" s="52" t="s">
        <v>133</v>
      </c>
    </row>
    <row r="3" spans="1:6" ht="36" x14ac:dyDescent="0.45">
      <c r="A3" s="48" t="s">
        <v>3</v>
      </c>
      <c r="B3" s="42" t="s">
        <v>134</v>
      </c>
      <c r="C3" s="53" t="s">
        <v>96</v>
      </c>
      <c r="D3" s="53" t="s">
        <v>97</v>
      </c>
      <c r="E3" s="24"/>
    </row>
    <row r="4" spans="1:6" x14ac:dyDescent="0.45">
      <c r="A4" s="31" t="s">
        <v>13</v>
      </c>
      <c r="B4" s="54">
        <f>SUM(B5:B51)</f>
        <v>12294115</v>
      </c>
      <c r="C4" s="54">
        <f t="shared" ref="C4:D4" si="0">SUM(C5:C51)</f>
        <v>6532164</v>
      </c>
      <c r="D4" s="54">
        <f t="shared" si="0"/>
        <v>5761951</v>
      </c>
      <c r="E4" s="55"/>
    </row>
    <row r="5" spans="1:6" x14ac:dyDescent="0.45">
      <c r="A5" s="48" t="s">
        <v>14</v>
      </c>
      <c r="B5" s="54">
        <f>SUM(C5:D5)</f>
        <v>622010</v>
      </c>
      <c r="C5" s="54">
        <v>329121</v>
      </c>
      <c r="D5" s="54">
        <v>292889</v>
      </c>
      <c r="E5" s="55"/>
    </row>
    <row r="6" spans="1:6" x14ac:dyDescent="0.45">
      <c r="A6" s="48" t="s">
        <v>15</v>
      </c>
      <c r="B6" s="54">
        <f t="shared" ref="B6:B51" si="1">SUM(C6:D6)</f>
        <v>127635</v>
      </c>
      <c r="C6" s="54">
        <v>67672</v>
      </c>
      <c r="D6" s="54">
        <v>59963</v>
      </c>
      <c r="E6" s="55"/>
    </row>
    <row r="7" spans="1:6" x14ac:dyDescent="0.45">
      <c r="A7" s="48" t="s">
        <v>16</v>
      </c>
      <c r="B7" s="54">
        <f t="shared" si="1"/>
        <v>136340</v>
      </c>
      <c r="C7" s="54">
        <v>72438</v>
      </c>
      <c r="D7" s="54">
        <v>63902</v>
      </c>
      <c r="E7" s="55"/>
    </row>
    <row r="8" spans="1:6" x14ac:dyDescent="0.45">
      <c r="A8" s="48" t="s">
        <v>17</v>
      </c>
      <c r="B8" s="54">
        <f t="shared" si="1"/>
        <v>279258</v>
      </c>
      <c r="C8" s="54">
        <v>151012</v>
      </c>
      <c r="D8" s="54">
        <v>128246</v>
      </c>
      <c r="E8" s="55"/>
    </row>
    <row r="9" spans="1:6" x14ac:dyDescent="0.45">
      <c r="A9" s="48" t="s">
        <v>18</v>
      </c>
      <c r="B9" s="54">
        <f t="shared" si="1"/>
        <v>109968</v>
      </c>
      <c r="C9" s="54">
        <v>57783</v>
      </c>
      <c r="D9" s="54">
        <v>52185</v>
      </c>
      <c r="E9" s="55"/>
    </row>
    <row r="10" spans="1:6" x14ac:dyDescent="0.45">
      <c r="A10" s="48" t="s">
        <v>19</v>
      </c>
      <c r="B10" s="54">
        <f t="shared" si="1"/>
        <v>114558</v>
      </c>
      <c r="C10" s="54">
        <v>59511</v>
      </c>
      <c r="D10" s="54">
        <v>55047</v>
      </c>
      <c r="E10" s="55"/>
    </row>
    <row r="11" spans="1:6" x14ac:dyDescent="0.45">
      <c r="A11" s="48" t="s">
        <v>20</v>
      </c>
      <c r="B11" s="54">
        <f t="shared" si="1"/>
        <v>202123</v>
      </c>
      <c r="C11" s="54">
        <v>105214</v>
      </c>
      <c r="D11" s="54">
        <v>96909</v>
      </c>
      <c r="E11" s="55"/>
    </row>
    <row r="12" spans="1:6" x14ac:dyDescent="0.45">
      <c r="A12" s="48" t="s">
        <v>21</v>
      </c>
      <c r="B12" s="54">
        <f t="shared" si="1"/>
        <v>272373</v>
      </c>
      <c r="C12" s="54">
        <v>145190</v>
      </c>
      <c r="D12" s="54">
        <v>127183</v>
      </c>
      <c r="E12" s="55"/>
      <c r="F12" s="1"/>
    </row>
    <row r="13" spans="1:6" x14ac:dyDescent="0.45">
      <c r="A13" s="51" t="s">
        <v>22</v>
      </c>
      <c r="B13" s="54">
        <f t="shared" si="1"/>
        <v>160736</v>
      </c>
      <c r="C13" s="54">
        <v>85170</v>
      </c>
      <c r="D13" s="54">
        <v>75566</v>
      </c>
      <c r="E13" s="24"/>
    </row>
    <row r="14" spans="1:6" x14ac:dyDescent="0.45">
      <c r="A14" s="48" t="s">
        <v>23</v>
      </c>
      <c r="B14" s="54">
        <f t="shared" si="1"/>
        <v>193603</v>
      </c>
      <c r="C14" s="54">
        <v>104105</v>
      </c>
      <c r="D14" s="54">
        <v>89498</v>
      </c>
    </row>
    <row r="15" spans="1:6" x14ac:dyDescent="0.45">
      <c r="A15" s="48" t="s">
        <v>24</v>
      </c>
      <c r="B15" s="54">
        <f t="shared" si="1"/>
        <v>594185</v>
      </c>
      <c r="C15" s="54">
        <v>316629</v>
      </c>
      <c r="D15" s="54">
        <v>277556</v>
      </c>
    </row>
    <row r="16" spans="1:6" x14ac:dyDescent="0.45">
      <c r="A16" s="48" t="s">
        <v>25</v>
      </c>
      <c r="B16" s="54">
        <f t="shared" si="1"/>
        <v>510380</v>
      </c>
      <c r="C16" s="54">
        <v>270761</v>
      </c>
      <c r="D16" s="54">
        <v>239619</v>
      </c>
    </row>
    <row r="17" spans="1:4" x14ac:dyDescent="0.45">
      <c r="A17" s="48" t="s">
        <v>26</v>
      </c>
      <c r="B17" s="54">
        <f t="shared" si="1"/>
        <v>1156429</v>
      </c>
      <c r="C17" s="54">
        <v>610484</v>
      </c>
      <c r="D17" s="54">
        <v>545945</v>
      </c>
    </row>
    <row r="18" spans="1:4" x14ac:dyDescent="0.45">
      <c r="A18" s="48" t="s">
        <v>27</v>
      </c>
      <c r="B18" s="54">
        <f t="shared" si="1"/>
        <v>744461</v>
      </c>
      <c r="C18" s="54">
        <v>396406</v>
      </c>
      <c r="D18" s="54">
        <v>348055</v>
      </c>
    </row>
    <row r="19" spans="1:4" x14ac:dyDescent="0.45">
      <c r="A19" s="48" t="s">
        <v>28</v>
      </c>
      <c r="B19" s="54">
        <f t="shared" si="1"/>
        <v>219377</v>
      </c>
      <c r="C19" s="54">
        <v>120665</v>
      </c>
      <c r="D19" s="54">
        <v>98712</v>
      </c>
    </row>
    <row r="20" spans="1:4" x14ac:dyDescent="0.45">
      <c r="A20" s="48" t="s">
        <v>29</v>
      </c>
      <c r="B20" s="54">
        <f t="shared" si="1"/>
        <v>108367</v>
      </c>
      <c r="C20" s="54">
        <v>56053</v>
      </c>
      <c r="D20" s="54">
        <v>52314</v>
      </c>
    </row>
    <row r="21" spans="1:4" x14ac:dyDescent="0.45">
      <c r="A21" s="48" t="s">
        <v>30</v>
      </c>
      <c r="B21" s="54">
        <f t="shared" si="1"/>
        <v>127843</v>
      </c>
      <c r="C21" s="54">
        <v>66996</v>
      </c>
      <c r="D21" s="54">
        <v>60847</v>
      </c>
    </row>
    <row r="22" spans="1:4" x14ac:dyDescent="0.45">
      <c r="A22" s="48" t="s">
        <v>31</v>
      </c>
      <c r="B22" s="54">
        <f t="shared" si="1"/>
        <v>94396</v>
      </c>
      <c r="C22" s="54">
        <v>48565</v>
      </c>
      <c r="D22" s="54">
        <v>45831</v>
      </c>
    </row>
    <row r="23" spans="1:4" x14ac:dyDescent="0.45">
      <c r="A23" s="48" t="s">
        <v>32</v>
      </c>
      <c r="B23" s="54">
        <f t="shared" si="1"/>
        <v>80670</v>
      </c>
      <c r="C23" s="54">
        <v>42589</v>
      </c>
      <c r="D23" s="54">
        <v>38081</v>
      </c>
    </row>
    <row r="24" spans="1:4" x14ac:dyDescent="0.45">
      <c r="A24" s="48" t="s">
        <v>33</v>
      </c>
      <c r="B24" s="54">
        <f t="shared" si="1"/>
        <v>196409</v>
      </c>
      <c r="C24" s="54">
        <v>104803</v>
      </c>
      <c r="D24" s="54">
        <v>91606</v>
      </c>
    </row>
    <row r="25" spans="1:4" x14ac:dyDescent="0.45">
      <c r="A25" s="48" t="s">
        <v>34</v>
      </c>
      <c r="B25" s="54">
        <f t="shared" si="1"/>
        <v>202127</v>
      </c>
      <c r="C25" s="54">
        <v>104076</v>
      </c>
      <c r="D25" s="54">
        <v>98051</v>
      </c>
    </row>
    <row r="26" spans="1:4" x14ac:dyDescent="0.45">
      <c r="A26" s="48" t="s">
        <v>35</v>
      </c>
      <c r="B26" s="54">
        <f t="shared" si="1"/>
        <v>311028</v>
      </c>
      <c r="C26" s="54">
        <v>163684</v>
      </c>
      <c r="D26" s="54">
        <v>147344</v>
      </c>
    </row>
    <row r="27" spans="1:4" x14ac:dyDescent="0.45">
      <c r="A27" s="48" t="s">
        <v>36</v>
      </c>
      <c r="B27" s="54">
        <f t="shared" si="1"/>
        <v>683602</v>
      </c>
      <c r="C27" s="54">
        <v>377735</v>
      </c>
      <c r="D27" s="54">
        <v>305867</v>
      </c>
    </row>
    <row r="28" spans="1:4" x14ac:dyDescent="0.45">
      <c r="A28" s="48" t="s">
        <v>37</v>
      </c>
      <c r="B28" s="54">
        <f t="shared" si="1"/>
        <v>170728</v>
      </c>
      <c r="C28" s="54">
        <v>89383</v>
      </c>
      <c r="D28" s="54">
        <v>81345</v>
      </c>
    </row>
    <row r="29" spans="1:4" x14ac:dyDescent="0.45">
      <c r="A29" s="48" t="s">
        <v>38</v>
      </c>
      <c r="B29" s="54">
        <f t="shared" si="1"/>
        <v>121154</v>
      </c>
      <c r="C29" s="54">
        <v>63126</v>
      </c>
      <c r="D29" s="54">
        <v>58028</v>
      </c>
    </row>
    <row r="30" spans="1:4" x14ac:dyDescent="0.45">
      <c r="A30" s="48" t="s">
        <v>39</v>
      </c>
      <c r="B30" s="54">
        <f t="shared" si="1"/>
        <v>262814</v>
      </c>
      <c r="C30" s="54">
        <v>141663</v>
      </c>
      <c r="D30" s="54">
        <v>121151</v>
      </c>
    </row>
    <row r="31" spans="1:4" x14ac:dyDescent="0.45">
      <c r="A31" s="48" t="s">
        <v>40</v>
      </c>
      <c r="B31" s="54">
        <f t="shared" si="1"/>
        <v>788849</v>
      </c>
      <c r="C31" s="54">
        <v>419978</v>
      </c>
      <c r="D31" s="54">
        <v>368871</v>
      </c>
    </row>
    <row r="32" spans="1:4" x14ac:dyDescent="0.45">
      <c r="A32" s="48" t="s">
        <v>41</v>
      </c>
      <c r="B32" s="54">
        <f t="shared" si="1"/>
        <v>503825</v>
      </c>
      <c r="C32" s="54">
        <v>265713</v>
      </c>
      <c r="D32" s="54">
        <v>238112</v>
      </c>
    </row>
    <row r="33" spans="1:4" x14ac:dyDescent="0.45">
      <c r="A33" s="48" t="s">
        <v>42</v>
      </c>
      <c r="B33" s="54">
        <f t="shared" si="1"/>
        <v>138127</v>
      </c>
      <c r="C33" s="54">
        <v>71939</v>
      </c>
      <c r="D33" s="54">
        <v>66188</v>
      </c>
    </row>
    <row r="34" spans="1:4" x14ac:dyDescent="0.45">
      <c r="A34" s="48" t="s">
        <v>43</v>
      </c>
      <c r="B34" s="54">
        <f t="shared" si="1"/>
        <v>101989</v>
      </c>
      <c r="C34" s="54">
        <v>53764</v>
      </c>
      <c r="D34" s="54">
        <v>48225</v>
      </c>
    </row>
    <row r="35" spans="1:4" x14ac:dyDescent="0.45">
      <c r="A35" s="48" t="s">
        <v>44</v>
      </c>
      <c r="B35" s="54">
        <f t="shared" si="1"/>
        <v>64807</v>
      </c>
      <c r="C35" s="54">
        <v>33734</v>
      </c>
      <c r="D35" s="54">
        <v>31073</v>
      </c>
    </row>
    <row r="36" spans="1:4" x14ac:dyDescent="0.45">
      <c r="A36" s="48" t="s">
        <v>45</v>
      </c>
      <c r="B36" s="54">
        <f t="shared" si="1"/>
        <v>75967</v>
      </c>
      <c r="C36" s="54">
        <v>40916</v>
      </c>
      <c r="D36" s="54">
        <v>35051</v>
      </c>
    </row>
    <row r="37" spans="1:4" x14ac:dyDescent="0.45">
      <c r="A37" s="48" t="s">
        <v>46</v>
      </c>
      <c r="B37" s="54">
        <f t="shared" si="1"/>
        <v>245459</v>
      </c>
      <c r="C37" s="54">
        <v>132914</v>
      </c>
      <c r="D37" s="54">
        <v>112545</v>
      </c>
    </row>
    <row r="38" spans="1:4" x14ac:dyDescent="0.45">
      <c r="A38" s="48" t="s">
        <v>47</v>
      </c>
      <c r="B38" s="54">
        <f t="shared" si="1"/>
        <v>317115</v>
      </c>
      <c r="C38" s="54">
        <v>166219</v>
      </c>
      <c r="D38" s="54">
        <v>150896</v>
      </c>
    </row>
    <row r="39" spans="1:4" x14ac:dyDescent="0.45">
      <c r="A39" s="48" t="s">
        <v>48</v>
      </c>
      <c r="B39" s="54">
        <f t="shared" si="1"/>
        <v>185631</v>
      </c>
      <c r="C39" s="54">
        <v>101685</v>
      </c>
      <c r="D39" s="54">
        <v>83946</v>
      </c>
    </row>
    <row r="40" spans="1:4" x14ac:dyDescent="0.45">
      <c r="A40" s="48" t="s">
        <v>49</v>
      </c>
      <c r="B40" s="54">
        <f t="shared" si="1"/>
        <v>98243</v>
      </c>
      <c r="C40" s="54">
        <v>51317</v>
      </c>
      <c r="D40" s="54">
        <v>46926</v>
      </c>
    </row>
    <row r="41" spans="1:4" x14ac:dyDescent="0.45">
      <c r="A41" s="48" t="s">
        <v>50</v>
      </c>
      <c r="B41" s="54">
        <f t="shared" si="1"/>
        <v>104837</v>
      </c>
      <c r="C41" s="54">
        <v>54695</v>
      </c>
      <c r="D41" s="54">
        <v>50142</v>
      </c>
    </row>
    <row r="42" spans="1:4" x14ac:dyDescent="0.45">
      <c r="A42" s="48" t="s">
        <v>51</v>
      </c>
      <c r="B42" s="54">
        <f t="shared" si="1"/>
        <v>158805</v>
      </c>
      <c r="C42" s="54">
        <v>81880</v>
      </c>
      <c r="D42" s="54">
        <v>76925</v>
      </c>
    </row>
    <row r="43" spans="1:4" x14ac:dyDescent="0.45">
      <c r="A43" s="48" t="s">
        <v>52</v>
      </c>
      <c r="B43" s="54">
        <f t="shared" si="1"/>
        <v>86080</v>
      </c>
      <c r="C43" s="54">
        <v>44293</v>
      </c>
      <c r="D43" s="54">
        <v>41787</v>
      </c>
    </row>
    <row r="44" spans="1:4" x14ac:dyDescent="0.45">
      <c r="A44" s="48" t="s">
        <v>53</v>
      </c>
      <c r="B44" s="54">
        <f t="shared" si="1"/>
        <v>524934</v>
      </c>
      <c r="C44" s="54">
        <v>284356</v>
      </c>
      <c r="D44" s="54">
        <v>240578</v>
      </c>
    </row>
    <row r="45" spans="1:4" x14ac:dyDescent="0.45">
      <c r="A45" s="48" t="s">
        <v>54</v>
      </c>
      <c r="B45" s="54">
        <f t="shared" si="1"/>
        <v>116046</v>
      </c>
      <c r="C45" s="54">
        <v>60085</v>
      </c>
      <c r="D45" s="54">
        <v>55961</v>
      </c>
    </row>
    <row r="46" spans="1:4" x14ac:dyDescent="0.45">
      <c r="A46" s="48" t="s">
        <v>55</v>
      </c>
      <c r="B46" s="54">
        <f t="shared" si="1"/>
        <v>151179</v>
      </c>
      <c r="C46" s="54">
        <v>80004</v>
      </c>
      <c r="D46" s="54">
        <v>71175</v>
      </c>
    </row>
    <row r="47" spans="1:4" x14ac:dyDescent="0.45">
      <c r="A47" s="48" t="s">
        <v>56</v>
      </c>
      <c r="B47" s="54">
        <f t="shared" si="1"/>
        <v>234197</v>
      </c>
      <c r="C47" s="54">
        <v>121032</v>
      </c>
      <c r="D47" s="54">
        <v>113165</v>
      </c>
    </row>
    <row r="48" spans="1:4" x14ac:dyDescent="0.45">
      <c r="A48" s="48" t="s">
        <v>57</v>
      </c>
      <c r="B48" s="54">
        <f t="shared" si="1"/>
        <v>139125</v>
      </c>
      <c r="C48" s="54">
        <v>73914</v>
      </c>
      <c r="D48" s="54">
        <v>65211</v>
      </c>
    </row>
    <row r="49" spans="1:4" x14ac:dyDescent="0.45">
      <c r="A49" s="48" t="s">
        <v>58</v>
      </c>
      <c r="B49" s="54">
        <f t="shared" si="1"/>
        <v>117802</v>
      </c>
      <c r="C49" s="54">
        <v>61886</v>
      </c>
      <c r="D49" s="54">
        <v>55916</v>
      </c>
    </row>
    <row r="50" spans="1:4" x14ac:dyDescent="0.45">
      <c r="A50" s="48" t="s">
        <v>59</v>
      </c>
      <c r="B50" s="54">
        <f t="shared" si="1"/>
        <v>204871</v>
      </c>
      <c r="C50" s="54">
        <v>109133</v>
      </c>
      <c r="D50" s="54">
        <v>95738</v>
      </c>
    </row>
    <row r="51" spans="1:4" x14ac:dyDescent="0.45">
      <c r="A51" s="48" t="s">
        <v>60</v>
      </c>
      <c r="B51" s="54">
        <f t="shared" si="1"/>
        <v>133653</v>
      </c>
      <c r="C51" s="54">
        <v>71873</v>
      </c>
      <c r="D51" s="54">
        <v>61780</v>
      </c>
    </row>
    <row r="53" spans="1:4" x14ac:dyDescent="0.45">
      <c r="A53" s="24" t="s">
        <v>135</v>
      </c>
    </row>
    <row r="54" spans="1:4" x14ac:dyDescent="0.45">
      <c r="A54" t="s">
        <v>136</v>
      </c>
    </row>
    <row r="55" spans="1:4" x14ac:dyDescent="0.45">
      <c r="A55" t="s">
        <v>137</v>
      </c>
    </row>
    <row r="56" spans="1:4" x14ac:dyDescent="0.45">
      <c r="A56" t="s">
        <v>138</v>
      </c>
    </row>
    <row r="57" spans="1:4" x14ac:dyDescent="0.45">
      <c r="A57" s="22" t="s">
        <v>139</v>
      </c>
    </row>
    <row r="58" spans="1:4" x14ac:dyDescent="0.45">
      <c r="A58" t="s">
        <v>140</v>
      </c>
    </row>
    <row r="59" spans="1:4" x14ac:dyDescent="0.45">
      <c r="A59" t="s">
        <v>141</v>
      </c>
    </row>
  </sheetData>
  <phoneticPr fontId="2"/>
  <pageMargins left="0.7" right="0.7" top="0.75" bottom="0.75" header="0.3" footer="0.3"/>
  <pageSetup paperSize="9" scale="65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E8684AFC7BA4E946AF96F6A5CBEE62BB" ma:contentTypeVersion="36" ma:contentTypeDescription="新しいドキュメントを作成します。" ma:contentTypeScope="" ma:versionID="2912107b7264d4aefd251cad6a34db0d">
  <xsd:schema xmlns:xsd="http://www.w3.org/2001/XMLSchema" xmlns:xs="http://www.w3.org/2001/XMLSchema" xmlns:p="http://schemas.microsoft.com/office/2006/metadata/properties" xmlns:ns1="http://schemas.microsoft.com/sharepoint/v3" xmlns:ns2="89559dea-130d-4237-8e78-1ce7f44b9a24" xmlns:ns3="0e1d05ab-b491-48cc-a1d7-91236226a3a4" targetNamespace="http://schemas.microsoft.com/office/2006/metadata/properties" ma:root="true" ma:fieldsID="3bdf01f10b0338da7a5a85bd71431d3e" ns1:_="" ns2:_="" ns3:_="">
    <xsd:import namespace="http://schemas.microsoft.com/sharepoint/v3"/>
    <xsd:import namespace="89559dea-130d-4237-8e78-1ce7f44b9a24"/>
    <xsd:import namespace="0e1d05ab-b491-48cc-a1d7-91236226a3a4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OCR" minOccurs="0"/>
                <xsd:element ref="ns1:_ip_UnifiedCompliancePolicyProperties" minOccurs="0"/>
                <xsd:element ref="ns1:_ip_UnifiedCompliancePolicyUIAction" minOccurs="0"/>
                <xsd:element ref="ns3:MediaServiceLocation" minOccurs="0"/>
                <xsd:element ref="ns2:SharedWithUsers" minOccurs="0"/>
                <xsd:element ref="ns2:SharedWithDetails" minOccurs="0"/>
                <xsd:element ref="ns3:d1ca" minOccurs="0"/>
                <xsd:element ref="ns3:_Flow_SignoffStatu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統合コンプライアンス ポリシーのプロパティ" ma:hidden="true" ma:internalName="_ip_UnifiedCompliancePolicyProperties">
      <xsd:simpleType>
        <xsd:restriction base="dms:Note"/>
      </xsd:simpleType>
    </xsd:element>
    <xsd:element name="_ip_UnifiedCompliancePolicyUIAction" ma:index="21" nillable="true" ma:displayName="統合コンプライアンス ポリシーの UI アクション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9559dea-130d-4237-8e78-1ce7f44b9a24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ドキュメント ID 値" ma:description="このアイテムに割り当てられているドキュメント ID の値です。" ma:internalName="_dlc_DocId" ma:readOnly="true">
      <xsd:simpleType>
        <xsd:restriction base="dms:Text"/>
      </xsd:simpleType>
    </xsd:element>
    <xsd:element name="_dlc_DocIdUrl" ma:index="9" nillable="true" ma:displayName="ドキュメントID:" ma:description="このドキュメントへの常時接続リンクです。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ID を保持" ma:description="追加時に ID を保持します。" ma:hidden="true" ma:internalName="_dlc_DocIdPersistId" ma:readOnly="true">
      <xsd:simpleType>
        <xsd:restriction base="dms:Boolean"/>
      </xsd:simpleType>
    </xsd:element>
    <xsd:element name="SharedWithUsers" ma:index="23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4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1d05ab-b491-48cc-a1d7-91236226a3a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2" nillable="true" ma:displayName="Location" ma:internalName="MediaServiceLocation" ma:readOnly="true">
      <xsd:simpleType>
        <xsd:restriction base="dms:Text"/>
      </xsd:simpleType>
    </xsd:element>
    <xsd:element name="d1ca" ma:index="25" nillable="true" ma:displayName="数値" ma:internalName="d1ca">
      <xsd:simpleType>
        <xsd:restriction base="dms:Number"/>
      </xsd:simpleType>
    </xsd:element>
    <xsd:element name="_Flow_SignoffStatus" ma:index="26" nillable="true" ma:displayName="承認の状態" ma:internalName="_x627f__x8a8d__x306e__x72b6__x614b_">
      <xsd:simpleType>
        <xsd:restriction base="dms:Text"/>
      </xsd:simpleType>
    </xsd:element>
    <xsd:element name="MediaLengthInSeconds" ma:index="27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89559dea-130d-4237-8e78-1ce7f44b9a24">DIGI-808455956-3492622</_dlc_DocId>
    <_dlc_DocIdUrl xmlns="89559dea-130d-4237-8e78-1ce7f44b9a24">
      <Url>https://digitalgojp.sharepoint.com/sites/digi_portal/_layouts/15/DocIdRedir.aspx?ID=DIGI-808455956-3492622</Url>
      <Description>DIGI-808455956-3492622</Description>
    </_dlc_DocIdUrl>
    <_Flow_SignoffStatus xmlns="0e1d05ab-b491-48cc-a1d7-91236226a3a4" xsi:nil="true"/>
    <_ip_UnifiedCompliancePolicyUIAction xmlns="http://schemas.microsoft.com/sharepoint/v3" xsi:nil="true"/>
    <_ip_UnifiedCompliancePolicyProperties xmlns="http://schemas.microsoft.com/sharepoint/v3" xsi:nil="true"/>
    <d1ca xmlns="0e1d05ab-b491-48cc-a1d7-91236226a3a4" xsi:nil="true"/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BAFB1BC-8910-4B68-9034-56928B707243}">
  <ds:schemaRefs>
    <ds:schemaRef ds:uri="http://schemas.microsoft.com/sharepoint/events"/>
  </ds:schemaRefs>
</ds:datastoreItem>
</file>

<file path=customXml/itemProps2.xml><?xml version="1.0" encoding="utf-8"?>
<ds:datastoreItem xmlns:ds="http://schemas.openxmlformats.org/officeDocument/2006/customXml" ds:itemID="{DAD25C75-A965-48B1-8C44-1E2B6840A91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89559dea-130d-4237-8e78-1ce7f44b9a24"/>
    <ds:schemaRef ds:uri="0e1d05ab-b491-48cc-a1d7-91236226a3a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F5390EB-78ED-43AD-AF36-DFF0F92F84BD}">
  <ds:schemaRefs>
    <ds:schemaRef ds:uri="http://schemas.microsoft.com/office/2006/metadata/properties"/>
    <ds:schemaRef ds:uri="http://schemas.microsoft.com/office/infopath/2007/PartnerControls"/>
    <ds:schemaRef ds:uri="89559dea-130d-4237-8e78-1ce7f44b9a24"/>
    <ds:schemaRef ds:uri="0e1d05ab-b491-48cc-a1d7-91236226a3a4"/>
    <ds:schemaRef ds:uri="http://schemas.microsoft.com/sharepoint/v3"/>
  </ds:schemaRefs>
</ds:datastoreItem>
</file>

<file path=customXml/itemProps4.xml><?xml version="1.0" encoding="utf-8"?>
<ds:datastoreItem xmlns:ds="http://schemas.openxmlformats.org/officeDocument/2006/customXml" ds:itemID="{898BCFA4-BF63-4501-BA08-F3AF0A93B1D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3</vt:i4>
      </vt:variant>
    </vt:vector>
  </HeadingPairs>
  <TitlesOfParts>
    <vt:vector size="8" baseType="lpstr">
      <vt:lpstr>進捗状況 (都道府県別)</vt:lpstr>
      <vt:lpstr>進捗状況（政令市・特別区）</vt:lpstr>
      <vt:lpstr>総接種回数</vt:lpstr>
      <vt:lpstr>一般接種</vt:lpstr>
      <vt:lpstr>医療従事者等</vt:lpstr>
      <vt:lpstr>'進捗状況 (都道府県別)'!Print_Area</vt:lpstr>
      <vt:lpstr>'進捗状況（政令市・特別区）'!Print_Area</vt:lpstr>
      <vt:lpstr>総接種回数!Print_Area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2022-02-15T03:37:26Z</dcterms:created>
  <dcterms:modified xsi:type="dcterms:W3CDTF">2022-03-22T06:20:06Z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0x010100E8684AFC7BA4E946AF96F6A5CBEE62BB</vt:lpwstr>
  </property>
  <property fmtid="{D5CDD505-2E9C-101B-9397-08002B2CF9AE}" pid="3" name="_dlc_DocIdItemGuid">
    <vt:lpwstr>48e81208-6f3e-41ca-b47c-c393d98c1599</vt:lpwstr>
  </property>
</Properties>
</file>