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6" r:id="rId3"/>
    <sheet name="一般接種" sheetId="7" r:id="rId4"/>
    <sheet name="医療従事者等" sheetId="8" r:id="rId5"/>
  </sheets>
  <definedNames>
    <definedName name="_xlnm.Print_Area" localSheetId="0">'進捗状況 (都道府県別)'!$A$1:$H$62</definedName>
    <definedName name="_xlnm.Print_Area" localSheetId="1">'進捗状況（政令市・特別区）'!$A$1:$H$44</definedName>
    <definedName name="_xlnm.Print_Area" localSheetId="2">総接種回数!$A$1:$K$61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9" i="10" l="1"/>
  <c r="F39" i="10"/>
  <c r="H28" i="10"/>
  <c r="H23" i="10"/>
  <c r="H20" i="10"/>
  <c r="H17" i="10"/>
  <c r="H15" i="10"/>
  <c r="H14" i="10"/>
  <c r="H13" i="10"/>
  <c r="H12" i="10"/>
  <c r="F30" i="10"/>
  <c r="F28" i="10"/>
  <c r="F25" i="10"/>
  <c r="F23" i="10"/>
  <c r="F22" i="10"/>
  <c r="F20" i="10"/>
  <c r="F17" i="10"/>
  <c r="F15" i="10"/>
  <c r="F14" i="10"/>
  <c r="F13" i="10"/>
  <c r="F12" i="10"/>
  <c r="H50" i="9"/>
  <c r="H42" i="9"/>
  <c r="H34" i="9"/>
  <c r="H26" i="9"/>
  <c r="H18" i="9"/>
  <c r="F52" i="9"/>
  <c r="F44" i="9"/>
  <c r="F36" i="9"/>
  <c r="F28" i="9"/>
  <c r="F20" i="9"/>
  <c r="F12" i="9"/>
  <c r="D39" i="10"/>
  <c r="H11" i="10"/>
  <c r="H16" i="10"/>
  <c r="H18" i="10"/>
  <c r="H19" i="10"/>
  <c r="H21" i="10"/>
  <c r="H22" i="10"/>
  <c r="H24" i="10"/>
  <c r="H25" i="10"/>
  <c r="H26" i="10"/>
  <c r="H27" i="10"/>
  <c r="H29" i="10"/>
  <c r="H30" i="10"/>
  <c r="F11" i="10"/>
  <c r="F16" i="10"/>
  <c r="F18" i="10"/>
  <c r="F19" i="10"/>
  <c r="F21" i="10"/>
  <c r="F24" i="10"/>
  <c r="F26" i="10"/>
  <c r="F27" i="10"/>
  <c r="F29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C10" i="10"/>
  <c r="D10" i="10" s="1"/>
  <c r="Q2" i="7"/>
  <c r="H3" i="10"/>
  <c r="K2" i="6"/>
  <c r="H11" i="9"/>
  <c r="H12" i="9"/>
  <c r="H13" i="9"/>
  <c r="H14" i="9"/>
  <c r="H15" i="9"/>
  <c r="H16" i="9"/>
  <c r="H17" i="9"/>
  <c r="H19" i="9"/>
  <c r="H20" i="9"/>
  <c r="H21" i="9"/>
  <c r="H22" i="9"/>
  <c r="H23" i="9"/>
  <c r="H24" i="9"/>
  <c r="H25" i="9"/>
  <c r="H27" i="9"/>
  <c r="H28" i="9"/>
  <c r="H29" i="9"/>
  <c r="H30" i="9"/>
  <c r="H31" i="9"/>
  <c r="H32" i="9"/>
  <c r="H33" i="9"/>
  <c r="H35" i="9"/>
  <c r="H36" i="9"/>
  <c r="H37" i="9"/>
  <c r="H38" i="9"/>
  <c r="H39" i="9"/>
  <c r="H40" i="9"/>
  <c r="H41" i="9"/>
  <c r="H43" i="9"/>
  <c r="H44" i="9"/>
  <c r="H45" i="9"/>
  <c r="H46" i="9"/>
  <c r="H47" i="9"/>
  <c r="H48" i="9"/>
  <c r="H49" i="9"/>
  <c r="H51" i="9"/>
  <c r="H52" i="9"/>
  <c r="H53" i="9"/>
  <c r="H54" i="9"/>
  <c r="H55" i="9"/>
  <c r="H56" i="9"/>
  <c r="H57" i="9"/>
  <c r="F11" i="9"/>
  <c r="F13" i="9"/>
  <c r="F14" i="9"/>
  <c r="F15" i="9"/>
  <c r="F16" i="9"/>
  <c r="F17" i="9"/>
  <c r="F18" i="9"/>
  <c r="F19" i="9"/>
  <c r="F21" i="9"/>
  <c r="F22" i="9"/>
  <c r="F23" i="9"/>
  <c r="F24" i="9"/>
  <c r="F25" i="9"/>
  <c r="F26" i="9"/>
  <c r="F27" i="9"/>
  <c r="F29" i="9"/>
  <c r="F30" i="9"/>
  <c r="F31" i="9"/>
  <c r="F32" i="9"/>
  <c r="F33" i="9"/>
  <c r="F34" i="9"/>
  <c r="F35" i="9"/>
  <c r="F37" i="9"/>
  <c r="F38" i="9"/>
  <c r="F39" i="9"/>
  <c r="F40" i="9"/>
  <c r="F41" i="9"/>
  <c r="F42" i="9"/>
  <c r="F43" i="9"/>
  <c r="F45" i="9"/>
  <c r="F46" i="9"/>
  <c r="F47" i="9"/>
  <c r="F48" i="9"/>
  <c r="F49" i="9"/>
  <c r="F50" i="9"/>
  <c r="F51" i="9"/>
  <c r="F53" i="9"/>
  <c r="F54" i="9"/>
  <c r="F55" i="9"/>
  <c r="F56" i="9"/>
  <c r="F57" i="9"/>
  <c r="G10" i="9"/>
  <c r="H10" i="9" s="1"/>
  <c r="E10" i="9"/>
  <c r="F10" i="9" s="1"/>
  <c r="G34" i="10"/>
  <c r="G5" i="10"/>
  <c r="G10" i="10" l="1"/>
  <c r="H10" i="10" s="1"/>
  <c r="E10" i="10"/>
  <c r="F10" i="10" s="1"/>
  <c r="G8" i="6"/>
  <c r="C11" i="9" s="1"/>
  <c r="D11" i="9" s="1"/>
  <c r="G9" i="6"/>
  <c r="C12" i="9" s="1"/>
  <c r="D12" i="9" s="1"/>
  <c r="G10" i="6"/>
  <c r="G11" i="6"/>
  <c r="C14" i="9" s="1"/>
  <c r="D14" i="9" s="1"/>
  <c r="G12" i="6"/>
  <c r="C15" i="9" s="1"/>
  <c r="D15" i="9" s="1"/>
  <c r="G13" i="6"/>
  <c r="C16" i="9" s="1"/>
  <c r="D16" i="9" s="1"/>
  <c r="H13" i="6"/>
  <c r="G14" i="6"/>
  <c r="C17" i="9" s="1"/>
  <c r="D17" i="9" s="1"/>
  <c r="G15" i="6"/>
  <c r="C18" i="9" s="1"/>
  <c r="D18" i="9" s="1"/>
  <c r="G16" i="6"/>
  <c r="C19" i="9" s="1"/>
  <c r="D19" i="9" s="1"/>
  <c r="G17" i="6"/>
  <c r="C20" i="9" s="1"/>
  <c r="D20" i="9" s="1"/>
  <c r="G18" i="6"/>
  <c r="C21" i="9" s="1"/>
  <c r="D21" i="9" s="1"/>
  <c r="G19" i="6"/>
  <c r="C22" i="9" s="1"/>
  <c r="D22" i="9" s="1"/>
  <c r="G20" i="6"/>
  <c r="C23" i="9" s="1"/>
  <c r="D23" i="9" s="1"/>
  <c r="G21" i="6"/>
  <c r="C24" i="9" s="1"/>
  <c r="D24" i="9" s="1"/>
  <c r="G22" i="6"/>
  <c r="C25" i="9" s="1"/>
  <c r="D25" i="9" s="1"/>
  <c r="G23" i="6"/>
  <c r="G24" i="6"/>
  <c r="C27" i="9" s="1"/>
  <c r="D27" i="9" s="1"/>
  <c r="G25" i="6"/>
  <c r="G26" i="6"/>
  <c r="G27" i="6"/>
  <c r="C30" i="9" s="1"/>
  <c r="D30" i="9" s="1"/>
  <c r="G28" i="6"/>
  <c r="G29" i="6"/>
  <c r="C32" i="9" s="1"/>
  <c r="D32" i="9" s="1"/>
  <c r="G30" i="6"/>
  <c r="C33" i="9" s="1"/>
  <c r="D33" i="9" s="1"/>
  <c r="G31" i="6"/>
  <c r="G32" i="6"/>
  <c r="C35" i="9" s="1"/>
  <c r="D35" i="9" s="1"/>
  <c r="G33" i="6"/>
  <c r="C36" i="9" s="1"/>
  <c r="D36" i="9" s="1"/>
  <c r="G34" i="6"/>
  <c r="C37" i="9" s="1"/>
  <c r="D37" i="9" s="1"/>
  <c r="G35" i="6"/>
  <c r="C38" i="9" s="1"/>
  <c r="D38" i="9" s="1"/>
  <c r="G36" i="6"/>
  <c r="C39" i="9" s="1"/>
  <c r="D39" i="9" s="1"/>
  <c r="G37" i="6"/>
  <c r="C40" i="9" s="1"/>
  <c r="D40" i="9" s="1"/>
  <c r="H37" i="6"/>
  <c r="G38" i="6"/>
  <c r="C41" i="9" s="1"/>
  <c r="D41" i="9" s="1"/>
  <c r="G39" i="6"/>
  <c r="G40" i="6"/>
  <c r="C43" i="9" s="1"/>
  <c r="D43" i="9" s="1"/>
  <c r="G41" i="6"/>
  <c r="G42" i="6"/>
  <c r="G43" i="6"/>
  <c r="C46" i="9" s="1"/>
  <c r="D46" i="9" s="1"/>
  <c r="G44" i="6"/>
  <c r="H44" i="6" s="1"/>
  <c r="G45" i="6"/>
  <c r="G46" i="6"/>
  <c r="C49" i="9" s="1"/>
  <c r="D49" i="9" s="1"/>
  <c r="G47" i="6"/>
  <c r="G48" i="6"/>
  <c r="C51" i="9" s="1"/>
  <c r="D51" i="9" s="1"/>
  <c r="G49" i="6"/>
  <c r="C52" i="9" s="1"/>
  <c r="D52" i="9" s="1"/>
  <c r="G50" i="6"/>
  <c r="G51" i="6"/>
  <c r="C54" i="9" s="1"/>
  <c r="D54" i="9" s="1"/>
  <c r="G52" i="6"/>
  <c r="H52" i="6" s="1"/>
  <c r="G53" i="6"/>
  <c r="G54" i="6"/>
  <c r="C57" i="9" s="1"/>
  <c r="D57" i="9" s="1"/>
  <c r="K7" i="6"/>
  <c r="J7" i="6"/>
  <c r="I7" i="6"/>
  <c r="H49" i="6" l="1"/>
  <c r="H29" i="6"/>
  <c r="H17" i="6"/>
  <c r="H15" i="6"/>
  <c r="H8" i="6"/>
  <c r="C48" i="9"/>
  <c r="D48" i="9" s="1"/>
  <c r="C29" i="9"/>
  <c r="D29" i="9" s="1"/>
  <c r="H23" i="6"/>
  <c r="C26" i="9"/>
  <c r="D26" i="9" s="1"/>
  <c r="C50" i="9"/>
  <c r="D50" i="9" s="1"/>
  <c r="C45" i="9"/>
  <c r="D45" i="9" s="1"/>
  <c r="C28" i="9"/>
  <c r="D28" i="9" s="1"/>
  <c r="H20" i="6"/>
  <c r="H18" i="6"/>
  <c r="C13" i="9"/>
  <c r="D13" i="9" s="1"/>
  <c r="C53" i="9"/>
  <c r="D53" i="9" s="1"/>
  <c r="C55" i="9"/>
  <c r="D55" i="9" s="1"/>
  <c r="H39" i="6"/>
  <c r="C42" i="9"/>
  <c r="D42" i="9" s="1"/>
  <c r="H12" i="6"/>
  <c r="C47" i="9"/>
  <c r="D47" i="9" s="1"/>
  <c r="C56" i="9"/>
  <c r="D56" i="9" s="1"/>
  <c r="H28" i="6"/>
  <c r="C31" i="9"/>
  <c r="D31" i="9" s="1"/>
  <c r="C44" i="9"/>
  <c r="D44" i="9" s="1"/>
  <c r="H36" i="6"/>
  <c r="C34" i="9"/>
  <c r="D34" i="9" s="1"/>
  <c r="H9" i="6"/>
  <c r="H50" i="6"/>
  <c r="H42" i="6"/>
  <c r="H31" i="6"/>
  <c r="H25" i="6"/>
  <c r="H10" i="6"/>
  <c r="H26" i="6"/>
  <c r="H53" i="6"/>
  <c r="H47" i="6"/>
  <c r="H45" i="6"/>
  <c r="H41" i="6"/>
  <c r="H34" i="6"/>
  <c r="H21" i="6"/>
  <c r="H54" i="6"/>
  <c r="H51" i="6"/>
  <c r="H48" i="6"/>
  <c r="H46" i="6"/>
  <c r="H43" i="6"/>
  <c r="H40" i="6"/>
  <c r="H38" i="6"/>
  <c r="H35" i="6"/>
  <c r="H33" i="6"/>
  <c r="H32" i="6"/>
  <c r="H30" i="6"/>
  <c r="H27" i="6"/>
  <c r="H24" i="6"/>
  <c r="H22" i="6"/>
  <c r="H19" i="6"/>
  <c r="H16" i="6"/>
  <c r="H14" i="6"/>
  <c r="H11" i="6"/>
  <c r="C10" i="9" l="1"/>
  <c r="D10" i="9" s="1"/>
  <c r="G7" i="6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 s="1"/>
  <c r="D4" i="8"/>
  <c r="C4" i="8"/>
  <c r="H7" i="6" l="1"/>
  <c r="F6" i="7" l="1"/>
  <c r="Q6" i="7"/>
  <c r="O6" i="7"/>
  <c r="H6" i="7"/>
  <c r="B6" i="7"/>
  <c r="M6" i="7"/>
  <c r="C30" i="6"/>
  <c r="D30" i="6" s="1"/>
  <c r="C13" i="6"/>
  <c r="C18" i="6"/>
  <c r="D18" i="6"/>
  <c r="C11" i="6"/>
  <c r="D11" i="6" s="1"/>
  <c r="C22" i="6"/>
  <c r="D22" i="6" s="1"/>
  <c r="C40" i="6"/>
  <c r="C39" i="6"/>
  <c r="D39" i="6" s="1"/>
  <c r="C25" i="6"/>
  <c r="D25" i="6" s="1"/>
  <c r="C24" i="6"/>
  <c r="D24" i="6" s="1"/>
  <c r="C43" i="6"/>
  <c r="C54" i="6"/>
  <c r="D54" i="6" s="1"/>
  <c r="C37" i="6"/>
  <c r="D37" i="6" s="1"/>
  <c r="C53" i="6"/>
  <c r="D53" i="6"/>
  <c r="C38" i="6"/>
  <c r="C41" i="6"/>
  <c r="D41" i="6" s="1"/>
  <c r="C32" i="6"/>
  <c r="D32" i="6" s="1"/>
  <c r="C51" i="6"/>
  <c r="D51" i="6" s="1"/>
  <c r="C20" i="6"/>
  <c r="D20" i="6" s="1"/>
  <c r="C34" i="6"/>
  <c r="D34" i="6"/>
  <c r="C12" i="6"/>
  <c r="D12" i="6" s="1"/>
  <c r="C26" i="6"/>
  <c r="D26" i="6" s="1"/>
  <c r="C23" i="6"/>
  <c r="C50" i="6"/>
  <c r="C45" i="6"/>
  <c r="D45" i="6" s="1"/>
  <c r="C49" i="6"/>
  <c r="D49" i="6" s="1"/>
  <c r="C10" i="6"/>
  <c r="C47" i="6"/>
  <c r="D47" i="6" s="1"/>
  <c r="C48" i="6"/>
  <c r="D48" i="6" s="1"/>
  <c r="C29" i="6"/>
  <c r="D29" i="6"/>
  <c r="E8" i="6"/>
  <c r="F8" i="6" s="1"/>
  <c r="C52" i="6"/>
  <c r="D52" i="6" s="1"/>
  <c r="C15" i="6"/>
  <c r="D15" i="6"/>
  <c r="C14" i="6"/>
  <c r="D14" i="6" s="1"/>
  <c r="C33" i="6"/>
  <c r="D33" i="6" s="1"/>
  <c r="C28" i="6"/>
  <c r="C42" i="6"/>
  <c r="D42" i="6" s="1"/>
  <c r="C31" i="6"/>
  <c r="D31" i="6"/>
  <c r="C16" i="6"/>
  <c r="D16" i="6" s="1"/>
  <c r="C27" i="6"/>
  <c r="C35" i="6"/>
  <c r="D35" i="6"/>
  <c r="C46" i="6"/>
  <c r="D46" i="6" s="1"/>
  <c r="C8" i="6"/>
  <c r="D8" i="6" s="1"/>
  <c r="C9" i="6"/>
  <c r="D36" i="6"/>
  <c r="C36" i="6"/>
  <c r="C44" i="6"/>
  <c r="D44" i="6" s="1"/>
  <c r="E53" i="6"/>
  <c r="B53" i="6" s="1"/>
  <c r="E50" i="6"/>
  <c r="F50" i="6" s="1"/>
  <c r="E40" i="6"/>
  <c r="F40" i="6" s="1"/>
  <c r="E20" i="6"/>
  <c r="F20" i="6" s="1"/>
  <c r="E6" i="7"/>
  <c r="E42" i="6"/>
  <c r="B42" i="6" s="1"/>
  <c r="E32" i="6"/>
  <c r="F32" i="6" s="1"/>
  <c r="E17" i="6"/>
  <c r="F17" i="6" s="1"/>
  <c r="E39" i="6"/>
  <c r="B39" i="6" s="1"/>
  <c r="F24" i="6"/>
  <c r="E24" i="6"/>
  <c r="B24" i="6" s="1"/>
  <c r="E19" i="6"/>
  <c r="F19" i="6" s="1"/>
  <c r="E10" i="6"/>
  <c r="F10" i="6" s="1"/>
  <c r="E54" i="6"/>
  <c r="F54" i="6" s="1"/>
  <c r="E31" i="6"/>
  <c r="F31" i="6" s="1"/>
  <c r="E21" i="6"/>
  <c r="F21" i="6" s="1"/>
  <c r="C19" i="6"/>
  <c r="B19" i="6" s="1"/>
  <c r="E18" i="6"/>
  <c r="F18" i="6" s="1"/>
  <c r="E45" i="6"/>
  <c r="F45" i="6" s="1"/>
  <c r="E35" i="6"/>
  <c r="F35" i="6" s="1"/>
  <c r="E25" i="6"/>
  <c r="F25" i="6" s="1"/>
  <c r="E22" i="6"/>
  <c r="B22" i="6" s="1"/>
  <c r="E15" i="6"/>
  <c r="F15" i="6" s="1"/>
  <c r="E47" i="6"/>
  <c r="F47" i="6" s="1"/>
  <c r="E37" i="6"/>
  <c r="F37" i="6" s="1"/>
  <c r="E49" i="6"/>
  <c r="B49" i="6" s="1"/>
  <c r="E44" i="6"/>
  <c r="F44" i="6" s="1"/>
  <c r="E34" i="6"/>
  <c r="F34" i="6" s="1"/>
  <c r="C17" i="6"/>
  <c r="B17" i="6" s="1"/>
  <c r="E51" i="6"/>
  <c r="B51" i="6" s="1"/>
  <c r="E46" i="6"/>
  <c r="B46" i="6" s="1"/>
  <c r="E41" i="6"/>
  <c r="B41" i="6" s="1"/>
  <c r="E36" i="6"/>
  <c r="F36" i="6" s="1"/>
  <c r="F26" i="6"/>
  <c r="E26" i="6"/>
  <c r="B26" i="6" s="1"/>
  <c r="C21" i="6"/>
  <c r="B21" i="6" s="1"/>
  <c r="E14" i="6"/>
  <c r="F14" i="6" s="1"/>
  <c r="F12" i="6"/>
  <c r="E12" i="6"/>
  <c r="B12" i="6" s="1"/>
  <c r="E30" i="6"/>
  <c r="F30" i="6" s="1"/>
  <c r="E11" i="6"/>
  <c r="F11" i="6" s="1"/>
  <c r="E27" i="6"/>
  <c r="F27" i="6"/>
  <c r="E13" i="6"/>
  <c r="F13" i="6" s="1"/>
  <c r="E52" i="6"/>
  <c r="F52" i="6" s="1"/>
  <c r="E29" i="6"/>
  <c r="F29" i="6" s="1"/>
  <c r="E48" i="6"/>
  <c r="B48" i="6" s="1"/>
  <c r="E43" i="6"/>
  <c r="F43" i="6" s="1"/>
  <c r="E38" i="6"/>
  <c r="F38" i="6" s="1"/>
  <c r="E33" i="6"/>
  <c r="F33" i="6" s="1"/>
  <c r="E28" i="6"/>
  <c r="F28" i="6" s="1"/>
  <c r="E23" i="6"/>
  <c r="F23" i="6" s="1"/>
  <c r="E16" i="6"/>
  <c r="F16" i="6" s="1"/>
  <c r="E9" i="6"/>
  <c r="F9" i="6" s="1"/>
  <c r="J6" i="7"/>
  <c r="I6" i="7"/>
  <c r="R6" i="7" s="1"/>
  <c r="C6" i="7"/>
  <c r="N6" i="7" s="1"/>
  <c r="G6" i="7"/>
  <c r="D6" i="7"/>
  <c r="K6" i="7"/>
  <c r="F48" i="6" l="1"/>
  <c r="D17" i="6"/>
  <c r="B27" i="6"/>
  <c r="B43" i="6"/>
  <c r="B9" i="6"/>
  <c r="B47" i="6"/>
  <c r="F22" i="6"/>
  <c r="B15" i="6"/>
  <c r="B10" i="6"/>
  <c r="B38" i="6"/>
  <c r="C7" i="6"/>
  <c r="B31" i="6"/>
  <c r="B34" i="6"/>
  <c r="B25" i="6"/>
  <c r="B18" i="6"/>
  <c r="P6" i="7"/>
  <c r="B13" i="6"/>
  <c r="D21" i="6"/>
  <c r="F46" i="6"/>
  <c r="F49" i="6"/>
  <c r="F53" i="6"/>
  <c r="B28" i="6"/>
  <c r="B50" i="6"/>
  <c r="B35" i="6"/>
  <c r="B29" i="6"/>
  <c r="B23" i="6"/>
  <c r="B40" i="6"/>
  <c r="F51" i="6"/>
  <c r="F42" i="6"/>
  <c r="B36" i="6"/>
  <c r="D27" i="6"/>
  <c r="B33" i="6"/>
  <c r="B32" i="6"/>
  <c r="B54" i="6"/>
  <c r="D7" i="6"/>
  <c r="D9" i="6"/>
  <c r="D28" i="6"/>
  <c r="B14" i="6"/>
  <c r="D23" i="6"/>
  <c r="D38" i="6"/>
  <c r="B37" i="6"/>
  <c r="D40" i="6"/>
  <c r="B11" i="6"/>
  <c r="B16" i="6"/>
  <c r="E7" i="6"/>
  <c r="F7" i="6" s="1"/>
  <c r="B30" i="6"/>
  <c r="D19" i="6"/>
  <c r="F39" i="6"/>
  <c r="B44" i="6"/>
  <c r="B45" i="6"/>
  <c r="F41" i="6"/>
  <c r="B52" i="6"/>
  <c r="D10" i="6"/>
  <c r="B20" i="6"/>
  <c r="D43" i="6"/>
  <c r="D13" i="6"/>
  <c r="B8" i="6"/>
  <c r="D50" i="6"/>
  <c r="B7" i="6" l="1"/>
</calcChain>
</file>

<file path=xl/sharedStrings.xml><?xml version="1.0" encoding="utf-8"?>
<sst xmlns="http://schemas.openxmlformats.org/spreadsheetml/2006/main" count="332" uniqueCount="137">
  <si>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</si>
  <si>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（2月17日公表時点）</t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</si>
  <si>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</si>
  <si>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</si>
  <si>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</si>
  <si>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</si>
  <si>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直近１週間</t>
    <rPh sb="0" eb="2">
      <t>チョッキン</t>
    </rPh>
    <rPh sb="3" eb="5">
      <t>シュウカン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</si>
  <si>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</si>
  <si>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</si>
  <si>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</si>
  <si>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</si>
  <si>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</si>
  <si>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</si>
  <si>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</si>
  <si>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</si>
  <si>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</si>
  <si>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</si>
  <si>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</si>
  <si>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</si>
  <si>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</si>
  <si>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</si>
  <si>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</si>
  <si>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</si>
  <si>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</si>
  <si>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</si>
  <si>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</si>
  <si>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</si>
  <si>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</si>
  <si>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</si>
  <si>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</si>
  <si>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</si>
  <si>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</si>
  <si>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</si>
  <si>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</si>
  <si>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</si>
  <si>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</si>
  <si>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</si>
  <si>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</si>
  <si>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</si>
  <si>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</si>
  <si>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</si>
  <si>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</si>
  <si>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</si>
  <si>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</si>
  <si>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</si>
  <si>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</si>
  <si>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</si>
  <si>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</si>
  <si>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</si>
  <si>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</si>
  <si>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</si>
  <si>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</si>
  <si>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</si>
  <si>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</si>
  <si>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</si>
  <si>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</si>
  <si>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</si>
  <si>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</si>
  <si>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</si>
  <si>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</si>
  <si>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</si>
  <si>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</si>
  <si>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</si>
  <si>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</si>
  <si>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</si>
  <si>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</si>
  <si>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</si>
  <si>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</si>
  <si>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</si>
  <si>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</si>
  <si>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</si>
  <si>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</si>
  <si>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</si>
  <si>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</si>
  <si>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</si>
  <si>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</si>
  <si>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</si>
  <si>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</si>
  <si>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</si>
  <si>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</si>
  <si>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</si>
  <si>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</si>
  <si>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</si>
  <si>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</si>
  <si>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</si>
  <si>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</si>
  <si>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</si>
  <si>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</si>
  <si>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</si>
  <si>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</si>
  <si>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各市町村の性別及び年齢階級の数字を集計したものを使用</t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</si>
  <si>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</si>
  <si>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接種回数（2月16日まで）</t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</si>
  <si>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</si>
  <si>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</si>
  <si>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</si>
  <si>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</si>
  <si>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</si>
  <si>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</si>
  <si>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</si>
  <si>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</si>
  <si>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</si>
  <si>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</si>
  <si>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</si>
  <si>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</si>
  <si>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</si>
  <si>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</si>
  <si>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</si>
  <si>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（2月16日まで）</t>
    <phoneticPr fontId="2"/>
  </si>
  <si>
    <t>ワクチン供給量
（2月16日まで）※4</t>
    <phoneticPr fontId="2"/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</si>
  <si>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</si>
  <si>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</si>
  <si>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</si>
  <si>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</t>
    </r>
    <rPh sb="5" eb="6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</si>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</sst>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);[Red]\(#,##0\)"/>
    <numFmt numFmtId="177" formatCode="#,##0_ "/>
    <numFmt numFmtId="178" formatCode="0.0%"/>
    <numFmt numFmtId="179" formatCode="#,##0.0;[Red]\-#,##0.0"/>
    <numFmt numFmtId="180" formatCode="#,##0_ ;[Red]\-#,##0\ 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color theme="1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38" fontId="0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176" fontId="5" fillId="0" borderId="1" xfId="3" applyNumberFormat="1" applyFont="1" applyBorder="1" applyAlignment="1"/>
    <xf numFmtId="177" fontId="0" fillId="0" borderId="1" xfId="0" applyNumberFormat="1" applyBorder="1">
      <alignment vertical="center"/>
    </xf>
    <xf numFmtId="38" fontId="4" fillId="0" borderId="0" xfId="1" applyFont="1">
      <alignment vertical="center"/>
    </xf>
    <xf numFmtId="38" fontId="0" fillId="0" borderId="0" xfId="1" applyFont="1">
      <alignment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38" fontId="4" fillId="0" borderId="1" xfId="1" applyFont="1" applyBorder="1" applyAlignment="1">
      <alignment horizontal="left" vertical="center"/>
    </xf>
    <xf numFmtId="176" fontId="4" fillId="0" borderId="1" xfId="1" applyNumberFormat="1" applyFont="1" applyBorder="1">
      <alignment vertical="center"/>
    </xf>
    <xf numFmtId="176" fontId="4" fillId="0" borderId="7" xfId="1" applyNumberFormat="1" applyFont="1" applyBorder="1">
      <alignment vertical="center"/>
    </xf>
    <xf numFmtId="176" fontId="4" fillId="0" borderId="1" xfId="1" applyNumberFormat="1" applyFont="1" applyFill="1" applyBorder="1">
      <alignment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0" fontId="4" fillId="0" borderId="1" xfId="3" applyNumberFormat="1" applyFont="1" applyBorder="1">
      <alignment vertical="center"/>
    </xf>
    <xf numFmtId="10" fontId="4" fillId="0" borderId="1" xfId="3" applyNumberFormat="1" applyFont="1" applyFill="1" applyBorder="1">
      <alignment vertical="center"/>
    </xf>
    <xf numFmtId="10" fontId="4" fillId="0" borderId="7" xfId="3" applyNumberFormat="1" applyFont="1" applyBorder="1">
      <alignment vertical="center"/>
    </xf>
    <xf numFmtId="0" fontId="9" fillId="0" borderId="0" xfId="0" applyFont="1" applyAlignment="1">
      <alignment horizontal="left" vertical="center"/>
    </xf>
    <xf numFmtId="38" fontId="9" fillId="0" borderId="0" xfId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38" fontId="9" fillId="0" borderId="0" xfId="1" applyFont="1" applyAlignment="1">
      <alignment horizontal="center" vertical="center"/>
    </xf>
    <xf numFmtId="177" fontId="10" fillId="0" borderId="0" xfId="0" applyNumberFormat="1" applyFont="1">
      <alignment vertical="center"/>
    </xf>
    <xf numFmtId="0" fontId="9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178" fontId="9" fillId="0" borderId="1" xfId="3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38" fontId="4" fillId="0" borderId="0" xfId="1" applyFont="1" applyFill="1" applyBorder="1" applyAlignment="1">
      <alignment horizontal="center" vertical="center"/>
    </xf>
    <xf numFmtId="38" fontId="9" fillId="0" borderId="0" xfId="1" applyFont="1" applyFill="1" applyBorder="1" applyAlignment="1">
      <alignment horizontal="center" vertical="center"/>
    </xf>
    <xf numFmtId="178" fontId="9" fillId="0" borderId="0" xfId="3" applyNumberFormat="1" applyFont="1" applyFill="1" applyBorder="1" applyAlignment="1">
      <alignment horizontal="center" vertical="center"/>
    </xf>
    <xf numFmtId="179" fontId="9" fillId="0" borderId="0" xfId="1" applyNumberFormat="1" applyFont="1" applyFill="1" applyBorder="1" applyAlignment="1">
      <alignment horizontal="center" vertical="center"/>
    </xf>
    <xf numFmtId="38" fontId="9" fillId="0" borderId="0" xfId="1" applyFont="1">
      <alignment vertical="center"/>
    </xf>
    <xf numFmtId="0" fontId="9" fillId="0" borderId="0" xfId="0" applyFont="1">
      <alignment vertical="center"/>
    </xf>
    <xf numFmtId="38" fontId="10" fillId="0" borderId="0" xfId="1" applyFont="1">
      <alignment vertical="center"/>
    </xf>
    <xf numFmtId="180" fontId="4" fillId="0" borderId="1" xfId="1" applyNumberFormat="1" applyFont="1" applyFill="1" applyBorder="1" applyAlignment="1">
      <alignment vertical="center"/>
    </xf>
    <xf numFmtId="180" fontId="9" fillId="0" borderId="1" xfId="1" applyNumberFormat="1" applyFont="1" applyFill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38" fontId="9" fillId="0" borderId="1" xfId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56" fontId="9" fillId="0" borderId="2" xfId="0" applyNumberFormat="1" applyFont="1" applyBorder="1" applyAlignment="1">
      <alignment horizontal="center" vertical="center" wrapText="1"/>
    </xf>
    <xf numFmtId="56" fontId="9" fillId="0" borderId="2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56" fontId="9" fillId="0" borderId="11" xfId="0" applyNumberFormat="1" applyFont="1" applyBorder="1" applyAlignment="1">
      <alignment horizontal="center" vertical="center" wrapText="1"/>
    </xf>
    <xf numFmtId="56" fontId="9" fillId="0" borderId="12" xfId="0" applyNumberFormat="1" applyFont="1" applyBorder="1" applyAlignment="1">
      <alignment horizontal="center" vertical="center" wrapText="1"/>
    </xf>
    <xf numFmtId="38" fontId="9" fillId="0" borderId="4" xfId="1" applyFont="1" applyFill="1" applyBorder="1" applyAlignment="1">
      <alignment horizontal="center" vertical="center"/>
    </xf>
    <xf numFmtId="38" fontId="9" fillId="0" borderId="1" xfId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tabSelected="1" view="pageBreakPreview" zoomScaleNormal="100" zoomScaleSheetLayoutView="100" workbookViewId="0">
      <selection activeCell="P15" sqref="P15"/>
    </sheetView>
  </sheetViews>
  <sheetFormatPr defaultRowHeight="18" x14ac:dyDescent="0.45"/>
  <cols>
    <col min="1" max="1" width="13.59765625" customWidth="1"/>
    <col min="2" max="3" width="13.59765625" style="21" customWidth="1"/>
    <col min="4" max="8" width="13.59765625" customWidth="1"/>
    <col min="10" max="10" width="10.5" bestFit="1" customWidth="1"/>
  </cols>
  <sheetData>
    <row r="1" spans="1:8" x14ac:dyDescent="0.45">
      <c r="A1" s="62" t="s">
        <v>0</v>
      </c>
      <c r="B1" s="62"/>
      <c r="C1" s="62"/>
      <c r="D1" s="62"/>
      <c r="E1" s="62"/>
      <c r="F1" s="62"/>
      <c r="G1" s="62"/>
      <c r="H1" s="62"/>
    </row>
    <row r="2" spans="1:8" x14ac:dyDescent="0.45">
      <c r="A2" s="36"/>
      <c r="B2" s="37"/>
      <c r="C2" s="37"/>
      <c r="D2" s="36"/>
      <c r="E2" s="36"/>
      <c r="F2" s="36"/>
      <c r="G2" s="36"/>
      <c r="H2" s="36"/>
    </row>
    <row r="3" spans="1:8" x14ac:dyDescent="0.45">
      <c r="A3" s="36"/>
      <c r="B3" s="37"/>
      <c r="C3" s="37"/>
      <c r="D3" s="36"/>
      <c r="E3" s="36"/>
      <c r="F3" s="36"/>
      <c r="G3" s="36"/>
      <c r="H3" s="38" t="s">
        <v>1</v>
      </c>
    </row>
    <row r="4" spans="1:8" x14ac:dyDescent="0.45">
      <c r="A4" s="39"/>
      <c r="B4" s="40"/>
      <c r="C4" s="40"/>
      <c r="D4" s="39"/>
      <c r="E4" s="41"/>
      <c r="F4" s="41"/>
      <c r="G4" s="41"/>
      <c r="H4" s="42" t="s">
        <v>2</v>
      </c>
    </row>
    <row r="5" spans="1:8" ht="19.5" customHeight="1" x14ac:dyDescent="0.45">
      <c r="A5" s="58" t="s">
        <v>3</v>
      </c>
      <c r="B5" s="63" t="s">
        <v>4</v>
      </c>
      <c r="C5" s="59" t="s">
        <v>5</v>
      </c>
      <c r="D5" s="64"/>
      <c r="E5" s="67" t="s">
        <v>6</v>
      </c>
      <c r="F5" s="68"/>
      <c r="G5" s="69">
        <v>44609</v>
      </c>
      <c r="H5" s="70"/>
    </row>
    <row r="6" spans="1:8" ht="21.75" customHeight="1" x14ac:dyDescent="0.45">
      <c r="A6" s="58"/>
      <c r="B6" s="63"/>
      <c r="C6" s="65"/>
      <c r="D6" s="66"/>
      <c r="E6" s="71" t="s">
        <v>7</v>
      </c>
      <c r="F6" s="72"/>
      <c r="G6" s="73" t="s">
        <v>8</v>
      </c>
      <c r="H6" s="74"/>
    </row>
    <row r="7" spans="1:8" ht="18.75" customHeight="1" x14ac:dyDescent="0.45">
      <c r="A7" s="58"/>
      <c r="B7" s="63"/>
      <c r="C7" s="75" t="s">
        <v>9</v>
      </c>
      <c r="D7" s="43"/>
      <c r="E7" s="57" t="s">
        <v>10</v>
      </c>
      <c r="F7" s="43"/>
      <c r="G7" s="57" t="s">
        <v>10</v>
      </c>
      <c r="H7" s="44"/>
    </row>
    <row r="8" spans="1:8" ht="18.75" customHeight="1" x14ac:dyDescent="0.45">
      <c r="A8" s="58"/>
      <c r="B8" s="63"/>
      <c r="C8" s="76"/>
      <c r="D8" s="59" t="s">
        <v>11</v>
      </c>
      <c r="E8" s="58"/>
      <c r="F8" s="59" t="s">
        <v>12</v>
      </c>
      <c r="G8" s="58"/>
      <c r="H8" s="61" t="s">
        <v>12</v>
      </c>
    </row>
    <row r="9" spans="1:8" ht="35.1" customHeight="1" x14ac:dyDescent="0.45">
      <c r="A9" s="58"/>
      <c r="B9" s="63"/>
      <c r="C9" s="76"/>
      <c r="D9" s="60"/>
      <c r="E9" s="58"/>
      <c r="F9" s="60"/>
      <c r="G9" s="58"/>
      <c r="H9" s="60"/>
    </row>
    <row r="10" spans="1:8" x14ac:dyDescent="0.45">
      <c r="A10" s="45" t="s">
        <v>13</v>
      </c>
      <c r="B10" s="55">
        <v>126645025.00000003</v>
      </c>
      <c r="C10" s="56">
        <f>SUM(C11:C57)</f>
        <v>15061582</v>
      </c>
      <c r="D10" s="46">
        <f>C10/$B10</f>
        <v>0.11892754571290895</v>
      </c>
      <c r="E10" s="56">
        <f>SUM(E11:E57)</f>
        <v>5091299</v>
      </c>
      <c r="F10" s="46">
        <f>E10/$B10</f>
        <v>4.0201334399041722E-2</v>
      </c>
      <c r="G10" s="56">
        <f>SUM(G11:G57)</f>
        <v>986108</v>
      </c>
      <c r="H10" s="46">
        <f>G10/$B10</f>
        <v>7.7863935042059469E-3</v>
      </c>
    </row>
    <row r="11" spans="1:8" x14ac:dyDescent="0.45">
      <c r="A11" s="47" t="s">
        <v>14</v>
      </c>
      <c r="B11" s="55">
        <v>5226603</v>
      </c>
      <c r="C11" s="56">
        <f>総接種回数!G8</f>
        <v>560118</v>
      </c>
      <c r="D11" s="46">
        <f t="shared" ref="D11:D57" si="0">C11/$B11</f>
        <v>0.10716673908464064</v>
      </c>
      <c r="E11" s="56">
        <v>197750</v>
      </c>
      <c r="F11" s="46">
        <f t="shared" ref="F11:F57" si="1">E11/$B11</f>
        <v>3.7835282304778076E-2</v>
      </c>
      <c r="G11" s="56">
        <v>70457</v>
      </c>
      <c r="H11" s="46">
        <f t="shared" ref="H11:H57" si="2">G11/$B11</f>
        <v>1.3480457574451321E-2</v>
      </c>
    </row>
    <row r="12" spans="1:8" x14ac:dyDescent="0.45">
      <c r="A12" s="47" t="s">
        <v>15</v>
      </c>
      <c r="B12" s="55">
        <v>1259615</v>
      </c>
      <c r="C12" s="56">
        <f>総接種回数!G9</f>
        <v>127854</v>
      </c>
      <c r="D12" s="46">
        <f t="shared" si="0"/>
        <v>0.10150244320685289</v>
      </c>
      <c r="E12" s="56">
        <v>44570</v>
      </c>
      <c r="F12" s="46">
        <f t="shared" si="1"/>
        <v>3.53838275981153E-2</v>
      </c>
      <c r="G12" s="56">
        <v>9879</v>
      </c>
      <c r="H12" s="46">
        <f t="shared" si="2"/>
        <v>7.8428726237778999E-3</v>
      </c>
    </row>
    <row r="13" spans="1:8" x14ac:dyDescent="0.45">
      <c r="A13" s="47" t="s">
        <v>16</v>
      </c>
      <c r="B13" s="55">
        <v>1220823</v>
      </c>
      <c r="C13" s="56">
        <f>総接種回数!G10</f>
        <v>138189</v>
      </c>
      <c r="D13" s="46">
        <f t="shared" si="0"/>
        <v>0.11319331303555061</v>
      </c>
      <c r="E13" s="56">
        <v>47293</v>
      </c>
      <c r="F13" s="46">
        <f t="shared" si="1"/>
        <v>3.8738621405396197E-2</v>
      </c>
      <c r="G13" s="56">
        <v>8004</v>
      </c>
      <c r="H13" s="46">
        <f t="shared" si="2"/>
        <v>6.5562329674326257E-3</v>
      </c>
    </row>
    <row r="14" spans="1:8" x14ac:dyDescent="0.45">
      <c r="A14" s="47" t="s">
        <v>17</v>
      </c>
      <c r="B14" s="55">
        <v>2281989</v>
      </c>
      <c r="C14" s="56">
        <f>総接種回数!G11</f>
        <v>313777</v>
      </c>
      <c r="D14" s="46">
        <f t="shared" si="0"/>
        <v>0.13750153922740205</v>
      </c>
      <c r="E14" s="56">
        <v>117511</v>
      </c>
      <c r="F14" s="46">
        <f t="shared" si="1"/>
        <v>5.1494989677864353E-2</v>
      </c>
      <c r="G14" s="56">
        <v>27730</v>
      </c>
      <c r="H14" s="46">
        <f t="shared" si="2"/>
        <v>1.2151679959894636E-2</v>
      </c>
    </row>
    <row r="15" spans="1:8" x14ac:dyDescent="0.45">
      <c r="A15" s="47" t="s">
        <v>18</v>
      </c>
      <c r="B15" s="55">
        <v>971288</v>
      </c>
      <c r="C15" s="56">
        <f>総接種回数!G12</f>
        <v>78872</v>
      </c>
      <c r="D15" s="46">
        <f t="shared" si="0"/>
        <v>8.1203515332218659E-2</v>
      </c>
      <c r="E15" s="56">
        <v>25327</v>
      </c>
      <c r="F15" s="46">
        <f t="shared" si="1"/>
        <v>2.6075685069721855E-2</v>
      </c>
      <c r="G15" s="56">
        <v>4790</v>
      </c>
      <c r="H15" s="46">
        <f t="shared" si="2"/>
        <v>4.931595983889433E-3</v>
      </c>
    </row>
    <row r="16" spans="1:8" x14ac:dyDescent="0.45">
      <c r="A16" s="47" t="s">
        <v>19</v>
      </c>
      <c r="B16" s="55">
        <v>1069562</v>
      </c>
      <c r="C16" s="56">
        <f>総接種回数!G13</f>
        <v>116339</v>
      </c>
      <c r="D16" s="46">
        <f t="shared" si="0"/>
        <v>0.10877256297437643</v>
      </c>
      <c r="E16" s="56">
        <v>43547</v>
      </c>
      <c r="F16" s="46">
        <f t="shared" si="1"/>
        <v>4.0714797272154393E-2</v>
      </c>
      <c r="G16" s="56">
        <v>8389</v>
      </c>
      <c r="H16" s="46">
        <f t="shared" si="2"/>
        <v>7.8433975777000304E-3</v>
      </c>
    </row>
    <row r="17" spans="1:8" x14ac:dyDescent="0.45">
      <c r="A17" s="47" t="s">
        <v>20</v>
      </c>
      <c r="B17" s="55">
        <v>1862059.0000000002</v>
      </c>
      <c r="C17" s="56">
        <f>総接種回数!G14</f>
        <v>227493</v>
      </c>
      <c r="D17" s="46">
        <f t="shared" si="0"/>
        <v>0.12217282051750239</v>
      </c>
      <c r="E17" s="56">
        <v>73022</v>
      </c>
      <c r="F17" s="46">
        <f t="shared" si="1"/>
        <v>3.9215728395287149E-2</v>
      </c>
      <c r="G17" s="56">
        <v>13658</v>
      </c>
      <c r="H17" s="46">
        <f t="shared" si="2"/>
        <v>7.3348911071024056E-3</v>
      </c>
    </row>
    <row r="18" spans="1:8" x14ac:dyDescent="0.45">
      <c r="A18" s="47" t="s">
        <v>21</v>
      </c>
      <c r="B18" s="55">
        <v>2907675</v>
      </c>
      <c r="C18" s="56">
        <f>総接種回数!G15</f>
        <v>409128</v>
      </c>
      <c r="D18" s="46">
        <f t="shared" si="0"/>
        <v>0.14070623436250612</v>
      </c>
      <c r="E18" s="56">
        <v>131138</v>
      </c>
      <c r="F18" s="46">
        <f t="shared" si="1"/>
        <v>4.5100638826553859E-2</v>
      </c>
      <c r="G18" s="56">
        <v>23099</v>
      </c>
      <c r="H18" s="46">
        <f t="shared" si="2"/>
        <v>7.9441478156946702E-3</v>
      </c>
    </row>
    <row r="19" spans="1:8" x14ac:dyDescent="0.45">
      <c r="A19" s="47" t="s">
        <v>22</v>
      </c>
      <c r="B19" s="55">
        <v>1955401</v>
      </c>
      <c r="C19" s="56">
        <f>総接種回数!G16</f>
        <v>246666</v>
      </c>
      <c r="D19" s="46">
        <f t="shared" si="0"/>
        <v>0.12614599256111661</v>
      </c>
      <c r="E19" s="56">
        <v>81503</v>
      </c>
      <c r="F19" s="46">
        <f t="shared" si="1"/>
        <v>4.1680964671696498E-2</v>
      </c>
      <c r="G19" s="56">
        <v>15500</v>
      </c>
      <c r="H19" s="46">
        <f t="shared" si="2"/>
        <v>7.9267628481319175E-3</v>
      </c>
    </row>
    <row r="20" spans="1:8" x14ac:dyDescent="0.45">
      <c r="A20" s="47" t="s">
        <v>23</v>
      </c>
      <c r="B20" s="55">
        <v>1958101</v>
      </c>
      <c r="C20" s="56">
        <f>総接種回数!G17</f>
        <v>274431</v>
      </c>
      <c r="D20" s="46">
        <f t="shared" si="0"/>
        <v>0.14015160607139265</v>
      </c>
      <c r="E20" s="56">
        <v>98806</v>
      </c>
      <c r="F20" s="46">
        <f t="shared" si="1"/>
        <v>5.0460114161629051E-2</v>
      </c>
      <c r="G20" s="56">
        <v>16088</v>
      </c>
      <c r="H20" s="46">
        <f t="shared" si="2"/>
        <v>8.2161236830990848E-3</v>
      </c>
    </row>
    <row r="21" spans="1:8" x14ac:dyDescent="0.45">
      <c r="A21" s="47" t="s">
        <v>24</v>
      </c>
      <c r="B21" s="55">
        <v>7393799</v>
      </c>
      <c r="C21" s="56">
        <f>総接種回数!G18</f>
        <v>829793</v>
      </c>
      <c r="D21" s="46">
        <f t="shared" si="0"/>
        <v>0.11222823341559596</v>
      </c>
      <c r="E21" s="56">
        <v>285387</v>
      </c>
      <c r="F21" s="46">
        <f t="shared" si="1"/>
        <v>3.8598155021525471E-2</v>
      </c>
      <c r="G21" s="56">
        <v>56035</v>
      </c>
      <c r="H21" s="46">
        <f t="shared" si="2"/>
        <v>7.5786479994925477E-3</v>
      </c>
    </row>
    <row r="22" spans="1:8" x14ac:dyDescent="0.45">
      <c r="A22" s="47" t="s">
        <v>25</v>
      </c>
      <c r="B22" s="55">
        <v>6322892.0000000009</v>
      </c>
      <c r="C22" s="56">
        <f>総接種回数!G19</f>
        <v>702783</v>
      </c>
      <c r="D22" s="46">
        <f t="shared" si="0"/>
        <v>0.11114898056142662</v>
      </c>
      <c r="E22" s="56">
        <v>244879</v>
      </c>
      <c r="F22" s="46">
        <f t="shared" si="1"/>
        <v>3.8728955041458873E-2</v>
      </c>
      <c r="G22" s="56">
        <v>49670</v>
      </c>
      <c r="H22" s="46">
        <f t="shared" si="2"/>
        <v>7.8555825403944894E-3</v>
      </c>
    </row>
    <row r="23" spans="1:8" x14ac:dyDescent="0.45">
      <c r="A23" s="47" t="s">
        <v>26</v>
      </c>
      <c r="B23" s="55">
        <v>13843329.000000002</v>
      </c>
      <c r="C23" s="56">
        <f>総接種回数!G20</f>
        <v>1668560</v>
      </c>
      <c r="D23" s="46">
        <f t="shared" si="0"/>
        <v>0.12053170158709656</v>
      </c>
      <c r="E23" s="56">
        <v>557304</v>
      </c>
      <c r="F23" s="46">
        <f t="shared" si="1"/>
        <v>4.0257946625410691E-2</v>
      </c>
      <c r="G23" s="56">
        <v>98908</v>
      </c>
      <c r="H23" s="46">
        <f t="shared" si="2"/>
        <v>7.1448132165319476E-3</v>
      </c>
    </row>
    <row r="24" spans="1:8" x14ac:dyDescent="0.45">
      <c r="A24" s="47" t="s">
        <v>27</v>
      </c>
      <c r="B24" s="55">
        <v>9220206</v>
      </c>
      <c r="C24" s="56">
        <f>総接種回数!G21</f>
        <v>833106</v>
      </c>
      <c r="D24" s="46">
        <f t="shared" si="0"/>
        <v>9.0356549517440279E-2</v>
      </c>
      <c r="E24" s="56">
        <v>310990</v>
      </c>
      <c r="F24" s="46">
        <f t="shared" si="1"/>
        <v>3.3729181321979142E-2</v>
      </c>
      <c r="G24" s="56">
        <v>49315</v>
      </c>
      <c r="H24" s="46">
        <f t="shared" si="2"/>
        <v>5.3485789796887404E-3</v>
      </c>
    </row>
    <row r="25" spans="1:8" x14ac:dyDescent="0.45">
      <c r="A25" s="47" t="s">
        <v>28</v>
      </c>
      <c r="B25" s="55">
        <v>2213174</v>
      </c>
      <c r="C25" s="56">
        <f>総接種回数!G22</f>
        <v>204422</v>
      </c>
      <c r="D25" s="46">
        <f t="shared" si="0"/>
        <v>9.2365986587588683E-2</v>
      </c>
      <c r="E25" s="56">
        <v>71016</v>
      </c>
      <c r="F25" s="46">
        <f t="shared" si="1"/>
        <v>3.2087852107425804E-2</v>
      </c>
      <c r="G25" s="56">
        <v>12626</v>
      </c>
      <c r="H25" s="46">
        <f t="shared" si="2"/>
        <v>5.7049287584256822E-3</v>
      </c>
    </row>
    <row r="26" spans="1:8" x14ac:dyDescent="0.45">
      <c r="A26" s="47" t="s">
        <v>29</v>
      </c>
      <c r="B26" s="55">
        <v>1047674</v>
      </c>
      <c r="C26" s="56">
        <f>総接種回数!G23</f>
        <v>138585</v>
      </c>
      <c r="D26" s="46">
        <f t="shared" si="0"/>
        <v>0.13227874319683414</v>
      </c>
      <c r="E26" s="56">
        <v>45681</v>
      </c>
      <c r="F26" s="46">
        <f t="shared" si="1"/>
        <v>4.3602303770065881E-2</v>
      </c>
      <c r="G26" s="56">
        <v>7131</v>
      </c>
      <c r="H26" s="46">
        <f t="shared" si="2"/>
        <v>6.8065066041535826E-3</v>
      </c>
    </row>
    <row r="27" spans="1:8" x14ac:dyDescent="0.45">
      <c r="A27" s="47" t="s">
        <v>30</v>
      </c>
      <c r="B27" s="55">
        <v>1132656</v>
      </c>
      <c r="C27" s="56">
        <f>総接種回数!G24</f>
        <v>149736</v>
      </c>
      <c r="D27" s="46">
        <f t="shared" si="0"/>
        <v>0.13219900834851889</v>
      </c>
      <c r="E27" s="56">
        <v>48882</v>
      </c>
      <c r="F27" s="46">
        <f t="shared" si="1"/>
        <v>4.3156969106242317E-2</v>
      </c>
      <c r="G27" s="56">
        <v>9007</v>
      </c>
      <c r="H27" s="46">
        <f t="shared" si="2"/>
        <v>7.9521054936361971E-3</v>
      </c>
    </row>
    <row r="28" spans="1:8" x14ac:dyDescent="0.45">
      <c r="A28" s="47" t="s">
        <v>31</v>
      </c>
      <c r="B28" s="55">
        <v>774582.99999999988</v>
      </c>
      <c r="C28" s="56">
        <f>総接種回数!G25</f>
        <v>91354</v>
      </c>
      <c r="D28" s="46">
        <f t="shared" si="0"/>
        <v>0.11793958813968292</v>
      </c>
      <c r="E28" s="56">
        <v>29850</v>
      </c>
      <c r="F28" s="46">
        <f t="shared" si="1"/>
        <v>3.8536864351528505E-2</v>
      </c>
      <c r="G28" s="56">
        <v>8414</v>
      </c>
      <c r="H28" s="46">
        <f t="shared" si="2"/>
        <v>1.0862618983375573E-2</v>
      </c>
    </row>
    <row r="29" spans="1:8" x14ac:dyDescent="0.45">
      <c r="A29" s="47" t="s">
        <v>32</v>
      </c>
      <c r="B29" s="55">
        <v>820997</v>
      </c>
      <c r="C29" s="56">
        <f>総接種回数!G26</f>
        <v>114453</v>
      </c>
      <c r="D29" s="46">
        <f t="shared" si="0"/>
        <v>0.13940733035565295</v>
      </c>
      <c r="E29" s="56">
        <v>39503</v>
      </c>
      <c r="F29" s="46">
        <f t="shared" si="1"/>
        <v>4.8115888365000116E-2</v>
      </c>
      <c r="G29" s="56">
        <v>5732</v>
      </c>
      <c r="H29" s="46">
        <f t="shared" si="2"/>
        <v>6.9817551099455909E-3</v>
      </c>
    </row>
    <row r="30" spans="1:8" x14ac:dyDescent="0.45">
      <c r="A30" s="47" t="s">
        <v>33</v>
      </c>
      <c r="B30" s="55">
        <v>2071737</v>
      </c>
      <c r="C30" s="56">
        <f>総接種回数!G27</f>
        <v>238570</v>
      </c>
      <c r="D30" s="46">
        <f t="shared" si="0"/>
        <v>0.11515457801834886</v>
      </c>
      <c r="E30" s="56">
        <v>98603</v>
      </c>
      <c r="F30" s="46">
        <f t="shared" si="1"/>
        <v>4.7594361639532429E-2</v>
      </c>
      <c r="G30" s="56">
        <v>18608</v>
      </c>
      <c r="H30" s="46">
        <f t="shared" si="2"/>
        <v>8.9818350495260747E-3</v>
      </c>
    </row>
    <row r="31" spans="1:8" x14ac:dyDescent="0.45">
      <c r="A31" s="47" t="s">
        <v>34</v>
      </c>
      <c r="B31" s="55">
        <v>2016791</v>
      </c>
      <c r="C31" s="56">
        <f>総接種回数!G28</f>
        <v>316621</v>
      </c>
      <c r="D31" s="46">
        <f t="shared" si="0"/>
        <v>0.15699246972046185</v>
      </c>
      <c r="E31" s="56">
        <v>113851</v>
      </c>
      <c r="F31" s="46">
        <f t="shared" si="1"/>
        <v>5.6451560920293672E-2</v>
      </c>
      <c r="G31" s="56">
        <v>17789</v>
      </c>
      <c r="H31" s="46">
        <f t="shared" si="2"/>
        <v>8.8204479294086494E-3</v>
      </c>
    </row>
    <row r="32" spans="1:8" x14ac:dyDescent="0.45">
      <c r="A32" s="47" t="s">
        <v>35</v>
      </c>
      <c r="B32" s="55">
        <v>3686259.9999999995</v>
      </c>
      <c r="C32" s="56">
        <f>総接種回数!G29</f>
        <v>408893</v>
      </c>
      <c r="D32" s="46">
        <f t="shared" si="0"/>
        <v>0.1109235376777547</v>
      </c>
      <c r="E32" s="56">
        <v>144703</v>
      </c>
      <c r="F32" s="46">
        <f t="shared" si="1"/>
        <v>3.9254691747190922E-2</v>
      </c>
      <c r="G32" s="56">
        <v>30455</v>
      </c>
      <c r="H32" s="46">
        <f t="shared" si="2"/>
        <v>8.2617612431027665E-3</v>
      </c>
    </row>
    <row r="33" spans="1:8" x14ac:dyDescent="0.45">
      <c r="A33" s="47" t="s">
        <v>36</v>
      </c>
      <c r="B33" s="55">
        <v>7558801.9999999991</v>
      </c>
      <c r="C33" s="56">
        <f>総接種回数!G30</f>
        <v>1022929</v>
      </c>
      <c r="D33" s="46">
        <f t="shared" si="0"/>
        <v>0.13532951385682548</v>
      </c>
      <c r="E33" s="56">
        <v>317969</v>
      </c>
      <c r="F33" s="46">
        <f t="shared" si="1"/>
        <v>4.2066057557798187E-2</v>
      </c>
      <c r="G33" s="56">
        <v>54055</v>
      </c>
      <c r="H33" s="46">
        <f t="shared" si="2"/>
        <v>7.151265504771789E-3</v>
      </c>
    </row>
    <row r="34" spans="1:8" x14ac:dyDescent="0.45">
      <c r="A34" s="47" t="s">
        <v>37</v>
      </c>
      <c r="B34" s="55">
        <v>1800557</v>
      </c>
      <c r="C34" s="56">
        <f>総接種回数!G31</f>
        <v>192500</v>
      </c>
      <c r="D34" s="46">
        <f t="shared" si="0"/>
        <v>0.10691136131763671</v>
      </c>
      <c r="E34" s="56">
        <v>68092</v>
      </c>
      <c r="F34" s="46">
        <f t="shared" si="1"/>
        <v>3.7817186570600098E-2</v>
      </c>
      <c r="G34" s="56">
        <v>12714</v>
      </c>
      <c r="H34" s="46">
        <f t="shared" si="2"/>
        <v>7.0611483002204316E-3</v>
      </c>
    </row>
    <row r="35" spans="1:8" x14ac:dyDescent="0.45">
      <c r="A35" s="47" t="s">
        <v>38</v>
      </c>
      <c r="B35" s="55">
        <v>1418843</v>
      </c>
      <c r="C35" s="56">
        <f>総接種回数!G32</f>
        <v>156065</v>
      </c>
      <c r="D35" s="46">
        <f t="shared" si="0"/>
        <v>0.10999455189897685</v>
      </c>
      <c r="E35" s="56">
        <v>50970</v>
      </c>
      <c r="F35" s="46">
        <f t="shared" si="1"/>
        <v>3.5923636371325084E-2</v>
      </c>
      <c r="G35" s="56">
        <v>10370</v>
      </c>
      <c r="H35" s="46">
        <f t="shared" si="2"/>
        <v>7.3087720064869757E-3</v>
      </c>
    </row>
    <row r="36" spans="1:8" x14ac:dyDescent="0.45">
      <c r="A36" s="47" t="s">
        <v>39</v>
      </c>
      <c r="B36" s="55">
        <v>2530542</v>
      </c>
      <c r="C36" s="56">
        <f>総接種回数!G33</f>
        <v>264607</v>
      </c>
      <c r="D36" s="46">
        <f t="shared" si="0"/>
        <v>0.10456534608000974</v>
      </c>
      <c r="E36" s="56">
        <v>93128</v>
      </c>
      <c r="F36" s="46">
        <f t="shared" si="1"/>
        <v>3.6801602186409078E-2</v>
      </c>
      <c r="G36" s="56">
        <v>13919</v>
      </c>
      <c r="H36" s="46">
        <f t="shared" si="2"/>
        <v>5.5004026805324712E-3</v>
      </c>
    </row>
    <row r="37" spans="1:8" x14ac:dyDescent="0.45">
      <c r="A37" s="47" t="s">
        <v>40</v>
      </c>
      <c r="B37" s="55">
        <v>8839511</v>
      </c>
      <c r="C37" s="56">
        <f>総接種回数!G34</f>
        <v>921549</v>
      </c>
      <c r="D37" s="46">
        <f t="shared" si="0"/>
        <v>0.1042533913923519</v>
      </c>
      <c r="E37" s="56">
        <v>313031</v>
      </c>
      <c r="F37" s="46">
        <f t="shared" si="1"/>
        <v>3.5412705521832601E-2</v>
      </c>
      <c r="G37" s="56">
        <v>59039</v>
      </c>
      <c r="H37" s="46">
        <f t="shared" si="2"/>
        <v>6.6789893694345764E-3</v>
      </c>
    </row>
    <row r="38" spans="1:8" x14ac:dyDescent="0.45">
      <c r="A38" s="47" t="s">
        <v>41</v>
      </c>
      <c r="B38" s="55">
        <v>5523625</v>
      </c>
      <c r="C38" s="56">
        <f>総接種回数!G35</f>
        <v>639804</v>
      </c>
      <c r="D38" s="46">
        <f t="shared" si="0"/>
        <v>0.11583045554323475</v>
      </c>
      <c r="E38" s="56">
        <v>208954</v>
      </c>
      <c r="F38" s="46">
        <f t="shared" si="1"/>
        <v>3.7829142999388991E-2</v>
      </c>
      <c r="G38" s="56">
        <v>54370</v>
      </c>
      <c r="H38" s="46">
        <f t="shared" si="2"/>
        <v>9.8431736404987671E-3</v>
      </c>
    </row>
    <row r="39" spans="1:8" x14ac:dyDescent="0.45">
      <c r="A39" s="47" t="s">
        <v>42</v>
      </c>
      <c r="B39" s="55">
        <v>1344738.9999999998</v>
      </c>
      <c r="C39" s="56">
        <f>総接種回数!G36</f>
        <v>175841</v>
      </c>
      <c r="D39" s="46">
        <f t="shared" si="0"/>
        <v>0.13076217764190673</v>
      </c>
      <c r="E39" s="56">
        <v>65021</v>
      </c>
      <c r="F39" s="46">
        <f t="shared" si="1"/>
        <v>4.8352133759785365E-2</v>
      </c>
      <c r="G39" s="56">
        <v>9630</v>
      </c>
      <c r="H39" s="46">
        <f t="shared" si="2"/>
        <v>7.161240954564419E-3</v>
      </c>
    </row>
    <row r="40" spans="1:8" x14ac:dyDescent="0.45">
      <c r="A40" s="47" t="s">
        <v>43</v>
      </c>
      <c r="B40" s="55">
        <v>944432</v>
      </c>
      <c r="C40" s="56">
        <f>総接種回数!G37</f>
        <v>142083</v>
      </c>
      <c r="D40" s="46">
        <f t="shared" si="0"/>
        <v>0.15044280583461805</v>
      </c>
      <c r="E40" s="56">
        <v>48115</v>
      </c>
      <c r="F40" s="46">
        <f t="shared" si="1"/>
        <v>5.0945965405661812E-2</v>
      </c>
      <c r="G40" s="56">
        <v>9209</v>
      </c>
      <c r="H40" s="46">
        <f t="shared" si="2"/>
        <v>9.7508343639351475E-3</v>
      </c>
    </row>
    <row r="41" spans="1:8" x14ac:dyDescent="0.45">
      <c r="A41" s="47" t="s">
        <v>44</v>
      </c>
      <c r="B41" s="55">
        <v>556788</v>
      </c>
      <c r="C41" s="56">
        <f>総接種回数!G38</f>
        <v>79563</v>
      </c>
      <c r="D41" s="46">
        <f t="shared" si="0"/>
        <v>0.1428963986292808</v>
      </c>
      <c r="E41" s="56">
        <v>27509</v>
      </c>
      <c r="F41" s="46">
        <f t="shared" si="1"/>
        <v>4.940659640653175E-2</v>
      </c>
      <c r="G41" s="56">
        <v>4379</v>
      </c>
      <c r="H41" s="46">
        <f t="shared" si="2"/>
        <v>7.8647528323167893E-3</v>
      </c>
    </row>
    <row r="42" spans="1:8" x14ac:dyDescent="0.45">
      <c r="A42" s="47" t="s">
        <v>45</v>
      </c>
      <c r="B42" s="55">
        <v>672814.99999999988</v>
      </c>
      <c r="C42" s="56">
        <f>総接種回数!G39</f>
        <v>82113</v>
      </c>
      <c r="D42" s="46">
        <f t="shared" si="0"/>
        <v>0.12204394967413035</v>
      </c>
      <c r="E42" s="56">
        <v>21277</v>
      </c>
      <c r="F42" s="46">
        <f t="shared" si="1"/>
        <v>3.1623849052116855E-2</v>
      </c>
      <c r="G42" s="56">
        <v>5172</v>
      </c>
      <c r="H42" s="46">
        <f t="shared" si="2"/>
        <v>7.687105667977083E-3</v>
      </c>
    </row>
    <row r="43" spans="1:8" x14ac:dyDescent="0.45">
      <c r="A43" s="47" t="s">
        <v>46</v>
      </c>
      <c r="B43" s="55">
        <v>1893791</v>
      </c>
      <c r="C43" s="56">
        <f>総接種回数!G40</f>
        <v>313585</v>
      </c>
      <c r="D43" s="46">
        <f t="shared" si="0"/>
        <v>0.16558585398283127</v>
      </c>
      <c r="E43" s="56">
        <v>74197</v>
      </c>
      <c r="F43" s="46">
        <f t="shared" si="1"/>
        <v>3.9179085759727443E-2</v>
      </c>
      <c r="G43" s="56">
        <v>13340</v>
      </c>
      <c r="H43" s="46">
        <f t="shared" si="2"/>
        <v>7.0440719171228506E-3</v>
      </c>
    </row>
    <row r="44" spans="1:8" x14ac:dyDescent="0.45">
      <c r="A44" s="47" t="s">
        <v>47</v>
      </c>
      <c r="B44" s="55">
        <v>2812432.9999999995</v>
      </c>
      <c r="C44" s="56">
        <f>総接種回数!G41</f>
        <v>390349</v>
      </c>
      <c r="D44" s="46">
        <f t="shared" si="0"/>
        <v>0.13879406193854221</v>
      </c>
      <c r="E44" s="56">
        <v>125636</v>
      </c>
      <c r="F44" s="46">
        <f t="shared" si="1"/>
        <v>4.4671641955559484E-2</v>
      </c>
      <c r="G44" s="56">
        <v>22599</v>
      </c>
      <c r="H44" s="46">
        <f t="shared" si="2"/>
        <v>8.0353914208800715E-3</v>
      </c>
    </row>
    <row r="45" spans="1:8" x14ac:dyDescent="0.45">
      <c r="A45" s="47" t="s">
        <v>48</v>
      </c>
      <c r="B45" s="55">
        <v>1356110</v>
      </c>
      <c r="C45" s="56">
        <f>総接種回数!G42</f>
        <v>218247</v>
      </c>
      <c r="D45" s="46">
        <f t="shared" si="0"/>
        <v>0.16093605975916409</v>
      </c>
      <c r="E45" s="56">
        <v>65049</v>
      </c>
      <c r="F45" s="46">
        <f t="shared" si="1"/>
        <v>4.7967347781522146E-2</v>
      </c>
      <c r="G45" s="56">
        <v>14229</v>
      </c>
      <c r="H45" s="46">
        <f t="shared" si="2"/>
        <v>1.0492511669407349E-2</v>
      </c>
    </row>
    <row r="46" spans="1:8" x14ac:dyDescent="0.45">
      <c r="A46" s="47" t="s">
        <v>49</v>
      </c>
      <c r="B46" s="55">
        <v>734949</v>
      </c>
      <c r="C46" s="56">
        <f>総接種回数!G43</f>
        <v>99779</v>
      </c>
      <c r="D46" s="46">
        <f t="shared" si="0"/>
        <v>0.13576316179762132</v>
      </c>
      <c r="E46" s="56">
        <v>34842</v>
      </c>
      <c r="F46" s="46">
        <f t="shared" si="1"/>
        <v>4.7407371123710622E-2</v>
      </c>
      <c r="G46" s="56">
        <v>8947</v>
      </c>
      <c r="H46" s="46">
        <f t="shared" si="2"/>
        <v>1.2173633816768238E-2</v>
      </c>
    </row>
    <row r="47" spans="1:8" x14ac:dyDescent="0.45">
      <c r="A47" s="47" t="s">
        <v>50</v>
      </c>
      <c r="B47" s="55">
        <v>973896</v>
      </c>
      <c r="C47" s="56">
        <f>総接種回数!G44</f>
        <v>103631</v>
      </c>
      <c r="D47" s="46">
        <f t="shared" si="0"/>
        <v>0.10640869250926177</v>
      </c>
      <c r="E47" s="56">
        <v>37271</v>
      </c>
      <c r="F47" s="46">
        <f t="shared" si="1"/>
        <v>3.8270000082144297E-2</v>
      </c>
      <c r="G47" s="56">
        <v>4116</v>
      </c>
      <c r="H47" s="46">
        <f t="shared" si="2"/>
        <v>4.226323960669312E-3</v>
      </c>
    </row>
    <row r="48" spans="1:8" x14ac:dyDescent="0.45">
      <c r="A48" s="47" t="s">
        <v>51</v>
      </c>
      <c r="B48" s="55">
        <v>1356219</v>
      </c>
      <c r="C48" s="56">
        <f>総接種回数!G45</f>
        <v>157347</v>
      </c>
      <c r="D48" s="46">
        <f t="shared" si="0"/>
        <v>0.1160188730581123</v>
      </c>
      <c r="E48" s="56">
        <v>55979</v>
      </c>
      <c r="F48" s="46">
        <f t="shared" si="1"/>
        <v>4.1275782156126699E-2</v>
      </c>
      <c r="G48" s="56">
        <v>6847</v>
      </c>
      <c r="H48" s="46">
        <f t="shared" si="2"/>
        <v>5.0485946591221622E-3</v>
      </c>
    </row>
    <row r="49" spans="1:8" x14ac:dyDescent="0.45">
      <c r="A49" s="47" t="s">
        <v>52</v>
      </c>
      <c r="B49" s="55">
        <v>701167</v>
      </c>
      <c r="C49" s="56">
        <f>総接種回数!G46</f>
        <v>95901</v>
      </c>
      <c r="D49" s="46">
        <f t="shared" si="0"/>
        <v>0.13677340776163169</v>
      </c>
      <c r="E49" s="56">
        <v>28646</v>
      </c>
      <c r="F49" s="46">
        <f t="shared" si="1"/>
        <v>4.0854746444142408E-2</v>
      </c>
      <c r="G49" s="56">
        <v>3986</v>
      </c>
      <c r="H49" s="46">
        <f t="shared" si="2"/>
        <v>5.6848083266896471E-3</v>
      </c>
    </row>
    <row r="50" spans="1:8" x14ac:dyDescent="0.45">
      <c r="A50" s="47" t="s">
        <v>53</v>
      </c>
      <c r="B50" s="55">
        <v>5124170</v>
      </c>
      <c r="C50" s="56">
        <f>総接種回数!G47</f>
        <v>623083</v>
      </c>
      <c r="D50" s="46">
        <f t="shared" si="0"/>
        <v>0.12159686349203871</v>
      </c>
      <c r="E50" s="56">
        <v>232108</v>
      </c>
      <c r="F50" s="46">
        <f t="shared" si="1"/>
        <v>4.529670170974031E-2</v>
      </c>
      <c r="G50" s="56">
        <v>45275</v>
      </c>
      <c r="H50" s="46">
        <f t="shared" si="2"/>
        <v>8.8355772739780302E-3</v>
      </c>
    </row>
    <row r="51" spans="1:8" x14ac:dyDescent="0.45">
      <c r="A51" s="47" t="s">
        <v>54</v>
      </c>
      <c r="B51" s="55">
        <v>818222</v>
      </c>
      <c r="C51" s="56">
        <f>総接種回数!G48</f>
        <v>142137</v>
      </c>
      <c r="D51" s="46">
        <f t="shared" si="0"/>
        <v>0.17371446868942658</v>
      </c>
      <c r="E51" s="56">
        <v>35052</v>
      </c>
      <c r="F51" s="46">
        <f t="shared" si="1"/>
        <v>4.2839229451175839E-2</v>
      </c>
      <c r="G51" s="56">
        <v>5978</v>
      </c>
      <c r="H51" s="46">
        <f t="shared" si="2"/>
        <v>7.306085634461063E-3</v>
      </c>
    </row>
    <row r="52" spans="1:8" x14ac:dyDescent="0.45">
      <c r="A52" s="47" t="s">
        <v>55</v>
      </c>
      <c r="B52" s="55">
        <v>1335937.9999999998</v>
      </c>
      <c r="C52" s="56">
        <f>総接種回数!G49</f>
        <v>174246</v>
      </c>
      <c r="D52" s="46">
        <f t="shared" si="0"/>
        <v>0.1304297055701687</v>
      </c>
      <c r="E52" s="56">
        <v>65908</v>
      </c>
      <c r="F52" s="46">
        <f t="shared" si="1"/>
        <v>4.9334624810432826E-2</v>
      </c>
      <c r="G52" s="56">
        <v>13572</v>
      </c>
      <c r="H52" s="46">
        <f t="shared" si="2"/>
        <v>1.0159154092480341E-2</v>
      </c>
    </row>
    <row r="53" spans="1:8" x14ac:dyDescent="0.45">
      <c r="A53" s="47" t="s">
        <v>56</v>
      </c>
      <c r="B53" s="55">
        <v>1758645</v>
      </c>
      <c r="C53" s="56">
        <f>総接種回数!G50</f>
        <v>211764</v>
      </c>
      <c r="D53" s="46">
        <f t="shared" si="0"/>
        <v>0.12041315899456684</v>
      </c>
      <c r="E53" s="56">
        <v>64415</v>
      </c>
      <c r="F53" s="46">
        <f t="shared" si="1"/>
        <v>3.662763093176849E-2</v>
      </c>
      <c r="G53" s="56">
        <v>12942</v>
      </c>
      <c r="H53" s="46">
        <f t="shared" si="2"/>
        <v>7.3590747422020934E-3</v>
      </c>
    </row>
    <row r="54" spans="1:8" x14ac:dyDescent="0.45">
      <c r="A54" s="47" t="s">
        <v>57</v>
      </c>
      <c r="B54" s="55">
        <v>1141741</v>
      </c>
      <c r="C54" s="56">
        <f>総接種回数!G51</f>
        <v>139054</v>
      </c>
      <c r="D54" s="46">
        <f t="shared" si="0"/>
        <v>0.12179119432515781</v>
      </c>
      <c r="E54" s="56">
        <v>45523</v>
      </c>
      <c r="F54" s="46">
        <f t="shared" si="1"/>
        <v>3.9871564566744996E-2</v>
      </c>
      <c r="G54" s="56">
        <v>9254</v>
      </c>
      <c r="H54" s="46">
        <f t="shared" si="2"/>
        <v>8.1051657074590472E-3</v>
      </c>
    </row>
    <row r="55" spans="1:8" x14ac:dyDescent="0.45">
      <c r="A55" s="47" t="s">
        <v>58</v>
      </c>
      <c r="B55" s="55">
        <v>1087241</v>
      </c>
      <c r="C55" s="56">
        <f>総接種回数!G52</f>
        <v>144242</v>
      </c>
      <c r="D55" s="46">
        <f t="shared" si="0"/>
        <v>0.13266791815246115</v>
      </c>
      <c r="E55" s="56">
        <v>44582</v>
      </c>
      <c r="F55" s="46">
        <f t="shared" si="1"/>
        <v>4.1004708247757399E-2</v>
      </c>
      <c r="G55" s="56">
        <v>10800</v>
      </c>
      <c r="H55" s="46">
        <f t="shared" si="2"/>
        <v>9.9334002304916763E-3</v>
      </c>
    </row>
    <row r="56" spans="1:8" x14ac:dyDescent="0.45">
      <c r="A56" s="47" t="s">
        <v>59</v>
      </c>
      <c r="B56" s="55">
        <v>1617517</v>
      </c>
      <c r="C56" s="56">
        <f>総接種回数!G53</f>
        <v>211397</v>
      </c>
      <c r="D56" s="46">
        <f t="shared" si="0"/>
        <v>0.13069228947825587</v>
      </c>
      <c r="E56" s="56">
        <v>66788</v>
      </c>
      <c r="F56" s="46">
        <f t="shared" si="1"/>
        <v>4.1290447024668053E-2</v>
      </c>
      <c r="G56" s="56">
        <v>13051</v>
      </c>
      <c r="H56" s="46">
        <f t="shared" si="2"/>
        <v>8.0685396196763307E-3</v>
      </c>
    </row>
    <row r="57" spans="1:8" x14ac:dyDescent="0.45">
      <c r="A57" s="47" t="s">
        <v>60</v>
      </c>
      <c r="B57" s="55">
        <v>1485118</v>
      </c>
      <c r="C57" s="56">
        <f>総接種回数!G54</f>
        <v>170023</v>
      </c>
      <c r="D57" s="46">
        <f t="shared" si="0"/>
        <v>0.11448450560830857</v>
      </c>
      <c r="E57" s="56">
        <v>50121</v>
      </c>
      <c r="F57" s="46">
        <f t="shared" si="1"/>
        <v>3.3748833426030793E-2</v>
      </c>
      <c r="G57" s="56">
        <v>7031</v>
      </c>
      <c r="H57" s="46">
        <f t="shared" si="2"/>
        <v>4.7343039408316379E-3</v>
      </c>
    </row>
    <row r="58" spans="1:8" ht="9.75" customHeight="1" x14ac:dyDescent="0.45">
      <c r="A58" s="39"/>
      <c r="B58" s="48"/>
      <c r="C58" s="49"/>
      <c r="D58" s="50"/>
      <c r="E58" s="51"/>
      <c r="F58" s="50"/>
      <c r="G58" s="51"/>
      <c r="H58" s="50"/>
    </row>
    <row r="59" spans="1:8" ht="18.75" customHeight="1" x14ac:dyDescent="0.45">
      <c r="A59" s="36" t="s">
        <v>61</v>
      </c>
      <c r="B59" s="48"/>
      <c r="C59" s="49"/>
      <c r="D59" s="50"/>
      <c r="E59" s="51"/>
      <c r="F59" s="50"/>
      <c r="G59" s="51"/>
      <c r="H59" s="50"/>
    </row>
    <row r="60" spans="1:8" ht="18.75" customHeight="1" x14ac:dyDescent="0.45">
      <c r="A60" s="36" t="s">
        <v>62</v>
      </c>
      <c r="B60" s="48"/>
      <c r="C60" s="49"/>
      <c r="D60" s="50"/>
      <c r="E60" s="51"/>
      <c r="F60" s="50"/>
      <c r="G60" s="51"/>
      <c r="H60" s="50"/>
    </row>
    <row r="61" spans="1:8" x14ac:dyDescent="0.45">
      <c r="A61" s="36" t="s">
        <v>63</v>
      </c>
      <c r="B61" s="52"/>
      <c r="C61" s="52"/>
      <c r="D61" s="53"/>
      <c r="E61" s="53"/>
      <c r="F61" s="53"/>
      <c r="G61" s="53"/>
      <c r="H61" s="53"/>
    </row>
    <row r="62" spans="1:8" x14ac:dyDescent="0.45">
      <c r="A62" s="36" t="s">
        <v>64</v>
      </c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view="pageBreakPreview" zoomScaleNormal="100" zoomScaleSheetLayoutView="100" workbookViewId="0">
      <selection activeCell="G5" sqref="G5:H5"/>
    </sheetView>
  </sheetViews>
  <sheetFormatPr defaultRowHeight="18" x14ac:dyDescent="0.45"/>
  <cols>
    <col min="1" max="1" width="13.59765625" customWidth="1"/>
    <col min="2" max="3" width="13.59765625" style="21" customWidth="1"/>
    <col min="4" max="4" width="13.59765625" customWidth="1"/>
    <col min="5" max="5" width="13.59765625" style="21" customWidth="1"/>
    <col min="6" max="6" width="13.59765625" customWidth="1"/>
    <col min="7" max="7" width="13.59765625" style="21" customWidth="1"/>
    <col min="8" max="8" width="13.59765625" customWidth="1"/>
    <col min="10" max="10" width="9.5" bestFit="1" customWidth="1"/>
  </cols>
  <sheetData>
    <row r="1" spans="1:8" x14ac:dyDescent="0.45">
      <c r="A1" s="62" t="s">
        <v>65</v>
      </c>
      <c r="B1" s="62"/>
      <c r="C1" s="62"/>
      <c r="D1" s="62"/>
      <c r="E1" s="62"/>
      <c r="F1" s="62"/>
      <c r="G1" s="62"/>
      <c r="H1" s="62"/>
    </row>
    <row r="2" spans="1:8" x14ac:dyDescent="0.45">
      <c r="A2" s="36"/>
      <c r="B2" s="37"/>
      <c r="C2" s="37"/>
      <c r="D2" s="36"/>
      <c r="E2" s="37"/>
      <c r="F2" s="36"/>
      <c r="G2" s="37"/>
      <c r="H2" s="36"/>
    </row>
    <row r="3" spans="1:8" x14ac:dyDescent="0.45">
      <c r="A3" s="39"/>
      <c r="B3" s="40"/>
      <c r="C3" s="40"/>
      <c r="D3" s="39"/>
      <c r="E3" s="54"/>
      <c r="F3" s="41"/>
      <c r="G3" s="54"/>
      <c r="H3" s="38" t="str">
        <f>'進捗状況 (都道府県別)'!H3</f>
        <v>（2月17日公表時点）</v>
      </c>
    </row>
    <row r="4" spans="1:8" x14ac:dyDescent="0.45">
      <c r="A4" s="36" t="s">
        <v>66</v>
      </c>
      <c r="B4" s="40"/>
      <c r="C4" s="40"/>
      <c r="D4" s="39"/>
      <c r="E4" s="54"/>
      <c r="F4" s="41"/>
      <c r="G4" s="54"/>
      <c r="H4" s="42" t="s">
        <v>2</v>
      </c>
    </row>
    <row r="5" spans="1:8" ht="24" customHeight="1" x14ac:dyDescent="0.45">
      <c r="A5" s="77" t="s">
        <v>67</v>
      </c>
      <c r="B5" s="63" t="s">
        <v>4</v>
      </c>
      <c r="C5" s="59" t="s">
        <v>5</v>
      </c>
      <c r="D5" s="64"/>
      <c r="E5" s="67" t="s">
        <v>6</v>
      </c>
      <c r="F5" s="68"/>
      <c r="G5" s="69">
        <f>'進捗状況 (都道府県別)'!G5:H5</f>
        <v>44609</v>
      </c>
      <c r="H5" s="70"/>
    </row>
    <row r="6" spans="1:8" ht="23.25" customHeight="1" x14ac:dyDescent="0.45">
      <c r="A6" s="77"/>
      <c r="B6" s="63"/>
      <c r="C6" s="65"/>
      <c r="D6" s="66"/>
      <c r="E6" s="71" t="s">
        <v>7</v>
      </c>
      <c r="F6" s="72"/>
      <c r="G6" s="73" t="s">
        <v>8</v>
      </c>
      <c r="H6" s="74"/>
    </row>
    <row r="7" spans="1:8" ht="18.75" customHeight="1" x14ac:dyDescent="0.45">
      <c r="A7" s="58"/>
      <c r="B7" s="63"/>
      <c r="C7" s="75" t="s">
        <v>9</v>
      </c>
      <c r="D7" s="43"/>
      <c r="E7" s="75" t="s">
        <v>10</v>
      </c>
      <c r="F7" s="43"/>
      <c r="G7" s="75" t="s">
        <v>10</v>
      </c>
      <c r="H7" s="44"/>
    </row>
    <row r="8" spans="1:8" ht="18.75" customHeight="1" x14ac:dyDescent="0.45">
      <c r="A8" s="58"/>
      <c r="B8" s="63"/>
      <c r="C8" s="76"/>
      <c r="D8" s="61" t="s">
        <v>11</v>
      </c>
      <c r="E8" s="76"/>
      <c r="F8" s="59" t="s">
        <v>12</v>
      </c>
      <c r="G8" s="76"/>
      <c r="H8" s="61" t="s">
        <v>12</v>
      </c>
    </row>
    <row r="9" spans="1:8" ht="35.1" customHeight="1" x14ac:dyDescent="0.45">
      <c r="A9" s="58"/>
      <c r="B9" s="63"/>
      <c r="C9" s="76"/>
      <c r="D9" s="60"/>
      <c r="E9" s="76"/>
      <c r="F9" s="60"/>
      <c r="G9" s="76"/>
      <c r="H9" s="60"/>
    </row>
    <row r="10" spans="1:8" x14ac:dyDescent="0.45">
      <c r="A10" s="45" t="s">
        <v>68</v>
      </c>
      <c r="B10" s="55">
        <v>27549031.999999996</v>
      </c>
      <c r="C10" s="56">
        <f>SUM(C11:C30)</f>
        <v>2937300</v>
      </c>
      <c r="D10" s="46">
        <f>C10/$B10</f>
        <v>0.10662080613213562</v>
      </c>
      <c r="E10" s="56">
        <f>SUM(E11:E30)</f>
        <v>976995</v>
      </c>
      <c r="F10" s="46">
        <f>E10/$B10</f>
        <v>3.5463859492413388E-2</v>
      </c>
      <c r="G10" s="56">
        <f>SUM(G11:G30)</f>
        <v>211511</v>
      </c>
      <c r="H10" s="46">
        <f>G10/$B10</f>
        <v>7.677620033981594E-3</v>
      </c>
    </row>
    <row r="11" spans="1:8" x14ac:dyDescent="0.45">
      <c r="A11" s="47" t="s">
        <v>69</v>
      </c>
      <c r="B11" s="55">
        <v>1961575</v>
      </c>
      <c r="C11" s="56">
        <v>162502</v>
      </c>
      <c r="D11" s="46">
        <f t="shared" ref="D11:D30" si="0">C11/$B11</f>
        <v>8.2842613716019017E-2</v>
      </c>
      <c r="E11" s="56">
        <v>67674</v>
      </c>
      <c r="F11" s="46">
        <f t="shared" ref="F11:F30" si="1">E11/$B11</f>
        <v>3.4499827944381431E-2</v>
      </c>
      <c r="G11" s="56">
        <v>45407</v>
      </c>
      <c r="H11" s="46">
        <f t="shared" ref="H11:H30" si="2">G11/$B11</f>
        <v>2.3148235474045091E-2</v>
      </c>
    </row>
    <row r="12" spans="1:8" x14ac:dyDescent="0.45">
      <c r="A12" s="47" t="s">
        <v>70</v>
      </c>
      <c r="B12" s="55">
        <v>1065932</v>
      </c>
      <c r="C12" s="56">
        <v>183201</v>
      </c>
      <c r="D12" s="46">
        <f t="shared" si="0"/>
        <v>0.17186931248897677</v>
      </c>
      <c r="E12" s="56">
        <v>65010</v>
      </c>
      <c r="F12" s="46">
        <f t="shared" si="1"/>
        <v>6.0988881091852014E-2</v>
      </c>
      <c r="G12" s="56">
        <v>13994</v>
      </c>
      <c r="H12" s="46">
        <f t="shared" si="2"/>
        <v>1.3128417197344672E-2</v>
      </c>
    </row>
    <row r="13" spans="1:8" x14ac:dyDescent="0.45">
      <c r="A13" s="47" t="s">
        <v>71</v>
      </c>
      <c r="B13" s="55">
        <v>1324589</v>
      </c>
      <c r="C13" s="56">
        <v>152074</v>
      </c>
      <c r="D13" s="46">
        <f t="shared" si="0"/>
        <v>0.11480844246781455</v>
      </c>
      <c r="E13" s="56">
        <v>51807</v>
      </c>
      <c r="F13" s="46">
        <f t="shared" si="1"/>
        <v>3.9111754665031945E-2</v>
      </c>
      <c r="G13" s="56">
        <v>9361</v>
      </c>
      <c r="H13" s="46">
        <f t="shared" si="2"/>
        <v>7.0670977941082102E-3</v>
      </c>
    </row>
    <row r="14" spans="1:8" x14ac:dyDescent="0.45">
      <c r="A14" s="47" t="s">
        <v>72</v>
      </c>
      <c r="B14" s="55">
        <v>974726</v>
      </c>
      <c r="C14" s="56">
        <v>150026</v>
      </c>
      <c r="D14" s="46">
        <f t="shared" si="0"/>
        <v>0.15391607487642681</v>
      </c>
      <c r="E14" s="56">
        <v>44280</v>
      </c>
      <c r="F14" s="46">
        <f t="shared" si="1"/>
        <v>4.5428151090665482E-2</v>
      </c>
      <c r="G14" s="56">
        <v>6317</v>
      </c>
      <c r="H14" s="46">
        <f t="shared" si="2"/>
        <v>6.4807956287202765E-3</v>
      </c>
    </row>
    <row r="15" spans="1:8" x14ac:dyDescent="0.45">
      <c r="A15" s="47" t="s">
        <v>73</v>
      </c>
      <c r="B15" s="55">
        <v>3759920</v>
      </c>
      <c r="C15" s="56">
        <v>180225</v>
      </c>
      <c r="D15" s="46">
        <f t="shared" si="0"/>
        <v>4.7933200706398012E-2</v>
      </c>
      <c r="E15" s="56">
        <v>79999</v>
      </c>
      <c r="F15" s="46">
        <f t="shared" si="1"/>
        <v>2.1276782484733719E-2</v>
      </c>
      <c r="G15" s="56">
        <v>14944</v>
      </c>
      <c r="H15" s="46">
        <f t="shared" si="2"/>
        <v>3.9745526500563838E-3</v>
      </c>
    </row>
    <row r="16" spans="1:8" x14ac:dyDescent="0.45">
      <c r="A16" s="47" t="s">
        <v>74</v>
      </c>
      <c r="B16" s="55">
        <v>1521562.0000000002</v>
      </c>
      <c r="C16" s="56">
        <v>158345</v>
      </c>
      <c r="D16" s="46">
        <f t="shared" si="0"/>
        <v>0.10406739915954787</v>
      </c>
      <c r="E16" s="56">
        <v>49829</v>
      </c>
      <c r="F16" s="46">
        <f t="shared" si="1"/>
        <v>3.2748583363674956E-2</v>
      </c>
      <c r="G16" s="56">
        <v>9513</v>
      </c>
      <c r="H16" s="46">
        <f t="shared" si="2"/>
        <v>6.2521277476698276E-3</v>
      </c>
    </row>
    <row r="17" spans="1:8" x14ac:dyDescent="0.45">
      <c r="A17" s="47" t="s">
        <v>75</v>
      </c>
      <c r="B17" s="55">
        <v>718601</v>
      </c>
      <c r="C17" s="56">
        <v>75644</v>
      </c>
      <c r="D17" s="46">
        <f t="shared" si="0"/>
        <v>0.10526564811348718</v>
      </c>
      <c r="E17" s="56">
        <v>37466</v>
      </c>
      <c r="F17" s="46">
        <f t="shared" si="1"/>
        <v>5.2137417008882539E-2</v>
      </c>
      <c r="G17" s="56">
        <v>7275</v>
      </c>
      <c r="H17" s="46">
        <f t="shared" si="2"/>
        <v>1.0123837846036952E-2</v>
      </c>
    </row>
    <row r="18" spans="1:8" x14ac:dyDescent="0.45">
      <c r="A18" s="47" t="s">
        <v>76</v>
      </c>
      <c r="B18" s="55">
        <v>784774</v>
      </c>
      <c r="C18" s="56">
        <v>90176</v>
      </c>
      <c r="D18" s="46">
        <f t="shared" si="0"/>
        <v>0.11490696684650613</v>
      </c>
      <c r="E18" s="56">
        <v>27126</v>
      </c>
      <c r="F18" s="46">
        <f t="shared" si="1"/>
        <v>3.4565365315364679E-2</v>
      </c>
      <c r="G18" s="56">
        <v>5326</v>
      </c>
      <c r="H18" s="46">
        <f t="shared" si="2"/>
        <v>6.7866672443276663E-3</v>
      </c>
    </row>
    <row r="19" spans="1:8" x14ac:dyDescent="0.45">
      <c r="A19" s="47" t="s">
        <v>77</v>
      </c>
      <c r="B19" s="55">
        <v>694295.99999999988</v>
      </c>
      <c r="C19" s="56">
        <v>56199</v>
      </c>
      <c r="D19" s="46">
        <f t="shared" si="0"/>
        <v>8.094386256006085E-2</v>
      </c>
      <c r="E19" s="56">
        <v>19024</v>
      </c>
      <c r="F19" s="46">
        <f t="shared" si="1"/>
        <v>2.7400417113162115E-2</v>
      </c>
      <c r="G19" s="56">
        <v>3266</v>
      </c>
      <c r="H19" s="46">
        <f t="shared" si="2"/>
        <v>4.7040455367739417E-3</v>
      </c>
    </row>
    <row r="20" spans="1:8" x14ac:dyDescent="0.45">
      <c r="A20" s="47" t="s">
        <v>78</v>
      </c>
      <c r="B20" s="55">
        <v>799966</v>
      </c>
      <c r="C20" s="56">
        <v>122152</v>
      </c>
      <c r="D20" s="46">
        <f t="shared" si="0"/>
        <v>0.15269648960080803</v>
      </c>
      <c r="E20" s="56">
        <v>38049</v>
      </c>
      <c r="F20" s="46">
        <f t="shared" si="1"/>
        <v>4.7563271439036159E-2</v>
      </c>
      <c r="G20" s="56">
        <v>5891</v>
      </c>
      <c r="H20" s="46">
        <f t="shared" si="2"/>
        <v>7.364062972676339E-3</v>
      </c>
    </row>
    <row r="21" spans="1:8" x14ac:dyDescent="0.45">
      <c r="A21" s="47" t="s">
        <v>79</v>
      </c>
      <c r="B21" s="55">
        <v>2300944</v>
      </c>
      <c r="C21" s="56">
        <v>262882</v>
      </c>
      <c r="D21" s="46">
        <f t="shared" si="0"/>
        <v>0.11424962971719434</v>
      </c>
      <c r="E21" s="56">
        <v>73692</v>
      </c>
      <c r="F21" s="46">
        <f t="shared" si="1"/>
        <v>3.2026855064703881E-2</v>
      </c>
      <c r="G21" s="56">
        <v>12564</v>
      </c>
      <c r="H21" s="46">
        <f t="shared" si="2"/>
        <v>5.4603675708752583E-3</v>
      </c>
    </row>
    <row r="22" spans="1:8" x14ac:dyDescent="0.45">
      <c r="A22" s="47" t="s">
        <v>80</v>
      </c>
      <c r="B22" s="55">
        <v>1400720</v>
      </c>
      <c r="C22" s="56">
        <v>151065</v>
      </c>
      <c r="D22" s="46">
        <f t="shared" si="0"/>
        <v>0.10784810668798904</v>
      </c>
      <c r="E22" s="56">
        <v>54340</v>
      </c>
      <c r="F22" s="46">
        <f t="shared" si="1"/>
        <v>3.8794334342338227E-2</v>
      </c>
      <c r="G22" s="56">
        <v>8159</v>
      </c>
      <c r="H22" s="46">
        <f t="shared" si="2"/>
        <v>5.824861499800103E-3</v>
      </c>
    </row>
    <row r="23" spans="1:8" x14ac:dyDescent="0.45">
      <c r="A23" s="47" t="s">
        <v>81</v>
      </c>
      <c r="B23" s="55">
        <v>2739963</v>
      </c>
      <c r="C23" s="56">
        <v>218894</v>
      </c>
      <c r="D23" s="46">
        <f t="shared" si="0"/>
        <v>7.9889399966349917E-2</v>
      </c>
      <c r="E23" s="56">
        <v>66588</v>
      </c>
      <c r="F23" s="46">
        <f t="shared" si="1"/>
        <v>2.4302517953709593E-2</v>
      </c>
      <c r="G23" s="56">
        <v>10918</v>
      </c>
      <c r="H23" s="46">
        <f t="shared" si="2"/>
        <v>3.9847253411816148E-3</v>
      </c>
    </row>
    <row r="24" spans="1:8" x14ac:dyDescent="0.45">
      <c r="A24" s="47" t="s">
        <v>82</v>
      </c>
      <c r="B24" s="55">
        <v>831479.00000000012</v>
      </c>
      <c r="C24" s="56">
        <v>113430</v>
      </c>
      <c r="D24" s="46">
        <f t="shared" si="0"/>
        <v>0.13641956080670706</v>
      </c>
      <c r="E24" s="56">
        <v>32985</v>
      </c>
      <c r="F24" s="46">
        <f t="shared" si="1"/>
        <v>3.9670274294359806E-2</v>
      </c>
      <c r="G24" s="56">
        <v>4966</v>
      </c>
      <c r="H24" s="46">
        <f t="shared" si="2"/>
        <v>5.9724899847139849E-3</v>
      </c>
    </row>
    <row r="25" spans="1:8" x14ac:dyDescent="0.45">
      <c r="A25" s="47" t="s">
        <v>83</v>
      </c>
      <c r="B25" s="55">
        <v>1526835</v>
      </c>
      <c r="C25" s="56">
        <v>209084</v>
      </c>
      <c r="D25" s="46">
        <f t="shared" si="0"/>
        <v>0.13693948593004482</v>
      </c>
      <c r="E25" s="56">
        <v>61228</v>
      </c>
      <c r="F25" s="46">
        <f t="shared" si="1"/>
        <v>4.0101255210942897E-2</v>
      </c>
      <c r="G25" s="56">
        <v>9763</v>
      </c>
      <c r="H25" s="46">
        <f t="shared" si="2"/>
        <v>6.3942731205402026E-3</v>
      </c>
    </row>
    <row r="26" spans="1:8" x14ac:dyDescent="0.45">
      <c r="A26" s="47" t="s">
        <v>84</v>
      </c>
      <c r="B26" s="55">
        <v>708155</v>
      </c>
      <c r="C26" s="56">
        <v>133230</v>
      </c>
      <c r="D26" s="46">
        <f t="shared" si="0"/>
        <v>0.18813677796527598</v>
      </c>
      <c r="E26" s="56">
        <v>25480</v>
      </c>
      <c r="F26" s="46">
        <f t="shared" si="1"/>
        <v>3.59808234073049E-2</v>
      </c>
      <c r="G26" s="56">
        <v>4330</v>
      </c>
      <c r="H26" s="46">
        <f t="shared" si="2"/>
        <v>6.1144805868771669E-3</v>
      </c>
    </row>
    <row r="27" spans="1:8" x14ac:dyDescent="0.45">
      <c r="A27" s="47" t="s">
        <v>85</v>
      </c>
      <c r="B27" s="55">
        <v>1194817</v>
      </c>
      <c r="C27" s="56">
        <v>158947</v>
      </c>
      <c r="D27" s="46">
        <f t="shared" si="0"/>
        <v>0.1330304138625413</v>
      </c>
      <c r="E27" s="56">
        <v>49838</v>
      </c>
      <c r="F27" s="46">
        <f t="shared" si="1"/>
        <v>4.1711826999448448E-2</v>
      </c>
      <c r="G27" s="56">
        <v>7602</v>
      </c>
      <c r="H27" s="46">
        <f t="shared" si="2"/>
        <v>6.3624806141861058E-3</v>
      </c>
    </row>
    <row r="28" spans="1:8" x14ac:dyDescent="0.45">
      <c r="A28" s="47" t="s">
        <v>86</v>
      </c>
      <c r="B28" s="55">
        <v>944709</v>
      </c>
      <c r="C28" s="56">
        <v>89329</v>
      </c>
      <c r="D28" s="46">
        <f t="shared" si="0"/>
        <v>9.4557159929671467E-2</v>
      </c>
      <c r="E28" s="56">
        <v>35681</v>
      </c>
      <c r="F28" s="46">
        <f t="shared" si="1"/>
        <v>3.7769302504792483E-2</v>
      </c>
      <c r="G28" s="56">
        <v>2274</v>
      </c>
      <c r="H28" s="46">
        <f t="shared" si="2"/>
        <v>2.4070904373727784E-3</v>
      </c>
    </row>
    <row r="29" spans="1:8" x14ac:dyDescent="0.45">
      <c r="A29" s="47" t="s">
        <v>87</v>
      </c>
      <c r="B29" s="55">
        <v>1562767</v>
      </c>
      <c r="C29" s="56">
        <v>203759</v>
      </c>
      <c r="D29" s="46">
        <f t="shared" si="0"/>
        <v>0.13038348007092548</v>
      </c>
      <c r="E29" s="56">
        <v>76447</v>
      </c>
      <c r="F29" s="46">
        <f t="shared" si="1"/>
        <v>4.8917720939845796E-2</v>
      </c>
      <c r="G29" s="56">
        <v>25399</v>
      </c>
      <c r="H29" s="46">
        <f t="shared" si="2"/>
        <v>1.62525827586582E-2</v>
      </c>
    </row>
    <row r="30" spans="1:8" x14ac:dyDescent="0.45">
      <c r="A30" s="47" t="s">
        <v>88</v>
      </c>
      <c r="B30" s="55">
        <v>732702</v>
      </c>
      <c r="C30" s="56">
        <v>66136</v>
      </c>
      <c r="D30" s="46">
        <f t="shared" si="0"/>
        <v>9.0263162922989151E-2</v>
      </c>
      <c r="E30" s="56">
        <v>20452</v>
      </c>
      <c r="F30" s="46">
        <f t="shared" si="1"/>
        <v>2.7913121569205487E-2</v>
      </c>
      <c r="G30" s="56">
        <v>4242</v>
      </c>
      <c r="H30" s="46">
        <f t="shared" si="2"/>
        <v>5.7895297133077296E-3</v>
      </c>
    </row>
    <row r="31" spans="1:8" x14ac:dyDescent="0.45">
      <c r="A31" s="39"/>
      <c r="B31" s="48"/>
      <c r="C31" s="49"/>
      <c r="D31" s="50"/>
      <c r="E31" s="49"/>
      <c r="F31" s="50"/>
      <c r="G31" s="49"/>
      <c r="H31" s="50"/>
    </row>
    <row r="32" spans="1:8" x14ac:dyDescent="0.45">
      <c r="A32" s="39"/>
      <c r="B32" s="48"/>
      <c r="C32" s="49"/>
      <c r="D32" s="50"/>
      <c r="E32" s="49"/>
      <c r="F32" s="50"/>
      <c r="G32" s="49"/>
      <c r="H32" s="50"/>
    </row>
    <row r="33" spans="1:8" x14ac:dyDescent="0.45">
      <c r="A33" s="36" t="s">
        <v>89</v>
      </c>
      <c r="B33" s="40"/>
      <c r="C33" s="40"/>
      <c r="D33" s="39"/>
      <c r="E33" s="54"/>
      <c r="F33" s="41"/>
      <c r="G33" s="54"/>
      <c r="H33" s="41"/>
    </row>
    <row r="34" spans="1:8" ht="22.5" customHeight="1" x14ac:dyDescent="0.45">
      <c r="A34" s="77"/>
      <c r="B34" s="63" t="s">
        <v>4</v>
      </c>
      <c r="C34" s="59" t="s">
        <v>5</v>
      </c>
      <c r="D34" s="64"/>
      <c r="E34" s="67" t="s">
        <v>6</v>
      </c>
      <c r="F34" s="68"/>
      <c r="G34" s="69">
        <f>'進捗状況 (都道府県別)'!G5:H5</f>
        <v>44609</v>
      </c>
      <c r="H34" s="70"/>
    </row>
    <row r="35" spans="1:8" ht="24" customHeight="1" x14ac:dyDescent="0.45">
      <c r="A35" s="77"/>
      <c r="B35" s="63"/>
      <c r="C35" s="65"/>
      <c r="D35" s="66"/>
      <c r="E35" s="71" t="s">
        <v>7</v>
      </c>
      <c r="F35" s="72"/>
      <c r="G35" s="73" t="s">
        <v>8</v>
      </c>
      <c r="H35" s="74"/>
    </row>
    <row r="36" spans="1:8" ht="18.75" customHeight="1" x14ac:dyDescent="0.45">
      <c r="A36" s="58"/>
      <c r="B36" s="63"/>
      <c r="C36" s="75" t="s">
        <v>9</v>
      </c>
      <c r="D36" s="43"/>
      <c r="E36" s="75" t="s">
        <v>10</v>
      </c>
      <c r="F36" s="43"/>
      <c r="G36" s="75" t="s">
        <v>10</v>
      </c>
      <c r="H36" s="44"/>
    </row>
    <row r="37" spans="1:8" ht="18.75" customHeight="1" x14ac:dyDescent="0.45">
      <c r="A37" s="58"/>
      <c r="B37" s="63"/>
      <c r="C37" s="76"/>
      <c r="D37" s="61" t="s">
        <v>11</v>
      </c>
      <c r="E37" s="76"/>
      <c r="F37" s="59" t="s">
        <v>12</v>
      </c>
      <c r="G37" s="76"/>
      <c r="H37" s="61" t="s">
        <v>12</v>
      </c>
    </row>
    <row r="38" spans="1:8" ht="35.1" customHeight="1" x14ac:dyDescent="0.45">
      <c r="A38" s="58"/>
      <c r="B38" s="63"/>
      <c r="C38" s="76"/>
      <c r="D38" s="60"/>
      <c r="E38" s="76"/>
      <c r="F38" s="60"/>
      <c r="G38" s="76"/>
      <c r="H38" s="60"/>
    </row>
    <row r="39" spans="1:8" x14ac:dyDescent="0.45">
      <c r="A39" s="45" t="s">
        <v>68</v>
      </c>
      <c r="B39" s="55">
        <v>9572763</v>
      </c>
      <c r="C39" s="56">
        <v>1150576</v>
      </c>
      <c r="D39" s="46">
        <f>C39/$B39</f>
        <v>0.12019267582410638</v>
      </c>
      <c r="E39" s="56">
        <v>380822</v>
      </c>
      <c r="F39" s="46">
        <f>E39/$B39</f>
        <v>3.9781826835157207E-2</v>
      </c>
      <c r="G39" s="56">
        <v>67342</v>
      </c>
      <c r="H39" s="46">
        <f>G39/$B39</f>
        <v>7.0347505730581654E-3</v>
      </c>
    </row>
    <row r="40" spans="1:8" ht="18.75" customHeight="1" x14ac:dyDescent="0.45">
      <c r="A40" s="39"/>
      <c r="B40" s="48"/>
      <c r="C40" s="49"/>
      <c r="D40" s="50"/>
      <c r="E40" s="49"/>
      <c r="F40" s="50"/>
      <c r="G40" s="49"/>
      <c r="H40" s="50"/>
    </row>
    <row r="41" spans="1:8" ht="18.75" customHeight="1" x14ac:dyDescent="0.45">
      <c r="A41" s="36" t="s">
        <v>61</v>
      </c>
      <c r="B41" s="48"/>
      <c r="C41" s="49"/>
      <c r="D41" s="50"/>
      <c r="E41" s="49"/>
      <c r="F41" s="50"/>
      <c r="G41" s="49"/>
      <c r="H41" s="50"/>
    </row>
    <row r="42" spans="1:8" ht="18.75" customHeight="1" x14ac:dyDescent="0.45">
      <c r="A42" s="36" t="s">
        <v>90</v>
      </c>
      <c r="B42" s="48"/>
      <c r="C42" s="49"/>
      <c r="D42" s="50"/>
      <c r="E42" s="49"/>
      <c r="F42" s="50"/>
      <c r="G42" s="49"/>
      <c r="H42" s="50"/>
    </row>
    <row r="43" spans="1:8" x14ac:dyDescent="0.45">
      <c r="A43" s="36" t="s">
        <v>63</v>
      </c>
      <c r="B43" s="52"/>
      <c r="C43" s="52"/>
      <c r="D43" s="53"/>
      <c r="E43" s="52"/>
      <c r="F43" s="53"/>
      <c r="G43" s="52"/>
      <c r="H43" s="53"/>
    </row>
    <row r="44" spans="1:8" x14ac:dyDescent="0.45">
      <c r="A44" s="36" t="s">
        <v>64</v>
      </c>
      <c r="B44" s="52"/>
      <c r="C44" s="52"/>
      <c r="D44" s="53"/>
      <c r="E44" s="52"/>
      <c r="F44" s="53"/>
      <c r="G44" s="52"/>
      <c r="H44" s="53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1"/>
  <sheetViews>
    <sheetView view="pageBreakPreview" zoomScale="99" zoomScaleNormal="100" zoomScaleSheetLayoutView="99" workbookViewId="0">
      <selection activeCell="B4" sqref="B4:B6"/>
    </sheetView>
  </sheetViews>
  <sheetFormatPr defaultRowHeight="18" x14ac:dyDescent="0.45"/>
  <cols>
    <col min="1" max="1" width="12.69921875" customWidth="1"/>
    <col min="2" max="2" width="14.09765625" style="2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1" width="13.09765625" customWidth="1"/>
    <col min="13" max="13" width="11.59765625" bestFit="1" customWidth="1"/>
  </cols>
  <sheetData>
    <row r="1" spans="1:13" x14ac:dyDescent="0.45">
      <c r="A1" s="1" t="s">
        <v>91</v>
      </c>
      <c r="B1" s="8"/>
      <c r="C1" s="9"/>
      <c r="D1" s="9"/>
      <c r="E1" s="9"/>
      <c r="F1" s="9"/>
      <c r="J1" s="22"/>
    </row>
    <row r="2" spans="1:13" x14ac:dyDescent="0.45">
      <c r="A2" s="1"/>
      <c r="B2" s="1"/>
      <c r="C2" s="1"/>
      <c r="D2" s="1"/>
      <c r="E2" s="1"/>
      <c r="F2" s="1"/>
      <c r="G2" s="1"/>
      <c r="H2" s="1"/>
      <c r="I2" s="1"/>
      <c r="K2" s="23" t="str">
        <f>'進捗状況 (都道府県別)'!H3</f>
        <v>（2月17日公表時点）</v>
      </c>
    </row>
    <row r="3" spans="1:13" x14ac:dyDescent="0.45">
      <c r="A3" s="82" t="s">
        <v>3</v>
      </c>
      <c r="B3" s="79" t="s">
        <v>92</v>
      </c>
      <c r="C3" s="80"/>
      <c r="D3" s="80"/>
      <c r="E3" s="80"/>
      <c r="F3" s="80"/>
      <c r="G3" s="80"/>
      <c r="H3" s="80"/>
      <c r="I3" s="80"/>
      <c r="J3" s="80"/>
      <c r="K3" s="81"/>
    </row>
    <row r="4" spans="1:13" x14ac:dyDescent="0.45">
      <c r="A4" s="87"/>
      <c r="B4" s="87"/>
      <c r="C4" s="89" t="s">
        <v>93</v>
      </c>
      <c r="D4" s="90"/>
      <c r="E4" s="89" t="s">
        <v>94</v>
      </c>
      <c r="F4" s="90"/>
      <c r="G4" s="82" t="s">
        <v>95</v>
      </c>
      <c r="H4" s="82"/>
      <c r="I4" s="83"/>
      <c r="J4" s="83"/>
      <c r="K4" s="83"/>
    </row>
    <row r="5" spans="1:13" x14ac:dyDescent="0.45">
      <c r="A5" s="87"/>
      <c r="B5" s="87"/>
      <c r="C5" s="91"/>
      <c r="D5" s="92"/>
      <c r="E5" s="91"/>
      <c r="F5" s="92"/>
      <c r="G5" s="91"/>
      <c r="H5" s="92"/>
      <c r="I5" s="30" t="s">
        <v>96</v>
      </c>
      <c r="J5" s="30" t="s">
        <v>97</v>
      </c>
      <c r="K5" s="31" t="s">
        <v>98</v>
      </c>
    </row>
    <row r="6" spans="1:13" x14ac:dyDescent="0.45">
      <c r="A6" s="88"/>
      <c r="B6" s="88"/>
      <c r="C6" s="32" t="s">
        <v>9</v>
      </c>
      <c r="D6" s="32" t="s">
        <v>99</v>
      </c>
      <c r="E6" s="32" t="s">
        <v>9</v>
      </c>
      <c r="F6" s="32" t="s">
        <v>99</v>
      </c>
      <c r="G6" s="32" t="s">
        <v>9</v>
      </c>
      <c r="H6" s="32" t="s">
        <v>99</v>
      </c>
      <c r="I6" s="84" t="s">
        <v>9</v>
      </c>
      <c r="J6" s="85"/>
      <c r="K6" s="86"/>
      <c r="M6" s="2" t="s">
        <v>100</v>
      </c>
    </row>
    <row r="7" spans="1:13" x14ac:dyDescent="0.45">
      <c r="A7" s="7" t="s">
        <v>13</v>
      </c>
      <c r="B7" s="26">
        <f>C7+E7+G7</f>
        <v>216522566</v>
      </c>
      <c r="C7" s="26">
        <f t="shared" ref="C7:K7" si="0">SUM(C8:C54)</f>
        <v>101499941</v>
      </c>
      <c r="D7" s="33">
        <f t="shared" ref="D7:D54" si="1">C7/M7</f>
        <v>0.80145225602032133</v>
      </c>
      <c r="E7" s="26">
        <f t="shared" si="0"/>
        <v>99961043</v>
      </c>
      <c r="F7" s="35">
        <f t="shared" ref="F7:F54" si="2">E7/M7</f>
        <v>0.78930098517490122</v>
      </c>
      <c r="G7" s="27">
        <f t="shared" si="0"/>
        <v>15061582</v>
      </c>
      <c r="H7" s="35">
        <f t="shared" ref="H7:H54" si="3">G7/M7</f>
        <v>0.11892754571290898</v>
      </c>
      <c r="I7" s="27">
        <f t="shared" si="0"/>
        <v>926731</v>
      </c>
      <c r="J7" s="27">
        <f t="shared" si="0"/>
        <v>4597223</v>
      </c>
      <c r="K7" s="27">
        <f t="shared" si="0"/>
        <v>9537628</v>
      </c>
      <c r="M7" s="21">
        <v>126645025</v>
      </c>
    </row>
    <row r="8" spans="1:13" x14ac:dyDescent="0.45">
      <c r="A8" s="24" t="s">
        <v>14</v>
      </c>
      <c r="B8" s="26">
        <f t="shared" ref="B8:B54" si="4">C8+E8+G8</f>
        <v>8943579</v>
      </c>
      <c r="C8" s="28">
        <f>SUM(一般接種!D7+一般接種!G7+一般接種!J7+医療従事者等!C5)</f>
        <v>4226342</v>
      </c>
      <c r="D8" s="33">
        <f t="shared" si="1"/>
        <v>0.80862120195469223</v>
      </c>
      <c r="E8" s="28">
        <f>SUM(一般接種!E7+一般接種!H7+一般接種!K7+医療従事者等!D5)</f>
        <v>4157119</v>
      </c>
      <c r="F8" s="35">
        <f t="shared" si="2"/>
        <v>0.79537684419497712</v>
      </c>
      <c r="G8" s="26">
        <f>SUM(I8:K8)</f>
        <v>560118</v>
      </c>
      <c r="H8" s="35">
        <f t="shared" si="3"/>
        <v>0.10716673908464064</v>
      </c>
      <c r="I8" s="29">
        <v>40099</v>
      </c>
      <c r="J8" s="29">
        <v>202489</v>
      </c>
      <c r="K8" s="29">
        <v>317530</v>
      </c>
      <c r="M8" s="21">
        <v>5226603</v>
      </c>
    </row>
    <row r="9" spans="1:13" x14ac:dyDescent="0.45">
      <c r="A9" s="24" t="s">
        <v>15</v>
      </c>
      <c r="B9" s="26">
        <f t="shared" si="4"/>
        <v>2232785</v>
      </c>
      <c r="C9" s="28">
        <f>SUM(一般接種!D8+一般接種!G8+一般接種!J8+医療従事者等!C6)</f>
        <v>1059891</v>
      </c>
      <c r="D9" s="33">
        <f t="shared" si="1"/>
        <v>0.84144044013448549</v>
      </c>
      <c r="E9" s="28">
        <f>SUM(一般接種!E8+一般接種!H8+一般接種!K8+医療従事者等!D6)</f>
        <v>1045040</v>
      </c>
      <c r="F9" s="35">
        <f t="shared" si="2"/>
        <v>0.82965032966422281</v>
      </c>
      <c r="G9" s="26">
        <f t="shared" ref="G9:G54" si="5">SUM(I9:K9)</f>
        <v>127854</v>
      </c>
      <c r="H9" s="35">
        <f t="shared" si="3"/>
        <v>0.10150244320685289</v>
      </c>
      <c r="I9" s="29">
        <v>10361</v>
      </c>
      <c r="J9" s="29">
        <v>38402</v>
      </c>
      <c r="K9" s="29">
        <v>79091</v>
      </c>
      <c r="M9" s="21">
        <v>1259615</v>
      </c>
    </row>
    <row r="10" spans="1:13" x14ac:dyDescent="0.45">
      <c r="A10" s="24" t="s">
        <v>16</v>
      </c>
      <c r="B10" s="26">
        <f t="shared" si="4"/>
        <v>2176534</v>
      </c>
      <c r="C10" s="28">
        <f>SUM(一般接種!D9+一般接種!G9+一般接種!J9+医療従事者等!C7)</f>
        <v>1026880</v>
      </c>
      <c r="D10" s="33">
        <f t="shared" si="1"/>
        <v>0.84113749495217571</v>
      </c>
      <c r="E10" s="28">
        <f>SUM(一般接種!E9+一般接種!H9+一般接種!K9+医療従事者等!D7)</f>
        <v>1011465</v>
      </c>
      <c r="F10" s="35">
        <f t="shared" si="2"/>
        <v>0.82851076691707148</v>
      </c>
      <c r="G10" s="26">
        <f t="shared" si="5"/>
        <v>138189</v>
      </c>
      <c r="H10" s="35">
        <f t="shared" si="3"/>
        <v>0.11319331303555061</v>
      </c>
      <c r="I10" s="29">
        <v>9148</v>
      </c>
      <c r="J10" s="29">
        <v>43668</v>
      </c>
      <c r="K10" s="29">
        <v>85373</v>
      </c>
      <c r="M10" s="21">
        <v>1220823</v>
      </c>
    </row>
    <row r="11" spans="1:13" x14ac:dyDescent="0.45">
      <c r="A11" s="24" t="s">
        <v>17</v>
      </c>
      <c r="B11" s="26">
        <f t="shared" si="4"/>
        <v>4045549</v>
      </c>
      <c r="C11" s="28">
        <f>SUM(一般接種!D10+一般接種!G10+一般接種!J10+医療従事者等!C8)</f>
        <v>1883473</v>
      </c>
      <c r="D11" s="33">
        <f t="shared" si="1"/>
        <v>0.82536462708628311</v>
      </c>
      <c r="E11" s="28">
        <f>SUM(一般接種!E10+一般接種!H10+一般接種!K10+医療従事者等!D8)</f>
        <v>1848299</v>
      </c>
      <c r="F11" s="35">
        <f t="shared" si="2"/>
        <v>0.80995088056953823</v>
      </c>
      <c r="G11" s="26">
        <f t="shared" si="5"/>
        <v>313777</v>
      </c>
      <c r="H11" s="35">
        <f t="shared" si="3"/>
        <v>0.13750153922740205</v>
      </c>
      <c r="I11" s="29">
        <v>17357</v>
      </c>
      <c r="J11" s="29">
        <v>109815</v>
      </c>
      <c r="K11" s="29">
        <v>186605</v>
      </c>
      <c r="M11" s="21">
        <v>2281989</v>
      </c>
    </row>
    <row r="12" spans="1:13" x14ac:dyDescent="0.45">
      <c r="A12" s="24" t="s">
        <v>18</v>
      </c>
      <c r="B12" s="26">
        <f t="shared" si="4"/>
        <v>1717902</v>
      </c>
      <c r="C12" s="28">
        <f>SUM(一般接種!D11+一般接種!G11+一般接種!J11+医療従事者等!C9)</f>
        <v>825555</v>
      </c>
      <c r="D12" s="33">
        <f t="shared" si="1"/>
        <v>0.84995902348222152</v>
      </c>
      <c r="E12" s="28">
        <f>SUM(一般接種!E11+一般接種!H11+一般接種!K11+医療従事者等!D9)</f>
        <v>813475</v>
      </c>
      <c r="F12" s="35">
        <f t="shared" si="2"/>
        <v>0.83752192964393668</v>
      </c>
      <c r="G12" s="26">
        <f t="shared" si="5"/>
        <v>78872</v>
      </c>
      <c r="H12" s="35">
        <f t="shared" si="3"/>
        <v>8.1203515332218659E-2</v>
      </c>
      <c r="I12" s="29">
        <v>4837</v>
      </c>
      <c r="J12" s="29">
        <v>28488</v>
      </c>
      <c r="K12" s="29">
        <v>45547</v>
      </c>
      <c r="M12" s="21">
        <v>971288</v>
      </c>
    </row>
    <row r="13" spans="1:13" x14ac:dyDescent="0.45">
      <c r="A13" s="24" t="s">
        <v>19</v>
      </c>
      <c r="B13" s="26">
        <f t="shared" si="4"/>
        <v>1903250</v>
      </c>
      <c r="C13" s="28">
        <f>SUM(一般接種!D12+一般接種!G12+一般接種!J12+医療従事者等!C10)</f>
        <v>898805</v>
      </c>
      <c r="D13" s="33">
        <f t="shared" si="1"/>
        <v>0.84034866608948333</v>
      </c>
      <c r="E13" s="28">
        <f>SUM(一般接種!E12+一般接種!H12+一般接種!K12+医療従事者等!D10)</f>
        <v>888106</v>
      </c>
      <c r="F13" s="35">
        <f t="shared" si="2"/>
        <v>0.83034550591737555</v>
      </c>
      <c r="G13" s="26">
        <f t="shared" si="5"/>
        <v>116339</v>
      </c>
      <c r="H13" s="35">
        <f t="shared" si="3"/>
        <v>0.10877256297437643</v>
      </c>
      <c r="I13" s="29">
        <v>8799</v>
      </c>
      <c r="J13" s="29">
        <v>32526</v>
      </c>
      <c r="K13" s="29">
        <v>75014</v>
      </c>
      <c r="M13" s="21">
        <v>1069562</v>
      </c>
    </row>
    <row r="14" spans="1:13" x14ac:dyDescent="0.45">
      <c r="A14" s="24" t="s">
        <v>20</v>
      </c>
      <c r="B14" s="26">
        <f t="shared" si="4"/>
        <v>3296493</v>
      </c>
      <c r="C14" s="28">
        <f>SUM(一般接種!D13+一般接種!G13+一般接種!J13+医療従事者等!C11)</f>
        <v>1544903</v>
      </c>
      <c r="D14" s="33">
        <f t="shared" si="1"/>
        <v>0.82967456992501309</v>
      </c>
      <c r="E14" s="28">
        <f>SUM(一般接種!E13+一般接種!H13+一般接種!K13+医療従事者等!D11)</f>
        <v>1524097</v>
      </c>
      <c r="F14" s="35">
        <f t="shared" si="2"/>
        <v>0.81850091753268828</v>
      </c>
      <c r="G14" s="26">
        <f t="shared" si="5"/>
        <v>227493</v>
      </c>
      <c r="H14" s="35">
        <f t="shared" si="3"/>
        <v>0.1221728205175024</v>
      </c>
      <c r="I14" s="29">
        <v>17641</v>
      </c>
      <c r="J14" s="29">
        <v>66133</v>
      </c>
      <c r="K14" s="29">
        <v>143719</v>
      </c>
      <c r="M14" s="21">
        <v>1862059</v>
      </c>
    </row>
    <row r="15" spans="1:13" x14ac:dyDescent="0.45">
      <c r="A15" s="24" t="s">
        <v>21</v>
      </c>
      <c r="B15" s="26">
        <f t="shared" si="4"/>
        <v>5189760</v>
      </c>
      <c r="C15" s="28">
        <f>SUM(一般接種!D14+一般接種!G14+一般接種!J14+医療従事者等!C12)</f>
        <v>2408103</v>
      </c>
      <c r="D15" s="33">
        <f t="shared" si="1"/>
        <v>0.82818850112203046</v>
      </c>
      <c r="E15" s="28">
        <f>SUM(一般接種!E14+一般接種!H14+一般接種!K14+医療従事者等!D12)</f>
        <v>2372529</v>
      </c>
      <c r="F15" s="35">
        <f t="shared" si="2"/>
        <v>0.81595398385307849</v>
      </c>
      <c r="G15" s="26">
        <f t="shared" si="5"/>
        <v>409128</v>
      </c>
      <c r="H15" s="35">
        <f t="shared" si="3"/>
        <v>0.14070623436250612</v>
      </c>
      <c r="I15" s="29">
        <v>19994</v>
      </c>
      <c r="J15" s="29">
        <v>130297</v>
      </c>
      <c r="K15" s="29">
        <v>258837</v>
      </c>
      <c r="M15" s="21">
        <v>2907675</v>
      </c>
    </row>
    <row r="16" spans="1:13" x14ac:dyDescent="0.45">
      <c r="A16" s="25" t="s">
        <v>22</v>
      </c>
      <c r="B16" s="26">
        <f t="shared" si="4"/>
        <v>3401518</v>
      </c>
      <c r="C16" s="28">
        <f>SUM(一般接種!D15+一般接種!G15+一般接種!J15+医療従事者等!C13)</f>
        <v>1588338</v>
      </c>
      <c r="D16" s="33">
        <f t="shared" si="1"/>
        <v>0.81228249346297765</v>
      </c>
      <c r="E16" s="28">
        <f>SUM(一般接種!E15+一般接種!H15+一般接種!K15+医療従事者等!D13)</f>
        <v>1566514</v>
      </c>
      <c r="F16" s="35">
        <f t="shared" si="2"/>
        <v>0.80112161137280791</v>
      </c>
      <c r="G16" s="26">
        <f t="shared" si="5"/>
        <v>246666</v>
      </c>
      <c r="H16" s="35">
        <f t="shared" si="3"/>
        <v>0.12614599256111661</v>
      </c>
      <c r="I16" s="29">
        <v>14424</v>
      </c>
      <c r="J16" s="29">
        <v>65638</v>
      </c>
      <c r="K16" s="29">
        <v>166604</v>
      </c>
      <c r="M16" s="21">
        <v>1955401</v>
      </c>
    </row>
    <row r="17" spans="1:13" x14ac:dyDescent="0.45">
      <c r="A17" s="24" t="s">
        <v>23</v>
      </c>
      <c r="B17" s="26">
        <f t="shared" si="4"/>
        <v>3411806</v>
      </c>
      <c r="C17" s="28">
        <f>SUM(一般接種!D16+一般接種!G16+一般接種!J16+医療従事者等!C14)</f>
        <v>1582175</v>
      </c>
      <c r="D17" s="33">
        <f t="shared" si="1"/>
        <v>0.80801501046166668</v>
      </c>
      <c r="E17" s="28">
        <f>SUM(一般接種!E16+一般接種!H16+一般接種!K16+医療従事者等!D14)</f>
        <v>1555200</v>
      </c>
      <c r="F17" s="35">
        <f t="shared" si="2"/>
        <v>0.79423890800321328</v>
      </c>
      <c r="G17" s="26">
        <f t="shared" si="5"/>
        <v>274431</v>
      </c>
      <c r="H17" s="35">
        <f t="shared" si="3"/>
        <v>0.14015160607139265</v>
      </c>
      <c r="I17" s="29">
        <v>15554</v>
      </c>
      <c r="J17" s="29">
        <v>66521</v>
      </c>
      <c r="K17" s="29">
        <v>192356</v>
      </c>
      <c r="M17" s="21">
        <v>1958101</v>
      </c>
    </row>
    <row r="18" spans="1:13" x14ac:dyDescent="0.45">
      <c r="A18" s="24" t="s">
        <v>24</v>
      </c>
      <c r="B18" s="26">
        <f t="shared" si="4"/>
        <v>12702486</v>
      </c>
      <c r="C18" s="28">
        <f>SUM(一般接種!D17+一般接種!G17+一般接種!J17+医療従事者等!C15)</f>
        <v>5981827</v>
      </c>
      <c r="D18" s="33">
        <f t="shared" si="1"/>
        <v>0.80903294774445456</v>
      </c>
      <c r="E18" s="28">
        <f>SUM(一般接種!E17+一般接種!H17+一般接種!K17+医療従事者等!D15)</f>
        <v>5890866</v>
      </c>
      <c r="F18" s="35">
        <f t="shared" si="2"/>
        <v>0.79673061169231141</v>
      </c>
      <c r="G18" s="26">
        <f t="shared" si="5"/>
        <v>829793</v>
      </c>
      <c r="H18" s="35">
        <f t="shared" si="3"/>
        <v>0.11222823341559596</v>
      </c>
      <c r="I18" s="29">
        <v>44078</v>
      </c>
      <c r="J18" s="29">
        <v>227426</v>
      </c>
      <c r="K18" s="29">
        <v>558289</v>
      </c>
      <c r="M18" s="21">
        <v>7393799</v>
      </c>
    </row>
    <row r="19" spans="1:13" x14ac:dyDescent="0.45">
      <c r="A19" s="24" t="s">
        <v>25</v>
      </c>
      <c r="B19" s="26">
        <f t="shared" si="4"/>
        <v>10821633</v>
      </c>
      <c r="C19" s="28">
        <f>SUM(一般接種!D18+一般接種!G18+一般接種!J18+医療従事者等!C16)</f>
        <v>5094091</v>
      </c>
      <c r="D19" s="33">
        <f t="shared" si="1"/>
        <v>0.80565839176123832</v>
      </c>
      <c r="E19" s="28">
        <f>SUM(一般接種!E18+一般接種!H18+一般接種!K18+医療従事者等!D16)</f>
        <v>5024759</v>
      </c>
      <c r="F19" s="35">
        <f t="shared" si="2"/>
        <v>0.79469315623293901</v>
      </c>
      <c r="G19" s="26">
        <f t="shared" si="5"/>
        <v>702783</v>
      </c>
      <c r="H19" s="35">
        <f t="shared" si="3"/>
        <v>0.11114898056142664</v>
      </c>
      <c r="I19" s="29">
        <v>40047</v>
      </c>
      <c r="J19" s="29">
        <v>192526</v>
      </c>
      <c r="K19" s="29">
        <v>470210</v>
      </c>
      <c r="M19" s="21">
        <v>6322892</v>
      </c>
    </row>
    <row r="20" spans="1:13" x14ac:dyDescent="0.45">
      <c r="A20" s="24" t="s">
        <v>26</v>
      </c>
      <c r="B20" s="26">
        <f t="shared" si="4"/>
        <v>23632398</v>
      </c>
      <c r="C20" s="28">
        <f>SUM(一般接種!D19+一般接種!G19+一般接種!J19+医療従事者等!C17)</f>
        <v>11059400</v>
      </c>
      <c r="D20" s="33">
        <f t="shared" si="1"/>
        <v>0.79889743283570014</v>
      </c>
      <c r="E20" s="28">
        <f>SUM(一般接種!E19+一般接種!H19+一般接種!K19+医療従事者等!D17)</f>
        <v>10904438</v>
      </c>
      <c r="F20" s="35">
        <f t="shared" si="2"/>
        <v>0.78770344907644685</v>
      </c>
      <c r="G20" s="26">
        <f t="shared" si="5"/>
        <v>1668560</v>
      </c>
      <c r="H20" s="35">
        <f t="shared" si="3"/>
        <v>0.12053170158709657</v>
      </c>
      <c r="I20" s="29">
        <v>83942</v>
      </c>
      <c r="J20" s="29">
        <v>504237</v>
      </c>
      <c r="K20" s="29">
        <v>1080381</v>
      </c>
      <c r="M20" s="21">
        <v>13843329</v>
      </c>
    </row>
    <row r="21" spans="1:13" x14ac:dyDescent="0.45">
      <c r="A21" s="24" t="s">
        <v>27</v>
      </c>
      <c r="B21" s="26">
        <f t="shared" si="4"/>
        <v>15633552</v>
      </c>
      <c r="C21" s="28">
        <f>SUM(一般接種!D20+一般接種!G20+一般接種!J20+医療従事者等!C18)</f>
        <v>7445142</v>
      </c>
      <c r="D21" s="33">
        <f t="shared" si="1"/>
        <v>0.80748109098647036</v>
      </c>
      <c r="E21" s="28">
        <f>SUM(一般接種!E20+一般接種!H20+一般接種!K20+医療従事者等!D18)</f>
        <v>7355304</v>
      </c>
      <c r="F21" s="35">
        <f t="shared" si="2"/>
        <v>0.79773749089770885</v>
      </c>
      <c r="G21" s="26">
        <f t="shared" si="5"/>
        <v>833106</v>
      </c>
      <c r="H21" s="35">
        <f t="shared" si="3"/>
        <v>9.0356549517440279E-2</v>
      </c>
      <c r="I21" s="29">
        <v>42769</v>
      </c>
      <c r="J21" s="29">
        <v>236094</v>
      </c>
      <c r="K21" s="29">
        <v>554243</v>
      </c>
      <c r="M21" s="21">
        <v>9220206</v>
      </c>
    </row>
    <row r="22" spans="1:13" x14ac:dyDescent="0.45">
      <c r="A22" s="24" t="s">
        <v>28</v>
      </c>
      <c r="B22" s="26">
        <f t="shared" si="4"/>
        <v>3878646</v>
      </c>
      <c r="C22" s="28">
        <f>SUM(一般接種!D21+一般接種!G21+一般接種!J21+医療従事者等!C19)</f>
        <v>1853098</v>
      </c>
      <c r="D22" s="33">
        <f t="shared" si="1"/>
        <v>0.83730334804222351</v>
      </c>
      <c r="E22" s="28">
        <f>SUM(一般接種!E21+一般接種!H21+一般接種!K21+医療従事者等!D19)</f>
        <v>1821126</v>
      </c>
      <c r="F22" s="35">
        <f t="shared" si="2"/>
        <v>0.8228571273654941</v>
      </c>
      <c r="G22" s="26">
        <f t="shared" si="5"/>
        <v>204422</v>
      </c>
      <c r="H22" s="35">
        <f t="shared" si="3"/>
        <v>9.2365986587588683E-2</v>
      </c>
      <c r="I22" s="29">
        <v>15177</v>
      </c>
      <c r="J22" s="29">
        <v>59943</v>
      </c>
      <c r="K22" s="29">
        <v>129302</v>
      </c>
      <c r="M22" s="21">
        <v>2213174</v>
      </c>
    </row>
    <row r="23" spans="1:13" x14ac:dyDescent="0.45">
      <c r="A23" s="24" t="s">
        <v>29</v>
      </c>
      <c r="B23" s="26">
        <f t="shared" si="4"/>
        <v>1886419</v>
      </c>
      <c r="C23" s="28">
        <f>SUM(一般接種!D22+一般接種!G22+一般接種!J22+医療従事者等!C20)</f>
        <v>878302</v>
      </c>
      <c r="D23" s="33">
        <f t="shared" si="1"/>
        <v>0.83833520732594302</v>
      </c>
      <c r="E23" s="28">
        <f>SUM(一般接種!E22+一般接種!H22+一般接種!K22+医療従事者等!D20)</f>
        <v>869532</v>
      </c>
      <c r="F23" s="35">
        <f t="shared" si="2"/>
        <v>0.82996428278262135</v>
      </c>
      <c r="G23" s="26">
        <f t="shared" si="5"/>
        <v>138585</v>
      </c>
      <c r="H23" s="35">
        <f t="shared" si="3"/>
        <v>0.13227874319683414</v>
      </c>
      <c r="I23" s="29">
        <v>9625</v>
      </c>
      <c r="J23" s="29">
        <v>34706</v>
      </c>
      <c r="K23" s="29">
        <v>94254</v>
      </c>
      <c r="M23" s="21">
        <v>1047674</v>
      </c>
    </row>
    <row r="24" spans="1:13" x14ac:dyDescent="0.45">
      <c r="A24" s="24" t="s">
        <v>30</v>
      </c>
      <c r="B24" s="26">
        <f t="shared" si="4"/>
        <v>1969078</v>
      </c>
      <c r="C24" s="28">
        <f>SUM(一般接種!D23+一般接種!G23+一般接種!J23+医療従事者等!C21)</f>
        <v>916195</v>
      </c>
      <c r="D24" s="33">
        <f t="shared" si="1"/>
        <v>0.80889078413922677</v>
      </c>
      <c r="E24" s="28">
        <f>SUM(一般接種!E23+一般接種!H23+一般接種!K23+医療従事者等!D21)</f>
        <v>903147</v>
      </c>
      <c r="F24" s="35">
        <f t="shared" si="2"/>
        <v>0.79737095817264902</v>
      </c>
      <c r="G24" s="26">
        <f t="shared" si="5"/>
        <v>149736</v>
      </c>
      <c r="H24" s="35">
        <f t="shared" si="3"/>
        <v>0.13219900834851889</v>
      </c>
      <c r="I24" s="29">
        <v>7930</v>
      </c>
      <c r="J24" s="29">
        <v>51932</v>
      </c>
      <c r="K24" s="29">
        <v>89874</v>
      </c>
      <c r="M24" s="21">
        <v>1132656</v>
      </c>
    </row>
    <row r="25" spans="1:13" x14ac:dyDescent="0.45">
      <c r="A25" s="24" t="s">
        <v>31</v>
      </c>
      <c r="B25" s="26">
        <f t="shared" si="4"/>
        <v>1349310</v>
      </c>
      <c r="C25" s="28">
        <f>SUM(一般接種!D24+一般接種!G24+一般接種!J24+医療従事者等!C22)</f>
        <v>632501</v>
      </c>
      <c r="D25" s="33">
        <f t="shared" si="1"/>
        <v>0.81656968975564914</v>
      </c>
      <c r="E25" s="28">
        <f>SUM(一般接種!E24+一般接種!H24+一般接種!K24+医療従事者等!D22)</f>
        <v>625455</v>
      </c>
      <c r="F25" s="35">
        <f t="shared" si="2"/>
        <v>0.80747318234456478</v>
      </c>
      <c r="G25" s="26">
        <f t="shared" si="5"/>
        <v>91354</v>
      </c>
      <c r="H25" s="35">
        <f t="shared" si="3"/>
        <v>0.1179395881396829</v>
      </c>
      <c r="I25" s="29">
        <v>7191</v>
      </c>
      <c r="J25" s="29">
        <v>30479</v>
      </c>
      <c r="K25" s="29">
        <v>53684</v>
      </c>
      <c r="M25" s="21">
        <v>774583</v>
      </c>
    </row>
    <row r="26" spans="1:13" x14ac:dyDescent="0.45">
      <c r="A26" s="24" t="s">
        <v>32</v>
      </c>
      <c r="B26" s="26">
        <f t="shared" si="4"/>
        <v>1439726</v>
      </c>
      <c r="C26" s="28">
        <f>SUM(一般接種!D25+一般接種!G25+一般接種!J25+医療従事者等!C23)</f>
        <v>667342</v>
      </c>
      <c r="D26" s="33">
        <f t="shared" si="1"/>
        <v>0.81284340868480642</v>
      </c>
      <c r="E26" s="28">
        <f>SUM(一般接種!E25+一般接種!H25+一般接種!K25+医療従事者等!D23)</f>
        <v>657931</v>
      </c>
      <c r="F26" s="35">
        <f t="shared" si="2"/>
        <v>0.80138051661577325</v>
      </c>
      <c r="G26" s="26">
        <f t="shared" si="5"/>
        <v>114453</v>
      </c>
      <c r="H26" s="35">
        <f t="shared" si="3"/>
        <v>0.13940733035565295</v>
      </c>
      <c r="I26" s="29">
        <v>6047</v>
      </c>
      <c r="J26" s="29">
        <v>35913</v>
      </c>
      <c r="K26" s="29">
        <v>72493</v>
      </c>
      <c r="M26" s="21">
        <v>820997</v>
      </c>
    </row>
    <row r="27" spans="1:13" x14ac:dyDescent="0.45">
      <c r="A27" s="24" t="s">
        <v>33</v>
      </c>
      <c r="B27" s="26">
        <f t="shared" si="4"/>
        <v>3587532</v>
      </c>
      <c r="C27" s="28">
        <f>SUM(一般接種!D26+一般接種!G26+一般接種!J26+医療従事者等!C24)</f>
        <v>1687720</v>
      </c>
      <c r="D27" s="33">
        <f t="shared" si="1"/>
        <v>0.81464008221120732</v>
      </c>
      <c r="E27" s="28">
        <f>SUM(一般接種!E26+一般接種!H26+一般接種!K26+医療従事者等!D24)</f>
        <v>1661242</v>
      </c>
      <c r="F27" s="35">
        <f t="shared" si="2"/>
        <v>0.80185950243684401</v>
      </c>
      <c r="G27" s="26">
        <f t="shared" si="5"/>
        <v>238570</v>
      </c>
      <c r="H27" s="35">
        <f t="shared" si="3"/>
        <v>0.11515457801834886</v>
      </c>
      <c r="I27" s="29">
        <v>13262</v>
      </c>
      <c r="J27" s="29">
        <v>62981</v>
      </c>
      <c r="K27" s="29">
        <v>162327</v>
      </c>
      <c r="M27" s="21">
        <v>2071737</v>
      </c>
    </row>
    <row r="28" spans="1:13" x14ac:dyDescent="0.45">
      <c r="A28" s="24" t="s">
        <v>34</v>
      </c>
      <c r="B28" s="26">
        <f t="shared" si="4"/>
        <v>3572135</v>
      </c>
      <c r="C28" s="28">
        <f>SUM(一般接種!D27+一般接種!G27+一般接種!J27+医療従事者等!C25)</f>
        <v>1635370</v>
      </c>
      <c r="D28" s="33">
        <f t="shared" si="1"/>
        <v>0.81087727979746038</v>
      </c>
      <c r="E28" s="28">
        <f>SUM(一般接種!E27+一般接種!H27+一般接種!K27+医療従事者等!D25)</f>
        <v>1620144</v>
      </c>
      <c r="F28" s="35">
        <f t="shared" si="2"/>
        <v>0.8033276626085698</v>
      </c>
      <c r="G28" s="26">
        <f t="shared" si="5"/>
        <v>316621</v>
      </c>
      <c r="H28" s="35">
        <f t="shared" si="3"/>
        <v>0.15699246972046185</v>
      </c>
      <c r="I28" s="29">
        <v>14504</v>
      </c>
      <c r="J28" s="29">
        <v>82972</v>
      </c>
      <c r="K28" s="29">
        <v>219145</v>
      </c>
      <c r="M28" s="21">
        <v>2016791</v>
      </c>
    </row>
    <row r="29" spans="1:13" x14ac:dyDescent="0.45">
      <c r="A29" s="24" t="s">
        <v>35</v>
      </c>
      <c r="B29" s="26">
        <f t="shared" si="4"/>
        <v>6508299</v>
      </c>
      <c r="C29" s="28">
        <f>SUM(一般接種!D28+一般接種!G28+一般接種!J28+医療従事者等!C26)</f>
        <v>3068915</v>
      </c>
      <c r="D29" s="33">
        <f t="shared" si="1"/>
        <v>0.83252809080205958</v>
      </c>
      <c r="E29" s="28">
        <f>SUM(一般接種!E28+一般接種!H28+一般接種!K28+医療従事者等!D26)</f>
        <v>3030491</v>
      </c>
      <c r="F29" s="35">
        <f t="shared" si="2"/>
        <v>0.82210451785820859</v>
      </c>
      <c r="G29" s="26">
        <f t="shared" si="5"/>
        <v>408893</v>
      </c>
      <c r="H29" s="35">
        <f t="shared" si="3"/>
        <v>0.11092353767775469</v>
      </c>
      <c r="I29" s="29">
        <v>21205</v>
      </c>
      <c r="J29" s="29">
        <v>103722</v>
      </c>
      <c r="K29" s="29">
        <v>283966</v>
      </c>
      <c r="M29" s="21">
        <v>3686260</v>
      </c>
    </row>
    <row r="30" spans="1:13" x14ac:dyDescent="0.45">
      <c r="A30" s="24" t="s">
        <v>36</v>
      </c>
      <c r="B30" s="26">
        <f t="shared" si="4"/>
        <v>12713519</v>
      </c>
      <c r="C30" s="28">
        <f>SUM(一般接種!D29+一般接種!G29+一般接種!J29+医療従事者等!C27)</f>
        <v>5902022</v>
      </c>
      <c r="D30" s="33">
        <f t="shared" si="1"/>
        <v>0.78081447298130047</v>
      </c>
      <c r="E30" s="28">
        <f>SUM(一般接種!E29+一般接種!H29+一般接種!K29+医療従事者等!D27)</f>
        <v>5788568</v>
      </c>
      <c r="F30" s="35">
        <f t="shared" si="2"/>
        <v>0.76580495163122408</v>
      </c>
      <c r="G30" s="26">
        <f t="shared" si="5"/>
        <v>1022929</v>
      </c>
      <c r="H30" s="35">
        <f t="shared" si="3"/>
        <v>0.13532951385682546</v>
      </c>
      <c r="I30" s="29">
        <v>41966</v>
      </c>
      <c r="J30" s="29">
        <v>342751</v>
      </c>
      <c r="K30" s="29">
        <v>638212</v>
      </c>
      <c r="M30" s="21">
        <v>7558802</v>
      </c>
    </row>
    <row r="31" spans="1:13" x14ac:dyDescent="0.45">
      <c r="A31" s="24" t="s">
        <v>37</v>
      </c>
      <c r="B31" s="26">
        <f t="shared" si="4"/>
        <v>3077055</v>
      </c>
      <c r="C31" s="28">
        <f>SUM(一般接種!D30+一般接種!G30+一般接種!J30+医療従事者等!C28)</f>
        <v>1451031</v>
      </c>
      <c r="D31" s="33">
        <f t="shared" si="1"/>
        <v>0.80587895856671021</v>
      </c>
      <c r="E31" s="28">
        <f>SUM(一般接種!E30+一般接種!H30+一般接種!K30+医療従事者等!D28)</f>
        <v>1433524</v>
      </c>
      <c r="F31" s="35">
        <f t="shared" si="2"/>
        <v>0.79615585621560436</v>
      </c>
      <c r="G31" s="26">
        <f t="shared" si="5"/>
        <v>192500</v>
      </c>
      <c r="H31" s="35">
        <f t="shared" si="3"/>
        <v>0.10691136131763671</v>
      </c>
      <c r="I31" s="29">
        <v>14830</v>
      </c>
      <c r="J31" s="29">
        <v>60431</v>
      </c>
      <c r="K31" s="29">
        <v>117239</v>
      </c>
      <c r="M31" s="21">
        <v>1800557</v>
      </c>
    </row>
    <row r="32" spans="1:13" x14ac:dyDescent="0.45">
      <c r="A32" s="24" t="s">
        <v>38</v>
      </c>
      <c r="B32" s="26">
        <f t="shared" si="4"/>
        <v>2416554</v>
      </c>
      <c r="C32" s="28">
        <f>SUM(一般接種!D31+一般接種!G31+一般接種!J31+医療従事者等!C29)</f>
        <v>1136922</v>
      </c>
      <c r="D32" s="33">
        <f t="shared" si="1"/>
        <v>0.80130218776848461</v>
      </c>
      <c r="E32" s="28">
        <f>SUM(一般接種!E31+一般接種!H31+一般接種!K31+医療従事者等!D29)</f>
        <v>1123567</v>
      </c>
      <c r="F32" s="35">
        <f t="shared" si="2"/>
        <v>0.79188958891152861</v>
      </c>
      <c r="G32" s="26">
        <f t="shared" si="5"/>
        <v>156065</v>
      </c>
      <c r="H32" s="35">
        <f t="shared" si="3"/>
        <v>0.10999455189897685</v>
      </c>
      <c r="I32" s="29">
        <v>8391</v>
      </c>
      <c r="J32" s="29">
        <v>47696</v>
      </c>
      <c r="K32" s="29">
        <v>99978</v>
      </c>
      <c r="M32" s="21">
        <v>1418843</v>
      </c>
    </row>
    <row r="33" spans="1:13" x14ac:dyDescent="0.45">
      <c r="A33" s="24" t="s">
        <v>39</v>
      </c>
      <c r="B33" s="26">
        <f t="shared" si="4"/>
        <v>4225523</v>
      </c>
      <c r="C33" s="28">
        <f>SUM(一般接種!D32+一般接種!G32+一般接種!J32+医療従事者等!C30)</f>
        <v>1998107</v>
      </c>
      <c r="D33" s="33">
        <f t="shared" si="1"/>
        <v>0.78959645799200329</v>
      </c>
      <c r="E33" s="28">
        <f>SUM(一般接種!E32+一般接種!H32+一般接種!K32+医療従事者等!D30)</f>
        <v>1962809</v>
      </c>
      <c r="F33" s="35">
        <f t="shared" si="2"/>
        <v>0.77564766757477255</v>
      </c>
      <c r="G33" s="26">
        <f t="shared" si="5"/>
        <v>264607</v>
      </c>
      <c r="H33" s="35">
        <f t="shared" si="3"/>
        <v>0.10456534608000974</v>
      </c>
      <c r="I33" s="29">
        <v>21046</v>
      </c>
      <c r="J33" s="29">
        <v>72041</v>
      </c>
      <c r="K33" s="29">
        <v>171520</v>
      </c>
      <c r="M33" s="21">
        <v>2530542</v>
      </c>
    </row>
    <row r="34" spans="1:13" x14ac:dyDescent="0.45">
      <c r="A34" s="24" t="s">
        <v>40</v>
      </c>
      <c r="B34" s="26">
        <f t="shared" si="4"/>
        <v>14434208</v>
      </c>
      <c r="C34" s="28">
        <f>SUM(一般接種!D33+一般接種!G33+一般接種!J33+医療従事者等!C31)</f>
        <v>6808115</v>
      </c>
      <c r="D34" s="33">
        <f t="shared" si="1"/>
        <v>0.77019136013293044</v>
      </c>
      <c r="E34" s="28">
        <f>SUM(一般接種!E33+一般接種!H33+一般接種!K33+医療従事者等!D31)</f>
        <v>6704544</v>
      </c>
      <c r="F34" s="35">
        <f t="shared" si="2"/>
        <v>0.75847453552577737</v>
      </c>
      <c r="G34" s="26">
        <f t="shared" si="5"/>
        <v>921549</v>
      </c>
      <c r="H34" s="35">
        <f t="shared" si="3"/>
        <v>0.1042533913923519</v>
      </c>
      <c r="I34" s="29">
        <v>51587</v>
      </c>
      <c r="J34" s="29">
        <v>297755</v>
      </c>
      <c r="K34" s="29">
        <v>572207</v>
      </c>
      <c r="M34" s="21">
        <v>8839511</v>
      </c>
    </row>
    <row r="35" spans="1:13" x14ac:dyDescent="0.45">
      <c r="A35" s="24" t="s">
        <v>41</v>
      </c>
      <c r="B35" s="26">
        <f t="shared" si="4"/>
        <v>9316721</v>
      </c>
      <c r="C35" s="28">
        <f>SUM(一般接種!D34+一般接種!G34+一般接種!J34+医療従事者等!C32)</f>
        <v>4368991</v>
      </c>
      <c r="D35" s="33">
        <f t="shared" si="1"/>
        <v>0.79096444816583311</v>
      </c>
      <c r="E35" s="28">
        <f>SUM(一般接種!E34+一般接種!H34+一般接種!K34+医療従事者等!D32)</f>
        <v>4307926</v>
      </c>
      <c r="F35" s="35">
        <f t="shared" si="2"/>
        <v>0.77990920817397991</v>
      </c>
      <c r="G35" s="26">
        <f t="shared" si="5"/>
        <v>639804</v>
      </c>
      <c r="H35" s="35">
        <f t="shared" si="3"/>
        <v>0.11583045554323475</v>
      </c>
      <c r="I35" s="29">
        <v>39325</v>
      </c>
      <c r="J35" s="29">
        <v>204528</v>
      </c>
      <c r="K35" s="29">
        <v>395951</v>
      </c>
      <c r="M35" s="21">
        <v>5523625</v>
      </c>
    </row>
    <row r="36" spans="1:13" x14ac:dyDescent="0.45">
      <c r="A36" s="24" t="s">
        <v>42</v>
      </c>
      <c r="B36" s="26">
        <f t="shared" si="4"/>
        <v>2322506</v>
      </c>
      <c r="C36" s="28">
        <f>SUM(一般接種!D35+一般接種!G35+一般接種!J35+医療従事者等!C33)</f>
        <v>1079729</v>
      </c>
      <c r="D36" s="33">
        <f t="shared" si="1"/>
        <v>0.80292830058472309</v>
      </c>
      <c r="E36" s="28">
        <f>SUM(一般接種!E35+一般接種!H35+一般接種!K35+医療従事者等!D33)</f>
        <v>1066936</v>
      </c>
      <c r="F36" s="35">
        <f t="shared" si="2"/>
        <v>0.79341493033220578</v>
      </c>
      <c r="G36" s="26">
        <f t="shared" si="5"/>
        <v>175841</v>
      </c>
      <c r="H36" s="35">
        <f t="shared" si="3"/>
        <v>0.13076217764190673</v>
      </c>
      <c r="I36" s="29">
        <v>5590</v>
      </c>
      <c r="J36" s="29">
        <v>46426</v>
      </c>
      <c r="K36" s="29">
        <v>123825</v>
      </c>
      <c r="M36" s="21">
        <v>1344739</v>
      </c>
    </row>
    <row r="37" spans="1:13" x14ac:dyDescent="0.45">
      <c r="A37" s="24" t="s">
        <v>43</v>
      </c>
      <c r="B37" s="26">
        <f t="shared" si="4"/>
        <v>1605771</v>
      </c>
      <c r="C37" s="28">
        <f>SUM(一般接種!D36+一般接種!G36+一般接種!J36+医療従事者等!C34)</f>
        <v>738134</v>
      </c>
      <c r="D37" s="33">
        <f t="shared" si="1"/>
        <v>0.78156394531316176</v>
      </c>
      <c r="E37" s="28">
        <f>SUM(一般接種!E36+一般接種!H36+一般接種!K36+医療従事者等!D34)</f>
        <v>725554</v>
      </c>
      <c r="F37" s="35">
        <f t="shared" si="2"/>
        <v>0.76824376980026088</v>
      </c>
      <c r="G37" s="26">
        <f t="shared" si="5"/>
        <v>142083</v>
      </c>
      <c r="H37" s="35">
        <f t="shared" si="3"/>
        <v>0.15044280583461805</v>
      </c>
      <c r="I37" s="29">
        <v>7381</v>
      </c>
      <c r="J37" s="29">
        <v>42035</v>
      </c>
      <c r="K37" s="29">
        <v>92667</v>
      </c>
      <c r="M37" s="21">
        <v>944432</v>
      </c>
    </row>
    <row r="38" spans="1:13" x14ac:dyDescent="0.45">
      <c r="A38" s="24" t="s">
        <v>44</v>
      </c>
      <c r="B38" s="26">
        <f t="shared" si="4"/>
        <v>939801</v>
      </c>
      <c r="C38" s="28">
        <f>SUM(一般接種!D37+一般接種!G37+一般接種!J37+医療従事者等!C35)</f>
        <v>433206</v>
      </c>
      <c r="D38" s="33">
        <f t="shared" si="1"/>
        <v>0.77804478544796229</v>
      </c>
      <c r="E38" s="28">
        <f>SUM(一般接種!E37+一般接種!H37+一般接種!K37+医療従事者等!D35)</f>
        <v>427032</v>
      </c>
      <c r="F38" s="35">
        <f t="shared" si="2"/>
        <v>0.76695618440052582</v>
      </c>
      <c r="G38" s="26">
        <f t="shared" si="5"/>
        <v>79563</v>
      </c>
      <c r="H38" s="35">
        <f t="shared" si="3"/>
        <v>0.1428963986292808</v>
      </c>
      <c r="I38" s="29">
        <v>4830</v>
      </c>
      <c r="J38" s="29">
        <v>22057</v>
      </c>
      <c r="K38" s="29">
        <v>52676</v>
      </c>
      <c r="M38" s="21">
        <v>556788</v>
      </c>
    </row>
    <row r="39" spans="1:13" x14ac:dyDescent="0.45">
      <c r="A39" s="24" t="s">
        <v>45</v>
      </c>
      <c r="B39" s="26">
        <f t="shared" si="4"/>
        <v>1169244</v>
      </c>
      <c r="C39" s="28">
        <f>SUM(一般接種!D38+一般接種!G38+一般接種!J38+医療従事者等!C36)</f>
        <v>548321</v>
      </c>
      <c r="D39" s="33">
        <f t="shared" si="1"/>
        <v>0.81496548085283471</v>
      </c>
      <c r="E39" s="28">
        <f>SUM(一般接種!E38+一般接種!H38+一般接種!K38+医療従事者等!D36)</f>
        <v>538810</v>
      </c>
      <c r="F39" s="35">
        <f t="shared" si="2"/>
        <v>0.80082935130756594</v>
      </c>
      <c r="G39" s="26">
        <f t="shared" si="5"/>
        <v>82113</v>
      </c>
      <c r="H39" s="35">
        <f t="shared" si="3"/>
        <v>0.12204394967413033</v>
      </c>
      <c r="I39" s="29">
        <v>4774</v>
      </c>
      <c r="J39" s="29">
        <v>28889</v>
      </c>
      <c r="K39" s="29">
        <v>48450</v>
      </c>
      <c r="M39" s="21">
        <v>672815</v>
      </c>
    </row>
    <row r="40" spans="1:13" x14ac:dyDescent="0.45">
      <c r="A40" s="24" t="s">
        <v>46</v>
      </c>
      <c r="B40" s="26">
        <f t="shared" si="4"/>
        <v>3247288</v>
      </c>
      <c r="C40" s="28">
        <f>SUM(一般接種!D39+一般接種!G39+一般接種!J39+医療従事者等!C37)</f>
        <v>1483151</v>
      </c>
      <c r="D40" s="33">
        <f t="shared" si="1"/>
        <v>0.78316509055117489</v>
      </c>
      <c r="E40" s="28">
        <f>SUM(一般接種!E39+一般接種!H39+一般接種!K39+医療従事者等!D37)</f>
        <v>1450552</v>
      </c>
      <c r="F40" s="35">
        <f t="shared" si="2"/>
        <v>0.76595146982956408</v>
      </c>
      <c r="G40" s="26">
        <f t="shared" si="5"/>
        <v>313585</v>
      </c>
      <c r="H40" s="35">
        <f t="shared" si="3"/>
        <v>0.16558585398283127</v>
      </c>
      <c r="I40" s="29">
        <v>21653</v>
      </c>
      <c r="J40" s="29">
        <v>130403</v>
      </c>
      <c r="K40" s="29">
        <v>161529</v>
      </c>
      <c r="M40" s="21">
        <v>1893791</v>
      </c>
    </row>
    <row r="41" spans="1:13" x14ac:dyDescent="0.45">
      <c r="A41" s="24" t="s">
        <v>47</v>
      </c>
      <c r="B41" s="26">
        <f t="shared" si="4"/>
        <v>4758043</v>
      </c>
      <c r="C41" s="28">
        <f>SUM(一般接種!D40+一般接種!G40+一般接種!J40+医療従事者等!C38)</f>
        <v>2200208</v>
      </c>
      <c r="D41" s="33">
        <f t="shared" si="1"/>
        <v>0.78231481425513072</v>
      </c>
      <c r="E41" s="28">
        <f>SUM(一般接種!E40+一般接種!H40+一般接種!K40+医療従事者等!D38)</f>
        <v>2167486</v>
      </c>
      <c r="F41" s="35">
        <f t="shared" si="2"/>
        <v>0.77068004820025937</v>
      </c>
      <c r="G41" s="26">
        <f t="shared" si="5"/>
        <v>390349</v>
      </c>
      <c r="H41" s="35">
        <f t="shared" si="3"/>
        <v>0.13879406193854218</v>
      </c>
      <c r="I41" s="29">
        <v>22057</v>
      </c>
      <c r="J41" s="29">
        <v>112825</v>
      </c>
      <c r="K41" s="29">
        <v>255467</v>
      </c>
      <c r="M41" s="21">
        <v>2812433</v>
      </c>
    </row>
    <row r="42" spans="1:13" x14ac:dyDescent="0.45">
      <c r="A42" s="24" t="s">
        <v>48</v>
      </c>
      <c r="B42" s="26">
        <f t="shared" si="4"/>
        <v>2389574</v>
      </c>
      <c r="C42" s="28">
        <f>SUM(一般接種!D41+一般接種!G41+一般接種!J41+医療従事者等!C39)</f>
        <v>1098218</v>
      </c>
      <c r="D42" s="33">
        <f t="shared" si="1"/>
        <v>0.80982958609552325</v>
      </c>
      <c r="E42" s="28">
        <f>SUM(一般接種!E41+一般接種!H41+一般接種!K41+医療従事者等!D39)</f>
        <v>1073109</v>
      </c>
      <c r="F42" s="35">
        <f t="shared" si="2"/>
        <v>0.79131412643517118</v>
      </c>
      <c r="G42" s="26">
        <f t="shared" si="5"/>
        <v>218247</v>
      </c>
      <c r="H42" s="35">
        <f t="shared" si="3"/>
        <v>0.16093605975916409</v>
      </c>
      <c r="I42" s="29">
        <v>43989</v>
      </c>
      <c r="J42" s="29">
        <v>43338</v>
      </c>
      <c r="K42" s="29">
        <v>130920</v>
      </c>
      <c r="M42" s="21">
        <v>1356110</v>
      </c>
    </row>
    <row r="43" spans="1:13" x14ac:dyDescent="0.45">
      <c r="A43" s="24" t="s">
        <v>49</v>
      </c>
      <c r="B43" s="26">
        <f t="shared" si="4"/>
        <v>1267686</v>
      </c>
      <c r="C43" s="28">
        <f>SUM(一般接種!D42+一般接種!G42+一般接種!J42+医療従事者等!C40)</f>
        <v>587985</v>
      </c>
      <c r="D43" s="33">
        <f t="shared" si="1"/>
        <v>0.80003510447663717</v>
      </c>
      <c r="E43" s="28">
        <f>SUM(一般接種!E42+一般接種!H42+一般接種!K42+医療従事者等!D40)</f>
        <v>579922</v>
      </c>
      <c r="F43" s="35">
        <f t="shared" si="2"/>
        <v>0.78906427520821176</v>
      </c>
      <c r="G43" s="26">
        <f t="shared" si="5"/>
        <v>99779</v>
      </c>
      <c r="H43" s="35">
        <f t="shared" si="3"/>
        <v>0.13576316179762132</v>
      </c>
      <c r="I43" s="29">
        <v>7379</v>
      </c>
      <c r="J43" s="29">
        <v>35488</v>
      </c>
      <c r="K43" s="29">
        <v>56912</v>
      </c>
      <c r="M43" s="21">
        <v>734949</v>
      </c>
    </row>
    <row r="44" spans="1:13" x14ac:dyDescent="0.45">
      <c r="A44" s="24" t="s">
        <v>50</v>
      </c>
      <c r="B44" s="26">
        <f t="shared" si="4"/>
        <v>1619976</v>
      </c>
      <c r="C44" s="28">
        <f>SUM(一般接種!D43+一般接種!G43+一般接種!J43+医療従事者等!C41)</f>
        <v>763319</v>
      </c>
      <c r="D44" s="33">
        <f t="shared" si="1"/>
        <v>0.78377876077117059</v>
      </c>
      <c r="E44" s="28">
        <f>SUM(一般接種!E43+一般接種!H43+一般接種!K43+医療従事者等!D41)</f>
        <v>753026</v>
      </c>
      <c r="F44" s="35">
        <f t="shared" si="2"/>
        <v>0.77320987045844736</v>
      </c>
      <c r="G44" s="26">
        <f t="shared" si="5"/>
        <v>103631</v>
      </c>
      <c r="H44" s="35">
        <f t="shared" si="3"/>
        <v>0.10640869250926177</v>
      </c>
      <c r="I44" s="29">
        <v>7851</v>
      </c>
      <c r="J44" s="29">
        <v>38255</v>
      </c>
      <c r="K44" s="29">
        <v>57525</v>
      </c>
      <c r="M44" s="21">
        <v>973896</v>
      </c>
    </row>
    <row r="45" spans="1:13" x14ac:dyDescent="0.45">
      <c r="A45" s="24" t="s">
        <v>51</v>
      </c>
      <c r="B45" s="26">
        <f t="shared" si="4"/>
        <v>2321992</v>
      </c>
      <c r="C45" s="28">
        <f>SUM(一般接種!D44+一般接種!G44+一般接種!J44+医療従事者等!C42)</f>
        <v>1088442</v>
      </c>
      <c r="D45" s="33">
        <f t="shared" si="1"/>
        <v>0.80255622432660212</v>
      </c>
      <c r="E45" s="28">
        <f>SUM(一般接種!E44+一般接種!H44+一般接種!K44+医療従事者等!D42)</f>
        <v>1076203</v>
      </c>
      <c r="F45" s="35">
        <f t="shared" si="2"/>
        <v>0.79353187059022179</v>
      </c>
      <c r="G45" s="26">
        <f t="shared" si="5"/>
        <v>157347</v>
      </c>
      <c r="H45" s="35">
        <f t="shared" si="3"/>
        <v>0.1160188730581123</v>
      </c>
      <c r="I45" s="29">
        <v>11490</v>
      </c>
      <c r="J45" s="29">
        <v>50968</v>
      </c>
      <c r="K45" s="29">
        <v>94889</v>
      </c>
      <c r="M45" s="21">
        <v>1356219</v>
      </c>
    </row>
    <row r="46" spans="1:13" x14ac:dyDescent="0.45">
      <c r="A46" s="24" t="s">
        <v>52</v>
      </c>
      <c r="B46" s="26">
        <f t="shared" si="4"/>
        <v>1198210</v>
      </c>
      <c r="C46" s="28">
        <f>SUM(一般接種!D45+一般接種!G45+一般接種!J45+医療従事者等!C43)</f>
        <v>554947</v>
      </c>
      <c r="D46" s="33">
        <f t="shared" si="1"/>
        <v>0.79146194843739082</v>
      </c>
      <c r="E46" s="28">
        <f>SUM(一般接種!E45+一般接種!H45+一般接種!K45+医療従事者等!D43)</f>
        <v>547362</v>
      </c>
      <c r="F46" s="35">
        <f t="shared" si="2"/>
        <v>0.78064426876906645</v>
      </c>
      <c r="G46" s="26">
        <f t="shared" si="5"/>
        <v>95901</v>
      </c>
      <c r="H46" s="35">
        <f t="shared" si="3"/>
        <v>0.13677340776163169</v>
      </c>
      <c r="I46" s="29">
        <v>10292</v>
      </c>
      <c r="J46" s="29">
        <v>32447</v>
      </c>
      <c r="K46" s="29">
        <v>53162</v>
      </c>
      <c r="M46" s="21">
        <v>701167</v>
      </c>
    </row>
    <row r="47" spans="1:13" x14ac:dyDescent="0.45">
      <c r="A47" s="24" t="s">
        <v>53</v>
      </c>
      <c r="B47" s="26">
        <f t="shared" si="4"/>
        <v>8651293</v>
      </c>
      <c r="C47" s="28">
        <f>SUM(一般接種!D46+一般接種!G46+一般接種!J46+医療従事者等!C44)</f>
        <v>4057869</v>
      </c>
      <c r="D47" s="33">
        <f t="shared" si="1"/>
        <v>0.79190756746946334</v>
      </c>
      <c r="E47" s="28">
        <f>SUM(一般接種!E46+一般接種!H46+一般接種!K46+医療従事者等!D44)</f>
        <v>3970341</v>
      </c>
      <c r="F47" s="35">
        <f t="shared" si="2"/>
        <v>0.77482616696947992</v>
      </c>
      <c r="G47" s="26">
        <f t="shared" si="5"/>
        <v>623083</v>
      </c>
      <c r="H47" s="35">
        <f t="shared" si="3"/>
        <v>0.12159686349203871</v>
      </c>
      <c r="I47" s="29">
        <v>36428</v>
      </c>
      <c r="J47" s="29">
        <v>189624</v>
      </c>
      <c r="K47" s="29">
        <v>397031</v>
      </c>
      <c r="M47" s="21">
        <v>5124170</v>
      </c>
    </row>
    <row r="48" spans="1:13" x14ac:dyDescent="0.45">
      <c r="A48" s="24" t="s">
        <v>54</v>
      </c>
      <c r="B48" s="26">
        <f t="shared" si="4"/>
        <v>1421274</v>
      </c>
      <c r="C48" s="28">
        <f>SUM(一般接種!D47+一般接種!G47+一般接種!J47+医療従事者等!C45)</f>
        <v>644254</v>
      </c>
      <c r="D48" s="33">
        <f t="shared" si="1"/>
        <v>0.78738288630713915</v>
      </c>
      <c r="E48" s="28">
        <f>SUM(一般接種!E47+一般接種!H47+一般接種!K47+医療従事者等!D45)</f>
        <v>634883</v>
      </c>
      <c r="F48" s="35">
        <f t="shared" si="2"/>
        <v>0.7759300043264542</v>
      </c>
      <c r="G48" s="26">
        <f t="shared" si="5"/>
        <v>142137</v>
      </c>
      <c r="H48" s="35">
        <f t="shared" si="3"/>
        <v>0.17371446868942658</v>
      </c>
      <c r="I48" s="29">
        <v>7830</v>
      </c>
      <c r="J48" s="29">
        <v>54329</v>
      </c>
      <c r="K48" s="29">
        <v>79978</v>
      </c>
      <c r="M48" s="21">
        <v>818222</v>
      </c>
    </row>
    <row r="49" spans="1:13" x14ac:dyDescent="0.45">
      <c r="A49" s="24" t="s">
        <v>55</v>
      </c>
      <c r="B49" s="26">
        <f t="shared" si="4"/>
        <v>2309456</v>
      </c>
      <c r="C49" s="28">
        <f>SUM(一般接種!D48+一般接種!G48+一般接種!J48+医療従事者等!C46)</f>
        <v>1076238</v>
      </c>
      <c r="D49" s="33">
        <f t="shared" si="1"/>
        <v>0.80560475111868968</v>
      </c>
      <c r="E49" s="28">
        <f>SUM(一般接種!E48+一般接種!H48+一般接種!K48+医療従事者等!D46)</f>
        <v>1058972</v>
      </c>
      <c r="F49" s="35">
        <f t="shared" si="2"/>
        <v>0.79268049864589529</v>
      </c>
      <c r="G49" s="26">
        <f t="shared" si="5"/>
        <v>174246</v>
      </c>
      <c r="H49" s="35">
        <f t="shared" si="3"/>
        <v>0.13042970557016867</v>
      </c>
      <c r="I49" s="29">
        <v>13232</v>
      </c>
      <c r="J49" s="29">
        <v>55631</v>
      </c>
      <c r="K49" s="29">
        <v>105383</v>
      </c>
      <c r="M49" s="21">
        <v>1335938</v>
      </c>
    </row>
    <row r="50" spans="1:13" x14ac:dyDescent="0.45">
      <c r="A50" s="24" t="s">
        <v>56</v>
      </c>
      <c r="B50" s="26">
        <f t="shared" si="4"/>
        <v>3051890</v>
      </c>
      <c r="C50" s="28">
        <f>SUM(一般接種!D49+一般接種!G49+一般接種!J49+医療従事者等!C47)</f>
        <v>1429123</v>
      </c>
      <c r="D50" s="33">
        <f t="shared" si="1"/>
        <v>0.81262733524958131</v>
      </c>
      <c r="E50" s="28">
        <f>SUM(一般接種!E49+一般接種!H49+一般接種!K49+医療従事者等!D47)</f>
        <v>1411003</v>
      </c>
      <c r="F50" s="35">
        <f t="shared" si="2"/>
        <v>0.80232394826698961</v>
      </c>
      <c r="G50" s="26">
        <f t="shared" si="5"/>
        <v>211764</v>
      </c>
      <c r="H50" s="35">
        <f t="shared" si="3"/>
        <v>0.12041315899456684</v>
      </c>
      <c r="I50" s="29">
        <v>20669</v>
      </c>
      <c r="J50" s="29">
        <v>70912</v>
      </c>
      <c r="K50" s="29">
        <v>120183</v>
      </c>
      <c r="M50" s="21">
        <v>1758645</v>
      </c>
    </row>
    <row r="51" spans="1:13" x14ac:dyDescent="0.45">
      <c r="A51" s="24" t="s">
        <v>57</v>
      </c>
      <c r="B51" s="26">
        <f t="shared" si="4"/>
        <v>1934615</v>
      </c>
      <c r="C51" s="28">
        <f>SUM(一般接種!D50+一般接種!G50+一般接種!J50+医療従事者等!C48)</f>
        <v>905943</v>
      </c>
      <c r="D51" s="33">
        <f t="shared" si="1"/>
        <v>0.79347505257321937</v>
      </c>
      <c r="E51" s="28">
        <f>SUM(一般接種!E50+一般接種!H50+一般接種!K50+医療従事者等!D48)</f>
        <v>889618</v>
      </c>
      <c r="F51" s="35">
        <f t="shared" si="2"/>
        <v>0.77917671345778072</v>
      </c>
      <c r="G51" s="26">
        <f t="shared" si="5"/>
        <v>139054</v>
      </c>
      <c r="H51" s="35">
        <f t="shared" si="3"/>
        <v>0.12179119432515781</v>
      </c>
      <c r="I51" s="29">
        <v>17366</v>
      </c>
      <c r="J51" s="29">
        <v>45884</v>
      </c>
      <c r="K51" s="29">
        <v>75804</v>
      </c>
      <c r="M51" s="21">
        <v>1141741</v>
      </c>
    </row>
    <row r="52" spans="1:13" x14ac:dyDescent="0.45">
      <c r="A52" s="24" t="s">
        <v>58</v>
      </c>
      <c r="B52" s="26">
        <f t="shared" si="4"/>
        <v>1831928</v>
      </c>
      <c r="C52" s="28">
        <f>SUM(一般接種!D51+一般接種!G51+一般接種!J51+医療従事者等!C49)</f>
        <v>850377</v>
      </c>
      <c r="D52" s="33">
        <f t="shared" si="1"/>
        <v>0.78214213775970554</v>
      </c>
      <c r="E52" s="28">
        <f>SUM(一般接種!E51+一般接種!H51+一般接種!K51+医療従事者等!D49)</f>
        <v>837309</v>
      </c>
      <c r="F52" s="35">
        <f t="shared" si="2"/>
        <v>0.77012272348081057</v>
      </c>
      <c r="G52" s="26">
        <f t="shared" si="5"/>
        <v>144242</v>
      </c>
      <c r="H52" s="35">
        <f t="shared" si="3"/>
        <v>0.13266791815246115</v>
      </c>
      <c r="I52" s="29">
        <v>10544</v>
      </c>
      <c r="J52" s="29">
        <v>44405</v>
      </c>
      <c r="K52" s="29">
        <v>89293</v>
      </c>
      <c r="M52" s="21">
        <v>1087241</v>
      </c>
    </row>
    <row r="53" spans="1:13" x14ac:dyDescent="0.45">
      <c r="A53" s="24" t="s">
        <v>59</v>
      </c>
      <c r="B53" s="26">
        <f t="shared" si="4"/>
        <v>2766484</v>
      </c>
      <c r="C53" s="28">
        <f>SUM(一般接種!D52+一般接種!G52+一般接種!J52+医療従事者等!C50)</f>
        <v>1289290</v>
      </c>
      <c r="D53" s="33">
        <f t="shared" si="1"/>
        <v>0.7970797215732508</v>
      </c>
      <c r="E53" s="28">
        <f>SUM(一般接種!E52+一般接種!H52+一般接種!K52+医療従事者等!D50)</f>
        <v>1265797</v>
      </c>
      <c r="F53" s="35">
        <f t="shared" si="2"/>
        <v>0.78255560838000471</v>
      </c>
      <c r="G53" s="26">
        <f t="shared" si="5"/>
        <v>211397</v>
      </c>
      <c r="H53" s="35">
        <f t="shared" si="3"/>
        <v>0.13069228947825587</v>
      </c>
      <c r="I53" s="29">
        <v>16303</v>
      </c>
      <c r="J53" s="29">
        <v>67185</v>
      </c>
      <c r="K53" s="29">
        <v>127909</v>
      </c>
      <c r="M53" s="21">
        <v>1617517</v>
      </c>
    </row>
    <row r="54" spans="1:13" x14ac:dyDescent="0.45">
      <c r="A54" s="24" t="s">
        <v>60</v>
      </c>
      <c r="B54" s="26">
        <f t="shared" si="4"/>
        <v>2231565</v>
      </c>
      <c r="C54" s="28">
        <f>SUM(一般接種!D53+一般接種!G53+一般接種!J53+医療従事者等!C51)</f>
        <v>1041631</v>
      </c>
      <c r="D54" s="34">
        <f t="shared" si="1"/>
        <v>0.70137928433969554</v>
      </c>
      <c r="E54" s="28">
        <f>SUM(一般接種!E53+一般接種!H53+一般接種!K53+医療従事者等!D51)</f>
        <v>1019911</v>
      </c>
      <c r="F54" s="35">
        <f t="shared" si="2"/>
        <v>0.68675418384263065</v>
      </c>
      <c r="G54" s="26">
        <f t="shared" si="5"/>
        <v>170023</v>
      </c>
      <c r="H54" s="35">
        <f t="shared" si="3"/>
        <v>0.11448450560830857</v>
      </c>
      <c r="I54" s="29">
        <v>15937</v>
      </c>
      <c r="J54" s="29">
        <v>54012</v>
      </c>
      <c r="K54" s="29">
        <v>100074</v>
      </c>
      <c r="M54" s="21">
        <v>1485118</v>
      </c>
    </row>
    <row r="55" spans="1:13" x14ac:dyDescent="0.45">
      <c r="A55" s="1"/>
      <c r="B55" s="8"/>
      <c r="C55" s="1"/>
      <c r="D55" s="1"/>
      <c r="E55" s="1"/>
      <c r="F55" s="1"/>
      <c r="G55" s="1"/>
      <c r="H55" s="1"/>
      <c r="I55" s="1"/>
      <c r="J55" s="1"/>
      <c r="K55" s="1"/>
    </row>
    <row r="56" spans="1:13" x14ac:dyDescent="0.45">
      <c r="A56" s="78" t="s">
        <v>101</v>
      </c>
      <c r="B56" s="78"/>
      <c r="C56" s="78"/>
      <c r="D56" s="78"/>
      <c r="E56" s="78"/>
      <c r="F56" s="78"/>
      <c r="G56" s="78"/>
      <c r="H56" s="78"/>
      <c r="I56" s="78"/>
      <c r="J56" s="1"/>
      <c r="K56" s="1"/>
    </row>
    <row r="57" spans="1:13" x14ac:dyDescent="0.45">
      <c r="A57" s="1" t="s">
        <v>102</v>
      </c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3" x14ac:dyDescent="0.45">
      <c r="A58" s="1" t="s">
        <v>103</v>
      </c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3" x14ac:dyDescent="0.45">
      <c r="A59" s="9" t="s">
        <v>104</v>
      </c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3" x14ac:dyDescent="0.45">
      <c r="A60" s="78" t="s">
        <v>105</v>
      </c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1:13" x14ac:dyDescent="0.45">
      <c r="A61" s="9" t="s">
        <v>106</v>
      </c>
      <c r="B61" s="9"/>
      <c r="C61" s="9"/>
      <c r="D61" s="9"/>
      <c r="E61" s="9"/>
      <c r="F61" s="9"/>
      <c r="G61" s="9"/>
      <c r="H61" s="9"/>
      <c r="I61" s="1"/>
      <c r="J61" s="1"/>
      <c r="K61" s="1"/>
    </row>
  </sheetData>
  <mergeCells count="10">
    <mergeCell ref="A60:K60"/>
    <mergeCell ref="A56:I56"/>
    <mergeCell ref="B3:K3"/>
    <mergeCell ref="G4:K4"/>
    <mergeCell ref="I6:K6"/>
    <mergeCell ref="B4:B6"/>
    <mergeCell ref="A3:A6"/>
    <mergeCell ref="C4:D5"/>
    <mergeCell ref="E4:F5"/>
    <mergeCell ref="G5:H5"/>
  </mergeCells>
  <phoneticPr fontId="2"/>
  <pageMargins left="0.7" right="0.7" top="0.75" bottom="0.75" header="0.3" footer="0.3"/>
  <pageSetup paperSize="9" scale="5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workbookViewId="0">
      <selection activeCell="A2" sqref="A2"/>
    </sheetView>
  </sheetViews>
  <sheetFormatPr defaultRowHeight="18" x14ac:dyDescent="0.45"/>
  <cols>
    <col min="1" max="1" width="13.59765625" customWidth="1"/>
    <col min="2" max="2" width="11.3984375" style="2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1" t="s">
        <v>107</v>
      </c>
      <c r="B1" s="8"/>
      <c r="C1" s="9"/>
      <c r="D1" s="9"/>
    </row>
    <row r="2" spans="1:18" x14ac:dyDescent="0.45">
      <c r="B2"/>
      <c r="Q2" s="94" t="str">
        <f>'進捗状況 (都道府県別)'!H3</f>
        <v>（2月17日公表時点）</v>
      </c>
      <c r="R2" s="94"/>
    </row>
    <row r="3" spans="1:18" ht="37.5" customHeight="1" x14ac:dyDescent="0.45">
      <c r="A3" s="95" t="s">
        <v>3</v>
      </c>
      <c r="B3" s="98" t="s">
        <v>108</v>
      </c>
      <c r="C3" s="98"/>
      <c r="D3" s="98"/>
      <c r="E3" s="98"/>
      <c r="F3" s="98"/>
      <c r="G3" s="98"/>
      <c r="H3" s="98"/>
      <c r="I3" s="98"/>
      <c r="J3" s="98"/>
      <c r="K3" s="98"/>
      <c r="M3" s="98" t="s">
        <v>109</v>
      </c>
      <c r="N3" s="98"/>
      <c r="O3" s="98"/>
      <c r="P3" s="98"/>
      <c r="Q3" s="98"/>
      <c r="R3" s="98"/>
    </row>
    <row r="4" spans="1:18" ht="18.75" customHeight="1" x14ac:dyDescent="0.45">
      <c r="A4" s="96"/>
      <c r="B4" s="99" t="s">
        <v>13</v>
      </c>
      <c r="C4" s="100" t="s">
        <v>110</v>
      </c>
      <c r="D4" s="100"/>
      <c r="E4" s="100"/>
      <c r="F4" s="101" t="s">
        <v>111</v>
      </c>
      <c r="G4" s="102"/>
      <c r="H4" s="103"/>
      <c r="I4" s="101" t="s">
        <v>112</v>
      </c>
      <c r="J4" s="102"/>
      <c r="K4" s="103"/>
      <c r="M4" s="83" t="s">
        <v>113</v>
      </c>
      <c r="N4" s="83"/>
      <c r="O4" s="98" t="s">
        <v>114</v>
      </c>
      <c r="P4" s="98"/>
      <c r="Q4" s="100" t="s">
        <v>112</v>
      </c>
      <c r="R4" s="100"/>
    </row>
    <row r="5" spans="1:18" ht="36" x14ac:dyDescent="0.45">
      <c r="A5" s="97"/>
      <c r="B5" s="99"/>
      <c r="C5" s="11" t="s">
        <v>115</v>
      </c>
      <c r="D5" s="11" t="s">
        <v>93</v>
      </c>
      <c r="E5" s="11" t="s">
        <v>94</v>
      </c>
      <c r="F5" s="11" t="s">
        <v>115</v>
      </c>
      <c r="G5" s="11" t="s">
        <v>93</v>
      </c>
      <c r="H5" s="11" t="s">
        <v>94</v>
      </c>
      <c r="I5" s="11" t="s">
        <v>115</v>
      </c>
      <c r="J5" s="11" t="s">
        <v>93</v>
      </c>
      <c r="K5" s="11" t="s">
        <v>94</v>
      </c>
      <c r="M5" s="12" t="s">
        <v>116</v>
      </c>
      <c r="N5" s="12" t="s">
        <v>117</v>
      </c>
      <c r="O5" s="12" t="s">
        <v>118</v>
      </c>
      <c r="P5" s="12" t="s">
        <v>119</v>
      </c>
      <c r="Q5" s="12" t="s">
        <v>118</v>
      </c>
      <c r="R5" s="12" t="s">
        <v>117</v>
      </c>
    </row>
    <row r="6" spans="1:18" x14ac:dyDescent="0.45">
      <c r="A6" s="7" t="s">
        <v>120</v>
      </c>
      <c r="B6" s="13">
        <f>SUM(B7:B53)</f>
        <v>189166869</v>
      </c>
      <c r="C6" s="13">
        <f t="shared" ref="C6" si="0">SUM(C7:C53)</f>
        <v>156987896</v>
      </c>
      <c r="D6" s="13">
        <f>SUM(D7:D53)</f>
        <v>78821523</v>
      </c>
      <c r="E6" s="14">
        <f>SUM(E7:E53)</f>
        <v>78166373</v>
      </c>
      <c r="F6" s="14">
        <f t="shared" ref="F6:Q6" si="1">SUM(F7:F53)</f>
        <v>32062734</v>
      </c>
      <c r="G6" s="14">
        <f>SUM(G7:G53)</f>
        <v>16087955</v>
      </c>
      <c r="H6" s="14">
        <f t="shared" ref="H6:K6" si="2">SUM(H7:H53)</f>
        <v>15974779</v>
      </c>
      <c r="I6" s="14">
        <f>SUM(I7:I53)</f>
        <v>116239</v>
      </c>
      <c r="J6" s="14">
        <f t="shared" si="2"/>
        <v>58299</v>
      </c>
      <c r="K6" s="14">
        <f t="shared" si="2"/>
        <v>57940</v>
      </c>
      <c r="L6" s="15"/>
      <c r="M6" s="14">
        <f>SUM(M7:M53)</f>
        <v>165153300</v>
      </c>
      <c r="N6" s="16">
        <f>C6/M6</f>
        <v>0.95055863854975953</v>
      </c>
      <c r="O6" s="14">
        <f t="shared" si="1"/>
        <v>34252100</v>
      </c>
      <c r="P6" s="17">
        <f>F6/O6</f>
        <v>0.93608082424143335</v>
      </c>
      <c r="Q6" s="14">
        <f t="shared" si="1"/>
        <v>195220</v>
      </c>
      <c r="R6" s="17">
        <f>I6/Q6</f>
        <v>0.59542567359901655</v>
      </c>
    </row>
    <row r="7" spans="1:18" x14ac:dyDescent="0.45">
      <c r="A7" s="4" t="s">
        <v>14</v>
      </c>
      <c r="B7" s="13">
        <v>7761451</v>
      </c>
      <c r="C7" s="13">
        <v>6272220</v>
      </c>
      <c r="D7" s="13">
        <v>3150825</v>
      </c>
      <c r="E7" s="14">
        <v>3121395</v>
      </c>
      <c r="F7" s="18">
        <v>1488407</v>
      </c>
      <c r="G7" s="14">
        <v>745984</v>
      </c>
      <c r="H7" s="14">
        <v>742423</v>
      </c>
      <c r="I7" s="14">
        <v>824</v>
      </c>
      <c r="J7" s="14">
        <v>412</v>
      </c>
      <c r="K7" s="14">
        <v>412</v>
      </c>
      <c r="L7" s="15"/>
      <c r="M7" s="14">
        <v>6947460</v>
      </c>
      <c r="N7" s="16">
        <v>0.90280764480831843</v>
      </c>
      <c r="O7" s="19">
        <v>1518200</v>
      </c>
      <c r="P7" s="16">
        <v>0.9803761032802002</v>
      </c>
      <c r="Q7" s="14">
        <v>900</v>
      </c>
      <c r="R7" s="17">
        <v>0.91555555555555557</v>
      </c>
    </row>
    <row r="8" spans="1:18" x14ac:dyDescent="0.45">
      <c r="A8" s="4" t="s">
        <v>15</v>
      </c>
      <c r="B8" s="13">
        <v>1977296</v>
      </c>
      <c r="C8" s="13">
        <v>1789717</v>
      </c>
      <c r="D8" s="13">
        <v>897933</v>
      </c>
      <c r="E8" s="14">
        <v>891784</v>
      </c>
      <c r="F8" s="18">
        <v>185227</v>
      </c>
      <c r="G8" s="14">
        <v>93114</v>
      </c>
      <c r="H8" s="14">
        <v>92113</v>
      </c>
      <c r="I8" s="14">
        <v>2352</v>
      </c>
      <c r="J8" s="14">
        <v>1172</v>
      </c>
      <c r="K8" s="14">
        <v>1180</v>
      </c>
      <c r="L8" s="15"/>
      <c r="M8" s="14">
        <v>1807455</v>
      </c>
      <c r="N8" s="16">
        <v>0.99018620103958332</v>
      </c>
      <c r="O8" s="19">
        <v>186500</v>
      </c>
      <c r="P8" s="16">
        <v>0.99317426273458442</v>
      </c>
      <c r="Q8" s="14">
        <v>3640</v>
      </c>
      <c r="R8" s="17">
        <v>0.64615384615384619</v>
      </c>
    </row>
    <row r="9" spans="1:18" x14ac:dyDescent="0.45">
      <c r="A9" s="4" t="s">
        <v>16</v>
      </c>
      <c r="B9" s="13">
        <v>1902005</v>
      </c>
      <c r="C9" s="13">
        <v>1659759</v>
      </c>
      <c r="D9" s="13">
        <v>832790</v>
      </c>
      <c r="E9" s="14">
        <v>826969</v>
      </c>
      <c r="F9" s="18">
        <v>242154</v>
      </c>
      <c r="G9" s="14">
        <v>121604</v>
      </c>
      <c r="H9" s="14">
        <v>120550</v>
      </c>
      <c r="I9" s="14">
        <v>92</v>
      </c>
      <c r="J9" s="14">
        <v>48</v>
      </c>
      <c r="K9" s="14">
        <v>44</v>
      </c>
      <c r="L9" s="15"/>
      <c r="M9" s="14">
        <v>1739985</v>
      </c>
      <c r="N9" s="16">
        <v>0.95389270597160325</v>
      </c>
      <c r="O9" s="19">
        <v>227500</v>
      </c>
      <c r="P9" s="16">
        <v>1.0644131868131868</v>
      </c>
      <c r="Q9" s="14">
        <v>120</v>
      </c>
      <c r="R9" s="17">
        <v>0.76666666666666672</v>
      </c>
    </row>
    <row r="10" spans="1:18" x14ac:dyDescent="0.45">
      <c r="A10" s="4" t="s">
        <v>17</v>
      </c>
      <c r="B10" s="13">
        <v>3452514</v>
      </c>
      <c r="C10" s="13">
        <v>2715160</v>
      </c>
      <c r="D10" s="13">
        <v>1362815</v>
      </c>
      <c r="E10" s="14">
        <v>1352345</v>
      </c>
      <c r="F10" s="18">
        <v>737309</v>
      </c>
      <c r="G10" s="14">
        <v>369622</v>
      </c>
      <c r="H10" s="14">
        <v>367687</v>
      </c>
      <c r="I10" s="14">
        <v>45</v>
      </c>
      <c r="J10" s="14">
        <v>24</v>
      </c>
      <c r="K10" s="14">
        <v>21</v>
      </c>
      <c r="L10" s="15"/>
      <c r="M10" s="14">
        <v>2895165</v>
      </c>
      <c r="N10" s="16">
        <v>0.9378256506969378</v>
      </c>
      <c r="O10" s="19">
        <v>854400</v>
      </c>
      <c r="P10" s="16">
        <v>0.86295529026217233</v>
      </c>
      <c r="Q10" s="14">
        <v>120</v>
      </c>
      <c r="R10" s="17">
        <v>0.375</v>
      </c>
    </row>
    <row r="11" spans="1:18" x14ac:dyDescent="0.45">
      <c r="A11" s="4" t="s">
        <v>18</v>
      </c>
      <c r="B11" s="13">
        <v>1529062</v>
      </c>
      <c r="C11" s="13">
        <v>1437380</v>
      </c>
      <c r="D11" s="13">
        <v>721174</v>
      </c>
      <c r="E11" s="14">
        <v>716206</v>
      </c>
      <c r="F11" s="18">
        <v>91626</v>
      </c>
      <c r="G11" s="14">
        <v>46570</v>
      </c>
      <c r="H11" s="14">
        <v>45056</v>
      </c>
      <c r="I11" s="14">
        <v>56</v>
      </c>
      <c r="J11" s="14">
        <v>28</v>
      </c>
      <c r="K11" s="14">
        <v>28</v>
      </c>
      <c r="L11" s="15"/>
      <c r="M11" s="14">
        <v>1444755</v>
      </c>
      <c r="N11" s="16">
        <v>0.9948953282736519</v>
      </c>
      <c r="O11" s="19">
        <v>87900</v>
      </c>
      <c r="P11" s="16">
        <v>1.0423890784982934</v>
      </c>
      <c r="Q11" s="14">
        <v>140</v>
      </c>
      <c r="R11" s="17">
        <v>0.4</v>
      </c>
    </row>
    <row r="12" spans="1:18" x14ac:dyDescent="0.45">
      <c r="A12" s="4" t="s">
        <v>19</v>
      </c>
      <c r="B12" s="13">
        <v>1672353</v>
      </c>
      <c r="C12" s="13">
        <v>1596281</v>
      </c>
      <c r="D12" s="13">
        <v>801104</v>
      </c>
      <c r="E12" s="14">
        <v>795177</v>
      </c>
      <c r="F12" s="18">
        <v>75911</v>
      </c>
      <c r="G12" s="14">
        <v>38110</v>
      </c>
      <c r="H12" s="14">
        <v>37801</v>
      </c>
      <c r="I12" s="14">
        <v>161</v>
      </c>
      <c r="J12" s="14">
        <v>80</v>
      </c>
      <c r="K12" s="14">
        <v>81</v>
      </c>
      <c r="L12" s="15"/>
      <c r="M12" s="14">
        <v>1614795</v>
      </c>
      <c r="N12" s="16">
        <v>0.9885347675711158</v>
      </c>
      <c r="O12" s="19">
        <v>61700</v>
      </c>
      <c r="P12" s="16">
        <v>1.2303241491085899</v>
      </c>
      <c r="Q12" s="14">
        <v>340</v>
      </c>
      <c r="R12" s="17">
        <v>0.47352941176470587</v>
      </c>
    </row>
    <row r="13" spans="1:18" x14ac:dyDescent="0.45">
      <c r="A13" s="4" t="s">
        <v>20</v>
      </c>
      <c r="B13" s="13">
        <v>2866877</v>
      </c>
      <c r="C13" s="13">
        <v>2662139</v>
      </c>
      <c r="D13" s="13">
        <v>1336769</v>
      </c>
      <c r="E13" s="14">
        <v>1325370</v>
      </c>
      <c r="F13" s="18">
        <v>204491</v>
      </c>
      <c r="G13" s="14">
        <v>102796</v>
      </c>
      <c r="H13" s="14">
        <v>101695</v>
      </c>
      <c r="I13" s="14">
        <v>247</v>
      </c>
      <c r="J13" s="14">
        <v>124</v>
      </c>
      <c r="K13" s="14">
        <v>123</v>
      </c>
      <c r="L13" s="15"/>
      <c r="M13" s="14">
        <v>2736240</v>
      </c>
      <c r="N13" s="16">
        <v>0.97291867672426391</v>
      </c>
      <c r="O13" s="19">
        <v>178600</v>
      </c>
      <c r="P13" s="16">
        <v>1.1449664053751401</v>
      </c>
      <c r="Q13" s="14">
        <v>520</v>
      </c>
      <c r="R13" s="17">
        <v>0.47499999999999998</v>
      </c>
    </row>
    <row r="14" spans="1:18" x14ac:dyDescent="0.45">
      <c r="A14" s="4" t="s">
        <v>21</v>
      </c>
      <c r="B14" s="13">
        <v>4508259</v>
      </c>
      <c r="C14" s="13">
        <v>3642654</v>
      </c>
      <c r="D14" s="13">
        <v>1828530</v>
      </c>
      <c r="E14" s="14">
        <v>1814124</v>
      </c>
      <c r="F14" s="18">
        <v>865245</v>
      </c>
      <c r="G14" s="14">
        <v>434205</v>
      </c>
      <c r="H14" s="14">
        <v>431040</v>
      </c>
      <c r="I14" s="14">
        <v>360</v>
      </c>
      <c r="J14" s="14">
        <v>178</v>
      </c>
      <c r="K14" s="14">
        <v>182</v>
      </c>
      <c r="L14" s="15"/>
      <c r="M14" s="14">
        <v>3802305</v>
      </c>
      <c r="N14" s="16">
        <v>0.95801204795512196</v>
      </c>
      <c r="O14" s="19">
        <v>892500</v>
      </c>
      <c r="P14" s="16">
        <v>0.96946218487394953</v>
      </c>
      <c r="Q14" s="14">
        <v>800</v>
      </c>
      <c r="R14" s="17">
        <v>0.45</v>
      </c>
    </row>
    <row r="15" spans="1:18" x14ac:dyDescent="0.45">
      <c r="A15" s="6" t="s">
        <v>22</v>
      </c>
      <c r="B15" s="13">
        <v>2994116</v>
      </c>
      <c r="C15" s="13">
        <v>2613554</v>
      </c>
      <c r="D15" s="13">
        <v>1311768</v>
      </c>
      <c r="E15" s="14">
        <v>1301786</v>
      </c>
      <c r="F15" s="18">
        <v>379739</v>
      </c>
      <c r="G15" s="14">
        <v>190981</v>
      </c>
      <c r="H15" s="14">
        <v>188758</v>
      </c>
      <c r="I15" s="14">
        <v>823</v>
      </c>
      <c r="J15" s="14">
        <v>419</v>
      </c>
      <c r="K15" s="14">
        <v>404</v>
      </c>
      <c r="L15" s="15"/>
      <c r="M15" s="14">
        <v>2653950</v>
      </c>
      <c r="N15" s="16">
        <v>0.98477891444827526</v>
      </c>
      <c r="O15" s="19">
        <v>375900</v>
      </c>
      <c r="P15" s="16">
        <v>1.0102128225591913</v>
      </c>
      <c r="Q15" s="14">
        <v>1080</v>
      </c>
      <c r="R15" s="17">
        <v>0.76203703703703707</v>
      </c>
    </row>
    <row r="16" spans="1:18" x14ac:dyDescent="0.45">
      <c r="A16" s="4" t="s">
        <v>23</v>
      </c>
      <c r="B16" s="13">
        <v>2943772</v>
      </c>
      <c r="C16" s="13">
        <v>2098202</v>
      </c>
      <c r="D16" s="13">
        <v>1053596</v>
      </c>
      <c r="E16" s="14">
        <v>1044606</v>
      </c>
      <c r="F16" s="18">
        <v>845360</v>
      </c>
      <c r="G16" s="14">
        <v>424380</v>
      </c>
      <c r="H16" s="14">
        <v>420980</v>
      </c>
      <c r="I16" s="14">
        <v>210</v>
      </c>
      <c r="J16" s="14">
        <v>94</v>
      </c>
      <c r="K16" s="14">
        <v>116</v>
      </c>
      <c r="L16" s="15"/>
      <c r="M16" s="14">
        <v>2285595</v>
      </c>
      <c r="N16" s="16">
        <v>0.91801128371386886</v>
      </c>
      <c r="O16" s="19">
        <v>887500</v>
      </c>
      <c r="P16" s="16">
        <v>0.95251830985915498</v>
      </c>
      <c r="Q16" s="14">
        <v>320</v>
      </c>
      <c r="R16" s="17">
        <v>0.65625</v>
      </c>
    </row>
    <row r="17" spans="1:18" x14ac:dyDescent="0.45">
      <c r="A17" s="4" t="s">
        <v>24</v>
      </c>
      <c r="B17" s="13">
        <v>11278508</v>
      </c>
      <c r="C17" s="13">
        <v>9595675</v>
      </c>
      <c r="D17" s="13">
        <v>4822498</v>
      </c>
      <c r="E17" s="14">
        <v>4773177</v>
      </c>
      <c r="F17" s="18">
        <v>1664858</v>
      </c>
      <c r="G17" s="14">
        <v>833668</v>
      </c>
      <c r="H17" s="14">
        <v>831190</v>
      </c>
      <c r="I17" s="14">
        <v>17975</v>
      </c>
      <c r="J17" s="14">
        <v>9032</v>
      </c>
      <c r="K17" s="14">
        <v>8943</v>
      </c>
      <c r="L17" s="15"/>
      <c r="M17" s="14">
        <v>9975810</v>
      </c>
      <c r="N17" s="16">
        <v>0.96189432236580286</v>
      </c>
      <c r="O17" s="19">
        <v>659400</v>
      </c>
      <c r="P17" s="16">
        <v>2.5248074006672732</v>
      </c>
      <c r="Q17" s="14">
        <v>36860</v>
      </c>
      <c r="R17" s="17">
        <v>0.48765599565925122</v>
      </c>
    </row>
    <row r="18" spans="1:18" x14ac:dyDescent="0.45">
      <c r="A18" s="4" t="s">
        <v>25</v>
      </c>
      <c r="B18" s="13">
        <v>9608470</v>
      </c>
      <c r="C18" s="13">
        <v>7925453</v>
      </c>
      <c r="D18" s="13">
        <v>3980064</v>
      </c>
      <c r="E18" s="14">
        <v>3945389</v>
      </c>
      <c r="F18" s="18">
        <v>1682260</v>
      </c>
      <c r="G18" s="14">
        <v>842912</v>
      </c>
      <c r="H18" s="14">
        <v>839348</v>
      </c>
      <c r="I18" s="14">
        <v>757</v>
      </c>
      <c r="J18" s="14">
        <v>354</v>
      </c>
      <c r="K18" s="14">
        <v>403</v>
      </c>
      <c r="L18" s="15"/>
      <c r="M18" s="14">
        <v>8203845</v>
      </c>
      <c r="N18" s="16">
        <v>0.96606566798860782</v>
      </c>
      <c r="O18" s="19">
        <v>643300</v>
      </c>
      <c r="P18" s="16">
        <v>2.615047411782994</v>
      </c>
      <c r="Q18" s="14">
        <v>4260</v>
      </c>
      <c r="R18" s="17">
        <v>0.17769953051643192</v>
      </c>
    </row>
    <row r="19" spans="1:18" x14ac:dyDescent="0.45">
      <c r="A19" s="4" t="s">
        <v>26</v>
      </c>
      <c r="B19" s="13">
        <v>20807409</v>
      </c>
      <c r="C19" s="13">
        <v>15472504</v>
      </c>
      <c r="D19" s="13">
        <v>7771595</v>
      </c>
      <c r="E19" s="14">
        <v>7700909</v>
      </c>
      <c r="F19" s="18">
        <v>5321615</v>
      </c>
      <c r="G19" s="14">
        <v>2670802</v>
      </c>
      <c r="H19" s="14">
        <v>2650813</v>
      </c>
      <c r="I19" s="14">
        <v>13290</v>
      </c>
      <c r="J19" s="14">
        <v>6519</v>
      </c>
      <c r="K19" s="14">
        <v>6771</v>
      </c>
      <c r="L19" s="15"/>
      <c r="M19" s="14">
        <v>16587480</v>
      </c>
      <c r="N19" s="16">
        <v>0.93278207419089576</v>
      </c>
      <c r="O19" s="19">
        <v>10129800</v>
      </c>
      <c r="P19" s="16">
        <v>0.52534255365357663</v>
      </c>
      <c r="Q19" s="14">
        <v>42380</v>
      </c>
      <c r="R19" s="17">
        <v>0.3135913166588013</v>
      </c>
    </row>
    <row r="20" spans="1:18" x14ac:dyDescent="0.45">
      <c r="A20" s="4" t="s">
        <v>27</v>
      </c>
      <c r="B20" s="13">
        <v>14055985</v>
      </c>
      <c r="C20" s="13">
        <v>10733931</v>
      </c>
      <c r="D20" s="13">
        <v>5385450</v>
      </c>
      <c r="E20" s="14">
        <v>5348481</v>
      </c>
      <c r="F20" s="18">
        <v>3316052</v>
      </c>
      <c r="G20" s="14">
        <v>1660234</v>
      </c>
      <c r="H20" s="14">
        <v>1655818</v>
      </c>
      <c r="I20" s="14">
        <v>6002</v>
      </c>
      <c r="J20" s="14">
        <v>3052</v>
      </c>
      <c r="K20" s="14">
        <v>2950</v>
      </c>
      <c r="L20" s="15"/>
      <c r="M20" s="14">
        <v>11191635</v>
      </c>
      <c r="N20" s="16">
        <v>0.95910302650148971</v>
      </c>
      <c r="O20" s="19">
        <v>1939600</v>
      </c>
      <c r="P20" s="16">
        <v>1.7096576613734791</v>
      </c>
      <c r="Q20" s="14">
        <v>11440</v>
      </c>
      <c r="R20" s="17">
        <v>0.52465034965034962</v>
      </c>
    </row>
    <row r="21" spans="1:18" x14ac:dyDescent="0.45">
      <c r="A21" s="4" t="s">
        <v>28</v>
      </c>
      <c r="B21" s="13">
        <v>3454847</v>
      </c>
      <c r="C21" s="13">
        <v>2887195</v>
      </c>
      <c r="D21" s="13">
        <v>1447646</v>
      </c>
      <c r="E21" s="14">
        <v>1439549</v>
      </c>
      <c r="F21" s="18">
        <v>567577</v>
      </c>
      <c r="G21" s="14">
        <v>284753</v>
      </c>
      <c r="H21" s="14">
        <v>282824</v>
      </c>
      <c r="I21" s="14">
        <v>75</v>
      </c>
      <c r="J21" s="14">
        <v>34</v>
      </c>
      <c r="K21" s="14">
        <v>41</v>
      </c>
      <c r="L21" s="15"/>
      <c r="M21" s="14">
        <v>3030105</v>
      </c>
      <c r="N21" s="16">
        <v>0.95283661787297802</v>
      </c>
      <c r="O21" s="19">
        <v>584800</v>
      </c>
      <c r="P21" s="16">
        <v>0.97054890560875517</v>
      </c>
      <c r="Q21" s="14">
        <v>240</v>
      </c>
      <c r="R21" s="17">
        <v>0.3125</v>
      </c>
    </row>
    <row r="22" spans="1:18" x14ac:dyDescent="0.45">
      <c r="A22" s="4" t="s">
        <v>29</v>
      </c>
      <c r="B22" s="13">
        <v>1639467</v>
      </c>
      <c r="C22" s="13">
        <v>1454161</v>
      </c>
      <c r="D22" s="13">
        <v>729340</v>
      </c>
      <c r="E22" s="14">
        <v>724821</v>
      </c>
      <c r="F22" s="18">
        <v>185095</v>
      </c>
      <c r="G22" s="14">
        <v>92799</v>
      </c>
      <c r="H22" s="14">
        <v>92296</v>
      </c>
      <c r="I22" s="14">
        <v>211</v>
      </c>
      <c r="J22" s="14">
        <v>110</v>
      </c>
      <c r="K22" s="14">
        <v>101</v>
      </c>
      <c r="L22" s="15"/>
      <c r="M22" s="14">
        <v>1489020</v>
      </c>
      <c r="N22" s="16">
        <v>0.97658930034519353</v>
      </c>
      <c r="O22" s="19">
        <v>176600</v>
      </c>
      <c r="P22" s="16">
        <v>1.0481030577576445</v>
      </c>
      <c r="Q22" s="14">
        <v>400</v>
      </c>
      <c r="R22" s="17">
        <v>0.52749999999999997</v>
      </c>
    </row>
    <row r="23" spans="1:18" x14ac:dyDescent="0.45">
      <c r="A23" s="4" t="s">
        <v>30</v>
      </c>
      <c r="B23" s="13">
        <v>1691499</v>
      </c>
      <c r="C23" s="13">
        <v>1486422</v>
      </c>
      <c r="D23" s="13">
        <v>746269</v>
      </c>
      <c r="E23" s="14">
        <v>740153</v>
      </c>
      <c r="F23" s="18">
        <v>204079</v>
      </c>
      <c r="G23" s="14">
        <v>102426</v>
      </c>
      <c r="H23" s="14">
        <v>101653</v>
      </c>
      <c r="I23" s="14">
        <v>998</v>
      </c>
      <c r="J23" s="14">
        <v>504</v>
      </c>
      <c r="K23" s="14">
        <v>494</v>
      </c>
      <c r="L23" s="15"/>
      <c r="M23" s="14">
        <v>1519830</v>
      </c>
      <c r="N23" s="16">
        <v>0.97801859418487591</v>
      </c>
      <c r="O23" s="19">
        <v>220900</v>
      </c>
      <c r="P23" s="16">
        <v>0.92385242191036665</v>
      </c>
      <c r="Q23" s="14">
        <v>1060</v>
      </c>
      <c r="R23" s="17">
        <v>0.94150943396226416</v>
      </c>
    </row>
    <row r="24" spans="1:18" x14ac:dyDescent="0.45">
      <c r="A24" s="4" t="s">
        <v>31</v>
      </c>
      <c r="B24" s="13">
        <v>1163560</v>
      </c>
      <c r="C24" s="13">
        <v>1023647</v>
      </c>
      <c r="D24" s="13">
        <v>513745</v>
      </c>
      <c r="E24" s="14">
        <v>509902</v>
      </c>
      <c r="F24" s="18">
        <v>139838</v>
      </c>
      <c r="G24" s="14">
        <v>70158</v>
      </c>
      <c r="H24" s="14">
        <v>69680</v>
      </c>
      <c r="I24" s="14">
        <v>75</v>
      </c>
      <c r="J24" s="14">
        <v>33</v>
      </c>
      <c r="K24" s="14">
        <v>42</v>
      </c>
      <c r="L24" s="15"/>
      <c r="M24" s="14">
        <v>1050270</v>
      </c>
      <c r="N24" s="16">
        <v>0.97465128014700986</v>
      </c>
      <c r="O24" s="19">
        <v>145200</v>
      </c>
      <c r="P24" s="16">
        <v>0.96307162534435264</v>
      </c>
      <c r="Q24" s="14">
        <v>120</v>
      </c>
      <c r="R24" s="17">
        <v>0.625</v>
      </c>
    </row>
    <row r="25" spans="1:18" x14ac:dyDescent="0.45">
      <c r="A25" s="4" t="s">
        <v>32</v>
      </c>
      <c r="B25" s="13">
        <v>1244603</v>
      </c>
      <c r="C25" s="13">
        <v>1098347</v>
      </c>
      <c r="D25" s="13">
        <v>551306</v>
      </c>
      <c r="E25" s="14">
        <v>547041</v>
      </c>
      <c r="F25" s="18">
        <v>146229</v>
      </c>
      <c r="G25" s="14">
        <v>73437</v>
      </c>
      <c r="H25" s="14">
        <v>72792</v>
      </c>
      <c r="I25" s="14">
        <v>27</v>
      </c>
      <c r="J25" s="14">
        <v>10</v>
      </c>
      <c r="K25" s="14">
        <v>17</v>
      </c>
      <c r="L25" s="15"/>
      <c r="M25" s="14">
        <v>1178190</v>
      </c>
      <c r="N25" s="16">
        <v>0.93223249221263127</v>
      </c>
      <c r="O25" s="19">
        <v>139400</v>
      </c>
      <c r="P25" s="16">
        <v>1.0489885222381636</v>
      </c>
      <c r="Q25" s="14">
        <v>220</v>
      </c>
      <c r="R25" s="17">
        <v>0.12272727272727273</v>
      </c>
    </row>
    <row r="26" spans="1:18" x14ac:dyDescent="0.45">
      <c r="A26" s="4" t="s">
        <v>33</v>
      </c>
      <c r="B26" s="13">
        <v>3152553</v>
      </c>
      <c r="C26" s="13">
        <v>2868153</v>
      </c>
      <c r="D26" s="13">
        <v>1439668</v>
      </c>
      <c r="E26" s="14">
        <v>1428485</v>
      </c>
      <c r="F26" s="18">
        <v>284298</v>
      </c>
      <c r="G26" s="14">
        <v>143202</v>
      </c>
      <c r="H26" s="14">
        <v>141096</v>
      </c>
      <c r="I26" s="14">
        <v>102</v>
      </c>
      <c r="J26" s="14">
        <v>47</v>
      </c>
      <c r="K26" s="14">
        <v>55</v>
      </c>
      <c r="L26" s="15"/>
      <c r="M26" s="14">
        <v>2953470</v>
      </c>
      <c r="N26" s="16">
        <v>0.97111296204125996</v>
      </c>
      <c r="O26" s="19">
        <v>268100</v>
      </c>
      <c r="P26" s="16">
        <v>1.0604177545691906</v>
      </c>
      <c r="Q26" s="14">
        <v>140</v>
      </c>
      <c r="R26" s="17">
        <v>0.72857142857142854</v>
      </c>
    </row>
    <row r="27" spans="1:18" x14ac:dyDescent="0.45">
      <c r="A27" s="4" t="s">
        <v>34</v>
      </c>
      <c r="B27" s="13">
        <v>3053387</v>
      </c>
      <c r="C27" s="13">
        <v>2714020</v>
      </c>
      <c r="D27" s="13">
        <v>1360416</v>
      </c>
      <c r="E27" s="14">
        <v>1353604</v>
      </c>
      <c r="F27" s="18">
        <v>337240</v>
      </c>
      <c r="G27" s="14">
        <v>169811</v>
      </c>
      <c r="H27" s="14">
        <v>167429</v>
      </c>
      <c r="I27" s="14">
        <v>2127</v>
      </c>
      <c r="J27" s="14">
        <v>1067</v>
      </c>
      <c r="K27" s="14">
        <v>1060</v>
      </c>
      <c r="L27" s="15"/>
      <c r="M27" s="14">
        <v>2779725</v>
      </c>
      <c r="N27" s="16">
        <v>0.97636276969844138</v>
      </c>
      <c r="O27" s="19">
        <v>279600</v>
      </c>
      <c r="P27" s="16">
        <v>1.2061516452074392</v>
      </c>
      <c r="Q27" s="14">
        <v>2540</v>
      </c>
      <c r="R27" s="17">
        <v>0.83740157480314958</v>
      </c>
    </row>
    <row r="28" spans="1:18" x14ac:dyDescent="0.45">
      <c r="A28" s="4" t="s">
        <v>35</v>
      </c>
      <c r="B28" s="13">
        <v>5788378</v>
      </c>
      <c r="C28" s="13">
        <v>5014667</v>
      </c>
      <c r="D28" s="13">
        <v>2516811</v>
      </c>
      <c r="E28" s="14">
        <v>2497856</v>
      </c>
      <c r="F28" s="18">
        <v>773542</v>
      </c>
      <c r="G28" s="14">
        <v>388333</v>
      </c>
      <c r="H28" s="14">
        <v>385209</v>
      </c>
      <c r="I28" s="14">
        <v>169</v>
      </c>
      <c r="J28" s="14">
        <v>87</v>
      </c>
      <c r="K28" s="14">
        <v>82</v>
      </c>
      <c r="L28" s="15"/>
      <c r="M28" s="14">
        <v>5045820</v>
      </c>
      <c r="N28" s="16">
        <v>0.99382597873090994</v>
      </c>
      <c r="O28" s="19">
        <v>752600</v>
      </c>
      <c r="P28" s="16">
        <v>1.0278262024980069</v>
      </c>
      <c r="Q28" s="14">
        <v>920</v>
      </c>
      <c r="R28" s="17">
        <v>0.18369565217391304</v>
      </c>
    </row>
    <row r="29" spans="1:18" x14ac:dyDescent="0.45">
      <c r="A29" s="4" t="s">
        <v>36</v>
      </c>
      <c r="B29" s="13">
        <v>11006988</v>
      </c>
      <c r="C29" s="13">
        <v>8585789</v>
      </c>
      <c r="D29" s="13">
        <v>4309581</v>
      </c>
      <c r="E29" s="14">
        <v>4276208</v>
      </c>
      <c r="F29" s="18">
        <v>2420491</v>
      </c>
      <c r="G29" s="14">
        <v>1214363</v>
      </c>
      <c r="H29" s="14">
        <v>1206128</v>
      </c>
      <c r="I29" s="14">
        <v>708</v>
      </c>
      <c r="J29" s="14">
        <v>343</v>
      </c>
      <c r="K29" s="14">
        <v>365</v>
      </c>
      <c r="L29" s="15"/>
      <c r="M29" s="14">
        <v>9308910</v>
      </c>
      <c r="N29" s="16">
        <v>0.92231947671639325</v>
      </c>
      <c r="O29" s="19">
        <v>2709600</v>
      </c>
      <c r="P29" s="16">
        <v>0.89330196338943013</v>
      </c>
      <c r="Q29" s="14">
        <v>1260</v>
      </c>
      <c r="R29" s="17">
        <v>0.56190476190476191</v>
      </c>
    </row>
    <row r="30" spans="1:18" x14ac:dyDescent="0.45">
      <c r="A30" s="4" t="s">
        <v>37</v>
      </c>
      <c r="B30" s="13">
        <v>2713827</v>
      </c>
      <c r="C30" s="13">
        <v>2444790</v>
      </c>
      <c r="D30" s="13">
        <v>1226431</v>
      </c>
      <c r="E30" s="14">
        <v>1218359</v>
      </c>
      <c r="F30" s="18">
        <v>268583</v>
      </c>
      <c r="G30" s="14">
        <v>134985</v>
      </c>
      <c r="H30" s="14">
        <v>133598</v>
      </c>
      <c r="I30" s="14">
        <v>454</v>
      </c>
      <c r="J30" s="14">
        <v>232</v>
      </c>
      <c r="K30" s="14">
        <v>222</v>
      </c>
      <c r="L30" s="15"/>
      <c r="M30" s="14">
        <v>2514915</v>
      </c>
      <c r="N30" s="16">
        <v>0.97211635383303208</v>
      </c>
      <c r="O30" s="19">
        <v>239400</v>
      </c>
      <c r="P30" s="16">
        <v>1.1219005847953216</v>
      </c>
      <c r="Q30" s="14">
        <v>760</v>
      </c>
      <c r="R30" s="17">
        <v>0.59736842105263155</v>
      </c>
    </row>
    <row r="31" spans="1:18" x14ac:dyDescent="0.45">
      <c r="A31" s="4" t="s">
        <v>38</v>
      </c>
      <c r="B31" s="13">
        <v>2139335</v>
      </c>
      <c r="C31" s="13">
        <v>1771223</v>
      </c>
      <c r="D31" s="13">
        <v>889338</v>
      </c>
      <c r="E31" s="14">
        <v>881885</v>
      </c>
      <c r="F31" s="18">
        <v>368020</v>
      </c>
      <c r="G31" s="14">
        <v>184407</v>
      </c>
      <c r="H31" s="14">
        <v>183613</v>
      </c>
      <c r="I31" s="14">
        <v>92</v>
      </c>
      <c r="J31" s="14">
        <v>51</v>
      </c>
      <c r="K31" s="14">
        <v>41</v>
      </c>
      <c r="L31" s="15"/>
      <c r="M31" s="14">
        <v>1802580</v>
      </c>
      <c r="N31" s="16">
        <v>0.98260437816906876</v>
      </c>
      <c r="O31" s="19">
        <v>348300</v>
      </c>
      <c r="P31" s="16">
        <v>1.0566178581682457</v>
      </c>
      <c r="Q31" s="14">
        <v>240</v>
      </c>
      <c r="R31" s="17">
        <v>0.38333333333333336</v>
      </c>
    </row>
    <row r="32" spans="1:18" x14ac:dyDescent="0.45">
      <c r="A32" s="4" t="s">
        <v>39</v>
      </c>
      <c r="B32" s="13">
        <v>3698102</v>
      </c>
      <c r="C32" s="13">
        <v>3049381</v>
      </c>
      <c r="D32" s="13">
        <v>1530689</v>
      </c>
      <c r="E32" s="14">
        <v>1518692</v>
      </c>
      <c r="F32" s="18">
        <v>648239</v>
      </c>
      <c r="G32" s="14">
        <v>325504</v>
      </c>
      <c r="H32" s="14">
        <v>322735</v>
      </c>
      <c r="I32" s="14">
        <v>482</v>
      </c>
      <c r="J32" s="14">
        <v>251</v>
      </c>
      <c r="K32" s="14">
        <v>231</v>
      </c>
      <c r="L32" s="15"/>
      <c r="M32" s="14">
        <v>3213795</v>
      </c>
      <c r="N32" s="16">
        <v>0.94884116752935388</v>
      </c>
      <c r="O32" s="19">
        <v>704200</v>
      </c>
      <c r="P32" s="16">
        <v>0.92053251917069012</v>
      </c>
      <c r="Q32" s="14">
        <v>1040</v>
      </c>
      <c r="R32" s="17">
        <v>0.46346153846153848</v>
      </c>
    </row>
    <row r="33" spans="1:18" x14ac:dyDescent="0.45">
      <c r="A33" s="4" t="s">
        <v>40</v>
      </c>
      <c r="B33" s="13">
        <v>12723810</v>
      </c>
      <c r="C33" s="13">
        <v>9800207</v>
      </c>
      <c r="D33" s="13">
        <v>4922056</v>
      </c>
      <c r="E33" s="14">
        <v>4878151</v>
      </c>
      <c r="F33" s="18">
        <v>2859846</v>
      </c>
      <c r="G33" s="14">
        <v>1433953</v>
      </c>
      <c r="H33" s="14">
        <v>1425893</v>
      </c>
      <c r="I33" s="14">
        <v>63757</v>
      </c>
      <c r="J33" s="14">
        <v>32128</v>
      </c>
      <c r="K33" s="14">
        <v>31629</v>
      </c>
      <c r="L33" s="15"/>
      <c r="M33" s="14">
        <v>10847265</v>
      </c>
      <c r="N33" s="16">
        <v>0.90347262651000049</v>
      </c>
      <c r="O33" s="19">
        <v>3481300</v>
      </c>
      <c r="P33" s="16">
        <v>0.82148794990377161</v>
      </c>
      <c r="Q33" s="14">
        <v>72500</v>
      </c>
      <c r="R33" s="17">
        <v>0.8794068965517241</v>
      </c>
    </row>
    <row r="34" spans="1:18" x14ac:dyDescent="0.45">
      <c r="A34" s="4" t="s">
        <v>41</v>
      </c>
      <c r="B34" s="13">
        <v>8173092</v>
      </c>
      <c r="C34" s="13">
        <v>6796390</v>
      </c>
      <c r="D34" s="13">
        <v>3411295</v>
      </c>
      <c r="E34" s="14">
        <v>3385095</v>
      </c>
      <c r="F34" s="18">
        <v>1375592</v>
      </c>
      <c r="G34" s="14">
        <v>691436</v>
      </c>
      <c r="H34" s="14">
        <v>684156</v>
      </c>
      <c r="I34" s="14">
        <v>1110</v>
      </c>
      <c r="J34" s="14">
        <v>547</v>
      </c>
      <c r="K34" s="14">
        <v>563</v>
      </c>
      <c r="L34" s="15"/>
      <c r="M34" s="14">
        <v>7170735</v>
      </c>
      <c r="N34" s="16">
        <v>0.94779544914154545</v>
      </c>
      <c r="O34" s="19">
        <v>1135400</v>
      </c>
      <c r="P34" s="16">
        <v>1.2115483530033468</v>
      </c>
      <c r="Q34" s="14">
        <v>2420</v>
      </c>
      <c r="R34" s="17">
        <v>0.45867768595041325</v>
      </c>
    </row>
    <row r="35" spans="1:18" x14ac:dyDescent="0.45">
      <c r="A35" s="4" t="s">
        <v>42</v>
      </c>
      <c r="B35" s="13">
        <v>2008538</v>
      </c>
      <c r="C35" s="13">
        <v>1787176</v>
      </c>
      <c r="D35" s="13">
        <v>896865</v>
      </c>
      <c r="E35" s="14">
        <v>890311</v>
      </c>
      <c r="F35" s="18">
        <v>221181</v>
      </c>
      <c r="G35" s="14">
        <v>110836</v>
      </c>
      <c r="H35" s="14">
        <v>110345</v>
      </c>
      <c r="I35" s="14">
        <v>181</v>
      </c>
      <c r="J35" s="14">
        <v>89</v>
      </c>
      <c r="K35" s="14">
        <v>92</v>
      </c>
      <c r="L35" s="15"/>
      <c r="M35" s="14">
        <v>1903200</v>
      </c>
      <c r="N35" s="16">
        <v>0.93903741067675495</v>
      </c>
      <c r="O35" s="19">
        <v>127300</v>
      </c>
      <c r="P35" s="16">
        <v>1.7374783974862529</v>
      </c>
      <c r="Q35" s="14">
        <v>660</v>
      </c>
      <c r="R35" s="17">
        <v>0.27424242424242423</v>
      </c>
    </row>
    <row r="36" spans="1:18" x14ac:dyDescent="0.45">
      <c r="A36" s="4" t="s">
        <v>43</v>
      </c>
      <c r="B36" s="13">
        <v>1361699</v>
      </c>
      <c r="C36" s="13">
        <v>1300096</v>
      </c>
      <c r="D36" s="13">
        <v>653475</v>
      </c>
      <c r="E36" s="14">
        <v>646621</v>
      </c>
      <c r="F36" s="18">
        <v>61528</v>
      </c>
      <c r="G36" s="14">
        <v>30856</v>
      </c>
      <c r="H36" s="14">
        <v>30672</v>
      </c>
      <c r="I36" s="14">
        <v>75</v>
      </c>
      <c r="J36" s="14">
        <v>39</v>
      </c>
      <c r="K36" s="14">
        <v>36</v>
      </c>
      <c r="L36" s="15"/>
      <c r="M36" s="14">
        <v>1343745</v>
      </c>
      <c r="N36" s="16">
        <v>0.96751690238847399</v>
      </c>
      <c r="O36" s="19">
        <v>46100</v>
      </c>
      <c r="P36" s="16">
        <v>1.3346637744034706</v>
      </c>
      <c r="Q36" s="14">
        <v>160</v>
      </c>
      <c r="R36" s="17">
        <v>0.46875</v>
      </c>
    </row>
    <row r="37" spans="1:18" x14ac:dyDescent="0.45">
      <c r="A37" s="4" t="s">
        <v>44</v>
      </c>
      <c r="B37" s="13">
        <v>795431</v>
      </c>
      <c r="C37" s="13">
        <v>696067</v>
      </c>
      <c r="D37" s="13">
        <v>349579</v>
      </c>
      <c r="E37" s="14">
        <v>346488</v>
      </c>
      <c r="F37" s="18">
        <v>99302</v>
      </c>
      <c r="G37" s="14">
        <v>49863</v>
      </c>
      <c r="H37" s="14">
        <v>49439</v>
      </c>
      <c r="I37" s="14">
        <v>62</v>
      </c>
      <c r="J37" s="14">
        <v>30</v>
      </c>
      <c r="K37" s="14">
        <v>32</v>
      </c>
      <c r="L37" s="15"/>
      <c r="M37" s="14">
        <v>758160</v>
      </c>
      <c r="N37" s="16">
        <v>0.91810040097077139</v>
      </c>
      <c r="O37" s="19">
        <v>110800</v>
      </c>
      <c r="P37" s="16">
        <v>0.89622743682310468</v>
      </c>
      <c r="Q37" s="14">
        <v>320</v>
      </c>
      <c r="R37" s="17">
        <v>0.19375000000000001</v>
      </c>
    </row>
    <row r="38" spans="1:18" x14ac:dyDescent="0.45">
      <c r="A38" s="4" t="s">
        <v>45</v>
      </c>
      <c r="B38" s="13">
        <v>1011164</v>
      </c>
      <c r="C38" s="13">
        <v>956076</v>
      </c>
      <c r="D38" s="13">
        <v>479770</v>
      </c>
      <c r="E38" s="14">
        <v>476306</v>
      </c>
      <c r="F38" s="18">
        <v>54980</v>
      </c>
      <c r="G38" s="14">
        <v>27585</v>
      </c>
      <c r="H38" s="14">
        <v>27395</v>
      </c>
      <c r="I38" s="14">
        <v>108</v>
      </c>
      <c r="J38" s="14">
        <v>50</v>
      </c>
      <c r="K38" s="14">
        <v>58</v>
      </c>
      <c r="L38" s="15"/>
      <c r="M38" s="14">
        <v>994500</v>
      </c>
      <c r="N38" s="16">
        <v>0.96136349924585218</v>
      </c>
      <c r="O38" s="19">
        <v>47400</v>
      </c>
      <c r="P38" s="16">
        <v>1.1599156118143459</v>
      </c>
      <c r="Q38" s="14">
        <v>640</v>
      </c>
      <c r="R38" s="17">
        <v>0.16875000000000001</v>
      </c>
    </row>
    <row r="39" spans="1:18" x14ac:dyDescent="0.45">
      <c r="A39" s="4" t="s">
        <v>46</v>
      </c>
      <c r="B39" s="13">
        <v>2688244</v>
      </c>
      <c r="C39" s="13">
        <v>2356785</v>
      </c>
      <c r="D39" s="13">
        <v>1183810</v>
      </c>
      <c r="E39" s="14">
        <v>1172975</v>
      </c>
      <c r="F39" s="18">
        <v>331158</v>
      </c>
      <c r="G39" s="14">
        <v>166275</v>
      </c>
      <c r="H39" s="14">
        <v>164883</v>
      </c>
      <c r="I39" s="14">
        <v>301</v>
      </c>
      <c r="J39" s="14">
        <v>152</v>
      </c>
      <c r="K39" s="14">
        <v>149</v>
      </c>
      <c r="L39" s="15"/>
      <c r="M39" s="14">
        <v>2592330</v>
      </c>
      <c r="N39" s="16">
        <v>0.90913772552105632</v>
      </c>
      <c r="O39" s="19">
        <v>385900</v>
      </c>
      <c r="P39" s="16">
        <v>0.85814459704586676</v>
      </c>
      <c r="Q39" s="14">
        <v>700</v>
      </c>
      <c r="R39" s="17">
        <v>0.43</v>
      </c>
    </row>
    <row r="40" spans="1:18" x14ac:dyDescent="0.45">
      <c r="A40" s="4" t="s">
        <v>47</v>
      </c>
      <c r="B40" s="13">
        <v>4050579</v>
      </c>
      <c r="C40" s="13">
        <v>3463001</v>
      </c>
      <c r="D40" s="13">
        <v>1738968</v>
      </c>
      <c r="E40" s="14">
        <v>1724033</v>
      </c>
      <c r="F40" s="18">
        <v>587463</v>
      </c>
      <c r="G40" s="14">
        <v>294962</v>
      </c>
      <c r="H40" s="14">
        <v>292501</v>
      </c>
      <c r="I40" s="14">
        <v>115</v>
      </c>
      <c r="J40" s="14">
        <v>59</v>
      </c>
      <c r="K40" s="14">
        <v>56</v>
      </c>
      <c r="L40" s="15"/>
      <c r="M40" s="14">
        <v>3653130</v>
      </c>
      <c r="N40" s="16">
        <v>0.94795449381763031</v>
      </c>
      <c r="O40" s="19">
        <v>616200</v>
      </c>
      <c r="P40" s="16">
        <v>0.9533641674780915</v>
      </c>
      <c r="Q40" s="14">
        <v>1120</v>
      </c>
      <c r="R40" s="17">
        <v>0.10267857142857142</v>
      </c>
    </row>
    <row r="41" spans="1:18" x14ac:dyDescent="0.45">
      <c r="A41" s="4" t="s">
        <v>48</v>
      </c>
      <c r="B41" s="13">
        <v>1985696</v>
      </c>
      <c r="C41" s="13">
        <v>1774469</v>
      </c>
      <c r="D41" s="13">
        <v>890460</v>
      </c>
      <c r="E41" s="14">
        <v>884009</v>
      </c>
      <c r="F41" s="18">
        <v>211175</v>
      </c>
      <c r="G41" s="14">
        <v>106042</v>
      </c>
      <c r="H41" s="14">
        <v>105133</v>
      </c>
      <c r="I41" s="14">
        <v>52</v>
      </c>
      <c r="J41" s="14">
        <v>31</v>
      </c>
      <c r="K41" s="14">
        <v>21</v>
      </c>
      <c r="L41" s="15"/>
      <c r="M41" s="14">
        <v>1888575</v>
      </c>
      <c r="N41" s="16">
        <v>0.93958090094383329</v>
      </c>
      <c r="O41" s="19">
        <v>210200</v>
      </c>
      <c r="P41" s="16">
        <v>1.004638439581351</v>
      </c>
      <c r="Q41" s="14">
        <v>300</v>
      </c>
      <c r="R41" s="17">
        <v>0.17333333333333334</v>
      </c>
    </row>
    <row r="42" spans="1:18" x14ac:dyDescent="0.45">
      <c r="A42" s="4" t="s">
        <v>49</v>
      </c>
      <c r="B42" s="13">
        <v>1069664</v>
      </c>
      <c r="C42" s="13">
        <v>918613</v>
      </c>
      <c r="D42" s="13">
        <v>460960</v>
      </c>
      <c r="E42" s="14">
        <v>457653</v>
      </c>
      <c r="F42" s="18">
        <v>150888</v>
      </c>
      <c r="G42" s="14">
        <v>75629</v>
      </c>
      <c r="H42" s="14">
        <v>75259</v>
      </c>
      <c r="I42" s="14">
        <v>163</v>
      </c>
      <c r="J42" s="14">
        <v>79</v>
      </c>
      <c r="K42" s="14">
        <v>84</v>
      </c>
      <c r="L42" s="15"/>
      <c r="M42" s="14">
        <v>951405</v>
      </c>
      <c r="N42" s="16">
        <v>0.96553308002375438</v>
      </c>
      <c r="O42" s="19">
        <v>152900</v>
      </c>
      <c r="P42" s="16">
        <v>0.98684107259646825</v>
      </c>
      <c r="Q42" s="14">
        <v>560</v>
      </c>
      <c r="R42" s="17">
        <v>0.29107142857142859</v>
      </c>
    </row>
    <row r="43" spans="1:18" x14ac:dyDescent="0.45">
      <c r="A43" s="4" t="s">
        <v>50</v>
      </c>
      <c r="B43" s="13">
        <v>1411508</v>
      </c>
      <c r="C43" s="13">
        <v>1299915</v>
      </c>
      <c r="D43" s="13">
        <v>652744</v>
      </c>
      <c r="E43" s="14">
        <v>647171</v>
      </c>
      <c r="F43" s="18">
        <v>111421</v>
      </c>
      <c r="G43" s="14">
        <v>55795</v>
      </c>
      <c r="H43" s="14">
        <v>55626</v>
      </c>
      <c r="I43" s="14">
        <v>172</v>
      </c>
      <c r="J43" s="14">
        <v>85</v>
      </c>
      <c r="K43" s="14">
        <v>87</v>
      </c>
      <c r="L43" s="15"/>
      <c r="M43" s="14">
        <v>1352910</v>
      </c>
      <c r="N43" s="16">
        <v>0.96082887996984279</v>
      </c>
      <c r="O43" s="19">
        <v>102300</v>
      </c>
      <c r="P43" s="16">
        <v>1.0891593352883675</v>
      </c>
      <c r="Q43" s="14">
        <v>200</v>
      </c>
      <c r="R43" s="17">
        <v>0.86</v>
      </c>
    </row>
    <row r="44" spans="1:18" x14ac:dyDescent="0.45">
      <c r="A44" s="4" t="s">
        <v>51</v>
      </c>
      <c r="B44" s="13">
        <v>2005840</v>
      </c>
      <c r="C44" s="13">
        <v>1875043</v>
      </c>
      <c r="D44" s="13">
        <v>940924</v>
      </c>
      <c r="E44" s="14">
        <v>934119</v>
      </c>
      <c r="F44" s="18">
        <v>130743</v>
      </c>
      <c r="G44" s="14">
        <v>65611</v>
      </c>
      <c r="H44" s="14">
        <v>65132</v>
      </c>
      <c r="I44" s="14">
        <v>54</v>
      </c>
      <c r="J44" s="14">
        <v>27</v>
      </c>
      <c r="K44" s="14">
        <v>27</v>
      </c>
      <c r="L44" s="15"/>
      <c r="M44" s="14">
        <v>1944150</v>
      </c>
      <c r="N44" s="16">
        <v>0.96445387444384434</v>
      </c>
      <c r="O44" s="19">
        <v>128400</v>
      </c>
      <c r="P44" s="16">
        <v>1.0182476635514019</v>
      </c>
      <c r="Q44" s="14">
        <v>100</v>
      </c>
      <c r="R44" s="17">
        <v>0.54</v>
      </c>
    </row>
    <row r="45" spans="1:18" x14ac:dyDescent="0.45">
      <c r="A45" s="4" t="s">
        <v>52</v>
      </c>
      <c r="B45" s="13">
        <v>1016229</v>
      </c>
      <c r="C45" s="13">
        <v>958103</v>
      </c>
      <c r="D45" s="13">
        <v>481452</v>
      </c>
      <c r="E45" s="14">
        <v>476651</v>
      </c>
      <c r="F45" s="18">
        <v>58055</v>
      </c>
      <c r="G45" s="14">
        <v>29170</v>
      </c>
      <c r="H45" s="14">
        <v>28885</v>
      </c>
      <c r="I45" s="14">
        <v>71</v>
      </c>
      <c r="J45" s="14">
        <v>32</v>
      </c>
      <c r="K45" s="14">
        <v>39</v>
      </c>
      <c r="L45" s="15"/>
      <c r="M45" s="14">
        <v>1002495</v>
      </c>
      <c r="N45" s="16">
        <v>0.95571848238644586</v>
      </c>
      <c r="O45" s="19">
        <v>55600</v>
      </c>
      <c r="P45" s="16">
        <v>1.0441546762589928</v>
      </c>
      <c r="Q45" s="14">
        <v>120</v>
      </c>
      <c r="R45" s="17">
        <v>0.59166666666666667</v>
      </c>
    </row>
    <row r="46" spans="1:18" x14ac:dyDescent="0.45">
      <c r="A46" s="4" t="s">
        <v>53</v>
      </c>
      <c r="B46" s="13">
        <v>7503276</v>
      </c>
      <c r="C46" s="13">
        <v>6538781</v>
      </c>
      <c r="D46" s="13">
        <v>3286164</v>
      </c>
      <c r="E46" s="14">
        <v>3252617</v>
      </c>
      <c r="F46" s="18">
        <v>964310</v>
      </c>
      <c r="G46" s="14">
        <v>487249</v>
      </c>
      <c r="H46" s="14">
        <v>477061</v>
      </c>
      <c r="I46" s="14">
        <v>185</v>
      </c>
      <c r="J46" s="14">
        <v>100</v>
      </c>
      <c r="K46" s="14">
        <v>85</v>
      </c>
      <c r="L46" s="15"/>
      <c r="M46" s="14">
        <v>6570330</v>
      </c>
      <c r="N46" s="16">
        <v>0.99519826249214272</v>
      </c>
      <c r="O46" s="19">
        <v>1044200</v>
      </c>
      <c r="P46" s="16">
        <v>0.92349166826278495</v>
      </c>
      <c r="Q46" s="14">
        <v>700</v>
      </c>
      <c r="R46" s="17">
        <v>0.26428571428571429</v>
      </c>
    </row>
    <row r="47" spans="1:18" x14ac:dyDescent="0.45">
      <c r="A47" s="4" t="s">
        <v>54</v>
      </c>
      <c r="B47" s="13">
        <v>1163091</v>
      </c>
      <c r="C47" s="13">
        <v>1080249</v>
      </c>
      <c r="D47" s="13">
        <v>542441</v>
      </c>
      <c r="E47" s="14">
        <v>537808</v>
      </c>
      <c r="F47" s="18">
        <v>82826</v>
      </c>
      <c r="G47" s="14">
        <v>41723</v>
      </c>
      <c r="H47" s="14">
        <v>41103</v>
      </c>
      <c r="I47" s="14">
        <v>16</v>
      </c>
      <c r="J47" s="14">
        <v>5</v>
      </c>
      <c r="K47" s="14">
        <v>11</v>
      </c>
      <c r="L47" s="15"/>
      <c r="M47" s="14">
        <v>1146405</v>
      </c>
      <c r="N47" s="16">
        <v>0.94229264526934198</v>
      </c>
      <c r="O47" s="19">
        <v>74400</v>
      </c>
      <c r="P47" s="16">
        <v>1.113252688172043</v>
      </c>
      <c r="Q47" s="14">
        <v>120</v>
      </c>
      <c r="R47" s="17">
        <v>0.13333333333333333</v>
      </c>
    </row>
    <row r="48" spans="1:18" x14ac:dyDescent="0.45">
      <c r="A48" s="4" t="s">
        <v>55</v>
      </c>
      <c r="B48" s="13">
        <v>1984031</v>
      </c>
      <c r="C48" s="13">
        <v>1701377</v>
      </c>
      <c r="D48" s="13">
        <v>854595</v>
      </c>
      <c r="E48" s="14">
        <v>846782</v>
      </c>
      <c r="F48" s="18">
        <v>282625</v>
      </c>
      <c r="G48" s="14">
        <v>141627</v>
      </c>
      <c r="H48" s="14">
        <v>140998</v>
      </c>
      <c r="I48" s="14">
        <v>29</v>
      </c>
      <c r="J48" s="14">
        <v>12</v>
      </c>
      <c r="K48" s="14">
        <v>17</v>
      </c>
      <c r="L48" s="15"/>
      <c r="M48" s="14">
        <v>1756950</v>
      </c>
      <c r="N48" s="16">
        <v>0.96836961780358011</v>
      </c>
      <c r="O48" s="19">
        <v>288800</v>
      </c>
      <c r="P48" s="16">
        <v>0.97861842105263153</v>
      </c>
      <c r="Q48" s="14">
        <v>160</v>
      </c>
      <c r="R48" s="17">
        <v>0.18124999999999999</v>
      </c>
    </row>
    <row r="49" spans="1:18" x14ac:dyDescent="0.45">
      <c r="A49" s="4" t="s">
        <v>56</v>
      </c>
      <c r="B49" s="13">
        <v>2605929</v>
      </c>
      <c r="C49" s="13">
        <v>2239410</v>
      </c>
      <c r="D49" s="13">
        <v>1124298</v>
      </c>
      <c r="E49" s="14">
        <v>1115112</v>
      </c>
      <c r="F49" s="18">
        <v>366273</v>
      </c>
      <c r="G49" s="14">
        <v>183670</v>
      </c>
      <c r="H49" s="14">
        <v>182603</v>
      </c>
      <c r="I49" s="14">
        <v>246</v>
      </c>
      <c r="J49" s="14">
        <v>123</v>
      </c>
      <c r="K49" s="14">
        <v>123</v>
      </c>
      <c r="L49" s="15"/>
      <c r="M49" s="14">
        <v>2318355</v>
      </c>
      <c r="N49" s="16">
        <v>0.96594783801445416</v>
      </c>
      <c r="O49" s="19">
        <v>349700</v>
      </c>
      <c r="P49" s="16">
        <v>1.0473920503288534</v>
      </c>
      <c r="Q49" s="14">
        <v>680</v>
      </c>
      <c r="R49" s="17">
        <v>0.36176470588235293</v>
      </c>
    </row>
    <row r="50" spans="1:18" x14ac:dyDescent="0.45">
      <c r="A50" s="4" t="s">
        <v>57</v>
      </c>
      <c r="B50" s="13">
        <v>1656436</v>
      </c>
      <c r="C50" s="13">
        <v>1521427</v>
      </c>
      <c r="D50" s="13">
        <v>764296</v>
      </c>
      <c r="E50" s="14">
        <v>757131</v>
      </c>
      <c r="F50" s="18">
        <v>134918</v>
      </c>
      <c r="G50" s="14">
        <v>67694</v>
      </c>
      <c r="H50" s="14">
        <v>67224</v>
      </c>
      <c r="I50" s="14">
        <v>91</v>
      </c>
      <c r="J50" s="14">
        <v>39</v>
      </c>
      <c r="K50" s="14">
        <v>52</v>
      </c>
      <c r="L50" s="15"/>
      <c r="M50" s="14">
        <v>1559025</v>
      </c>
      <c r="N50" s="16">
        <v>0.97588364522698479</v>
      </c>
      <c r="O50" s="19">
        <v>125500</v>
      </c>
      <c r="P50" s="16">
        <v>1.0750438247011953</v>
      </c>
      <c r="Q50" s="14">
        <v>300</v>
      </c>
      <c r="R50" s="17">
        <v>0.30333333333333334</v>
      </c>
    </row>
    <row r="51" spans="1:18" x14ac:dyDescent="0.45">
      <c r="A51" s="4" t="s">
        <v>58</v>
      </c>
      <c r="B51" s="13">
        <v>1569884</v>
      </c>
      <c r="C51" s="13">
        <v>1507663</v>
      </c>
      <c r="D51" s="13">
        <v>757269</v>
      </c>
      <c r="E51" s="14">
        <v>750394</v>
      </c>
      <c r="F51" s="18">
        <v>62196</v>
      </c>
      <c r="G51" s="14">
        <v>31212</v>
      </c>
      <c r="H51" s="14">
        <v>30984</v>
      </c>
      <c r="I51" s="14">
        <v>25</v>
      </c>
      <c r="J51" s="14">
        <v>10</v>
      </c>
      <c r="K51" s="14">
        <v>15</v>
      </c>
      <c r="L51" s="15"/>
      <c r="M51" s="14">
        <v>1567995</v>
      </c>
      <c r="N51" s="16">
        <v>0.96152283648863679</v>
      </c>
      <c r="O51" s="19">
        <v>55600</v>
      </c>
      <c r="P51" s="16">
        <v>1.1186330935251798</v>
      </c>
      <c r="Q51" s="14">
        <v>180</v>
      </c>
      <c r="R51" s="17">
        <v>0.1388888888888889</v>
      </c>
    </row>
    <row r="52" spans="1:18" x14ac:dyDescent="0.45">
      <c r="A52" s="4" t="s">
        <v>59</v>
      </c>
      <c r="B52" s="13">
        <v>2350216</v>
      </c>
      <c r="C52" s="13">
        <v>2154683</v>
      </c>
      <c r="D52" s="13">
        <v>1081964</v>
      </c>
      <c r="E52" s="14">
        <v>1072719</v>
      </c>
      <c r="F52" s="18">
        <v>195299</v>
      </c>
      <c r="G52" s="14">
        <v>98078</v>
      </c>
      <c r="H52" s="14">
        <v>97221</v>
      </c>
      <c r="I52" s="14">
        <v>234</v>
      </c>
      <c r="J52" s="14">
        <v>115</v>
      </c>
      <c r="K52" s="14">
        <v>119</v>
      </c>
      <c r="L52" s="15"/>
      <c r="M52" s="14">
        <v>2222610</v>
      </c>
      <c r="N52" s="16">
        <v>0.96943818303706009</v>
      </c>
      <c r="O52" s="19">
        <v>197100</v>
      </c>
      <c r="P52" s="16">
        <v>0.99086250634195838</v>
      </c>
      <c r="Q52" s="14">
        <v>340</v>
      </c>
      <c r="R52" s="17">
        <v>0.68823529411764706</v>
      </c>
    </row>
    <row r="53" spans="1:18" x14ac:dyDescent="0.45">
      <c r="A53" s="4" t="s">
        <v>60</v>
      </c>
      <c r="B53" s="13">
        <v>1927889</v>
      </c>
      <c r="C53" s="13">
        <v>1649941</v>
      </c>
      <c r="D53" s="13">
        <v>829987</v>
      </c>
      <c r="E53" s="14">
        <v>819954</v>
      </c>
      <c r="F53" s="18">
        <v>277470</v>
      </c>
      <c r="G53" s="14">
        <v>139529</v>
      </c>
      <c r="H53" s="14">
        <v>137941</v>
      </c>
      <c r="I53" s="14">
        <v>478</v>
      </c>
      <c r="J53" s="14">
        <v>242</v>
      </c>
      <c r="K53" s="14">
        <v>236</v>
      </c>
      <c r="L53" s="15"/>
      <c r="M53" s="14">
        <v>1835925</v>
      </c>
      <c r="N53" s="16">
        <v>0.89869738687582557</v>
      </c>
      <c r="O53" s="19">
        <v>305500</v>
      </c>
      <c r="P53" s="16">
        <v>0.90824877250409164</v>
      </c>
      <c r="Q53" s="14">
        <v>1080</v>
      </c>
      <c r="R53" s="17">
        <v>0.44259259259259259</v>
      </c>
    </row>
    <row r="55" spans="1:18" x14ac:dyDescent="0.45">
      <c r="A55" s="93" t="s">
        <v>121</v>
      </c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</row>
    <row r="56" spans="1:18" x14ac:dyDescent="0.45">
      <c r="A56" s="104" t="s">
        <v>122</v>
      </c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</row>
    <row r="57" spans="1:18" x14ac:dyDescent="0.45">
      <c r="A57" s="104" t="s">
        <v>123</v>
      </c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</row>
    <row r="58" spans="1:18" x14ac:dyDescent="0.45">
      <c r="A58" s="104" t="s">
        <v>124</v>
      </c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</row>
    <row r="59" spans="1:18" ht="18" customHeight="1" x14ac:dyDescent="0.45">
      <c r="A59" s="93" t="s">
        <v>125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</row>
    <row r="60" spans="1:18" x14ac:dyDescent="0.45">
      <c r="A60" s="1" t="s">
        <v>126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I11" sqref="I11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127</v>
      </c>
    </row>
    <row r="2" spans="1:6" x14ac:dyDescent="0.45">
      <c r="D2" s="3" t="s">
        <v>128</v>
      </c>
    </row>
    <row r="3" spans="1:6" ht="36" x14ac:dyDescent="0.45">
      <c r="A3" s="4" t="s">
        <v>3</v>
      </c>
      <c r="B3" s="12" t="s">
        <v>129</v>
      </c>
      <c r="C3" s="5" t="s">
        <v>93</v>
      </c>
      <c r="D3" s="5" t="s">
        <v>94</v>
      </c>
      <c r="E3" s="9"/>
    </row>
    <row r="4" spans="1:6" x14ac:dyDescent="0.45">
      <c r="A4" s="7" t="s">
        <v>13</v>
      </c>
      <c r="B4" s="10">
        <f>SUM(B5:B51)</f>
        <v>12294115</v>
      </c>
      <c r="C4" s="10">
        <f t="shared" ref="C4:D4" si="0">SUM(C5:C51)</f>
        <v>6532164</v>
      </c>
      <c r="D4" s="10">
        <f t="shared" si="0"/>
        <v>5761951</v>
      </c>
      <c r="E4" s="20"/>
    </row>
    <row r="5" spans="1:6" x14ac:dyDescent="0.45">
      <c r="A5" s="4" t="s">
        <v>14</v>
      </c>
      <c r="B5" s="10">
        <f>SUM(C5:D5)</f>
        <v>622010</v>
      </c>
      <c r="C5" s="10">
        <v>329121</v>
      </c>
      <c r="D5" s="10">
        <v>292889</v>
      </c>
      <c r="E5" s="20"/>
    </row>
    <row r="6" spans="1:6" x14ac:dyDescent="0.45">
      <c r="A6" s="4" t="s">
        <v>15</v>
      </c>
      <c r="B6" s="10">
        <f t="shared" ref="B6:B51" si="1">SUM(C6:D6)</f>
        <v>127635</v>
      </c>
      <c r="C6" s="10">
        <v>67672</v>
      </c>
      <c r="D6" s="10">
        <v>59963</v>
      </c>
      <c r="E6" s="20"/>
    </row>
    <row r="7" spans="1:6" x14ac:dyDescent="0.45">
      <c r="A7" s="4" t="s">
        <v>16</v>
      </c>
      <c r="B7" s="10">
        <f t="shared" si="1"/>
        <v>136340</v>
      </c>
      <c r="C7" s="10">
        <v>72438</v>
      </c>
      <c r="D7" s="10">
        <v>63902</v>
      </c>
      <c r="E7" s="20"/>
    </row>
    <row r="8" spans="1:6" x14ac:dyDescent="0.45">
      <c r="A8" s="4" t="s">
        <v>17</v>
      </c>
      <c r="B8" s="10">
        <f t="shared" si="1"/>
        <v>279258</v>
      </c>
      <c r="C8" s="10">
        <v>151012</v>
      </c>
      <c r="D8" s="10">
        <v>128246</v>
      </c>
      <c r="E8" s="20"/>
    </row>
    <row r="9" spans="1:6" x14ac:dyDescent="0.45">
      <c r="A9" s="4" t="s">
        <v>18</v>
      </c>
      <c r="B9" s="10">
        <f t="shared" si="1"/>
        <v>109968</v>
      </c>
      <c r="C9" s="10">
        <v>57783</v>
      </c>
      <c r="D9" s="10">
        <v>52185</v>
      </c>
      <c r="E9" s="20"/>
    </row>
    <row r="10" spans="1:6" x14ac:dyDescent="0.45">
      <c r="A10" s="4" t="s">
        <v>19</v>
      </c>
      <c r="B10" s="10">
        <f t="shared" si="1"/>
        <v>114558</v>
      </c>
      <c r="C10" s="10">
        <v>59511</v>
      </c>
      <c r="D10" s="10">
        <v>55047</v>
      </c>
      <c r="E10" s="20"/>
    </row>
    <row r="11" spans="1:6" x14ac:dyDescent="0.45">
      <c r="A11" s="4" t="s">
        <v>20</v>
      </c>
      <c r="B11" s="10">
        <f t="shared" si="1"/>
        <v>202123</v>
      </c>
      <c r="C11" s="10">
        <v>105214</v>
      </c>
      <c r="D11" s="10">
        <v>96909</v>
      </c>
      <c r="E11" s="20"/>
    </row>
    <row r="12" spans="1:6" x14ac:dyDescent="0.45">
      <c r="A12" s="4" t="s">
        <v>21</v>
      </c>
      <c r="B12" s="10">
        <f t="shared" si="1"/>
        <v>272373</v>
      </c>
      <c r="C12" s="10">
        <v>145190</v>
      </c>
      <c r="D12" s="10">
        <v>127183</v>
      </c>
      <c r="E12" s="20"/>
      <c r="F12" s="21"/>
    </row>
    <row r="13" spans="1:6" x14ac:dyDescent="0.45">
      <c r="A13" s="6" t="s">
        <v>22</v>
      </c>
      <c r="B13" s="10">
        <f t="shared" si="1"/>
        <v>160736</v>
      </c>
      <c r="C13" s="10">
        <v>85170</v>
      </c>
      <c r="D13" s="10">
        <v>75566</v>
      </c>
      <c r="E13" s="9"/>
    </row>
    <row r="14" spans="1:6" x14ac:dyDescent="0.45">
      <c r="A14" s="4" t="s">
        <v>23</v>
      </c>
      <c r="B14" s="10">
        <f t="shared" si="1"/>
        <v>193603</v>
      </c>
      <c r="C14" s="10">
        <v>104105</v>
      </c>
      <c r="D14" s="10">
        <v>89498</v>
      </c>
    </row>
    <row r="15" spans="1:6" x14ac:dyDescent="0.45">
      <c r="A15" s="4" t="s">
        <v>24</v>
      </c>
      <c r="B15" s="10">
        <f t="shared" si="1"/>
        <v>594185</v>
      </c>
      <c r="C15" s="10">
        <v>316629</v>
      </c>
      <c r="D15" s="10">
        <v>277556</v>
      </c>
    </row>
    <row r="16" spans="1:6" x14ac:dyDescent="0.45">
      <c r="A16" s="4" t="s">
        <v>25</v>
      </c>
      <c r="B16" s="10">
        <f t="shared" si="1"/>
        <v>510380</v>
      </c>
      <c r="C16" s="10">
        <v>270761</v>
      </c>
      <c r="D16" s="10">
        <v>239619</v>
      </c>
    </row>
    <row r="17" spans="1:4" x14ac:dyDescent="0.45">
      <c r="A17" s="4" t="s">
        <v>26</v>
      </c>
      <c r="B17" s="10">
        <f t="shared" si="1"/>
        <v>1156429</v>
      </c>
      <c r="C17" s="10">
        <v>610484</v>
      </c>
      <c r="D17" s="10">
        <v>545945</v>
      </c>
    </row>
    <row r="18" spans="1:4" x14ac:dyDescent="0.45">
      <c r="A18" s="4" t="s">
        <v>27</v>
      </c>
      <c r="B18" s="10">
        <f t="shared" si="1"/>
        <v>744461</v>
      </c>
      <c r="C18" s="10">
        <v>396406</v>
      </c>
      <c r="D18" s="10">
        <v>348055</v>
      </c>
    </row>
    <row r="19" spans="1:4" x14ac:dyDescent="0.45">
      <c r="A19" s="4" t="s">
        <v>28</v>
      </c>
      <c r="B19" s="10">
        <f t="shared" si="1"/>
        <v>219377</v>
      </c>
      <c r="C19" s="10">
        <v>120665</v>
      </c>
      <c r="D19" s="10">
        <v>98712</v>
      </c>
    </row>
    <row r="20" spans="1:4" x14ac:dyDescent="0.45">
      <c r="A20" s="4" t="s">
        <v>29</v>
      </c>
      <c r="B20" s="10">
        <f t="shared" si="1"/>
        <v>108367</v>
      </c>
      <c r="C20" s="10">
        <v>56053</v>
      </c>
      <c r="D20" s="10">
        <v>52314</v>
      </c>
    </row>
    <row r="21" spans="1:4" x14ac:dyDescent="0.45">
      <c r="A21" s="4" t="s">
        <v>30</v>
      </c>
      <c r="B21" s="10">
        <f t="shared" si="1"/>
        <v>127843</v>
      </c>
      <c r="C21" s="10">
        <v>66996</v>
      </c>
      <c r="D21" s="10">
        <v>60847</v>
      </c>
    </row>
    <row r="22" spans="1:4" x14ac:dyDescent="0.45">
      <c r="A22" s="4" t="s">
        <v>31</v>
      </c>
      <c r="B22" s="10">
        <f t="shared" si="1"/>
        <v>94396</v>
      </c>
      <c r="C22" s="10">
        <v>48565</v>
      </c>
      <c r="D22" s="10">
        <v>45831</v>
      </c>
    </row>
    <row r="23" spans="1:4" x14ac:dyDescent="0.45">
      <c r="A23" s="4" t="s">
        <v>32</v>
      </c>
      <c r="B23" s="10">
        <f t="shared" si="1"/>
        <v>80670</v>
      </c>
      <c r="C23" s="10">
        <v>42589</v>
      </c>
      <c r="D23" s="10">
        <v>38081</v>
      </c>
    </row>
    <row r="24" spans="1:4" x14ac:dyDescent="0.45">
      <c r="A24" s="4" t="s">
        <v>33</v>
      </c>
      <c r="B24" s="10">
        <f t="shared" si="1"/>
        <v>196409</v>
      </c>
      <c r="C24" s="10">
        <v>104803</v>
      </c>
      <c r="D24" s="10">
        <v>91606</v>
      </c>
    </row>
    <row r="25" spans="1:4" x14ac:dyDescent="0.45">
      <c r="A25" s="4" t="s">
        <v>34</v>
      </c>
      <c r="B25" s="10">
        <f t="shared" si="1"/>
        <v>202127</v>
      </c>
      <c r="C25" s="10">
        <v>104076</v>
      </c>
      <c r="D25" s="10">
        <v>98051</v>
      </c>
    </row>
    <row r="26" spans="1:4" x14ac:dyDescent="0.45">
      <c r="A26" s="4" t="s">
        <v>35</v>
      </c>
      <c r="B26" s="10">
        <f t="shared" si="1"/>
        <v>311028</v>
      </c>
      <c r="C26" s="10">
        <v>163684</v>
      </c>
      <c r="D26" s="10">
        <v>147344</v>
      </c>
    </row>
    <row r="27" spans="1:4" x14ac:dyDescent="0.45">
      <c r="A27" s="4" t="s">
        <v>36</v>
      </c>
      <c r="B27" s="10">
        <f t="shared" si="1"/>
        <v>683602</v>
      </c>
      <c r="C27" s="10">
        <v>377735</v>
      </c>
      <c r="D27" s="10">
        <v>305867</v>
      </c>
    </row>
    <row r="28" spans="1:4" x14ac:dyDescent="0.45">
      <c r="A28" s="4" t="s">
        <v>37</v>
      </c>
      <c r="B28" s="10">
        <f t="shared" si="1"/>
        <v>170728</v>
      </c>
      <c r="C28" s="10">
        <v>89383</v>
      </c>
      <c r="D28" s="10">
        <v>81345</v>
      </c>
    </row>
    <row r="29" spans="1:4" x14ac:dyDescent="0.45">
      <c r="A29" s="4" t="s">
        <v>38</v>
      </c>
      <c r="B29" s="10">
        <f t="shared" si="1"/>
        <v>121154</v>
      </c>
      <c r="C29" s="10">
        <v>63126</v>
      </c>
      <c r="D29" s="10">
        <v>58028</v>
      </c>
    </row>
    <row r="30" spans="1:4" x14ac:dyDescent="0.45">
      <c r="A30" s="4" t="s">
        <v>39</v>
      </c>
      <c r="B30" s="10">
        <f t="shared" si="1"/>
        <v>262814</v>
      </c>
      <c r="C30" s="10">
        <v>141663</v>
      </c>
      <c r="D30" s="10">
        <v>121151</v>
      </c>
    </row>
    <row r="31" spans="1:4" x14ac:dyDescent="0.45">
      <c r="A31" s="4" t="s">
        <v>40</v>
      </c>
      <c r="B31" s="10">
        <f t="shared" si="1"/>
        <v>788849</v>
      </c>
      <c r="C31" s="10">
        <v>419978</v>
      </c>
      <c r="D31" s="10">
        <v>368871</v>
      </c>
    </row>
    <row r="32" spans="1:4" x14ac:dyDescent="0.45">
      <c r="A32" s="4" t="s">
        <v>41</v>
      </c>
      <c r="B32" s="10">
        <f t="shared" si="1"/>
        <v>503825</v>
      </c>
      <c r="C32" s="10">
        <v>265713</v>
      </c>
      <c r="D32" s="10">
        <v>238112</v>
      </c>
    </row>
    <row r="33" spans="1:4" x14ac:dyDescent="0.45">
      <c r="A33" s="4" t="s">
        <v>42</v>
      </c>
      <c r="B33" s="10">
        <f t="shared" si="1"/>
        <v>138127</v>
      </c>
      <c r="C33" s="10">
        <v>71939</v>
      </c>
      <c r="D33" s="10">
        <v>66188</v>
      </c>
    </row>
    <row r="34" spans="1:4" x14ac:dyDescent="0.45">
      <c r="A34" s="4" t="s">
        <v>43</v>
      </c>
      <c r="B34" s="10">
        <f t="shared" si="1"/>
        <v>101989</v>
      </c>
      <c r="C34" s="10">
        <v>53764</v>
      </c>
      <c r="D34" s="10">
        <v>48225</v>
      </c>
    </row>
    <row r="35" spans="1:4" x14ac:dyDescent="0.45">
      <c r="A35" s="4" t="s">
        <v>44</v>
      </c>
      <c r="B35" s="10">
        <f t="shared" si="1"/>
        <v>64807</v>
      </c>
      <c r="C35" s="10">
        <v>33734</v>
      </c>
      <c r="D35" s="10">
        <v>31073</v>
      </c>
    </row>
    <row r="36" spans="1:4" x14ac:dyDescent="0.45">
      <c r="A36" s="4" t="s">
        <v>45</v>
      </c>
      <c r="B36" s="10">
        <f t="shared" si="1"/>
        <v>75967</v>
      </c>
      <c r="C36" s="10">
        <v>40916</v>
      </c>
      <c r="D36" s="10">
        <v>35051</v>
      </c>
    </row>
    <row r="37" spans="1:4" x14ac:dyDescent="0.45">
      <c r="A37" s="4" t="s">
        <v>46</v>
      </c>
      <c r="B37" s="10">
        <f t="shared" si="1"/>
        <v>245459</v>
      </c>
      <c r="C37" s="10">
        <v>132914</v>
      </c>
      <c r="D37" s="10">
        <v>112545</v>
      </c>
    </row>
    <row r="38" spans="1:4" x14ac:dyDescent="0.45">
      <c r="A38" s="4" t="s">
        <v>47</v>
      </c>
      <c r="B38" s="10">
        <f t="shared" si="1"/>
        <v>317115</v>
      </c>
      <c r="C38" s="10">
        <v>166219</v>
      </c>
      <c r="D38" s="10">
        <v>150896</v>
      </c>
    </row>
    <row r="39" spans="1:4" x14ac:dyDescent="0.45">
      <c r="A39" s="4" t="s">
        <v>48</v>
      </c>
      <c r="B39" s="10">
        <f t="shared" si="1"/>
        <v>185631</v>
      </c>
      <c r="C39" s="10">
        <v>101685</v>
      </c>
      <c r="D39" s="10">
        <v>83946</v>
      </c>
    </row>
    <row r="40" spans="1:4" x14ac:dyDescent="0.45">
      <c r="A40" s="4" t="s">
        <v>49</v>
      </c>
      <c r="B40" s="10">
        <f t="shared" si="1"/>
        <v>98243</v>
      </c>
      <c r="C40" s="10">
        <v>51317</v>
      </c>
      <c r="D40" s="10">
        <v>46926</v>
      </c>
    </row>
    <row r="41" spans="1:4" x14ac:dyDescent="0.45">
      <c r="A41" s="4" t="s">
        <v>50</v>
      </c>
      <c r="B41" s="10">
        <f t="shared" si="1"/>
        <v>104837</v>
      </c>
      <c r="C41" s="10">
        <v>54695</v>
      </c>
      <c r="D41" s="10">
        <v>50142</v>
      </c>
    </row>
    <row r="42" spans="1:4" x14ac:dyDescent="0.45">
      <c r="A42" s="4" t="s">
        <v>51</v>
      </c>
      <c r="B42" s="10">
        <f t="shared" si="1"/>
        <v>158805</v>
      </c>
      <c r="C42" s="10">
        <v>81880</v>
      </c>
      <c r="D42" s="10">
        <v>76925</v>
      </c>
    </row>
    <row r="43" spans="1:4" x14ac:dyDescent="0.45">
      <c r="A43" s="4" t="s">
        <v>52</v>
      </c>
      <c r="B43" s="10">
        <f t="shared" si="1"/>
        <v>86080</v>
      </c>
      <c r="C43" s="10">
        <v>44293</v>
      </c>
      <c r="D43" s="10">
        <v>41787</v>
      </c>
    </row>
    <row r="44" spans="1:4" x14ac:dyDescent="0.45">
      <c r="A44" s="4" t="s">
        <v>53</v>
      </c>
      <c r="B44" s="10">
        <f t="shared" si="1"/>
        <v>524934</v>
      </c>
      <c r="C44" s="10">
        <v>284356</v>
      </c>
      <c r="D44" s="10">
        <v>240578</v>
      </c>
    </row>
    <row r="45" spans="1:4" x14ac:dyDescent="0.45">
      <c r="A45" s="4" t="s">
        <v>54</v>
      </c>
      <c r="B45" s="10">
        <f t="shared" si="1"/>
        <v>116046</v>
      </c>
      <c r="C45" s="10">
        <v>60085</v>
      </c>
      <c r="D45" s="10">
        <v>55961</v>
      </c>
    </row>
    <row r="46" spans="1:4" x14ac:dyDescent="0.45">
      <c r="A46" s="4" t="s">
        <v>55</v>
      </c>
      <c r="B46" s="10">
        <f t="shared" si="1"/>
        <v>151179</v>
      </c>
      <c r="C46" s="10">
        <v>80004</v>
      </c>
      <c r="D46" s="10">
        <v>71175</v>
      </c>
    </row>
    <row r="47" spans="1:4" x14ac:dyDescent="0.45">
      <c r="A47" s="4" t="s">
        <v>56</v>
      </c>
      <c r="B47" s="10">
        <f t="shared" si="1"/>
        <v>234197</v>
      </c>
      <c r="C47" s="10">
        <v>121032</v>
      </c>
      <c r="D47" s="10">
        <v>113165</v>
      </c>
    </row>
    <row r="48" spans="1:4" x14ac:dyDescent="0.45">
      <c r="A48" s="4" t="s">
        <v>57</v>
      </c>
      <c r="B48" s="10">
        <f t="shared" si="1"/>
        <v>139125</v>
      </c>
      <c r="C48" s="10">
        <v>73914</v>
      </c>
      <c r="D48" s="10">
        <v>65211</v>
      </c>
    </row>
    <row r="49" spans="1:4" x14ac:dyDescent="0.45">
      <c r="A49" s="4" t="s">
        <v>58</v>
      </c>
      <c r="B49" s="10">
        <f t="shared" si="1"/>
        <v>117802</v>
      </c>
      <c r="C49" s="10">
        <v>61886</v>
      </c>
      <c r="D49" s="10">
        <v>55916</v>
      </c>
    </row>
    <row r="50" spans="1:4" x14ac:dyDescent="0.45">
      <c r="A50" s="4" t="s">
        <v>59</v>
      </c>
      <c r="B50" s="10">
        <f t="shared" si="1"/>
        <v>204871</v>
      </c>
      <c r="C50" s="10">
        <v>109133</v>
      </c>
      <c r="D50" s="10">
        <v>95738</v>
      </c>
    </row>
    <row r="51" spans="1:4" x14ac:dyDescent="0.45">
      <c r="A51" s="4" t="s">
        <v>60</v>
      </c>
      <c r="B51" s="10">
        <f t="shared" si="1"/>
        <v>133653</v>
      </c>
      <c r="C51" s="10">
        <v>71873</v>
      </c>
      <c r="D51" s="10">
        <v>61780</v>
      </c>
    </row>
    <row r="53" spans="1:4" x14ac:dyDescent="0.45">
      <c r="A53" s="9" t="s">
        <v>130</v>
      </c>
    </row>
    <row r="54" spans="1:4" x14ac:dyDescent="0.45">
      <c r="A54" t="s">
        <v>131</v>
      </c>
    </row>
    <row r="55" spans="1:4" x14ac:dyDescent="0.45">
      <c r="A55" t="s">
        <v>132</v>
      </c>
    </row>
    <row r="56" spans="1:4" x14ac:dyDescent="0.45">
      <c r="A56" t="s">
        <v>133</v>
      </c>
    </row>
    <row r="57" spans="1:4" x14ac:dyDescent="0.45">
      <c r="A57" s="1" t="s">
        <v>134</v>
      </c>
    </row>
    <row r="58" spans="1:4" x14ac:dyDescent="0.45">
      <c r="A58" t="s">
        <v>135</v>
      </c>
    </row>
    <row r="59" spans="1:4" x14ac:dyDescent="0.45">
      <c r="A59" t="s">
        <v>136</v>
      </c>
    </row>
  </sheetData>
  <phoneticPr fontId="2"/>
  <pageMargins left="0.7" right="0.7" top="0.75" bottom="0.75" header="0.3" footer="0.3"/>
  <pageSetup paperSize="9" scale="6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DIGI-808455956-3419159</_dlc_DocId>
    <_dlc_DocIdUrl xmlns="89559dea-130d-4237-8e78-1ce7f44b9a24">
      <Url>https://digitalgojp.sharepoint.com/sites/digi_portal/_layouts/15/DocIdRedir.aspx?ID=DIGI-808455956-3419159</Url>
      <Description>DIGI-808455956-3419159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2022-02-17T04:12:51Z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c2c1fdaf-6f44-4306-89dd-fac8522618d9</vt:lpwstr>
  </property>
</Properties>
</file>