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総接種回数!$A$1:$N$61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1" l="1"/>
  <c r="D8" i="11"/>
  <c r="E8" i="11"/>
  <c r="F8" i="11"/>
  <c r="G8" i="11"/>
  <c r="C9" i="11"/>
  <c r="D9" i="11"/>
  <c r="E9" i="11"/>
  <c r="F9" i="11"/>
  <c r="G9" i="11"/>
  <c r="C10" i="11"/>
  <c r="D10" i="11"/>
  <c r="E10" i="11"/>
  <c r="F10" i="11"/>
  <c r="G10" i="11"/>
  <c r="C11" i="11"/>
  <c r="D11" i="11"/>
  <c r="E11" i="11"/>
  <c r="F11" i="11"/>
  <c r="G11" i="11"/>
  <c r="C12" i="11"/>
  <c r="D12" i="11"/>
  <c r="E12" i="11"/>
  <c r="F12" i="11"/>
  <c r="G12" i="11"/>
  <c r="C13" i="11"/>
  <c r="D13" i="11"/>
  <c r="E13" i="11"/>
  <c r="F13" i="11"/>
  <c r="G13" i="11"/>
  <c r="C14" i="11"/>
  <c r="D14" i="11"/>
  <c r="E14" i="11"/>
  <c r="F14" i="11"/>
  <c r="G14" i="11"/>
  <c r="C15" i="11"/>
  <c r="D15" i="11"/>
  <c r="E15" i="11"/>
  <c r="F15" i="11"/>
  <c r="G15" i="11"/>
  <c r="C16" i="11"/>
  <c r="D16" i="11"/>
  <c r="E16" i="11"/>
  <c r="F16" i="11"/>
  <c r="G16" i="11"/>
  <c r="C17" i="11"/>
  <c r="D17" i="11"/>
  <c r="E17" i="11"/>
  <c r="F17" i="11"/>
  <c r="G17" i="11"/>
  <c r="C18" i="11"/>
  <c r="D18" i="11"/>
  <c r="E18" i="11"/>
  <c r="F18" i="11"/>
  <c r="G18" i="11"/>
  <c r="C19" i="11"/>
  <c r="D19" i="11"/>
  <c r="E19" i="11"/>
  <c r="F19" i="11"/>
  <c r="G19" i="11"/>
  <c r="C20" i="11"/>
  <c r="D20" i="11"/>
  <c r="E20" i="11"/>
  <c r="F20" i="11"/>
  <c r="G20" i="11"/>
  <c r="C21" i="11"/>
  <c r="D21" i="11"/>
  <c r="E21" i="11"/>
  <c r="F21" i="11"/>
  <c r="G21" i="11"/>
  <c r="C22" i="11"/>
  <c r="D22" i="11"/>
  <c r="E22" i="11"/>
  <c r="F22" i="11"/>
  <c r="G22" i="11"/>
  <c r="C23" i="11"/>
  <c r="D23" i="11"/>
  <c r="E23" i="11"/>
  <c r="F23" i="11"/>
  <c r="G23" i="1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C27" i="11"/>
  <c r="D27" i="11"/>
  <c r="E27" i="11"/>
  <c r="F27" i="11"/>
  <c r="G27" i="11"/>
  <c r="C28" i="11"/>
  <c r="D28" i="11"/>
  <c r="E28" i="11"/>
  <c r="F28" i="11"/>
  <c r="G28" i="11"/>
  <c r="C29" i="11"/>
  <c r="D29" i="11"/>
  <c r="E29" i="11"/>
  <c r="F29" i="11"/>
  <c r="G29" i="11"/>
  <c r="C30" i="11"/>
  <c r="D30" i="11"/>
  <c r="E30" i="11"/>
  <c r="F30" i="11"/>
  <c r="G30" i="11"/>
  <c r="C31" i="11"/>
  <c r="D31" i="11"/>
  <c r="E31" i="11"/>
  <c r="F31" i="11"/>
  <c r="G31" i="11"/>
  <c r="C32" i="11"/>
  <c r="D32" i="11"/>
  <c r="E32" i="11"/>
  <c r="F32" i="11"/>
  <c r="G32" i="11"/>
  <c r="C33" i="11"/>
  <c r="D33" i="11"/>
  <c r="E33" i="11"/>
  <c r="F33" i="11"/>
  <c r="G33" i="11"/>
  <c r="C34" i="11"/>
  <c r="D34" i="11"/>
  <c r="E34" i="11"/>
  <c r="F34" i="11"/>
  <c r="G34" i="11"/>
  <c r="C35" i="11"/>
  <c r="D35" i="11"/>
  <c r="E35" i="11"/>
  <c r="F35" i="11"/>
  <c r="G35" i="11"/>
  <c r="C36" i="11"/>
  <c r="D36" i="11"/>
  <c r="E36" i="11"/>
  <c r="F36" i="11"/>
  <c r="G36" i="11"/>
  <c r="C37" i="11"/>
  <c r="D37" i="11"/>
  <c r="E37" i="11"/>
  <c r="F37" i="11"/>
  <c r="G37" i="11"/>
  <c r="C38" i="11"/>
  <c r="D38" i="11"/>
  <c r="E38" i="11"/>
  <c r="F38" i="11"/>
  <c r="G38" i="11"/>
  <c r="C39" i="11"/>
  <c r="D39" i="11"/>
  <c r="E39" i="11"/>
  <c r="F39" i="11"/>
  <c r="G39" i="11"/>
  <c r="C40" i="11"/>
  <c r="D40" i="11"/>
  <c r="E40" i="11"/>
  <c r="F40" i="11"/>
  <c r="G40" i="11"/>
  <c r="C41" i="11"/>
  <c r="D41" i="11"/>
  <c r="E41" i="11"/>
  <c r="F41" i="11"/>
  <c r="G41" i="11"/>
  <c r="C42" i="11"/>
  <c r="D42" i="11"/>
  <c r="E42" i="11"/>
  <c r="F42" i="11"/>
  <c r="G42" i="11"/>
  <c r="C43" i="11"/>
  <c r="D43" i="11"/>
  <c r="E43" i="11"/>
  <c r="F43" i="11"/>
  <c r="G43" i="11"/>
  <c r="C44" i="11"/>
  <c r="D44" i="11"/>
  <c r="E44" i="11"/>
  <c r="F44" i="11"/>
  <c r="G44" i="11"/>
  <c r="C45" i="11"/>
  <c r="D45" i="11"/>
  <c r="E45" i="11"/>
  <c r="F45" i="11"/>
  <c r="G45" i="11"/>
  <c r="C46" i="11"/>
  <c r="D46" i="11"/>
  <c r="E46" i="11"/>
  <c r="F46" i="11"/>
  <c r="G46" i="11"/>
  <c r="C47" i="11"/>
  <c r="D47" i="11"/>
  <c r="E47" i="11"/>
  <c r="F47" i="11"/>
  <c r="G47" i="11"/>
  <c r="C48" i="11"/>
  <c r="D48" i="11"/>
  <c r="E48" i="11"/>
  <c r="F48" i="11"/>
  <c r="G48" i="11"/>
  <c r="C49" i="11"/>
  <c r="D49" i="11"/>
  <c r="E49" i="11"/>
  <c r="F49" i="11"/>
  <c r="G49" i="11"/>
  <c r="C50" i="11"/>
  <c r="D50" i="11"/>
  <c r="E50" i="11"/>
  <c r="F50" i="11"/>
  <c r="G50" i="11"/>
  <c r="C51" i="11"/>
  <c r="D51" i="11"/>
  <c r="E51" i="11"/>
  <c r="F51" i="11"/>
  <c r="G51" i="11"/>
  <c r="C52" i="11"/>
  <c r="D52" i="11"/>
  <c r="E52" i="11"/>
  <c r="F52" i="11"/>
  <c r="G52" i="11"/>
  <c r="C53" i="11"/>
  <c r="D53" i="11"/>
  <c r="E53" i="11"/>
  <c r="F53" i="11"/>
  <c r="G53" i="11"/>
  <c r="C54" i="11"/>
  <c r="D54" i="11"/>
  <c r="E54" i="11"/>
  <c r="F54" i="11"/>
  <c r="G54" i="11"/>
  <c r="M7" i="11"/>
  <c r="L7" i="11"/>
  <c r="G5" i="10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N7" i="11"/>
  <c r="J7" i="11" l="1"/>
  <c r="K7" i="11"/>
  <c r="I7" i="11"/>
  <c r="Q2" i="12"/>
  <c r="N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Q6" i="12"/>
  <c r="G6" i="12"/>
  <c r="H6" i="12"/>
  <c r="J6" i="12"/>
  <c r="K6" i="12"/>
  <c r="D6" i="12"/>
  <c r="M6" i="12"/>
  <c r="E6" i="12"/>
  <c r="H35" i="11"/>
  <c r="H23" i="11"/>
  <c r="H17" i="11"/>
  <c r="H47" i="11"/>
  <c r="H19" i="11"/>
  <c r="H39" i="11"/>
  <c r="H31" i="11"/>
  <c r="H9" i="11"/>
  <c r="H25" i="11"/>
  <c r="H15" i="11"/>
  <c r="G7" i="11"/>
  <c r="H7" i="11" s="1"/>
  <c r="H32" i="11"/>
  <c r="H40" i="11"/>
  <c r="H48" i="11"/>
  <c r="C7" i="11" l="1"/>
  <c r="D7" i="11" s="1"/>
  <c r="E7" i="11"/>
  <c r="F7" i="11" s="1"/>
  <c r="I6" i="12"/>
  <c r="R6" i="12" s="1"/>
  <c r="B6" i="12"/>
  <c r="C6" i="12"/>
  <c r="N6" i="12" s="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<sst xmlns="http://schemas.openxmlformats.org/spreadsheetml/2006/main" count="336" uniqueCount="144">
  <si>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</si>
  <si>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（5月19日公表時点）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</si>
  <si>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</si>
  <si>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</si>
  <si>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</si>
  <si>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</si>
  <si>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</si>
  <si>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</si>
  <si>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</si>
  <si>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</si>
  <si>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</si>
  <si>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</si>
  <si>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</si>
  <si>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</si>
  <si>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</si>
  <si>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</si>
  <si>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</si>
  <si>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</si>
  <si>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</si>
  <si>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</si>
  <si>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</si>
  <si>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</si>
  <si>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</si>
  <si>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</si>
  <si>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</si>
  <si>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</si>
  <si>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</si>
  <si>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</si>
  <si>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</si>
  <si>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</si>
  <si>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</si>
  <si>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</si>
  <si>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</si>
  <si>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</si>
  <si>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</si>
  <si>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</si>
  <si>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</si>
  <si>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</si>
  <si>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</si>
  <si>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</si>
  <si>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</si>
  <si>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</si>
  <si>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</si>
  <si>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</si>
  <si>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</si>
  <si>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</si>
  <si>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</si>
  <si>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</si>
  <si>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</si>
  <si>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</si>
  <si>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</si>
  <si>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</si>
  <si>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</si>
  <si>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</si>
  <si>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</si>
  <si>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</si>
  <si>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</si>
  <si>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</si>
  <si>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</si>
  <si>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</si>
  <si>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</si>
  <si>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</si>
  <si>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</si>
  <si>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</si>
  <si>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</si>
  <si>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</si>
  <si>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</si>
  <si>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</si>
  <si>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</si>
  <si>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</si>
  <si>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</si>
  <si>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</si>
  <si>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</si>
  <si>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</si>
  <si>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</si>
  <si>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</si>
  <si>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</si>
  <si>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</si>
  <si>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</si>
  <si>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</si>
  <si>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</si>
  <si>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</si>
  <si>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</si>
  <si>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</si>
  <si>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</si>
  <si>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</si>
  <si>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</si>
  <si>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</si>
  <si>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</si>
  <si>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</si>
  <si>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</si>
  <si>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</si>
  <si>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</si>
  <si>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</si>
  <si>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</si>
  <si>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接種回数（5月18日まで）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</si>
  <si>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</si>
  <si>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</si>
  <si>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</si>
  <si>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</si>
  <si>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</si>
  <si>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</si>
  <si>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</si>
  <si>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</si>
  <si>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</si>
  <si>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</si>
  <si>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</si>
  <si>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</si>
  <si>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</si>
  <si>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</si>
  <si>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</si>
  <si>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</si>
  <si>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</si>
  <si>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</si>
  <si>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（5月18日まで）</t>
  </si>
  <si>
    <t>ワクチン供給量
（5月18日まで）※4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</si>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</sst>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I3" sqref="I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44699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71660953</v>
      </c>
      <c r="D10" s="11">
        <f>C10/$B10</f>
        <v>0.56584104270973123</v>
      </c>
      <c r="E10" s="21">
        <f>SUM(E11:E57)</f>
        <v>2028169</v>
      </c>
      <c r="F10" s="11">
        <f>E10/$B10</f>
        <v>1.6014596704450091E-2</v>
      </c>
      <c r="G10" s="21">
        <f>SUM(G11:G57)</f>
        <v>227859</v>
      </c>
      <c r="H10" s="11">
        <f>G10/$B10</f>
        <v>1.7991942439112784E-3</v>
      </c>
    </row>
    <row r="11" spans="1:8" x14ac:dyDescent="0.45">
      <c r="A11" s="12" t="s">
        <v>14</v>
      </c>
      <c r="B11" s="20">
        <v>5226603</v>
      </c>
      <c r="C11" s="21">
        <v>3056695</v>
      </c>
      <c r="D11" s="11">
        <f t="shared" ref="D11:D57" si="0">C11/$B11</f>
        <v>0.58483397342403853</v>
      </c>
      <c r="E11" s="21">
        <v>103071</v>
      </c>
      <c r="F11" s="11">
        <f t="shared" ref="F11:F57" si="1">E11/$B11</f>
        <v>1.972045705403682E-2</v>
      </c>
      <c r="G11" s="21">
        <v>15127</v>
      </c>
      <c r="H11" s="11">
        <f t="shared" ref="H11:H57" si="2">G11/$B11</f>
        <v>2.894231683561962E-3</v>
      </c>
    </row>
    <row r="12" spans="1:8" x14ac:dyDescent="0.45">
      <c r="A12" s="12" t="s">
        <v>15</v>
      </c>
      <c r="B12" s="20">
        <v>1259615</v>
      </c>
      <c r="C12" s="21">
        <v>765509</v>
      </c>
      <c r="D12" s="11">
        <f t="shared" si="0"/>
        <v>0.60773252144504475</v>
      </c>
      <c r="E12" s="21">
        <v>28886</v>
      </c>
      <c r="F12" s="11">
        <f t="shared" si="1"/>
        <v>2.2932403948825633E-2</v>
      </c>
      <c r="G12" s="21">
        <v>3164</v>
      </c>
      <c r="H12" s="11">
        <f t="shared" si="2"/>
        <v>2.5118786295812608E-3</v>
      </c>
    </row>
    <row r="13" spans="1:8" x14ac:dyDescent="0.45">
      <c r="A13" s="12" t="s">
        <v>16</v>
      </c>
      <c r="B13" s="20">
        <v>1220823</v>
      </c>
      <c r="C13" s="21">
        <v>748297</v>
      </c>
      <c r="D13" s="11">
        <f t="shared" si="0"/>
        <v>0.61294471024874209</v>
      </c>
      <c r="E13" s="21">
        <v>35777</v>
      </c>
      <c r="F13" s="11">
        <f t="shared" si="1"/>
        <v>2.9305640539210025E-2</v>
      </c>
      <c r="G13" s="21">
        <v>2734</v>
      </c>
      <c r="H13" s="11">
        <f t="shared" si="2"/>
        <v>2.2394728801800098E-3</v>
      </c>
    </row>
    <row r="14" spans="1:8" x14ac:dyDescent="0.45">
      <c r="A14" s="12" t="s">
        <v>17</v>
      </c>
      <c r="B14" s="20">
        <v>2281989</v>
      </c>
      <c r="C14" s="21">
        <v>1334849</v>
      </c>
      <c r="D14" s="11">
        <f t="shared" si="0"/>
        <v>0.58494979598937591</v>
      </c>
      <c r="E14" s="21">
        <v>49373</v>
      </c>
      <c r="F14" s="11">
        <f t="shared" si="1"/>
        <v>2.1635950041827546E-2</v>
      </c>
      <c r="G14" s="21">
        <v>8133</v>
      </c>
      <c r="H14" s="11">
        <f t="shared" si="2"/>
        <v>3.5639961454678351E-3</v>
      </c>
    </row>
    <row r="15" spans="1:8" x14ac:dyDescent="0.45">
      <c r="A15" s="12" t="s">
        <v>18</v>
      </c>
      <c r="B15" s="20">
        <v>971288</v>
      </c>
      <c r="C15" s="21">
        <v>625781</v>
      </c>
      <c r="D15" s="11">
        <f t="shared" si="0"/>
        <v>0.64427955457083785</v>
      </c>
      <c r="E15" s="21">
        <v>27043</v>
      </c>
      <c r="F15" s="11">
        <f t="shared" si="1"/>
        <v>2.7842411313637148E-2</v>
      </c>
      <c r="G15" s="21">
        <v>2546</v>
      </c>
      <c r="H15" s="11">
        <f t="shared" si="2"/>
        <v>2.6212616649232772E-3</v>
      </c>
    </row>
    <row r="16" spans="1:8" x14ac:dyDescent="0.45">
      <c r="A16" s="12" t="s">
        <v>19</v>
      </c>
      <c r="B16" s="20">
        <v>1069562</v>
      </c>
      <c r="C16" s="21">
        <v>684880</v>
      </c>
      <c r="D16" s="11">
        <f t="shared" si="0"/>
        <v>0.64033688556624113</v>
      </c>
      <c r="E16" s="21">
        <v>24621</v>
      </c>
      <c r="F16" s="11">
        <f t="shared" si="1"/>
        <v>2.3019703392603702E-2</v>
      </c>
      <c r="G16" s="21">
        <v>4124</v>
      </c>
      <c r="H16" s="11">
        <f t="shared" si="2"/>
        <v>3.8557839564232837E-3</v>
      </c>
    </row>
    <row r="17" spans="1:8" x14ac:dyDescent="0.45">
      <c r="A17" s="12" t="s">
        <v>20</v>
      </c>
      <c r="B17" s="20">
        <v>1862059.0000000002</v>
      </c>
      <c r="C17" s="21">
        <v>1155140</v>
      </c>
      <c r="D17" s="11">
        <f t="shared" si="0"/>
        <v>0.62035628301788492</v>
      </c>
      <c r="E17" s="21">
        <v>35976</v>
      </c>
      <c r="F17" s="11">
        <f t="shared" si="1"/>
        <v>1.9320547845154207E-2</v>
      </c>
      <c r="G17" s="21">
        <v>4757</v>
      </c>
      <c r="H17" s="11">
        <f t="shared" si="2"/>
        <v>2.5546988575549964E-3</v>
      </c>
    </row>
    <row r="18" spans="1:8" x14ac:dyDescent="0.45">
      <c r="A18" s="12" t="s">
        <v>21</v>
      </c>
      <c r="B18" s="20">
        <v>2907675</v>
      </c>
      <c r="C18" s="21">
        <v>1747257</v>
      </c>
      <c r="D18" s="11">
        <f t="shared" si="0"/>
        <v>0.60091206892104521</v>
      </c>
      <c r="E18" s="21">
        <v>55963</v>
      </c>
      <c r="F18" s="11">
        <f t="shared" si="1"/>
        <v>1.9246648954921029E-2</v>
      </c>
      <c r="G18" s="21">
        <v>6777</v>
      </c>
      <c r="H18" s="11">
        <f t="shared" si="2"/>
        <v>2.3307281590961852E-3</v>
      </c>
    </row>
    <row r="19" spans="1:8" x14ac:dyDescent="0.45">
      <c r="A19" s="12" t="s">
        <v>22</v>
      </c>
      <c r="B19" s="20">
        <v>1955401</v>
      </c>
      <c r="C19" s="21">
        <v>1128124</v>
      </c>
      <c r="D19" s="11">
        <f t="shared" si="0"/>
        <v>0.57692718782490138</v>
      </c>
      <c r="E19" s="21">
        <v>48412</v>
      </c>
      <c r="F19" s="11">
        <f t="shared" si="1"/>
        <v>2.4758093097016928E-2</v>
      </c>
      <c r="G19" s="21">
        <v>5727</v>
      </c>
      <c r="H19" s="11">
        <f t="shared" si="2"/>
        <v>2.9288110213710641E-3</v>
      </c>
    </row>
    <row r="20" spans="1:8" x14ac:dyDescent="0.45">
      <c r="A20" s="12" t="s">
        <v>23</v>
      </c>
      <c r="B20" s="20">
        <v>1958101</v>
      </c>
      <c r="C20" s="21">
        <v>1184876</v>
      </c>
      <c r="D20" s="11">
        <f t="shared" si="0"/>
        <v>0.60511485362603867</v>
      </c>
      <c r="E20" s="21">
        <v>23635</v>
      </c>
      <c r="F20" s="11">
        <f t="shared" si="1"/>
        <v>1.2070368178148114E-2</v>
      </c>
      <c r="G20" s="21">
        <v>2064</v>
      </c>
      <c r="H20" s="11">
        <f t="shared" si="2"/>
        <v>1.0540825013622894E-3</v>
      </c>
    </row>
    <row r="21" spans="1:8" x14ac:dyDescent="0.45">
      <c r="A21" s="12" t="s">
        <v>24</v>
      </c>
      <c r="B21" s="20">
        <v>7393799</v>
      </c>
      <c r="C21" s="21">
        <v>4130411</v>
      </c>
      <c r="D21" s="11">
        <f t="shared" si="0"/>
        <v>0.55863176697121464</v>
      </c>
      <c r="E21" s="21">
        <v>138106</v>
      </c>
      <c r="F21" s="11">
        <f t="shared" si="1"/>
        <v>1.8678625156026016E-2</v>
      </c>
      <c r="G21" s="21">
        <v>20782</v>
      </c>
      <c r="H21" s="11">
        <f t="shared" si="2"/>
        <v>2.8107336972508991E-3</v>
      </c>
    </row>
    <row r="22" spans="1:8" x14ac:dyDescent="0.45">
      <c r="A22" s="12" t="s">
        <v>25</v>
      </c>
      <c r="B22" s="20">
        <v>6322892.0000000009</v>
      </c>
      <c r="C22" s="21">
        <v>3619210</v>
      </c>
      <c r="D22" s="11">
        <f t="shared" si="0"/>
        <v>0.57239788375319389</v>
      </c>
      <c r="E22" s="21">
        <v>122488</v>
      </c>
      <c r="F22" s="11">
        <f t="shared" si="1"/>
        <v>1.9372148061361793E-2</v>
      </c>
      <c r="G22" s="21">
        <v>10218</v>
      </c>
      <c r="H22" s="11">
        <f t="shared" si="2"/>
        <v>1.6160326635343445E-3</v>
      </c>
    </row>
    <row r="23" spans="1:8" x14ac:dyDescent="0.45">
      <c r="A23" s="12" t="s">
        <v>26</v>
      </c>
      <c r="B23" s="20">
        <v>13843329.000000002</v>
      </c>
      <c r="C23" s="21">
        <v>7743874</v>
      </c>
      <c r="D23" s="11">
        <f t="shared" si="0"/>
        <v>0.5593939145706931</v>
      </c>
      <c r="E23" s="21">
        <v>154232</v>
      </c>
      <c r="F23" s="11">
        <f t="shared" si="1"/>
        <v>1.1141250778624129E-2</v>
      </c>
      <c r="G23" s="21">
        <v>16713</v>
      </c>
      <c r="H23" s="11">
        <f t="shared" si="2"/>
        <v>1.2072963085685529E-3</v>
      </c>
    </row>
    <row r="24" spans="1:8" x14ac:dyDescent="0.45">
      <c r="A24" s="12" t="s">
        <v>27</v>
      </c>
      <c r="B24" s="20">
        <v>9220206</v>
      </c>
      <c r="C24" s="21">
        <v>5183672</v>
      </c>
      <c r="D24" s="11">
        <f t="shared" si="0"/>
        <v>0.56220782919600709</v>
      </c>
      <c r="E24" s="21">
        <v>143430</v>
      </c>
      <c r="F24" s="11">
        <f t="shared" si="1"/>
        <v>1.5556051567611397E-2</v>
      </c>
      <c r="G24" s="21">
        <v>14147</v>
      </c>
      <c r="H24" s="11">
        <f t="shared" si="2"/>
        <v>1.5343474972251163E-3</v>
      </c>
    </row>
    <row r="25" spans="1:8" x14ac:dyDescent="0.45">
      <c r="A25" s="12" t="s">
        <v>28</v>
      </c>
      <c r="B25" s="20">
        <v>2213174</v>
      </c>
      <c r="C25" s="21">
        <v>1425825</v>
      </c>
      <c r="D25" s="11">
        <f t="shared" si="0"/>
        <v>0.64424442000493409</v>
      </c>
      <c r="E25" s="21">
        <v>43887</v>
      </c>
      <c r="F25" s="11">
        <f t="shared" si="1"/>
        <v>1.9829891368685879E-2</v>
      </c>
      <c r="G25" s="21">
        <v>3460</v>
      </c>
      <c r="H25" s="11">
        <f t="shared" si="2"/>
        <v>1.5633655555324615E-3</v>
      </c>
    </row>
    <row r="26" spans="1:8" x14ac:dyDescent="0.45">
      <c r="A26" s="12" t="s">
        <v>29</v>
      </c>
      <c r="B26" s="20">
        <v>1047674</v>
      </c>
      <c r="C26" s="21">
        <v>641032</v>
      </c>
      <c r="D26" s="11">
        <f t="shared" si="0"/>
        <v>0.61186208687053412</v>
      </c>
      <c r="E26" s="21">
        <v>18242</v>
      </c>
      <c r="F26" s="11">
        <f t="shared" si="1"/>
        <v>1.7411904848263868E-2</v>
      </c>
      <c r="G26" s="21">
        <v>1267</v>
      </c>
      <c r="H26" s="11">
        <f t="shared" si="2"/>
        <v>1.2093456552324483E-3</v>
      </c>
    </row>
    <row r="27" spans="1:8" x14ac:dyDescent="0.45">
      <c r="A27" s="12" t="s">
        <v>30</v>
      </c>
      <c r="B27" s="20">
        <v>1132656</v>
      </c>
      <c r="C27" s="21">
        <v>648935</v>
      </c>
      <c r="D27" s="11">
        <f t="shared" si="0"/>
        <v>0.57293211707702951</v>
      </c>
      <c r="E27" s="21">
        <v>18528</v>
      </c>
      <c r="F27" s="11">
        <f t="shared" si="1"/>
        <v>1.6358011611645549E-2</v>
      </c>
      <c r="G27" s="21">
        <v>1520</v>
      </c>
      <c r="H27" s="11">
        <f t="shared" si="2"/>
        <v>1.3419785000918195E-3</v>
      </c>
    </row>
    <row r="28" spans="1:8" x14ac:dyDescent="0.45">
      <c r="A28" s="12" t="s">
        <v>31</v>
      </c>
      <c r="B28" s="20">
        <v>774582.99999999988</v>
      </c>
      <c r="C28" s="21">
        <v>464806</v>
      </c>
      <c r="D28" s="11">
        <f t="shared" si="0"/>
        <v>0.60007255516839397</v>
      </c>
      <c r="E28" s="21">
        <v>12711</v>
      </c>
      <c r="F28" s="11">
        <f t="shared" si="1"/>
        <v>1.6410120025871989E-2</v>
      </c>
      <c r="G28" s="21">
        <v>1009</v>
      </c>
      <c r="H28" s="11">
        <f t="shared" si="2"/>
        <v>1.3026363862878479E-3</v>
      </c>
    </row>
    <row r="29" spans="1:8" x14ac:dyDescent="0.45">
      <c r="A29" s="12" t="s">
        <v>32</v>
      </c>
      <c r="B29" s="20">
        <v>820997</v>
      </c>
      <c r="C29" s="21">
        <v>491526</v>
      </c>
      <c r="D29" s="11">
        <f t="shared" si="0"/>
        <v>0.59869402689656603</v>
      </c>
      <c r="E29" s="21">
        <v>14756</v>
      </c>
      <c r="F29" s="11">
        <f t="shared" si="1"/>
        <v>1.797326908624514E-2</v>
      </c>
      <c r="G29" s="21">
        <v>1310</v>
      </c>
      <c r="H29" s="11">
        <f t="shared" si="2"/>
        <v>1.5956209340594423E-3</v>
      </c>
    </row>
    <row r="30" spans="1:8" x14ac:dyDescent="0.45">
      <c r="A30" s="12" t="s">
        <v>33</v>
      </c>
      <c r="B30" s="20">
        <v>2071737</v>
      </c>
      <c r="C30" s="21">
        <v>1261509</v>
      </c>
      <c r="D30" s="11">
        <f t="shared" si="0"/>
        <v>0.60891367968038412</v>
      </c>
      <c r="E30" s="21">
        <v>35270</v>
      </c>
      <c r="F30" s="11">
        <f t="shared" si="1"/>
        <v>1.7024361682974238E-2</v>
      </c>
      <c r="G30" s="21">
        <v>2509</v>
      </c>
      <c r="H30" s="11">
        <f t="shared" si="2"/>
        <v>1.2110610564951053E-3</v>
      </c>
    </row>
    <row r="31" spans="1:8" x14ac:dyDescent="0.45">
      <c r="A31" s="12" t="s">
        <v>34</v>
      </c>
      <c r="B31" s="20">
        <v>2016791</v>
      </c>
      <c r="C31" s="21">
        <v>1211428</v>
      </c>
      <c r="D31" s="11">
        <f t="shared" si="0"/>
        <v>0.60067106606485254</v>
      </c>
      <c r="E31" s="21">
        <v>29935</v>
      </c>
      <c r="F31" s="11">
        <f t="shared" si="1"/>
        <v>1.4842886546003032E-2</v>
      </c>
      <c r="G31" s="21">
        <v>2775</v>
      </c>
      <c r="H31" s="11">
        <f t="shared" si="2"/>
        <v>1.3759482266630504E-3</v>
      </c>
    </row>
    <row r="32" spans="1:8" x14ac:dyDescent="0.45">
      <c r="A32" s="12" t="s">
        <v>35</v>
      </c>
      <c r="B32" s="20">
        <v>3686259.9999999995</v>
      </c>
      <c r="C32" s="21">
        <v>2125633</v>
      </c>
      <c r="D32" s="11">
        <f t="shared" si="0"/>
        <v>0.57663675378296708</v>
      </c>
      <c r="E32" s="21">
        <v>70233</v>
      </c>
      <c r="F32" s="11">
        <f t="shared" si="1"/>
        <v>1.9052644143386525E-2</v>
      </c>
      <c r="G32" s="21">
        <v>7016</v>
      </c>
      <c r="H32" s="11">
        <f t="shared" si="2"/>
        <v>1.9032840873948124E-3</v>
      </c>
    </row>
    <row r="33" spans="1:8" x14ac:dyDescent="0.45">
      <c r="A33" s="12" t="s">
        <v>36</v>
      </c>
      <c r="B33" s="20">
        <v>7558801.9999999991</v>
      </c>
      <c r="C33" s="21">
        <v>4074721</v>
      </c>
      <c r="D33" s="11">
        <f t="shared" si="0"/>
        <v>0.53906968326462323</v>
      </c>
      <c r="E33" s="21">
        <v>117164</v>
      </c>
      <c r="F33" s="11">
        <f t="shared" si="1"/>
        <v>1.5500339868672313E-2</v>
      </c>
      <c r="G33" s="21">
        <v>11149</v>
      </c>
      <c r="H33" s="11">
        <f t="shared" si="2"/>
        <v>1.474969181624284E-3</v>
      </c>
    </row>
    <row r="34" spans="1:8" x14ac:dyDescent="0.45">
      <c r="A34" s="12" t="s">
        <v>37</v>
      </c>
      <c r="B34" s="20">
        <v>1800557</v>
      </c>
      <c r="C34" s="21">
        <v>1018674</v>
      </c>
      <c r="D34" s="11">
        <f t="shared" si="0"/>
        <v>0.56575493027990786</v>
      </c>
      <c r="E34" s="21">
        <v>31657</v>
      </c>
      <c r="F34" s="11">
        <f t="shared" si="1"/>
        <v>1.7581781637571039E-2</v>
      </c>
      <c r="G34" s="21">
        <v>6392</v>
      </c>
      <c r="H34" s="11">
        <f t="shared" si="2"/>
        <v>3.5500125794406955E-3</v>
      </c>
    </row>
    <row r="35" spans="1:8" x14ac:dyDescent="0.45">
      <c r="A35" s="12" t="s">
        <v>38</v>
      </c>
      <c r="B35" s="20">
        <v>1418843</v>
      </c>
      <c r="C35" s="21">
        <v>791266</v>
      </c>
      <c r="D35" s="11">
        <f t="shared" si="0"/>
        <v>0.55768397208147769</v>
      </c>
      <c r="E35" s="21">
        <v>25840</v>
      </c>
      <c r="F35" s="11">
        <f t="shared" si="1"/>
        <v>1.8212022048951153E-2</v>
      </c>
      <c r="G35" s="21">
        <v>1949</v>
      </c>
      <c r="H35" s="11">
        <f t="shared" si="2"/>
        <v>1.3736544494352089E-3</v>
      </c>
    </row>
    <row r="36" spans="1:8" x14ac:dyDescent="0.45">
      <c r="A36" s="12" t="s">
        <v>39</v>
      </c>
      <c r="B36" s="20">
        <v>2530542</v>
      </c>
      <c r="C36" s="21">
        <v>1343264</v>
      </c>
      <c r="D36" s="11">
        <f t="shared" si="0"/>
        <v>0.53082067003827638</v>
      </c>
      <c r="E36" s="21">
        <v>39121</v>
      </c>
      <c r="F36" s="11">
        <f t="shared" si="1"/>
        <v>1.545953396545088E-2</v>
      </c>
      <c r="G36" s="21">
        <v>3104</v>
      </c>
      <c r="H36" s="11">
        <f t="shared" si="2"/>
        <v>1.226614693611092E-3</v>
      </c>
    </row>
    <row r="37" spans="1:8" x14ac:dyDescent="0.45">
      <c r="A37" s="12" t="s">
        <v>40</v>
      </c>
      <c r="B37" s="20">
        <v>8839511</v>
      </c>
      <c r="C37" s="21">
        <v>4403622</v>
      </c>
      <c r="D37" s="11">
        <f t="shared" si="0"/>
        <v>0.49817484247714605</v>
      </c>
      <c r="E37" s="21">
        <v>124204</v>
      </c>
      <c r="F37" s="11">
        <f t="shared" si="1"/>
        <v>1.405100350008049E-2</v>
      </c>
      <c r="G37" s="21">
        <v>11725</v>
      </c>
      <c r="H37" s="11">
        <f t="shared" si="2"/>
        <v>1.3264308398960077E-3</v>
      </c>
    </row>
    <row r="38" spans="1:8" x14ac:dyDescent="0.45">
      <c r="A38" s="12" t="s">
        <v>41</v>
      </c>
      <c r="B38" s="20">
        <v>5523625</v>
      </c>
      <c r="C38" s="21">
        <v>2980922</v>
      </c>
      <c r="D38" s="11">
        <f t="shared" si="0"/>
        <v>0.53966770010636134</v>
      </c>
      <c r="E38" s="21">
        <v>75147</v>
      </c>
      <c r="F38" s="11">
        <f t="shared" si="1"/>
        <v>1.3604652741632533E-2</v>
      </c>
      <c r="G38" s="21">
        <v>9066</v>
      </c>
      <c r="H38" s="11">
        <f t="shared" si="2"/>
        <v>1.6413134490484058E-3</v>
      </c>
    </row>
    <row r="39" spans="1:8" x14ac:dyDescent="0.45">
      <c r="A39" s="12" t="s">
        <v>42</v>
      </c>
      <c r="B39" s="20">
        <v>1344738.9999999998</v>
      </c>
      <c r="C39" s="21">
        <v>774424</v>
      </c>
      <c r="D39" s="11">
        <f t="shared" si="0"/>
        <v>0.5758916786082654</v>
      </c>
      <c r="E39" s="21">
        <v>15756</v>
      </c>
      <c r="F39" s="11">
        <f t="shared" si="1"/>
        <v>1.1716771804788887E-2</v>
      </c>
      <c r="G39" s="21">
        <v>1136</v>
      </c>
      <c r="H39" s="11">
        <f t="shared" si="2"/>
        <v>8.4477359547094279E-4</v>
      </c>
    </row>
    <row r="40" spans="1:8" x14ac:dyDescent="0.45">
      <c r="A40" s="12" t="s">
        <v>43</v>
      </c>
      <c r="B40" s="20">
        <v>944432</v>
      </c>
      <c r="C40" s="21">
        <v>556835</v>
      </c>
      <c r="D40" s="11">
        <f t="shared" si="0"/>
        <v>0.58959776881765968</v>
      </c>
      <c r="E40" s="21">
        <v>9984</v>
      </c>
      <c r="F40" s="11">
        <f t="shared" si="1"/>
        <v>1.0571433411828486E-2</v>
      </c>
      <c r="G40" s="21">
        <v>983</v>
      </c>
      <c r="H40" s="11">
        <f t="shared" si="2"/>
        <v>1.0408372439730971E-3</v>
      </c>
    </row>
    <row r="41" spans="1:8" x14ac:dyDescent="0.45">
      <c r="A41" s="12" t="s">
        <v>44</v>
      </c>
      <c r="B41" s="20">
        <v>556788</v>
      </c>
      <c r="C41" s="21">
        <v>319909</v>
      </c>
      <c r="D41" s="11">
        <f t="shared" si="0"/>
        <v>0.57456159256305817</v>
      </c>
      <c r="E41" s="21">
        <v>8518</v>
      </c>
      <c r="F41" s="11">
        <f t="shared" si="1"/>
        <v>1.529846189213848E-2</v>
      </c>
      <c r="G41" s="21">
        <v>703</v>
      </c>
      <c r="H41" s="11">
        <f t="shared" si="2"/>
        <v>1.262599050266888E-3</v>
      </c>
    </row>
    <row r="42" spans="1:8" x14ac:dyDescent="0.45">
      <c r="A42" s="12" t="s">
        <v>45</v>
      </c>
      <c r="B42" s="20">
        <v>672814.99999999988</v>
      </c>
      <c r="C42" s="21">
        <v>393991</v>
      </c>
      <c r="D42" s="11">
        <f t="shared" si="0"/>
        <v>0.58558593372621015</v>
      </c>
      <c r="E42" s="21">
        <v>12853</v>
      </c>
      <c r="F42" s="11">
        <f t="shared" si="1"/>
        <v>1.9103319634669266E-2</v>
      </c>
      <c r="G42" s="21">
        <v>1044</v>
      </c>
      <c r="H42" s="11">
        <f t="shared" si="2"/>
        <v>1.5516895431879495E-3</v>
      </c>
    </row>
    <row r="43" spans="1:8" x14ac:dyDescent="0.45">
      <c r="A43" s="12" t="s">
        <v>46</v>
      </c>
      <c r="B43" s="20">
        <v>1893791</v>
      </c>
      <c r="C43" s="21">
        <v>1045470</v>
      </c>
      <c r="D43" s="11">
        <f t="shared" si="0"/>
        <v>0.55205141433241578</v>
      </c>
      <c r="E43" s="21">
        <v>27088</v>
      </c>
      <c r="F43" s="11">
        <f t="shared" si="1"/>
        <v>1.4303584714469549E-2</v>
      </c>
      <c r="G43" s="21">
        <v>3406</v>
      </c>
      <c r="H43" s="11">
        <f t="shared" si="2"/>
        <v>1.7985089167706469E-3</v>
      </c>
    </row>
    <row r="44" spans="1:8" x14ac:dyDescent="0.45">
      <c r="A44" s="12" t="s">
        <v>47</v>
      </c>
      <c r="B44" s="20">
        <v>2812432.9999999995</v>
      </c>
      <c r="C44" s="21">
        <v>1572750</v>
      </c>
      <c r="D44" s="11">
        <f t="shared" si="0"/>
        <v>0.55921332170401938</v>
      </c>
      <c r="E44" s="21">
        <v>37758</v>
      </c>
      <c r="F44" s="11">
        <f t="shared" si="1"/>
        <v>1.3425386489207033E-2</v>
      </c>
      <c r="G44" s="21">
        <v>4771</v>
      </c>
      <c r="H44" s="11">
        <f t="shared" si="2"/>
        <v>1.69639596747727E-3</v>
      </c>
    </row>
    <row r="45" spans="1:8" x14ac:dyDescent="0.45">
      <c r="A45" s="12" t="s">
        <v>48</v>
      </c>
      <c r="B45" s="20">
        <v>1356110</v>
      </c>
      <c r="C45" s="21">
        <v>844817</v>
      </c>
      <c r="D45" s="11">
        <f t="shared" si="0"/>
        <v>0.6229708504472351</v>
      </c>
      <c r="E45" s="21">
        <v>14606</v>
      </c>
      <c r="F45" s="11">
        <f t="shared" si="1"/>
        <v>1.0770512716520046E-2</v>
      </c>
      <c r="G45" s="21">
        <v>1583</v>
      </c>
      <c r="H45" s="11">
        <f t="shared" si="2"/>
        <v>1.1673094365501325E-3</v>
      </c>
    </row>
    <row r="46" spans="1:8" x14ac:dyDescent="0.45">
      <c r="A46" s="12" t="s">
        <v>49</v>
      </c>
      <c r="B46" s="20">
        <v>734949</v>
      </c>
      <c r="C46" s="21">
        <v>437157</v>
      </c>
      <c r="D46" s="11">
        <f t="shared" si="0"/>
        <v>0.59481270128947727</v>
      </c>
      <c r="E46" s="21">
        <v>10117</v>
      </c>
      <c r="F46" s="11">
        <f t="shared" si="1"/>
        <v>1.376558101310431E-2</v>
      </c>
      <c r="G46" s="21">
        <v>1328</v>
      </c>
      <c r="H46" s="11">
        <f t="shared" si="2"/>
        <v>1.8069280997729095E-3</v>
      </c>
    </row>
    <row r="47" spans="1:8" x14ac:dyDescent="0.45">
      <c r="A47" s="12" t="s">
        <v>50</v>
      </c>
      <c r="B47" s="20">
        <v>973896</v>
      </c>
      <c r="C47" s="21">
        <v>555190</v>
      </c>
      <c r="D47" s="11">
        <f t="shared" si="0"/>
        <v>0.57007113695918255</v>
      </c>
      <c r="E47" s="21">
        <v>21010</v>
      </c>
      <c r="F47" s="11">
        <f t="shared" si="1"/>
        <v>2.1573145387187131E-2</v>
      </c>
      <c r="G47" s="21">
        <v>7615</v>
      </c>
      <c r="H47" s="11">
        <f t="shared" si="2"/>
        <v>7.8191100487115667E-3</v>
      </c>
    </row>
    <row r="48" spans="1:8" x14ac:dyDescent="0.45">
      <c r="A48" s="12" t="s">
        <v>51</v>
      </c>
      <c r="B48" s="20">
        <v>1356219</v>
      </c>
      <c r="C48" s="21">
        <v>798026</v>
      </c>
      <c r="D48" s="11">
        <f t="shared" si="0"/>
        <v>0.58841971687463457</v>
      </c>
      <c r="E48" s="21">
        <v>23849</v>
      </c>
      <c r="F48" s="11">
        <f t="shared" si="1"/>
        <v>1.7584918070016716E-2</v>
      </c>
      <c r="G48" s="21">
        <v>815</v>
      </c>
      <c r="H48" s="11">
        <f t="shared" si="2"/>
        <v>6.0093539465233862E-4</v>
      </c>
    </row>
    <row r="49" spans="1:8" x14ac:dyDescent="0.45">
      <c r="A49" s="12" t="s">
        <v>52</v>
      </c>
      <c r="B49" s="20">
        <v>701167</v>
      </c>
      <c r="C49" s="21">
        <v>400204</v>
      </c>
      <c r="D49" s="11">
        <f t="shared" si="0"/>
        <v>0.57076844745973498</v>
      </c>
      <c r="E49" s="21">
        <v>10517</v>
      </c>
      <c r="F49" s="11">
        <f t="shared" si="1"/>
        <v>1.4999279772151285E-2</v>
      </c>
      <c r="G49" s="21">
        <v>1157</v>
      </c>
      <c r="H49" s="11">
        <f t="shared" si="2"/>
        <v>1.6501061801254195E-3</v>
      </c>
    </row>
    <row r="50" spans="1:8" x14ac:dyDescent="0.45">
      <c r="A50" s="12" t="s">
        <v>53</v>
      </c>
      <c r="B50" s="20">
        <v>5124170</v>
      </c>
      <c r="C50" s="21">
        <v>2798811</v>
      </c>
      <c r="D50" s="11">
        <f t="shared" si="0"/>
        <v>0.5461979208340082</v>
      </c>
      <c r="E50" s="21">
        <v>59063</v>
      </c>
      <c r="F50" s="11">
        <f t="shared" si="1"/>
        <v>1.1526354512047804E-2</v>
      </c>
      <c r="G50" s="21">
        <v>6899</v>
      </c>
      <c r="H50" s="11">
        <f t="shared" si="2"/>
        <v>1.3463643868177676E-3</v>
      </c>
    </row>
    <row r="51" spans="1:8" x14ac:dyDescent="0.45">
      <c r="A51" s="12" t="s">
        <v>54</v>
      </c>
      <c r="B51" s="20">
        <v>818222</v>
      </c>
      <c r="C51" s="21">
        <v>457001</v>
      </c>
      <c r="D51" s="11">
        <f t="shared" si="0"/>
        <v>0.55852934778092012</v>
      </c>
      <c r="E51" s="21">
        <v>11284</v>
      </c>
      <c r="F51" s="11">
        <f t="shared" si="1"/>
        <v>1.3790878270200507E-2</v>
      </c>
      <c r="G51" s="21">
        <v>1006</v>
      </c>
      <c r="H51" s="11">
        <f t="shared" si="2"/>
        <v>1.2294951736814704E-3</v>
      </c>
    </row>
    <row r="52" spans="1:8" x14ac:dyDescent="0.45">
      <c r="A52" s="12" t="s">
        <v>55</v>
      </c>
      <c r="B52" s="20">
        <v>1335937.9999999998</v>
      </c>
      <c r="C52" s="21">
        <v>810092</v>
      </c>
      <c r="D52" s="11">
        <f t="shared" si="0"/>
        <v>0.60638442801986325</v>
      </c>
      <c r="E52" s="21">
        <v>14780</v>
      </c>
      <c r="F52" s="11">
        <f t="shared" si="1"/>
        <v>1.1063387672182394E-2</v>
      </c>
      <c r="G52" s="21">
        <v>1492</v>
      </c>
      <c r="H52" s="11">
        <f t="shared" si="2"/>
        <v>1.1168182954598195E-3</v>
      </c>
    </row>
    <row r="53" spans="1:8" x14ac:dyDescent="0.45">
      <c r="A53" s="12" t="s">
        <v>56</v>
      </c>
      <c r="B53" s="20">
        <v>1758645</v>
      </c>
      <c r="C53" s="21">
        <v>1077820</v>
      </c>
      <c r="D53" s="11">
        <f t="shared" si="0"/>
        <v>0.61286956719519858</v>
      </c>
      <c r="E53" s="21">
        <v>22024</v>
      </c>
      <c r="F53" s="11">
        <f t="shared" si="1"/>
        <v>1.2523277864492265E-2</v>
      </c>
      <c r="G53" s="21">
        <v>2216</v>
      </c>
      <c r="H53" s="11">
        <f t="shared" si="2"/>
        <v>1.2600610128820767E-3</v>
      </c>
    </row>
    <row r="54" spans="1:8" x14ac:dyDescent="0.45">
      <c r="A54" s="12" t="s">
        <v>57</v>
      </c>
      <c r="B54" s="20">
        <v>1141741</v>
      </c>
      <c r="C54" s="21">
        <v>652489</v>
      </c>
      <c r="D54" s="11">
        <f t="shared" si="0"/>
        <v>0.57148600251720838</v>
      </c>
      <c r="E54" s="21">
        <v>20203</v>
      </c>
      <c r="F54" s="11">
        <f t="shared" si="1"/>
        <v>1.7694906287853376E-2</v>
      </c>
      <c r="G54" s="21">
        <v>3002</v>
      </c>
      <c r="H54" s="11">
        <f t="shared" si="2"/>
        <v>2.6293178575526321E-3</v>
      </c>
    </row>
    <row r="55" spans="1:8" x14ac:dyDescent="0.45">
      <c r="A55" s="12" t="s">
        <v>58</v>
      </c>
      <c r="B55" s="20">
        <v>1087241</v>
      </c>
      <c r="C55" s="21">
        <v>612323</v>
      </c>
      <c r="D55" s="11">
        <f t="shared" si="0"/>
        <v>0.56318976197549575</v>
      </c>
      <c r="E55" s="21">
        <v>18511</v>
      </c>
      <c r="F55" s="11">
        <f t="shared" si="1"/>
        <v>1.7025664043206611E-2</v>
      </c>
      <c r="G55" s="21">
        <v>2060</v>
      </c>
      <c r="H55" s="11">
        <f t="shared" si="2"/>
        <v>1.8947041180382271E-3</v>
      </c>
    </row>
    <row r="56" spans="1:8" x14ac:dyDescent="0.45">
      <c r="A56" s="12" t="s">
        <v>59</v>
      </c>
      <c r="B56" s="20">
        <v>1617517</v>
      </c>
      <c r="C56" s="21">
        <v>941385</v>
      </c>
      <c r="D56" s="11">
        <f t="shared" si="0"/>
        <v>0.58199388321730161</v>
      </c>
      <c r="E56" s="21">
        <v>25569</v>
      </c>
      <c r="F56" s="11">
        <f t="shared" si="1"/>
        <v>1.5807561837062608E-2</v>
      </c>
      <c r="G56" s="21">
        <v>3879</v>
      </c>
      <c r="H56" s="11">
        <f t="shared" si="2"/>
        <v>2.3981200815818321E-3</v>
      </c>
    </row>
    <row r="57" spans="1:8" x14ac:dyDescent="0.45">
      <c r="A57" s="12" t="s">
        <v>60</v>
      </c>
      <c r="B57" s="20">
        <v>1485118</v>
      </c>
      <c r="C57" s="21">
        <v>620521</v>
      </c>
      <c r="D57" s="11">
        <f t="shared" si="0"/>
        <v>0.41782605826607716</v>
      </c>
      <c r="E57" s="21">
        <v>16971</v>
      </c>
      <c r="F57" s="11">
        <f t="shared" si="1"/>
        <v>1.1427374794460777E-2</v>
      </c>
      <c r="G57" s="21">
        <v>1500</v>
      </c>
      <c r="H57" s="11">
        <f t="shared" si="2"/>
        <v>1.0100207525597293E-3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5" sqref="G5:H5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（5月19日公表時点）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44699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14761843</v>
      </c>
      <c r="D10" s="11">
        <f>C10/$B10</f>
        <v>0.53583889989310707</v>
      </c>
      <c r="E10" s="21">
        <f>SUM(E11:E30)</f>
        <v>424834</v>
      </c>
      <c r="F10" s="11">
        <f>E10/$B10</f>
        <v>1.5421013703857183E-2</v>
      </c>
      <c r="G10" s="21">
        <f>SUM(G11:G30)</f>
        <v>48426</v>
      </c>
      <c r="H10" s="11">
        <f>G10/$B10</f>
        <v>1.7578113089418172E-3</v>
      </c>
    </row>
    <row r="11" spans="1:8" x14ac:dyDescent="0.45">
      <c r="A11" s="12" t="s">
        <v>70</v>
      </c>
      <c r="B11" s="20">
        <v>1961575</v>
      </c>
      <c r="C11" s="21">
        <v>1058606</v>
      </c>
      <c r="D11" s="11">
        <f t="shared" ref="D11:D30" si="0">C11/$B11</f>
        <v>0.53967143749283097</v>
      </c>
      <c r="E11" s="21">
        <v>43439</v>
      </c>
      <c r="F11" s="11">
        <f t="shared" ref="F11:F30" si="1">E11/$B11</f>
        <v>2.2144960044861911E-2</v>
      </c>
      <c r="G11" s="21">
        <v>8903</v>
      </c>
      <c r="H11" s="11">
        <f t="shared" ref="H11:H30" si="2">G11/$B11</f>
        <v>4.5386997693180227E-3</v>
      </c>
    </row>
    <row r="12" spans="1:8" x14ac:dyDescent="0.45">
      <c r="A12" s="12" t="s">
        <v>71</v>
      </c>
      <c r="B12" s="20">
        <v>1065932</v>
      </c>
      <c r="C12" s="21">
        <v>575246</v>
      </c>
      <c r="D12" s="11">
        <f t="shared" si="0"/>
        <v>0.53966481914418551</v>
      </c>
      <c r="E12" s="21">
        <v>22860</v>
      </c>
      <c r="F12" s="11">
        <f t="shared" si="1"/>
        <v>2.1446020946927196E-2</v>
      </c>
      <c r="G12" s="21">
        <v>4423</v>
      </c>
      <c r="H12" s="11">
        <f t="shared" si="2"/>
        <v>4.1494204133096669E-3</v>
      </c>
    </row>
    <row r="13" spans="1:8" x14ac:dyDescent="0.45">
      <c r="A13" s="12" t="s">
        <v>72</v>
      </c>
      <c r="B13" s="20">
        <v>1324589</v>
      </c>
      <c r="C13" s="21">
        <v>709144</v>
      </c>
      <c r="D13" s="11">
        <f t="shared" si="0"/>
        <v>0.5353690842970914</v>
      </c>
      <c r="E13" s="21">
        <v>26250</v>
      </c>
      <c r="F13" s="11">
        <f t="shared" si="1"/>
        <v>1.9817467908913634E-2</v>
      </c>
      <c r="G13" s="21">
        <v>3023</v>
      </c>
      <c r="H13" s="11">
        <f t="shared" si="2"/>
        <v>2.2822173519484157E-3</v>
      </c>
    </row>
    <row r="14" spans="1:8" x14ac:dyDescent="0.45">
      <c r="A14" s="12" t="s">
        <v>73</v>
      </c>
      <c r="B14" s="20">
        <v>974726</v>
      </c>
      <c r="C14" s="21">
        <v>561103</v>
      </c>
      <c r="D14" s="11">
        <f t="shared" si="0"/>
        <v>0.57565202939082372</v>
      </c>
      <c r="E14" s="21">
        <v>15673</v>
      </c>
      <c r="F14" s="11">
        <f t="shared" si="1"/>
        <v>1.6079390515898826E-2</v>
      </c>
      <c r="G14" s="21">
        <v>1169</v>
      </c>
      <c r="H14" s="11">
        <f t="shared" si="2"/>
        <v>1.1993113962282733E-3</v>
      </c>
    </row>
    <row r="15" spans="1:8" x14ac:dyDescent="0.45">
      <c r="A15" s="12" t="s">
        <v>74</v>
      </c>
      <c r="B15" s="20">
        <v>3759920</v>
      </c>
      <c r="C15" s="21">
        <v>2126294</v>
      </c>
      <c r="D15" s="11">
        <f t="shared" si="0"/>
        <v>0.56551575565437562</v>
      </c>
      <c r="E15" s="21">
        <v>57782</v>
      </c>
      <c r="F15" s="11">
        <f t="shared" si="1"/>
        <v>1.5367880167663142E-2</v>
      </c>
      <c r="G15" s="21">
        <v>5036</v>
      </c>
      <c r="H15" s="11">
        <f t="shared" si="2"/>
        <v>1.339390199791485E-3</v>
      </c>
    </row>
    <row r="16" spans="1:8" x14ac:dyDescent="0.45">
      <c r="A16" s="12" t="s">
        <v>75</v>
      </c>
      <c r="B16" s="20">
        <v>1521562.0000000002</v>
      </c>
      <c r="C16" s="21">
        <v>820164</v>
      </c>
      <c r="D16" s="11">
        <f t="shared" si="0"/>
        <v>0.53902765710500122</v>
      </c>
      <c r="E16" s="21">
        <v>21220</v>
      </c>
      <c r="F16" s="11">
        <f t="shared" si="1"/>
        <v>1.3946194765642147E-2</v>
      </c>
      <c r="G16" s="21">
        <v>2187</v>
      </c>
      <c r="H16" s="11">
        <f t="shared" si="2"/>
        <v>1.4373387348001591E-3</v>
      </c>
    </row>
    <row r="17" spans="1:8" x14ac:dyDescent="0.45">
      <c r="A17" s="12" t="s">
        <v>76</v>
      </c>
      <c r="B17" s="20">
        <v>718601</v>
      </c>
      <c r="C17" s="21">
        <v>414869</v>
      </c>
      <c r="D17" s="11">
        <f t="shared" si="0"/>
        <v>0.57732872623333398</v>
      </c>
      <c r="E17" s="21">
        <v>8589</v>
      </c>
      <c r="F17" s="11">
        <f t="shared" si="1"/>
        <v>1.1952390826063421E-2</v>
      </c>
      <c r="G17" s="21">
        <v>360</v>
      </c>
      <c r="H17" s="11">
        <f t="shared" si="2"/>
        <v>5.0097341918533373E-4</v>
      </c>
    </row>
    <row r="18" spans="1:8" x14ac:dyDescent="0.45">
      <c r="A18" s="12" t="s">
        <v>77</v>
      </c>
      <c r="B18" s="20">
        <v>784774</v>
      </c>
      <c r="C18" s="21">
        <v>468392</v>
      </c>
      <c r="D18" s="11">
        <f t="shared" si="0"/>
        <v>0.59684953884812697</v>
      </c>
      <c r="E18" s="21">
        <v>16686</v>
      </c>
      <c r="F18" s="11">
        <f t="shared" si="1"/>
        <v>2.1262172294189155E-2</v>
      </c>
      <c r="G18" s="21">
        <v>904</v>
      </c>
      <c r="H18" s="11">
        <f t="shared" si="2"/>
        <v>1.1519239934044707E-3</v>
      </c>
    </row>
    <row r="19" spans="1:8" x14ac:dyDescent="0.45">
      <c r="A19" s="12" t="s">
        <v>78</v>
      </c>
      <c r="B19" s="20">
        <v>694295.99999999988</v>
      </c>
      <c r="C19" s="21">
        <v>389614</v>
      </c>
      <c r="D19" s="11">
        <f t="shared" si="0"/>
        <v>0.56116411444110303</v>
      </c>
      <c r="E19" s="21">
        <v>14931</v>
      </c>
      <c r="F19" s="11">
        <f t="shared" si="1"/>
        <v>2.1505236959452455E-2</v>
      </c>
      <c r="G19" s="21">
        <v>1852</v>
      </c>
      <c r="H19" s="11">
        <f t="shared" si="2"/>
        <v>2.6674501941535028E-3</v>
      </c>
    </row>
    <row r="20" spans="1:8" x14ac:dyDescent="0.45">
      <c r="A20" s="12" t="s">
        <v>79</v>
      </c>
      <c r="B20" s="20">
        <v>799966</v>
      </c>
      <c r="C20" s="21">
        <v>474482</v>
      </c>
      <c r="D20" s="11">
        <f t="shared" si="0"/>
        <v>0.59312770792758696</v>
      </c>
      <c r="E20" s="21">
        <v>9823</v>
      </c>
      <c r="F20" s="11">
        <f t="shared" si="1"/>
        <v>1.2279271869054436E-2</v>
      </c>
      <c r="G20" s="21">
        <v>1039</v>
      </c>
      <c r="H20" s="11">
        <f t="shared" si="2"/>
        <v>1.2988051992209669E-3</v>
      </c>
    </row>
    <row r="21" spans="1:8" x14ac:dyDescent="0.45">
      <c r="A21" s="12" t="s">
        <v>80</v>
      </c>
      <c r="B21" s="20">
        <v>2300944</v>
      </c>
      <c r="C21" s="21">
        <v>1201278</v>
      </c>
      <c r="D21" s="11">
        <f t="shared" si="0"/>
        <v>0.52208050261110217</v>
      </c>
      <c r="E21" s="21">
        <v>35109</v>
      </c>
      <c r="F21" s="11">
        <f t="shared" si="1"/>
        <v>1.525851998136417E-2</v>
      </c>
      <c r="G21" s="21">
        <v>3727</v>
      </c>
      <c r="H21" s="11">
        <f t="shared" si="2"/>
        <v>1.619769972672086E-3</v>
      </c>
    </row>
    <row r="22" spans="1:8" x14ac:dyDescent="0.45">
      <c r="A22" s="12" t="s">
        <v>81</v>
      </c>
      <c r="B22" s="20">
        <v>1400720</v>
      </c>
      <c r="C22" s="21">
        <v>723888</v>
      </c>
      <c r="D22" s="11">
        <f t="shared" si="0"/>
        <v>0.51679707578959388</v>
      </c>
      <c r="E22" s="21">
        <v>20415</v>
      </c>
      <c r="F22" s="11">
        <f t="shared" si="1"/>
        <v>1.4574647324233251E-2</v>
      </c>
      <c r="G22" s="21">
        <v>2053</v>
      </c>
      <c r="H22" s="11">
        <f t="shared" si="2"/>
        <v>1.465674795819293E-3</v>
      </c>
    </row>
    <row r="23" spans="1:8" x14ac:dyDescent="0.45">
      <c r="A23" s="12" t="s">
        <v>82</v>
      </c>
      <c r="B23" s="20">
        <v>2739963</v>
      </c>
      <c r="C23" s="21">
        <v>1252748</v>
      </c>
      <c r="D23" s="11">
        <f t="shared" si="0"/>
        <v>0.45721347332062512</v>
      </c>
      <c r="E23" s="21">
        <v>44690</v>
      </c>
      <c r="F23" s="11">
        <f t="shared" si="1"/>
        <v>1.6310439228558925E-2</v>
      </c>
      <c r="G23" s="21">
        <v>3794</v>
      </c>
      <c r="H23" s="11">
        <f t="shared" si="2"/>
        <v>1.3846902312184507E-3</v>
      </c>
    </row>
    <row r="24" spans="1:8" x14ac:dyDescent="0.45">
      <c r="A24" s="12" t="s">
        <v>83</v>
      </c>
      <c r="B24" s="20">
        <v>831479.00000000012</v>
      </c>
      <c r="C24" s="21">
        <v>433927</v>
      </c>
      <c r="D24" s="11">
        <f t="shared" si="0"/>
        <v>0.52187367329782219</v>
      </c>
      <c r="E24" s="21">
        <v>9260</v>
      </c>
      <c r="F24" s="11">
        <f t="shared" si="1"/>
        <v>1.1136781566341422E-2</v>
      </c>
      <c r="G24" s="21">
        <v>482</v>
      </c>
      <c r="H24" s="11">
        <f t="shared" si="2"/>
        <v>5.7968992602338719E-4</v>
      </c>
    </row>
    <row r="25" spans="1:8" x14ac:dyDescent="0.45">
      <c r="A25" s="12" t="s">
        <v>84</v>
      </c>
      <c r="B25" s="20">
        <v>1526835</v>
      </c>
      <c r="C25" s="21">
        <v>781283</v>
      </c>
      <c r="D25" s="11">
        <f t="shared" si="0"/>
        <v>0.5117010024003904</v>
      </c>
      <c r="E25" s="21">
        <v>18272</v>
      </c>
      <c r="F25" s="11">
        <f t="shared" si="1"/>
        <v>1.1967239420107608E-2</v>
      </c>
      <c r="G25" s="21">
        <v>1750</v>
      </c>
      <c r="H25" s="11">
        <f t="shared" si="2"/>
        <v>1.1461618315011118E-3</v>
      </c>
    </row>
    <row r="26" spans="1:8" x14ac:dyDescent="0.45">
      <c r="A26" s="12" t="s">
        <v>85</v>
      </c>
      <c r="B26" s="20">
        <v>708155</v>
      </c>
      <c r="C26" s="21">
        <v>364472</v>
      </c>
      <c r="D26" s="11">
        <f t="shared" si="0"/>
        <v>0.51467828370907498</v>
      </c>
      <c r="E26" s="21">
        <v>8311</v>
      </c>
      <c r="F26" s="11">
        <f t="shared" si="1"/>
        <v>1.1736131214211578E-2</v>
      </c>
      <c r="G26" s="21">
        <v>935</v>
      </c>
      <c r="H26" s="11">
        <f t="shared" si="2"/>
        <v>1.3203324131016514E-3</v>
      </c>
    </row>
    <row r="27" spans="1:8" x14ac:dyDescent="0.45">
      <c r="A27" s="12" t="s">
        <v>86</v>
      </c>
      <c r="B27" s="20">
        <v>1194817</v>
      </c>
      <c r="C27" s="21">
        <v>631657</v>
      </c>
      <c r="D27" s="11">
        <f t="shared" si="0"/>
        <v>0.52866422221980436</v>
      </c>
      <c r="E27" s="21">
        <v>17559</v>
      </c>
      <c r="F27" s="11">
        <f t="shared" si="1"/>
        <v>1.4695974362601135E-2</v>
      </c>
      <c r="G27" s="21">
        <v>1817</v>
      </c>
      <c r="H27" s="11">
        <f t="shared" si="2"/>
        <v>1.5207349744772631E-3</v>
      </c>
    </row>
    <row r="28" spans="1:8" x14ac:dyDescent="0.45">
      <c r="A28" s="12" t="s">
        <v>87</v>
      </c>
      <c r="B28" s="20">
        <v>944709</v>
      </c>
      <c r="C28" s="21">
        <v>526909</v>
      </c>
      <c r="D28" s="11">
        <f t="shared" si="0"/>
        <v>0.55774741216607437</v>
      </c>
      <c r="E28" s="21">
        <v>13051</v>
      </c>
      <c r="F28" s="11">
        <f t="shared" si="1"/>
        <v>1.3814836102969274E-2</v>
      </c>
      <c r="G28" s="21">
        <v>2536</v>
      </c>
      <c r="H28" s="11">
        <f t="shared" si="2"/>
        <v>2.6844245159091317E-3</v>
      </c>
    </row>
    <row r="29" spans="1:8" x14ac:dyDescent="0.45">
      <c r="A29" s="12" t="s">
        <v>88</v>
      </c>
      <c r="B29" s="20">
        <v>1562767</v>
      </c>
      <c r="C29" s="21">
        <v>822538</v>
      </c>
      <c r="D29" s="11">
        <f t="shared" si="0"/>
        <v>0.52633437998114885</v>
      </c>
      <c r="E29" s="21">
        <v>12644</v>
      </c>
      <c r="F29" s="11">
        <f t="shared" si="1"/>
        <v>8.0907774479496951E-3</v>
      </c>
      <c r="G29" s="21">
        <v>1402</v>
      </c>
      <c r="H29" s="11">
        <f t="shared" si="2"/>
        <v>8.9712669898967662E-4</v>
      </c>
    </row>
    <row r="30" spans="1:8" x14ac:dyDescent="0.45">
      <c r="A30" s="12" t="s">
        <v>89</v>
      </c>
      <c r="B30" s="20">
        <v>732702</v>
      </c>
      <c r="C30" s="21">
        <v>425229</v>
      </c>
      <c r="D30" s="11">
        <f t="shared" si="0"/>
        <v>0.58035736220182288</v>
      </c>
      <c r="E30" s="21">
        <v>8270</v>
      </c>
      <c r="F30" s="11">
        <f t="shared" si="1"/>
        <v>1.128698979940003E-2</v>
      </c>
      <c r="G30" s="21">
        <v>1034</v>
      </c>
      <c r="H30" s="11">
        <f t="shared" si="2"/>
        <v>1.4112149277605358E-3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44699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5279018</v>
      </c>
      <c r="D39" s="11">
        <f>C39/$B39</f>
        <v>0.55146231030685711</v>
      </c>
      <c r="E39" s="21">
        <v>99542</v>
      </c>
      <c r="F39" s="11">
        <f>E39/$B39</f>
        <v>1.0398460716096283E-2</v>
      </c>
      <c r="G39" s="21">
        <v>10425</v>
      </c>
      <c r="H39" s="11">
        <f>G39/$B39</f>
        <v>1.0890272745705707E-3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4" width="13.09765625" customWidth="1"/>
    <col min="16" max="16" width="11.59765625" bestFit="1" customWidth="1"/>
  </cols>
  <sheetData>
    <row r="1" spans="1:16" x14ac:dyDescent="0.45">
      <c r="A1" s="22" t="s">
        <v>94</v>
      </c>
      <c r="B1" s="23"/>
      <c r="C1" s="24"/>
      <c r="D1" s="24"/>
      <c r="E1" s="24"/>
      <c r="F1" s="24"/>
      <c r="J1" s="25"/>
    </row>
    <row r="2" spans="1:16" x14ac:dyDescent="0.45">
      <c r="A2" s="22"/>
      <c r="B2" s="22"/>
      <c r="C2" s="22"/>
      <c r="D2" s="22"/>
      <c r="E2" s="22"/>
      <c r="F2" s="22"/>
      <c r="G2" s="22"/>
      <c r="H2" s="22"/>
      <c r="I2" s="22"/>
      <c r="N2" s="26" t="str">
        <f>'進捗状況 (都道府県別)'!H3</f>
        <v>（5月19日公表時点）</v>
      </c>
    </row>
    <row r="3" spans="1:16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7"/>
    </row>
    <row r="4" spans="1:16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8"/>
      <c r="N4" s="92"/>
    </row>
    <row r="5" spans="1:16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  <c r="N5" s="61" t="s">
        <v>104</v>
      </c>
    </row>
    <row r="6" spans="1:16" x14ac:dyDescent="0.45">
      <c r="A6" s="90"/>
      <c r="B6" s="90"/>
      <c r="C6" s="29" t="s">
        <v>9</v>
      </c>
      <c r="D6" s="29" t="s">
        <v>105</v>
      </c>
      <c r="E6" s="29" t="s">
        <v>9</v>
      </c>
      <c r="F6" s="29" t="s">
        <v>105</v>
      </c>
      <c r="G6" s="29" t="s">
        <v>9</v>
      </c>
      <c r="H6" s="29" t="s">
        <v>105</v>
      </c>
      <c r="I6" s="99" t="s">
        <v>9</v>
      </c>
      <c r="J6" s="100"/>
      <c r="K6" s="100"/>
      <c r="L6" s="100"/>
      <c r="M6" s="100"/>
      <c r="N6" s="101"/>
      <c r="P6" s="30" t="s">
        <v>106</v>
      </c>
    </row>
    <row r="7" spans="1:16" x14ac:dyDescent="0.45">
      <c r="A7" s="31" t="s">
        <v>13</v>
      </c>
      <c r="B7" s="32">
        <f>C7+E7+G7</f>
        <v>276851636</v>
      </c>
      <c r="C7" s="32">
        <f t="shared" ref="C7:J7" si="0">SUM(C8:C54)</f>
        <v>103390627</v>
      </c>
      <c r="D7" s="33">
        <f t="shared" ref="D7:D54" si="1">C7/P7</f>
        <v>0.81638127514286485</v>
      </c>
      <c r="E7" s="32">
        <f t="shared" si="0"/>
        <v>101800056</v>
      </c>
      <c r="F7" s="34">
        <f t="shared" ref="F7:F54" si="2">E7/P7</f>
        <v>0.80382198984918674</v>
      </c>
      <c r="G7" s="35">
        <f t="shared" si="0"/>
        <v>71660953</v>
      </c>
      <c r="H7" s="34">
        <f t="shared" ref="H7:H54" si="3">G7/P7</f>
        <v>0.56584104270973135</v>
      </c>
      <c r="I7" s="35">
        <f t="shared" si="0"/>
        <v>1019350</v>
      </c>
      <c r="J7" s="35">
        <f t="shared" si="0"/>
        <v>5211983</v>
      </c>
      <c r="K7" s="35">
        <f>SUM(K8:K54)</f>
        <v>23123136</v>
      </c>
      <c r="L7" s="35">
        <f>SUM(L8:L54)</f>
        <v>25303609</v>
      </c>
      <c r="M7" s="35">
        <f>SUM(M8:M54)</f>
        <v>13569377</v>
      </c>
      <c r="N7" s="35">
        <f>SUM(N8:N54)</f>
        <v>3433498</v>
      </c>
      <c r="P7" s="1">
        <v>126645025</v>
      </c>
    </row>
    <row r="8" spans="1:16" x14ac:dyDescent="0.45">
      <c r="A8" s="36" t="s">
        <v>14</v>
      </c>
      <c r="B8" s="32">
        <f t="shared" ref="B8:B54" si="4">C8+E8+G8</f>
        <v>11593418</v>
      </c>
      <c r="C8" s="37">
        <f>SUM(一般接種!D7+一般接種!G7+一般接種!J7+医療従事者等!C5)</f>
        <v>4303992</v>
      </c>
      <c r="D8" s="33">
        <f t="shared" si="1"/>
        <v>0.82347788802784527</v>
      </c>
      <c r="E8" s="37">
        <f>SUM(一般接種!E7+一般接種!H7+一般接種!K7+医療従事者等!D5)</f>
        <v>4232731</v>
      </c>
      <c r="F8" s="34">
        <f t="shared" si="2"/>
        <v>0.80984360204897909</v>
      </c>
      <c r="G8" s="32">
        <f>SUM(I8:N8)</f>
        <v>3056695</v>
      </c>
      <c r="H8" s="34">
        <f t="shared" si="3"/>
        <v>0.58483397342403853</v>
      </c>
      <c r="I8" s="38">
        <v>41776</v>
      </c>
      <c r="J8" s="38">
        <v>228345</v>
      </c>
      <c r="K8" s="38">
        <v>918275</v>
      </c>
      <c r="L8" s="38">
        <v>1068948</v>
      </c>
      <c r="M8" s="38">
        <v>649063</v>
      </c>
      <c r="N8" s="38">
        <v>150288</v>
      </c>
      <c r="P8" s="1">
        <v>5226603</v>
      </c>
    </row>
    <row r="9" spans="1:16" x14ac:dyDescent="0.45">
      <c r="A9" s="36" t="s">
        <v>15</v>
      </c>
      <c r="B9" s="32">
        <f t="shared" si="4"/>
        <v>2921909</v>
      </c>
      <c r="C9" s="37">
        <f>SUM(一般接種!D8+一般接種!G8+一般接種!J8+医療従事者等!C6)</f>
        <v>1087076</v>
      </c>
      <c r="D9" s="33">
        <f t="shared" si="1"/>
        <v>0.86302243145723101</v>
      </c>
      <c r="E9" s="37">
        <f>SUM(一般接種!E8+一般接種!H8+一般接種!K8+医療従事者等!D6)</f>
        <v>1069324</v>
      </c>
      <c r="F9" s="34">
        <f t="shared" si="2"/>
        <v>0.84892923631427064</v>
      </c>
      <c r="G9" s="32">
        <f t="shared" ref="G9:G54" si="5">SUM(I9:N9)</f>
        <v>765509</v>
      </c>
      <c r="H9" s="34">
        <f t="shared" si="3"/>
        <v>0.60773252144504475</v>
      </c>
      <c r="I9" s="38">
        <v>10611</v>
      </c>
      <c r="J9" s="38">
        <v>43655</v>
      </c>
      <c r="K9" s="38">
        <v>227243</v>
      </c>
      <c r="L9" s="38">
        <v>262728</v>
      </c>
      <c r="M9" s="38">
        <v>180420</v>
      </c>
      <c r="N9" s="38">
        <v>40852</v>
      </c>
      <c r="P9" s="1">
        <v>1259615</v>
      </c>
    </row>
    <row r="10" spans="1:16" x14ac:dyDescent="0.45">
      <c r="A10" s="36" t="s">
        <v>16</v>
      </c>
      <c r="B10" s="32">
        <f t="shared" si="4"/>
        <v>2836542</v>
      </c>
      <c r="C10" s="37">
        <f>SUM(一般接種!D9+一般接種!G9+一般接種!J9+医療従事者等!C7)</f>
        <v>1052834</v>
      </c>
      <c r="D10" s="33">
        <f t="shared" si="1"/>
        <v>0.86239692404222401</v>
      </c>
      <c r="E10" s="37">
        <f>SUM(一般接種!E9+一般接種!H9+一般接種!K9+医療従事者等!D7)</f>
        <v>1035411</v>
      </c>
      <c r="F10" s="34">
        <f t="shared" si="2"/>
        <v>0.84812540392833358</v>
      </c>
      <c r="G10" s="32">
        <f t="shared" si="5"/>
        <v>748297</v>
      </c>
      <c r="H10" s="34">
        <f t="shared" si="3"/>
        <v>0.61294471024874209</v>
      </c>
      <c r="I10" s="38">
        <v>10306</v>
      </c>
      <c r="J10" s="38">
        <v>47479</v>
      </c>
      <c r="K10" s="38">
        <v>220566</v>
      </c>
      <c r="L10" s="38">
        <v>256004</v>
      </c>
      <c r="M10" s="38">
        <v>167948</v>
      </c>
      <c r="N10" s="38">
        <v>45994</v>
      </c>
      <c r="P10" s="1">
        <v>1220823</v>
      </c>
    </row>
    <row r="11" spans="1:16" x14ac:dyDescent="0.45">
      <c r="A11" s="36" t="s">
        <v>17</v>
      </c>
      <c r="B11" s="32">
        <f t="shared" si="4"/>
        <v>5142826</v>
      </c>
      <c r="C11" s="37">
        <f>SUM(一般接種!D10+一般接種!G10+一般接種!J10+医療従事者等!C8)</f>
        <v>1923842</v>
      </c>
      <c r="D11" s="33">
        <f t="shared" si="1"/>
        <v>0.84305489640835252</v>
      </c>
      <c r="E11" s="37">
        <f>SUM(一般接種!E10+一般接種!H10+一般接種!K10+医療従事者等!D8)</f>
        <v>1884135</v>
      </c>
      <c r="F11" s="34">
        <f t="shared" si="2"/>
        <v>0.82565472489131198</v>
      </c>
      <c r="G11" s="32">
        <f t="shared" si="5"/>
        <v>1334849</v>
      </c>
      <c r="H11" s="34">
        <f t="shared" si="3"/>
        <v>0.58494979598937591</v>
      </c>
      <c r="I11" s="38">
        <v>18673</v>
      </c>
      <c r="J11" s="38">
        <v>123606</v>
      </c>
      <c r="K11" s="38">
        <v>458510</v>
      </c>
      <c r="L11" s="38">
        <v>391825</v>
      </c>
      <c r="M11" s="38">
        <v>267464</v>
      </c>
      <c r="N11" s="38">
        <v>74771</v>
      </c>
      <c r="P11" s="1">
        <v>2281989</v>
      </c>
    </row>
    <row r="12" spans="1:16" x14ac:dyDescent="0.45">
      <c r="A12" s="36" t="s">
        <v>18</v>
      </c>
      <c r="B12" s="32">
        <f t="shared" si="4"/>
        <v>2311290</v>
      </c>
      <c r="C12" s="37">
        <f>SUM(一般接種!D11+一般接種!G11+一般接種!J11+医療従事者等!C9)</f>
        <v>849360</v>
      </c>
      <c r="D12" s="33">
        <f t="shared" si="1"/>
        <v>0.87446771709317939</v>
      </c>
      <c r="E12" s="37">
        <f>SUM(一般接種!E11+一般接種!H11+一般接種!K11+医療従事者等!D9)</f>
        <v>836149</v>
      </c>
      <c r="F12" s="34">
        <f t="shared" si="2"/>
        <v>0.86086619004867759</v>
      </c>
      <c r="G12" s="32">
        <f t="shared" si="5"/>
        <v>625781</v>
      </c>
      <c r="H12" s="34">
        <f t="shared" si="3"/>
        <v>0.64427955457083785</v>
      </c>
      <c r="I12" s="38">
        <v>4868</v>
      </c>
      <c r="J12" s="38">
        <v>29561</v>
      </c>
      <c r="K12" s="38">
        <v>127122</v>
      </c>
      <c r="L12" s="38">
        <v>228593</v>
      </c>
      <c r="M12" s="38">
        <v>188727</v>
      </c>
      <c r="N12" s="38">
        <v>46910</v>
      </c>
      <c r="P12" s="1">
        <v>971288</v>
      </c>
    </row>
    <row r="13" spans="1:16" x14ac:dyDescent="0.45">
      <c r="A13" s="36" t="s">
        <v>19</v>
      </c>
      <c r="B13" s="32">
        <f t="shared" si="4"/>
        <v>2529509</v>
      </c>
      <c r="C13" s="37">
        <f>SUM(一般接種!D12+一般接種!G12+一般接種!J12+医療従事者等!C10)</f>
        <v>929834</v>
      </c>
      <c r="D13" s="33">
        <f t="shared" si="1"/>
        <v>0.86935960701670401</v>
      </c>
      <c r="E13" s="37">
        <f>SUM(一般接種!E12+一般接種!H12+一般接種!K12+医療従事者等!D10)</f>
        <v>914795</v>
      </c>
      <c r="F13" s="34">
        <f t="shared" si="2"/>
        <v>0.8552987110611634</v>
      </c>
      <c r="G13" s="32">
        <f t="shared" si="5"/>
        <v>684880</v>
      </c>
      <c r="H13" s="34">
        <f t="shared" si="3"/>
        <v>0.64033688556624113</v>
      </c>
      <c r="I13" s="38">
        <v>9633</v>
      </c>
      <c r="J13" s="38">
        <v>34613</v>
      </c>
      <c r="K13" s="38">
        <v>192480</v>
      </c>
      <c r="L13" s="38">
        <v>270033</v>
      </c>
      <c r="M13" s="38">
        <v>141358</v>
      </c>
      <c r="N13" s="38">
        <v>36763</v>
      </c>
      <c r="P13" s="1">
        <v>1069562</v>
      </c>
    </row>
    <row r="14" spans="1:16" x14ac:dyDescent="0.45">
      <c r="A14" s="36" t="s">
        <v>20</v>
      </c>
      <c r="B14" s="32">
        <f t="shared" si="4"/>
        <v>4302183</v>
      </c>
      <c r="C14" s="37">
        <f>SUM(一般接種!D13+一般接種!G13+一般接種!J13+医療従事者等!C11)</f>
        <v>1586702</v>
      </c>
      <c r="D14" s="33">
        <f t="shared" si="1"/>
        <v>0.85212230117305632</v>
      </c>
      <c r="E14" s="37">
        <f>SUM(一般接種!E13+一般接種!H13+一般接種!K13+医療従事者等!D11)</f>
        <v>1560341</v>
      </c>
      <c r="F14" s="34">
        <f t="shared" si="2"/>
        <v>0.83796539207404275</v>
      </c>
      <c r="G14" s="32">
        <f t="shared" si="5"/>
        <v>1155140</v>
      </c>
      <c r="H14" s="34">
        <f t="shared" si="3"/>
        <v>0.62035628301788504</v>
      </c>
      <c r="I14" s="38">
        <v>18933</v>
      </c>
      <c r="J14" s="38">
        <v>74624</v>
      </c>
      <c r="K14" s="38">
        <v>344949</v>
      </c>
      <c r="L14" s="38">
        <v>416382</v>
      </c>
      <c r="M14" s="38">
        <v>233242</v>
      </c>
      <c r="N14" s="38">
        <v>67010</v>
      </c>
      <c r="P14" s="1">
        <v>1862059</v>
      </c>
    </row>
    <row r="15" spans="1:16" x14ac:dyDescent="0.45">
      <c r="A15" s="36" t="s">
        <v>21</v>
      </c>
      <c r="B15" s="32">
        <f t="shared" si="4"/>
        <v>6633189</v>
      </c>
      <c r="C15" s="37">
        <f>SUM(一般接種!D14+一般接種!G14+一般接種!J14+医療従事者等!C12)</f>
        <v>2462476</v>
      </c>
      <c r="D15" s="33">
        <f t="shared" si="1"/>
        <v>0.84688832142519366</v>
      </c>
      <c r="E15" s="37">
        <f>SUM(一般接種!E14+一般接種!H14+一般接種!K14+医療従事者等!D12)</f>
        <v>2423456</v>
      </c>
      <c r="F15" s="34">
        <f t="shared" si="2"/>
        <v>0.83346866482670867</v>
      </c>
      <c r="G15" s="32">
        <f t="shared" si="5"/>
        <v>1747257</v>
      </c>
      <c r="H15" s="34">
        <f t="shared" si="3"/>
        <v>0.60091206892104521</v>
      </c>
      <c r="I15" s="38">
        <v>21073</v>
      </c>
      <c r="J15" s="38">
        <v>138948</v>
      </c>
      <c r="K15" s="38">
        <v>552597</v>
      </c>
      <c r="L15" s="38">
        <v>590641</v>
      </c>
      <c r="M15" s="38">
        <v>344600</v>
      </c>
      <c r="N15" s="38">
        <v>99398</v>
      </c>
      <c r="P15" s="1">
        <v>2907675</v>
      </c>
    </row>
    <row r="16" spans="1:16" x14ac:dyDescent="0.45">
      <c r="A16" s="39" t="s">
        <v>22</v>
      </c>
      <c r="B16" s="32">
        <f t="shared" si="4"/>
        <v>4350292</v>
      </c>
      <c r="C16" s="37">
        <f>SUM(一般接種!D15+一般接種!G15+一般接種!J15+医療従事者等!C13)</f>
        <v>1623337</v>
      </c>
      <c r="D16" s="33">
        <f t="shared" si="1"/>
        <v>0.83018112397405952</v>
      </c>
      <c r="E16" s="37">
        <f>SUM(一般接種!E15+一般接種!H15+一般接種!K15+医療従事者等!D13)</f>
        <v>1598831</v>
      </c>
      <c r="F16" s="34">
        <f t="shared" si="2"/>
        <v>0.81764865620913563</v>
      </c>
      <c r="G16" s="32">
        <f t="shared" si="5"/>
        <v>1128124</v>
      </c>
      <c r="H16" s="34">
        <f t="shared" si="3"/>
        <v>0.57692718782490138</v>
      </c>
      <c r="I16" s="38">
        <v>14720</v>
      </c>
      <c r="J16" s="38">
        <v>72028</v>
      </c>
      <c r="K16" s="38">
        <v>366407</v>
      </c>
      <c r="L16" s="38">
        <v>346314</v>
      </c>
      <c r="M16" s="38">
        <v>251515</v>
      </c>
      <c r="N16" s="38">
        <v>77140</v>
      </c>
      <c r="P16" s="1">
        <v>1955401</v>
      </c>
    </row>
    <row r="17" spans="1:16" x14ac:dyDescent="0.45">
      <c r="A17" s="36" t="s">
        <v>23</v>
      </c>
      <c r="B17" s="32">
        <f t="shared" si="4"/>
        <v>4373773</v>
      </c>
      <c r="C17" s="37">
        <f>SUM(一般接種!D16+一般接種!G16+一般接種!J16+医療従事者等!C14)</f>
        <v>1608308</v>
      </c>
      <c r="D17" s="33">
        <f t="shared" si="1"/>
        <v>0.8213611044578395</v>
      </c>
      <c r="E17" s="37">
        <f>SUM(一般接種!E16+一般接種!H16+一般接種!K16+医療従事者等!D14)</f>
        <v>1580589</v>
      </c>
      <c r="F17" s="34">
        <f t="shared" si="2"/>
        <v>0.80720504202796484</v>
      </c>
      <c r="G17" s="32">
        <f t="shared" si="5"/>
        <v>1184876</v>
      </c>
      <c r="H17" s="34">
        <f t="shared" si="3"/>
        <v>0.60511485362603867</v>
      </c>
      <c r="I17" s="38">
        <v>16171</v>
      </c>
      <c r="J17" s="38">
        <v>71536</v>
      </c>
      <c r="K17" s="38">
        <v>401679</v>
      </c>
      <c r="L17" s="38">
        <v>434833</v>
      </c>
      <c r="M17" s="38">
        <v>216596</v>
      </c>
      <c r="N17" s="38">
        <v>44061</v>
      </c>
      <c r="P17" s="1">
        <v>1958101</v>
      </c>
    </row>
    <row r="18" spans="1:16" x14ac:dyDescent="0.45">
      <c r="A18" s="36" t="s">
        <v>24</v>
      </c>
      <c r="B18" s="32">
        <f t="shared" si="4"/>
        <v>16247528</v>
      </c>
      <c r="C18" s="37">
        <f>SUM(一般接種!D17+一般接種!G17+一般接種!J17+医療従事者等!C15)</f>
        <v>6107993</v>
      </c>
      <c r="D18" s="33">
        <f t="shared" si="1"/>
        <v>0.8260967061722938</v>
      </c>
      <c r="E18" s="37">
        <f>SUM(一般接種!E17+一般接種!H17+一般接種!K17+医療従事者等!D15)</f>
        <v>6009124</v>
      </c>
      <c r="F18" s="34">
        <f t="shared" si="2"/>
        <v>0.8127248252217838</v>
      </c>
      <c r="G18" s="32">
        <f t="shared" si="5"/>
        <v>4130411</v>
      </c>
      <c r="H18" s="34">
        <f t="shared" si="3"/>
        <v>0.55863176697121464</v>
      </c>
      <c r="I18" s="38">
        <v>49030</v>
      </c>
      <c r="J18" s="38">
        <v>266646</v>
      </c>
      <c r="K18" s="38">
        <v>1307954</v>
      </c>
      <c r="L18" s="38">
        <v>1407807</v>
      </c>
      <c r="M18" s="38">
        <v>831065</v>
      </c>
      <c r="N18" s="38">
        <v>267909</v>
      </c>
      <c r="P18" s="1">
        <v>7393799</v>
      </c>
    </row>
    <row r="19" spans="1:16" x14ac:dyDescent="0.45">
      <c r="A19" s="36" t="s">
        <v>25</v>
      </c>
      <c r="B19" s="32">
        <f t="shared" si="4"/>
        <v>13969521</v>
      </c>
      <c r="C19" s="37">
        <f>SUM(一般接種!D18+一般接種!G18+一般接種!J18+医療従事者等!C16)</f>
        <v>5212675</v>
      </c>
      <c r="D19" s="33">
        <f t="shared" si="1"/>
        <v>0.82441310084056474</v>
      </c>
      <c r="E19" s="37">
        <f>SUM(一般接種!E18+一般接種!H18+一般接種!K18+医療従事者等!D16)</f>
        <v>5137636</v>
      </c>
      <c r="F19" s="34">
        <f t="shared" si="2"/>
        <v>0.8125452720052786</v>
      </c>
      <c r="G19" s="32">
        <f t="shared" si="5"/>
        <v>3619210</v>
      </c>
      <c r="H19" s="34">
        <f t="shared" si="3"/>
        <v>0.572397883753194</v>
      </c>
      <c r="I19" s="38">
        <v>42824</v>
      </c>
      <c r="J19" s="38">
        <v>210071</v>
      </c>
      <c r="K19" s="38">
        <v>1081370</v>
      </c>
      <c r="L19" s="38">
        <v>1314889</v>
      </c>
      <c r="M19" s="38">
        <v>749383</v>
      </c>
      <c r="N19" s="38">
        <v>220673</v>
      </c>
      <c r="P19" s="1">
        <v>6322892</v>
      </c>
    </row>
    <row r="20" spans="1:16" x14ac:dyDescent="0.45">
      <c r="A20" s="36" t="s">
        <v>26</v>
      </c>
      <c r="B20" s="32">
        <f t="shared" si="4"/>
        <v>30111289</v>
      </c>
      <c r="C20" s="37">
        <f>SUM(一般接種!D19+一般接種!G19+一般接種!J19+医療従事者等!C17)</f>
        <v>11263689</v>
      </c>
      <c r="D20" s="33">
        <f t="shared" si="1"/>
        <v>0.81365464910932916</v>
      </c>
      <c r="E20" s="37">
        <f>SUM(一般接種!E19+一般接種!H19+一般接種!K19+医療従事者等!D17)</f>
        <v>11103726</v>
      </c>
      <c r="F20" s="34">
        <f t="shared" si="2"/>
        <v>0.80209940831428628</v>
      </c>
      <c r="G20" s="32">
        <f t="shared" si="5"/>
        <v>7743874</v>
      </c>
      <c r="H20" s="34">
        <f t="shared" si="3"/>
        <v>0.55939391457069321</v>
      </c>
      <c r="I20" s="38">
        <v>99898</v>
      </c>
      <c r="J20" s="38">
        <v>598488</v>
      </c>
      <c r="K20" s="38">
        <v>2615109</v>
      </c>
      <c r="L20" s="38">
        <v>2914977</v>
      </c>
      <c r="M20" s="38">
        <v>1232783</v>
      </c>
      <c r="N20" s="38">
        <v>282619</v>
      </c>
      <c r="P20" s="1">
        <v>13843329</v>
      </c>
    </row>
    <row r="21" spans="1:16" x14ac:dyDescent="0.45">
      <c r="A21" s="36" t="s">
        <v>27</v>
      </c>
      <c r="B21" s="32">
        <f t="shared" si="4"/>
        <v>20251351</v>
      </c>
      <c r="C21" s="37">
        <f>SUM(一般接種!D20+一般接種!G20+一般接種!J20+医療従事者等!C18)</f>
        <v>7583846</v>
      </c>
      <c r="D21" s="33">
        <f t="shared" si="1"/>
        <v>0.82252457266139178</v>
      </c>
      <c r="E21" s="37">
        <f>SUM(一般接種!E20+一般接種!H20+一般接種!K20+医療従事者等!D18)</f>
        <v>7483833</v>
      </c>
      <c r="F21" s="34">
        <f t="shared" si="2"/>
        <v>0.81167741805334936</v>
      </c>
      <c r="G21" s="32">
        <f t="shared" si="5"/>
        <v>5183672</v>
      </c>
      <c r="H21" s="34">
        <f t="shared" si="3"/>
        <v>0.56220782919600709</v>
      </c>
      <c r="I21" s="38">
        <v>49797</v>
      </c>
      <c r="J21" s="38">
        <v>296591</v>
      </c>
      <c r="K21" s="38">
        <v>1442486</v>
      </c>
      <c r="L21" s="38">
        <v>2034790</v>
      </c>
      <c r="M21" s="38">
        <v>1088533</v>
      </c>
      <c r="N21" s="38">
        <v>271475</v>
      </c>
      <c r="P21" s="1">
        <v>9220206</v>
      </c>
    </row>
    <row r="22" spans="1:16" x14ac:dyDescent="0.45">
      <c r="A22" s="36" t="s">
        <v>28</v>
      </c>
      <c r="B22" s="32">
        <f t="shared" si="4"/>
        <v>5171901</v>
      </c>
      <c r="C22" s="37">
        <f>SUM(一般接種!D21+一般接種!G21+一般接種!J21+医療従事者等!C19)</f>
        <v>1890903</v>
      </c>
      <c r="D22" s="33">
        <f t="shared" si="1"/>
        <v>0.85438515001531734</v>
      </c>
      <c r="E22" s="37">
        <f>SUM(一般接種!E21+一般接種!H21+一般接種!K21+医療従事者等!D19)</f>
        <v>1855173</v>
      </c>
      <c r="F22" s="34">
        <f t="shared" si="2"/>
        <v>0.83824091553578706</v>
      </c>
      <c r="G22" s="32">
        <f t="shared" si="5"/>
        <v>1425825</v>
      </c>
      <c r="H22" s="34">
        <f t="shared" si="3"/>
        <v>0.64424442000493409</v>
      </c>
      <c r="I22" s="38">
        <v>16790</v>
      </c>
      <c r="J22" s="38">
        <v>64512</v>
      </c>
      <c r="K22" s="38">
        <v>343588</v>
      </c>
      <c r="L22" s="38">
        <v>565267</v>
      </c>
      <c r="M22" s="38">
        <v>354271</v>
      </c>
      <c r="N22" s="38">
        <v>81397</v>
      </c>
      <c r="P22" s="1">
        <v>2213174</v>
      </c>
    </row>
    <row r="23" spans="1:16" x14ac:dyDescent="0.45">
      <c r="A23" s="36" t="s">
        <v>29</v>
      </c>
      <c r="B23" s="32">
        <f t="shared" si="4"/>
        <v>2421160</v>
      </c>
      <c r="C23" s="37">
        <f>SUM(一般接種!D22+一般接種!G22+一般接種!J22+医療従事者等!C20)</f>
        <v>894768</v>
      </c>
      <c r="D23" s="33">
        <f t="shared" si="1"/>
        <v>0.85405192836703026</v>
      </c>
      <c r="E23" s="37">
        <f>SUM(一般接種!E22+一般接種!H22+一般接種!K22+医療従事者等!D20)</f>
        <v>885360</v>
      </c>
      <c r="F23" s="34">
        <f t="shared" si="2"/>
        <v>0.84507203576685119</v>
      </c>
      <c r="G23" s="32">
        <f t="shared" si="5"/>
        <v>641032</v>
      </c>
      <c r="H23" s="34">
        <f t="shared" si="3"/>
        <v>0.61186208687053412</v>
      </c>
      <c r="I23" s="38">
        <v>10193</v>
      </c>
      <c r="J23" s="38">
        <v>38967</v>
      </c>
      <c r="K23" s="38">
        <v>212533</v>
      </c>
      <c r="L23" s="38">
        <v>218934</v>
      </c>
      <c r="M23" s="38">
        <v>126115</v>
      </c>
      <c r="N23" s="38">
        <v>34290</v>
      </c>
      <c r="P23" s="1">
        <v>1047674</v>
      </c>
    </row>
    <row r="24" spans="1:16" x14ac:dyDescent="0.45">
      <c r="A24" s="36" t="s">
        <v>30</v>
      </c>
      <c r="B24" s="32">
        <f t="shared" si="4"/>
        <v>2504415</v>
      </c>
      <c r="C24" s="37">
        <f>SUM(一般接種!D23+一般接種!G23+一般接種!J23+医療従事者等!C21)</f>
        <v>934453</v>
      </c>
      <c r="D24" s="33">
        <f t="shared" si="1"/>
        <v>0.82501041799098751</v>
      </c>
      <c r="E24" s="37">
        <f>SUM(一般接種!E23+一般接種!H23+一般接種!K23+医療従事者等!D21)</f>
        <v>921027</v>
      </c>
      <c r="F24" s="34">
        <f t="shared" si="2"/>
        <v>0.81315686316057123</v>
      </c>
      <c r="G24" s="32">
        <f t="shared" si="5"/>
        <v>648935</v>
      </c>
      <c r="H24" s="34">
        <f t="shared" si="3"/>
        <v>0.57293211707702951</v>
      </c>
      <c r="I24" s="38">
        <v>9271</v>
      </c>
      <c r="J24" s="38">
        <v>55161</v>
      </c>
      <c r="K24" s="38">
        <v>203340</v>
      </c>
      <c r="L24" s="38">
        <v>214973</v>
      </c>
      <c r="M24" s="38">
        <v>130375</v>
      </c>
      <c r="N24" s="38">
        <v>35815</v>
      </c>
      <c r="P24" s="1">
        <v>1132656</v>
      </c>
    </row>
    <row r="25" spans="1:16" x14ac:dyDescent="0.45">
      <c r="A25" s="36" t="s">
        <v>31</v>
      </c>
      <c r="B25" s="32">
        <f t="shared" si="4"/>
        <v>1750128</v>
      </c>
      <c r="C25" s="37">
        <f>SUM(一般接種!D24+一般接種!G24+一般接種!J24+医療従事者等!C22)</f>
        <v>646484</v>
      </c>
      <c r="D25" s="33">
        <f t="shared" si="1"/>
        <v>0.83462198369961649</v>
      </c>
      <c r="E25" s="37">
        <f>SUM(一般接種!E24+一般接種!H24+一般接種!K24+医療従事者等!D22)</f>
        <v>638838</v>
      </c>
      <c r="F25" s="34">
        <f t="shared" si="2"/>
        <v>0.82475086594980784</v>
      </c>
      <c r="G25" s="32">
        <f t="shared" si="5"/>
        <v>464806</v>
      </c>
      <c r="H25" s="34">
        <f t="shared" si="3"/>
        <v>0.60007255516839386</v>
      </c>
      <c r="I25" s="38">
        <v>7597</v>
      </c>
      <c r="J25" s="38">
        <v>32261</v>
      </c>
      <c r="K25" s="38">
        <v>143637</v>
      </c>
      <c r="L25" s="38">
        <v>171845</v>
      </c>
      <c r="M25" s="38">
        <v>91496</v>
      </c>
      <c r="N25" s="38">
        <v>17970</v>
      </c>
      <c r="P25" s="1">
        <v>774583</v>
      </c>
    </row>
    <row r="26" spans="1:16" x14ac:dyDescent="0.45">
      <c r="A26" s="36" t="s">
        <v>32</v>
      </c>
      <c r="B26" s="32">
        <f t="shared" si="4"/>
        <v>1842630</v>
      </c>
      <c r="C26" s="37">
        <f>SUM(一般接種!D25+一般接種!G25+一般接種!J25+医療従事者等!C23)</f>
        <v>680066</v>
      </c>
      <c r="D26" s="33">
        <f t="shared" si="1"/>
        <v>0.82834163827638829</v>
      </c>
      <c r="E26" s="37">
        <f>SUM(一般接種!E25+一般接種!H25+一般接種!K25+医療従事者等!D23)</f>
        <v>671038</v>
      </c>
      <c r="F26" s="34">
        <f t="shared" si="2"/>
        <v>0.81734525217509935</v>
      </c>
      <c r="G26" s="32">
        <f t="shared" si="5"/>
        <v>491526</v>
      </c>
      <c r="H26" s="34">
        <f t="shared" si="3"/>
        <v>0.59869402689656603</v>
      </c>
      <c r="I26" s="38">
        <v>6261</v>
      </c>
      <c r="J26" s="38">
        <v>37723</v>
      </c>
      <c r="K26" s="38">
        <v>168396</v>
      </c>
      <c r="L26" s="38">
        <v>164369</v>
      </c>
      <c r="M26" s="38">
        <v>95996</v>
      </c>
      <c r="N26" s="38">
        <v>18781</v>
      </c>
      <c r="P26" s="1">
        <v>820997</v>
      </c>
    </row>
    <row r="27" spans="1:16" x14ac:dyDescent="0.45">
      <c r="A27" s="36" t="s">
        <v>33</v>
      </c>
      <c r="B27" s="32">
        <f t="shared" si="4"/>
        <v>4679684</v>
      </c>
      <c r="C27" s="37">
        <f>SUM(一般接種!D26+一般接種!G26+一般接種!J26+医療従事者等!C24)</f>
        <v>1722675</v>
      </c>
      <c r="D27" s="33">
        <f t="shared" si="1"/>
        <v>0.83151239756783801</v>
      </c>
      <c r="E27" s="37">
        <f>SUM(一般接種!E26+一般接種!H26+一般接種!K26+医療従事者等!D24)</f>
        <v>1695500</v>
      </c>
      <c r="F27" s="34">
        <f t="shared" si="2"/>
        <v>0.81839538512851773</v>
      </c>
      <c r="G27" s="32">
        <f t="shared" si="5"/>
        <v>1261509</v>
      </c>
      <c r="H27" s="34">
        <f t="shared" si="3"/>
        <v>0.60891367968038412</v>
      </c>
      <c r="I27" s="38">
        <v>14297</v>
      </c>
      <c r="J27" s="38">
        <v>69033</v>
      </c>
      <c r="K27" s="38">
        <v>456387</v>
      </c>
      <c r="L27" s="38">
        <v>431426</v>
      </c>
      <c r="M27" s="38">
        <v>234094</v>
      </c>
      <c r="N27" s="38">
        <v>56272</v>
      </c>
      <c r="P27" s="1">
        <v>2071737</v>
      </c>
    </row>
    <row r="28" spans="1:16" x14ac:dyDescent="0.45">
      <c r="A28" s="36" t="s">
        <v>34</v>
      </c>
      <c r="B28" s="32">
        <f t="shared" si="4"/>
        <v>4526334</v>
      </c>
      <c r="C28" s="37">
        <f>SUM(一般接種!D27+一般接種!G27+一般接種!J27+医療従事者等!C25)</f>
        <v>1665474</v>
      </c>
      <c r="D28" s="33">
        <f t="shared" si="1"/>
        <v>0.82580396283006019</v>
      </c>
      <c r="E28" s="37">
        <f>SUM(一般接種!E27+一般接種!H27+一般接種!K27+医療従事者等!D25)</f>
        <v>1649432</v>
      </c>
      <c r="F28" s="34">
        <f t="shared" si="2"/>
        <v>0.81784974248695086</v>
      </c>
      <c r="G28" s="32">
        <f t="shared" si="5"/>
        <v>1211428</v>
      </c>
      <c r="H28" s="34">
        <f t="shared" si="3"/>
        <v>0.60067106606485254</v>
      </c>
      <c r="I28" s="38">
        <v>15425</v>
      </c>
      <c r="J28" s="38">
        <v>84958</v>
      </c>
      <c r="K28" s="38">
        <v>466063</v>
      </c>
      <c r="L28" s="38">
        <v>402322</v>
      </c>
      <c r="M28" s="38">
        <v>190806</v>
      </c>
      <c r="N28" s="38">
        <v>51854</v>
      </c>
      <c r="P28" s="1">
        <v>2016791</v>
      </c>
    </row>
    <row r="29" spans="1:16" x14ac:dyDescent="0.45">
      <c r="A29" s="36" t="s">
        <v>35</v>
      </c>
      <c r="B29" s="32">
        <f t="shared" si="4"/>
        <v>8339716</v>
      </c>
      <c r="C29" s="37">
        <f>SUM(一般接種!D28+一般接種!G28+一般接種!J28+医療従事者等!C26)</f>
        <v>3127645</v>
      </c>
      <c r="D29" s="33">
        <f t="shared" si="1"/>
        <v>0.84846022798174847</v>
      </c>
      <c r="E29" s="37">
        <f>SUM(一般接種!E28+一般接種!H28+一般接種!K28+医療従事者等!D26)</f>
        <v>3086438</v>
      </c>
      <c r="F29" s="34">
        <f t="shared" si="2"/>
        <v>0.83728168930026636</v>
      </c>
      <c r="G29" s="32">
        <f t="shared" si="5"/>
        <v>2125633</v>
      </c>
      <c r="H29" s="34">
        <f t="shared" si="3"/>
        <v>0.57663675378296697</v>
      </c>
      <c r="I29" s="38">
        <v>23407</v>
      </c>
      <c r="J29" s="38">
        <v>114460</v>
      </c>
      <c r="K29" s="38">
        <v>651832</v>
      </c>
      <c r="L29" s="38">
        <v>750329</v>
      </c>
      <c r="M29" s="38">
        <v>448307</v>
      </c>
      <c r="N29" s="38">
        <v>137298</v>
      </c>
      <c r="P29" s="1">
        <v>3686260</v>
      </c>
    </row>
    <row r="30" spans="1:16" x14ac:dyDescent="0.45">
      <c r="A30" s="36" t="s">
        <v>36</v>
      </c>
      <c r="B30" s="32">
        <f t="shared" si="4"/>
        <v>15957388</v>
      </c>
      <c r="C30" s="37">
        <f>SUM(一般接種!D29+一般接種!G29+一般接種!J29+医療従事者等!C27)</f>
        <v>5997193</v>
      </c>
      <c r="D30" s="33">
        <f t="shared" si="1"/>
        <v>0.79340522479620446</v>
      </c>
      <c r="E30" s="37">
        <f>SUM(一般接種!E29+一般接種!H29+一般接種!K29+医療従事者等!D27)</f>
        <v>5885474</v>
      </c>
      <c r="F30" s="34">
        <f t="shared" si="2"/>
        <v>0.77862523717382726</v>
      </c>
      <c r="G30" s="32">
        <f t="shared" si="5"/>
        <v>4074721</v>
      </c>
      <c r="H30" s="34">
        <f t="shared" si="3"/>
        <v>0.53906968326462312</v>
      </c>
      <c r="I30" s="38">
        <v>42956</v>
      </c>
      <c r="J30" s="38">
        <v>371842</v>
      </c>
      <c r="K30" s="38">
        <v>1347835</v>
      </c>
      <c r="L30" s="38">
        <v>1356049</v>
      </c>
      <c r="M30" s="38">
        <v>754327</v>
      </c>
      <c r="N30" s="38">
        <v>201712</v>
      </c>
      <c r="P30" s="1">
        <v>7558802</v>
      </c>
    </row>
    <row r="31" spans="1:16" x14ac:dyDescent="0.45">
      <c r="A31" s="36" t="s">
        <v>37</v>
      </c>
      <c r="B31" s="32">
        <f t="shared" si="4"/>
        <v>3952630</v>
      </c>
      <c r="C31" s="37">
        <f>SUM(一般接種!D30+一般接種!G30+一般接種!J30+医療従事者等!C28)</f>
        <v>1476037</v>
      </c>
      <c r="D31" s="33">
        <f t="shared" si="1"/>
        <v>0.81976688324779501</v>
      </c>
      <c r="E31" s="37">
        <f>SUM(一般接種!E30+一般接種!H30+一般接種!K30+医療従事者等!D28)</f>
        <v>1457919</v>
      </c>
      <c r="F31" s="34">
        <f t="shared" si="2"/>
        <v>0.80970444145894849</v>
      </c>
      <c r="G31" s="32">
        <f t="shared" si="5"/>
        <v>1018674</v>
      </c>
      <c r="H31" s="34">
        <f t="shared" si="3"/>
        <v>0.56575493027990786</v>
      </c>
      <c r="I31" s="38">
        <v>16783</v>
      </c>
      <c r="J31" s="38">
        <v>67209</v>
      </c>
      <c r="K31" s="38">
        <v>346342</v>
      </c>
      <c r="L31" s="38">
        <v>352895</v>
      </c>
      <c r="M31" s="38">
        <v>193530</v>
      </c>
      <c r="N31" s="38">
        <v>41915</v>
      </c>
      <c r="P31" s="1">
        <v>1800557</v>
      </c>
    </row>
    <row r="32" spans="1:16" x14ac:dyDescent="0.45">
      <c r="A32" s="36" t="s">
        <v>38</v>
      </c>
      <c r="B32" s="32">
        <f t="shared" si="4"/>
        <v>3087856</v>
      </c>
      <c r="C32" s="37">
        <f>SUM(一般接種!D31+一般接種!G31+一般接種!J31+医療従事者等!C29)</f>
        <v>1155102</v>
      </c>
      <c r="D32" s="33">
        <f t="shared" si="1"/>
        <v>0.81411544476732101</v>
      </c>
      <c r="E32" s="37">
        <f>SUM(一般接種!E31+一般接種!H31+一般接種!K31+医療従事者等!D29)</f>
        <v>1141488</v>
      </c>
      <c r="F32" s="34">
        <f t="shared" si="2"/>
        <v>0.80452030281010656</v>
      </c>
      <c r="G32" s="32">
        <f t="shared" si="5"/>
        <v>791266</v>
      </c>
      <c r="H32" s="34">
        <f t="shared" si="3"/>
        <v>0.55768397208147769</v>
      </c>
      <c r="I32" s="38">
        <v>8719</v>
      </c>
      <c r="J32" s="38">
        <v>52670</v>
      </c>
      <c r="K32" s="38">
        <v>238275</v>
      </c>
      <c r="L32" s="38">
        <v>285223</v>
      </c>
      <c r="M32" s="38">
        <v>158840</v>
      </c>
      <c r="N32" s="38">
        <v>47539</v>
      </c>
      <c r="P32" s="1">
        <v>1418843</v>
      </c>
    </row>
    <row r="33" spans="1:16" x14ac:dyDescent="0.45">
      <c r="A33" s="36" t="s">
        <v>39</v>
      </c>
      <c r="B33" s="32">
        <f t="shared" si="4"/>
        <v>5358380</v>
      </c>
      <c r="C33" s="37">
        <f>SUM(一般接種!D32+一般接種!G32+一般接種!J32+医療従事者等!C30)</f>
        <v>2024902</v>
      </c>
      <c r="D33" s="33">
        <f t="shared" si="1"/>
        <v>0.80018509868636833</v>
      </c>
      <c r="E33" s="37">
        <f>SUM(一般接種!E32+一般接種!H32+一般接種!K32+医療従事者等!D30)</f>
        <v>1990214</v>
      </c>
      <c r="F33" s="34">
        <f t="shared" si="2"/>
        <v>0.78647736334745677</v>
      </c>
      <c r="G33" s="32">
        <f t="shared" si="5"/>
        <v>1343264</v>
      </c>
      <c r="H33" s="34">
        <f t="shared" si="3"/>
        <v>0.53082067003827638</v>
      </c>
      <c r="I33" s="38">
        <v>25792</v>
      </c>
      <c r="J33" s="38">
        <v>93987</v>
      </c>
      <c r="K33" s="38">
        <v>447122</v>
      </c>
      <c r="L33" s="38">
        <v>469825</v>
      </c>
      <c r="M33" s="38">
        <v>247733</v>
      </c>
      <c r="N33" s="38">
        <v>58805</v>
      </c>
      <c r="P33" s="1">
        <v>2530542</v>
      </c>
    </row>
    <row r="34" spans="1:16" x14ac:dyDescent="0.45">
      <c r="A34" s="36" t="s">
        <v>40</v>
      </c>
      <c r="B34" s="32">
        <f t="shared" si="4"/>
        <v>18088490</v>
      </c>
      <c r="C34" s="37">
        <f>SUM(一般接種!D33+一般接種!G33+一般接種!J33+医療従事者等!C31)</f>
        <v>6889631</v>
      </c>
      <c r="D34" s="33">
        <f t="shared" si="1"/>
        <v>0.77941313721992089</v>
      </c>
      <c r="E34" s="37">
        <f>SUM(一般接種!E33+一般接種!H33+一般接種!K33+医療従事者等!D31)</f>
        <v>6795237</v>
      </c>
      <c r="F34" s="34">
        <f t="shared" si="2"/>
        <v>0.76873449221342671</v>
      </c>
      <c r="G34" s="32">
        <f t="shared" si="5"/>
        <v>4403622</v>
      </c>
      <c r="H34" s="34">
        <f t="shared" si="3"/>
        <v>0.49817484247714605</v>
      </c>
      <c r="I34" s="38">
        <v>63903</v>
      </c>
      <c r="J34" s="38">
        <v>365639</v>
      </c>
      <c r="K34" s="38">
        <v>1507582</v>
      </c>
      <c r="L34" s="38">
        <v>1536743</v>
      </c>
      <c r="M34" s="38">
        <v>757274</v>
      </c>
      <c r="N34" s="38">
        <v>172481</v>
      </c>
      <c r="P34" s="1">
        <v>8839511</v>
      </c>
    </row>
    <row r="35" spans="1:16" x14ac:dyDescent="0.45">
      <c r="A35" s="36" t="s">
        <v>41</v>
      </c>
      <c r="B35" s="32">
        <f t="shared" si="4"/>
        <v>11775563</v>
      </c>
      <c r="C35" s="37">
        <f>SUM(一般接種!D34+一般接種!G34+一般接種!J34+医療従事者等!C32)</f>
        <v>4425478</v>
      </c>
      <c r="D35" s="33">
        <f t="shared" si="1"/>
        <v>0.80119088460929189</v>
      </c>
      <c r="E35" s="37">
        <f>SUM(一般接種!E34+一般接種!H34+一般接種!K34+医療従事者等!D32)</f>
        <v>4369163</v>
      </c>
      <c r="F35" s="34">
        <f t="shared" si="2"/>
        <v>0.7909955871370703</v>
      </c>
      <c r="G35" s="32">
        <f t="shared" si="5"/>
        <v>2980922</v>
      </c>
      <c r="H35" s="34">
        <f t="shared" si="3"/>
        <v>0.53966770010636134</v>
      </c>
      <c r="I35" s="38">
        <v>43989</v>
      </c>
      <c r="J35" s="38">
        <v>239964</v>
      </c>
      <c r="K35" s="38">
        <v>1003557</v>
      </c>
      <c r="L35" s="38">
        <v>1029416</v>
      </c>
      <c r="M35" s="38">
        <v>536784</v>
      </c>
      <c r="N35" s="38">
        <v>127212</v>
      </c>
      <c r="P35" s="1">
        <v>5523625</v>
      </c>
    </row>
    <row r="36" spans="1:16" x14ac:dyDescent="0.45">
      <c r="A36" s="36" t="s">
        <v>42</v>
      </c>
      <c r="B36" s="32">
        <f t="shared" si="4"/>
        <v>2946584</v>
      </c>
      <c r="C36" s="37">
        <f>SUM(一般接種!D35+一般接種!G35+一般接種!J35+医療従事者等!C33)</f>
        <v>1092112</v>
      </c>
      <c r="D36" s="33">
        <f t="shared" si="1"/>
        <v>0.81213677895859349</v>
      </c>
      <c r="E36" s="37">
        <f>SUM(一般接種!E35+一般接種!H35+一般接種!K35+医療従事者等!D33)</f>
        <v>1080048</v>
      </c>
      <c r="F36" s="34">
        <f t="shared" si="2"/>
        <v>0.80316552133908514</v>
      </c>
      <c r="G36" s="32">
        <f t="shared" si="5"/>
        <v>774424</v>
      </c>
      <c r="H36" s="34">
        <f t="shared" si="3"/>
        <v>0.57589167860826529</v>
      </c>
      <c r="I36" s="38">
        <v>7445</v>
      </c>
      <c r="J36" s="38">
        <v>53485</v>
      </c>
      <c r="K36" s="38">
        <v>306141</v>
      </c>
      <c r="L36" s="38">
        <v>251969</v>
      </c>
      <c r="M36" s="38">
        <v>130092</v>
      </c>
      <c r="N36" s="38">
        <v>25292</v>
      </c>
      <c r="P36" s="1">
        <v>1344739</v>
      </c>
    </row>
    <row r="37" spans="1:16" x14ac:dyDescent="0.45">
      <c r="A37" s="36" t="s">
        <v>43</v>
      </c>
      <c r="B37" s="32">
        <f t="shared" si="4"/>
        <v>2045032</v>
      </c>
      <c r="C37" s="37">
        <f>SUM(一般接種!D36+一般接種!G36+一般接種!J36+医療従事者等!C34)</f>
        <v>748925</v>
      </c>
      <c r="D37" s="33">
        <f t="shared" si="1"/>
        <v>0.79298986057228049</v>
      </c>
      <c r="E37" s="37">
        <f>SUM(一般接種!E36+一般接種!H36+一般接種!K36+医療従事者等!D34)</f>
        <v>739272</v>
      </c>
      <c r="F37" s="34">
        <f t="shared" si="2"/>
        <v>0.78276890236671359</v>
      </c>
      <c r="G37" s="32">
        <f t="shared" si="5"/>
        <v>556835</v>
      </c>
      <c r="H37" s="34">
        <f t="shared" si="3"/>
        <v>0.58959776881765968</v>
      </c>
      <c r="I37" s="38">
        <v>7665</v>
      </c>
      <c r="J37" s="38">
        <v>44679</v>
      </c>
      <c r="K37" s="38">
        <v>210959</v>
      </c>
      <c r="L37" s="38">
        <v>195801</v>
      </c>
      <c r="M37" s="38">
        <v>82847</v>
      </c>
      <c r="N37" s="38">
        <v>14884</v>
      </c>
      <c r="P37" s="1">
        <v>944432</v>
      </c>
    </row>
    <row r="38" spans="1:16" x14ac:dyDescent="0.45">
      <c r="A38" s="36" t="s">
        <v>44</v>
      </c>
      <c r="B38" s="32">
        <f t="shared" si="4"/>
        <v>1198591</v>
      </c>
      <c r="C38" s="37">
        <f>SUM(一般接種!D37+一般接種!G37+一般接種!J37+医療従事者等!C35)</f>
        <v>442479</v>
      </c>
      <c r="D38" s="33">
        <f t="shared" si="1"/>
        <v>0.79469923920774155</v>
      </c>
      <c r="E38" s="37">
        <f>SUM(一般接種!E37+一般接種!H37+一般接種!K37+医療従事者等!D35)</f>
        <v>436203</v>
      </c>
      <c r="F38" s="34">
        <f t="shared" si="2"/>
        <v>0.78342744455699476</v>
      </c>
      <c r="G38" s="32">
        <f t="shared" si="5"/>
        <v>319909</v>
      </c>
      <c r="H38" s="34">
        <f t="shared" si="3"/>
        <v>0.57456159256305817</v>
      </c>
      <c r="I38" s="38">
        <v>4891</v>
      </c>
      <c r="J38" s="38">
        <v>23039</v>
      </c>
      <c r="K38" s="38">
        <v>107828</v>
      </c>
      <c r="L38" s="38">
        <v>110280</v>
      </c>
      <c r="M38" s="38">
        <v>59430</v>
      </c>
      <c r="N38" s="38">
        <v>14441</v>
      </c>
      <c r="P38" s="1">
        <v>556788</v>
      </c>
    </row>
    <row r="39" spans="1:16" x14ac:dyDescent="0.45">
      <c r="A39" s="36" t="s">
        <v>45</v>
      </c>
      <c r="B39" s="32">
        <f t="shared" si="4"/>
        <v>1506471</v>
      </c>
      <c r="C39" s="37">
        <f>SUM(一般接種!D38+一般接種!G38+一般接種!J38+医療従事者等!C36)</f>
        <v>561782</v>
      </c>
      <c r="D39" s="33">
        <f t="shared" si="1"/>
        <v>0.83497246642836442</v>
      </c>
      <c r="E39" s="37">
        <f>SUM(一般接種!E38+一般接種!H38+一般接種!K38+医療従事者等!D36)</f>
        <v>550698</v>
      </c>
      <c r="F39" s="34">
        <f t="shared" si="2"/>
        <v>0.81849839851965256</v>
      </c>
      <c r="G39" s="32">
        <f t="shared" si="5"/>
        <v>393991</v>
      </c>
      <c r="H39" s="34">
        <f t="shared" si="3"/>
        <v>0.58558593372621004</v>
      </c>
      <c r="I39" s="38">
        <v>4862</v>
      </c>
      <c r="J39" s="38">
        <v>30233</v>
      </c>
      <c r="K39" s="38">
        <v>111066</v>
      </c>
      <c r="L39" s="38">
        <v>142203</v>
      </c>
      <c r="M39" s="38">
        <v>81459</v>
      </c>
      <c r="N39" s="38">
        <v>24168</v>
      </c>
      <c r="P39" s="1">
        <v>672815</v>
      </c>
    </row>
    <row r="40" spans="1:16" x14ac:dyDescent="0.45">
      <c r="A40" s="36" t="s">
        <v>46</v>
      </c>
      <c r="B40" s="32">
        <f t="shared" si="4"/>
        <v>4035660</v>
      </c>
      <c r="C40" s="37">
        <f>SUM(一般接種!D39+一般接種!G39+一般接種!J39+医療従事者等!C37)</f>
        <v>1510978</v>
      </c>
      <c r="D40" s="33">
        <f t="shared" si="1"/>
        <v>0.79785889784036357</v>
      </c>
      <c r="E40" s="37">
        <f>SUM(一般接種!E39+一般接種!H39+一般接種!K39+医療従事者等!D37)</f>
        <v>1479212</v>
      </c>
      <c r="F40" s="34">
        <f t="shared" si="2"/>
        <v>0.78108513558254311</v>
      </c>
      <c r="G40" s="32">
        <f t="shared" si="5"/>
        <v>1045470</v>
      </c>
      <c r="H40" s="34">
        <f t="shared" si="3"/>
        <v>0.55205141433241578</v>
      </c>
      <c r="I40" s="38">
        <v>21863</v>
      </c>
      <c r="J40" s="38">
        <v>137540</v>
      </c>
      <c r="K40" s="38">
        <v>361608</v>
      </c>
      <c r="L40" s="38">
        <v>317373</v>
      </c>
      <c r="M40" s="38">
        <v>162884</v>
      </c>
      <c r="N40" s="38">
        <v>44202</v>
      </c>
      <c r="P40" s="1">
        <v>1893791</v>
      </c>
    </row>
    <row r="41" spans="1:16" x14ac:dyDescent="0.45">
      <c r="A41" s="36" t="s">
        <v>47</v>
      </c>
      <c r="B41" s="32">
        <f t="shared" si="4"/>
        <v>6018579</v>
      </c>
      <c r="C41" s="37">
        <f>SUM(一般接種!D40+一般接種!G40+一般接種!J40+医療従事者等!C38)</f>
        <v>2238338</v>
      </c>
      <c r="D41" s="33">
        <f t="shared" si="1"/>
        <v>0.79587247056196542</v>
      </c>
      <c r="E41" s="37">
        <f>SUM(一般接種!E40+一般接種!H40+一般接種!K40+医療従事者等!D38)</f>
        <v>2207491</v>
      </c>
      <c r="F41" s="34">
        <f t="shared" si="2"/>
        <v>0.78490438705562049</v>
      </c>
      <c r="G41" s="32">
        <f t="shared" si="5"/>
        <v>1572750</v>
      </c>
      <c r="H41" s="34">
        <f t="shared" si="3"/>
        <v>0.55921332170401927</v>
      </c>
      <c r="I41" s="38">
        <v>22364</v>
      </c>
      <c r="J41" s="38">
        <v>120881</v>
      </c>
      <c r="K41" s="38">
        <v>543774</v>
      </c>
      <c r="L41" s="38">
        <v>530657</v>
      </c>
      <c r="M41" s="38">
        <v>290585</v>
      </c>
      <c r="N41" s="38">
        <v>64489</v>
      </c>
      <c r="P41" s="1">
        <v>2812433</v>
      </c>
    </row>
    <row r="42" spans="1:16" x14ac:dyDescent="0.45">
      <c r="A42" s="36" t="s">
        <v>48</v>
      </c>
      <c r="B42" s="32">
        <f t="shared" si="4"/>
        <v>3057879</v>
      </c>
      <c r="C42" s="37">
        <f>SUM(一般接種!D41+一般接種!G41+一般接種!J41+医療従事者等!C39)</f>
        <v>1118691</v>
      </c>
      <c r="D42" s="33">
        <f t="shared" si="1"/>
        <v>0.8249264440200279</v>
      </c>
      <c r="E42" s="37">
        <f>SUM(一般接種!E41+一般接種!H41+一般接種!K41+医療従事者等!D39)</f>
        <v>1094371</v>
      </c>
      <c r="F42" s="34">
        <f t="shared" si="2"/>
        <v>0.80699279556968095</v>
      </c>
      <c r="G42" s="32">
        <f t="shared" si="5"/>
        <v>844817</v>
      </c>
      <c r="H42" s="34">
        <f t="shared" si="3"/>
        <v>0.6229708504472351</v>
      </c>
      <c r="I42" s="38">
        <v>44689</v>
      </c>
      <c r="J42" s="38">
        <v>46429</v>
      </c>
      <c r="K42" s="38">
        <v>286644</v>
      </c>
      <c r="L42" s="38">
        <v>309418</v>
      </c>
      <c r="M42" s="38">
        <v>133189</v>
      </c>
      <c r="N42" s="38">
        <v>24448</v>
      </c>
      <c r="P42" s="1">
        <v>1356110</v>
      </c>
    </row>
    <row r="43" spans="1:16" x14ac:dyDescent="0.45">
      <c r="A43" s="36" t="s">
        <v>49</v>
      </c>
      <c r="B43" s="32">
        <f t="shared" si="4"/>
        <v>1626223</v>
      </c>
      <c r="C43" s="37">
        <f>SUM(一般接種!D42+一般接種!G42+一般接種!J42+医療従事者等!C40)</f>
        <v>598518</v>
      </c>
      <c r="D43" s="33">
        <f t="shared" si="1"/>
        <v>0.81436671115954984</v>
      </c>
      <c r="E43" s="37">
        <f>SUM(一般接種!E42+一般接種!H42+一般接種!K42+医療従事者等!D40)</f>
        <v>590548</v>
      </c>
      <c r="F43" s="34">
        <f t="shared" si="2"/>
        <v>0.8035224212836537</v>
      </c>
      <c r="G43" s="32">
        <f t="shared" si="5"/>
        <v>437157</v>
      </c>
      <c r="H43" s="34">
        <f t="shared" si="3"/>
        <v>0.59481270128947727</v>
      </c>
      <c r="I43" s="38">
        <v>7890</v>
      </c>
      <c r="J43" s="38">
        <v>39420</v>
      </c>
      <c r="K43" s="38">
        <v>150188</v>
      </c>
      <c r="L43" s="38">
        <v>159072</v>
      </c>
      <c r="M43" s="38">
        <v>66205</v>
      </c>
      <c r="N43" s="38">
        <v>14382</v>
      </c>
      <c r="P43" s="1">
        <v>734949</v>
      </c>
    </row>
    <row r="44" spans="1:16" x14ac:dyDescent="0.45">
      <c r="A44" s="36" t="s">
        <v>50</v>
      </c>
      <c r="B44" s="32">
        <f t="shared" si="4"/>
        <v>2101735</v>
      </c>
      <c r="C44" s="37">
        <f>SUM(一般接種!D43+一般接種!G43+一般接種!J43+医療従事者等!C41)</f>
        <v>778062</v>
      </c>
      <c r="D44" s="33">
        <f t="shared" si="1"/>
        <v>0.79891692747480225</v>
      </c>
      <c r="E44" s="37">
        <f>SUM(一般接種!E43+一般接種!H43+一般接種!K43+医療従事者等!D41)</f>
        <v>768483</v>
      </c>
      <c r="F44" s="34">
        <f t="shared" si="2"/>
        <v>0.78908117499199093</v>
      </c>
      <c r="G44" s="32">
        <f t="shared" si="5"/>
        <v>555190</v>
      </c>
      <c r="H44" s="34">
        <f t="shared" si="3"/>
        <v>0.57007113695918255</v>
      </c>
      <c r="I44" s="38">
        <v>9371</v>
      </c>
      <c r="J44" s="38">
        <v>47944</v>
      </c>
      <c r="K44" s="38">
        <v>170181</v>
      </c>
      <c r="L44" s="38">
        <v>186588</v>
      </c>
      <c r="M44" s="38">
        <v>112380</v>
      </c>
      <c r="N44" s="38">
        <v>28726</v>
      </c>
      <c r="P44" s="1">
        <v>973896</v>
      </c>
    </row>
    <row r="45" spans="1:16" x14ac:dyDescent="0.45">
      <c r="A45" s="36" t="s">
        <v>51</v>
      </c>
      <c r="B45" s="32">
        <f t="shared" si="4"/>
        <v>3007740</v>
      </c>
      <c r="C45" s="37">
        <f>SUM(一般接種!D44+一般接種!G44+一般接種!J44+医療従事者等!C42)</f>
        <v>1111557</v>
      </c>
      <c r="D45" s="33">
        <f t="shared" si="1"/>
        <v>0.81959993186941049</v>
      </c>
      <c r="E45" s="37">
        <f>SUM(一般接種!E44+一般接種!H44+一般接種!K44+医療従事者等!D42)</f>
        <v>1098157</v>
      </c>
      <c r="F45" s="34">
        <f t="shared" si="2"/>
        <v>0.80971952169966654</v>
      </c>
      <c r="G45" s="32">
        <f t="shared" si="5"/>
        <v>798026</v>
      </c>
      <c r="H45" s="34">
        <f t="shared" si="3"/>
        <v>0.58841971687463457</v>
      </c>
      <c r="I45" s="38">
        <v>12465</v>
      </c>
      <c r="J45" s="38">
        <v>58186</v>
      </c>
      <c r="K45" s="38">
        <v>277949</v>
      </c>
      <c r="L45" s="38">
        <v>270159</v>
      </c>
      <c r="M45" s="38">
        <v>140676</v>
      </c>
      <c r="N45" s="38">
        <v>38591</v>
      </c>
      <c r="P45" s="1">
        <v>1356219</v>
      </c>
    </row>
    <row r="46" spans="1:16" x14ac:dyDescent="0.45">
      <c r="A46" s="36" t="s">
        <v>52</v>
      </c>
      <c r="B46" s="32">
        <f t="shared" si="4"/>
        <v>1520776</v>
      </c>
      <c r="C46" s="37">
        <f>SUM(一般接種!D45+一般接種!G45+一般接種!J45+医療従事者等!C43)</f>
        <v>564378</v>
      </c>
      <c r="D46" s="33">
        <f t="shared" si="1"/>
        <v>0.80491238178636471</v>
      </c>
      <c r="E46" s="37">
        <f>SUM(一般接種!E45+一般接種!H45+一般接種!K45+医療従事者等!D43)</f>
        <v>556194</v>
      </c>
      <c r="F46" s="34">
        <f t="shared" si="2"/>
        <v>0.79324041205590112</v>
      </c>
      <c r="G46" s="32">
        <f t="shared" si="5"/>
        <v>400204</v>
      </c>
      <c r="H46" s="34">
        <f t="shared" si="3"/>
        <v>0.57076844745973498</v>
      </c>
      <c r="I46" s="38">
        <v>10591</v>
      </c>
      <c r="J46" s="38">
        <v>33414</v>
      </c>
      <c r="K46" s="38">
        <v>140600</v>
      </c>
      <c r="L46" s="38">
        <v>124880</v>
      </c>
      <c r="M46" s="38">
        <v>73142</v>
      </c>
      <c r="N46" s="38">
        <v>17577</v>
      </c>
      <c r="P46" s="1">
        <v>701167</v>
      </c>
    </row>
    <row r="47" spans="1:16" x14ac:dyDescent="0.45">
      <c r="A47" s="36" t="s">
        <v>53</v>
      </c>
      <c r="B47" s="32">
        <f t="shared" si="4"/>
        <v>10963727</v>
      </c>
      <c r="C47" s="37">
        <f>SUM(一般接種!D46+一般接種!G46+一般接種!J46+医療従事者等!C44)</f>
        <v>4126288</v>
      </c>
      <c r="D47" s="33">
        <f t="shared" si="1"/>
        <v>0.80525977865683618</v>
      </c>
      <c r="E47" s="37">
        <f>SUM(一般接種!E46+一般接種!H46+一般接種!K46+医療従事者等!D44)</f>
        <v>4038628</v>
      </c>
      <c r="F47" s="34">
        <f t="shared" si="2"/>
        <v>0.78815261788738467</v>
      </c>
      <c r="G47" s="32">
        <f t="shared" si="5"/>
        <v>2798811</v>
      </c>
      <c r="H47" s="34">
        <f t="shared" si="3"/>
        <v>0.5461979208340082</v>
      </c>
      <c r="I47" s="38">
        <v>42893</v>
      </c>
      <c r="J47" s="38">
        <v>227172</v>
      </c>
      <c r="K47" s="38">
        <v>924602</v>
      </c>
      <c r="L47" s="38">
        <v>1017812</v>
      </c>
      <c r="M47" s="38">
        <v>482973</v>
      </c>
      <c r="N47" s="38">
        <v>103359</v>
      </c>
      <c r="P47" s="1">
        <v>5124170</v>
      </c>
    </row>
    <row r="48" spans="1:16" x14ac:dyDescent="0.45">
      <c r="A48" s="36" t="s">
        <v>54</v>
      </c>
      <c r="B48" s="32">
        <f t="shared" si="4"/>
        <v>1760374</v>
      </c>
      <c r="C48" s="37">
        <f>SUM(一般接種!D47+一般接種!G47+一般接種!J47+医療従事者等!C45)</f>
        <v>656256</v>
      </c>
      <c r="D48" s="33">
        <f t="shared" si="1"/>
        <v>0.80205127703728329</v>
      </c>
      <c r="E48" s="37">
        <f>SUM(一般接種!E47+一般接種!H47+一般接種!K47+医療従事者等!D45)</f>
        <v>647117</v>
      </c>
      <c r="F48" s="34">
        <f t="shared" si="2"/>
        <v>0.79088193668710938</v>
      </c>
      <c r="G48" s="32">
        <f t="shared" si="5"/>
        <v>457001</v>
      </c>
      <c r="H48" s="34">
        <f t="shared" si="3"/>
        <v>0.55852934778092012</v>
      </c>
      <c r="I48" s="38">
        <v>8389</v>
      </c>
      <c r="J48" s="38">
        <v>56423</v>
      </c>
      <c r="K48" s="38">
        <v>165032</v>
      </c>
      <c r="L48" s="38">
        <v>146133</v>
      </c>
      <c r="M48" s="38">
        <v>62685</v>
      </c>
      <c r="N48" s="38">
        <v>18339</v>
      </c>
      <c r="P48" s="1">
        <v>818222</v>
      </c>
    </row>
    <row r="49" spans="1:16" x14ac:dyDescent="0.45">
      <c r="A49" s="36" t="s">
        <v>55</v>
      </c>
      <c r="B49" s="32">
        <f t="shared" si="4"/>
        <v>2983580</v>
      </c>
      <c r="C49" s="37">
        <f>SUM(一般接種!D48+一般接種!G48+一般接種!J48+医療従事者等!C46)</f>
        <v>1095846</v>
      </c>
      <c r="D49" s="33">
        <f t="shared" si="1"/>
        <v>0.82028207895875405</v>
      </c>
      <c r="E49" s="37">
        <f>SUM(一般接種!E48+一般接種!H48+一般接種!K48+医療従事者等!D46)</f>
        <v>1077642</v>
      </c>
      <c r="F49" s="34">
        <f t="shared" si="2"/>
        <v>0.8066556980937738</v>
      </c>
      <c r="G49" s="32">
        <f t="shared" si="5"/>
        <v>810092</v>
      </c>
      <c r="H49" s="34">
        <f t="shared" si="3"/>
        <v>0.60638442801986314</v>
      </c>
      <c r="I49" s="38">
        <v>14754</v>
      </c>
      <c r="J49" s="38">
        <v>65595</v>
      </c>
      <c r="K49" s="38">
        <v>275316</v>
      </c>
      <c r="L49" s="38">
        <v>300497</v>
      </c>
      <c r="M49" s="38">
        <v>130660</v>
      </c>
      <c r="N49" s="38">
        <v>23270</v>
      </c>
      <c r="P49" s="1">
        <v>1335938</v>
      </c>
    </row>
    <row r="50" spans="1:16" x14ac:dyDescent="0.45">
      <c r="A50" s="36" t="s">
        <v>56</v>
      </c>
      <c r="B50" s="32">
        <f t="shared" si="4"/>
        <v>3970539</v>
      </c>
      <c r="C50" s="37">
        <f>SUM(一般接種!D49+一般接種!G49+一般接種!J49+医療従事者等!C47)</f>
        <v>1455501</v>
      </c>
      <c r="D50" s="33">
        <f t="shared" si="1"/>
        <v>0.82762638281176704</v>
      </c>
      <c r="E50" s="37">
        <f>SUM(一般接種!E49+一般接種!H49+一般接種!K49+医療従事者等!D47)</f>
        <v>1437218</v>
      </c>
      <c r="F50" s="34">
        <f t="shared" si="2"/>
        <v>0.81723031083589925</v>
      </c>
      <c r="G50" s="32">
        <f t="shared" si="5"/>
        <v>1077820</v>
      </c>
      <c r="H50" s="34">
        <f t="shared" si="3"/>
        <v>0.61286956719519858</v>
      </c>
      <c r="I50" s="38">
        <v>20974</v>
      </c>
      <c r="J50" s="38">
        <v>77585</v>
      </c>
      <c r="K50" s="38">
        <v>343650</v>
      </c>
      <c r="L50" s="38">
        <v>428745</v>
      </c>
      <c r="M50" s="38">
        <v>174713</v>
      </c>
      <c r="N50" s="38">
        <v>32153</v>
      </c>
      <c r="P50" s="1">
        <v>1758645</v>
      </c>
    </row>
    <row r="51" spans="1:16" x14ac:dyDescent="0.45">
      <c r="A51" s="36" t="s">
        <v>57</v>
      </c>
      <c r="B51" s="32">
        <f t="shared" si="4"/>
        <v>2482796</v>
      </c>
      <c r="C51" s="37">
        <f>SUM(一般接種!D50+一般接種!G50+一般接種!J50+医療従事者等!C48)</f>
        <v>923382</v>
      </c>
      <c r="D51" s="33">
        <f t="shared" si="1"/>
        <v>0.80874909458449862</v>
      </c>
      <c r="E51" s="37">
        <f>SUM(一般接種!E50+一般接種!H50+一般接種!K50+医療従事者等!D48)</f>
        <v>906925</v>
      </c>
      <c r="F51" s="34">
        <f t="shared" si="2"/>
        <v>0.79433514255860127</v>
      </c>
      <c r="G51" s="32">
        <f t="shared" si="5"/>
        <v>652489</v>
      </c>
      <c r="H51" s="34">
        <f t="shared" si="3"/>
        <v>0.57148600251720838</v>
      </c>
      <c r="I51" s="38">
        <v>19308</v>
      </c>
      <c r="J51" s="38">
        <v>50704</v>
      </c>
      <c r="K51" s="38">
        <v>216296</v>
      </c>
      <c r="L51" s="38">
        <v>218394</v>
      </c>
      <c r="M51" s="38">
        <v>116051</v>
      </c>
      <c r="N51" s="38">
        <v>31736</v>
      </c>
      <c r="P51" s="1">
        <v>1141741</v>
      </c>
    </row>
    <row r="52" spans="1:16" x14ac:dyDescent="0.45">
      <c r="A52" s="36" t="s">
        <v>58</v>
      </c>
      <c r="B52" s="32">
        <f t="shared" si="4"/>
        <v>2335006</v>
      </c>
      <c r="C52" s="37">
        <f>SUM(一般接種!D51+一般接種!G51+一般接種!J51+医療従事者等!C49)</f>
        <v>867952</v>
      </c>
      <c r="D52" s="33">
        <f t="shared" si="1"/>
        <v>0.7983069071162695</v>
      </c>
      <c r="E52" s="37">
        <f>SUM(一般接種!E51+一般接種!H51+一般接種!K51+医療従事者等!D49)</f>
        <v>854731</v>
      </c>
      <c r="F52" s="34">
        <f t="shared" si="2"/>
        <v>0.78614676966744268</v>
      </c>
      <c r="G52" s="32">
        <f t="shared" si="5"/>
        <v>612323</v>
      </c>
      <c r="H52" s="34">
        <f t="shared" si="3"/>
        <v>0.56318976197549575</v>
      </c>
      <c r="I52" s="38">
        <v>10935</v>
      </c>
      <c r="J52" s="38">
        <v>46176</v>
      </c>
      <c r="K52" s="38">
        <v>186436</v>
      </c>
      <c r="L52" s="38">
        <v>214154</v>
      </c>
      <c r="M52" s="38">
        <v>121493</v>
      </c>
      <c r="N52" s="38">
        <v>33129</v>
      </c>
      <c r="P52" s="1">
        <v>1087241</v>
      </c>
    </row>
    <row r="53" spans="1:16" x14ac:dyDescent="0.45">
      <c r="A53" s="36" t="s">
        <v>59</v>
      </c>
      <c r="B53" s="32">
        <f t="shared" si="4"/>
        <v>3548263</v>
      </c>
      <c r="C53" s="37">
        <f>SUM(一般接種!D52+一般接種!G52+一般接種!J52+医療従事者等!C50)</f>
        <v>1316323</v>
      </c>
      <c r="D53" s="33">
        <f t="shared" si="1"/>
        <v>0.81379237436144414</v>
      </c>
      <c r="E53" s="37">
        <f>SUM(一般接種!E52+一般接種!H52+一般接種!K52+医療従事者等!D50)</f>
        <v>1290555</v>
      </c>
      <c r="F53" s="34">
        <f t="shared" si="2"/>
        <v>0.79786178445110623</v>
      </c>
      <c r="G53" s="32">
        <f t="shared" si="5"/>
        <v>941385</v>
      </c>
      <c r="H53" s="34">
        <f t="shared" si="3"/>
        <v>0.58199388321730161</v>
      </c>
      <c r="I53" s="38">
        <v>17239</v>
      </c>
      <c r="J53" s="38">
        <v>70607</v>
      </c>
      <c r="K53" s="38">
        <v>341743</v>
      </c>
      <c r="L53" s="38">
        <v>301252</v>
      </c>
      <c r="M53" s="38">
        <v>169628</v>
      </c>
      <c r="N53" s="38">
        <v>40916</v>
      </c>
      <c r="P53" s="1">
        <v>1617517</v>
      </c>
    </row>
    <row r="54" spans="1:16" x14ac:dyDescent="0.45">
      <c r="A54" s="36" t="s">
        <v>60</v>
      </c>
      <c r="B54" s="32">
        <f t="shared" si="4"/>
        <v>2711186</v>
      </c>
      <c r="C54" s="37">
        <f>SUM(一般接種!D53+一般接種!G53+一般接種!J53+医療従事者等!C51)</f>
        <v>1056484</v>
      </c>
      <c r="D54" s="40">
        <f t="shared" si="1"/>
        <v>0.711380509831542</v>
      </c>
      <c r="E54" s="37">
        <f>SUM(一般接種!E53+一般接種!H53+一般接種!K53+医療従事者等!D51)</f>
        <v>1034181</v>
      </c>
      <c r="F54" s="34">
        <f t="shared" si="2"/>
        <v>0.69636284793531555</v>
      </c>
      <c r="G54" s="32">
        <f t="shared" si="5"/>
        <v>620521</v>
      </c>
      <c r="H54" s="34">
        <f t="shared" si="3"/>
        <v>0.41782605826607716</v>
      </c>
      <c r="I54" s="38">
        <v>17066</v>
      </c>
      <c r="J54" s="38">
        <v>57894</v>
      </c>
      <c r="K54" s="38">
        <v>209887</v>
      </c>
      <c r="L54" s="38">
        <v>189842</v>
      </c>
      <c r="M54" s="38">
        <v>115640</v>
      </c>
      <c r="N54" s="38">
        <v>30192</v>
      </c>
      <c r="P54" s="1">
        <v>1485118</v>
      </c>
    </row>
    <row r="55" spans="1:16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6" x14ac:dyDescent="0.45">
      <c r="A56" s="87" t="s">
        <v>107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  <c r="M56" s="22"/>
    </row>
    <row r="57" spans="1:16" x14ac:dyDescent="0.45">
      <c r="A57" s="22" t="s">
        <v>108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6" x14ac:dyDescent="0.45">
      <c r="A58" s="22" t="s">
        <v>109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6" x14ac:dyDescent="0.45">
      <c r="A59" s="24" t="s">
        <v>110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6" x14ac:dyDescent="0.45">
      <c r="A60" s="87" t="s">
        <v>111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  <c r="M60" s="57"/>
    </row>
    <row r="61" spans="1:16" x14ac:dyDescent="0.45">
      <c r="A61" s="24" t="s">
        <v>112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N3"/>
    <mergeCell ref="G4:N4"/>
    <mergeCell ref="I6:N6"/>
  </mergeCells>
  <phoneticPr fontId="2"/>
  <pageMargins left="0.7" right="0.7" top="0.75" bottom="0.75" header="0.3" footer="0.3"/>
  <pageSetup paperSize="9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S3" sqref="S3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113</v>
      </c>
      <c r="B1" s="23"/>
      <c r="C1" s="24"/>
      <c r="D1" s="24"/>
    </row>
    <row r="2" spans="1:18" x14ac:dyDescent="0.45">
      <c r="B2"/>
      <c r="Q2" s="103" t="str">
        <f>'進捗状況 (都道府県別)'!H3</f>
        <v>（5月19日公表時点）</v>
      </c>
      <c r="R2" s="103"/>
    </row>
    <row r="3" spans="1:18" ht="37.5" customHeight="1" x14ac:dyDescent="0.45">
      <c r="A3" s="104" t="s">
        <v>3</v>
      </c>
      <c r="B3" s="107" t="s">
        <v>114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115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116</v>
      </c>
      <c r="D4" s="109"/>
      <c r="E4" s="109"/>
      <c r="F4" s="110" t="s">
        <v>117</v>
      </c>
      <c r="G4" s="111"/>
      <c r="H4" s="112"/>
      <c r="I4" s="110" t="s">
        <v>118</v>
      </c>
      <c r="J4" s="111"/>
      <c r="K4" s="112"/>
      <c r="M4" s="113" t="s">
        <v>119</v>
      </c>
      <c r="N4" s="113"/>
      <c r="O4" s="107" t="s">
        <v>120</v>
      </c>
      <c r="P4" s="107"/>
      <c r="Q4" s="109" t="s">
        <v>118</v>
      </c>
      <c r="R4" s="109"/>
    </row>
    <row r="5" spans="1:18" ht="36" x14ac:dyDescent="0.45">
      <c r="A5" s="106"/>
      <c r="B5" s="108"/>
      <c r="C5" s="41" t="s">
        <v>121</v>
      </c>
      <c r="D5" s="41" t="s">
        <v>96</v>
      </c>
      <c r="E5" s="41" t="s">
        <v>97</v>
      </c>
      <c r="F5" s="41" t="s">
        <v>121</v>
      </c>
      <c r="G5" s="41" t="s">
        <v>96</v>
      </c>
      <c r="H5" s="41" t="s">
        <v>97</v>
      </c>
      <c r="I5" s="41" t="s">
        <v>121</v>
      </c>
      <c r="J5" s="41" t="s">
        <v>96</v>
      </c>
      <c r="K5" s="41" t="s">
        <v>97</v>
      </c>
      <c r="M5" s="42" t="s">
        <v>122</v>
      </c>
      <c r="N5" s="42" t="s">
        <v>123</v>
      </c>
      <c r="O5" s="42" t="s">
        <v>124</v>
      </c>
      <c r="P5" s="42" t="s">
        <v>125</v>
      </c>
      <c r="Q5" s="42" t="s">
        <v>124</v>
      </c>
      <c r="R5" s="42" t="s">
        <v>123</v>
      </c>
    </row>
    <row r="6" spans="1:18" x14ac:dyDescent="0.45">
      <c r="A6" s="31" t="s">
        <v>126</v>
      </c>
      <c r="B6" s="43">
        <f>SUM(B7:B53)</f>
        <v>192896568</v>
      </c>
      <c r="C6" s="43">
        <f t="shared" ref="C6" si="0">SUM(C7:C53)</f>
        <v>160484867</v>
      </c>
      <c r="D6" s="43">
        <f>SUM(D7:D53)</f>
        <v>80600509</v>
      </c>
      <c r="E6" s="44">
        <f>SUM(E7:E53)</f>
        <v>79884358</v>
      </c>
      <c r="F6" s="44">
        <f t="shared" ref="F6:Q6" si="1">SUM(F7:F53)</f>
        <v>32294540</v>
      </c>
      <c r="G6" s="44">
        <f>SUM(G7:G53)</f>
        <v>16199390</v>
      </c>
      <c r="H6" s="44">
        <f t="shared" ref="H6:K6" si="2">SUM(H7:H53)</f>
        <v>16095150</v>
      </c>
      <c r="I6" s="44">
        <f>SUM(I7:I53)</f>
        <v>117161</v>
      </c>
      <c r="J6" s="44">
        <f t="shared" si="2"/>
        <v>58564</v>
      </c>
      <c r="K6" s="44">
        <f t="shared" si="2"/>
        <v>58597</v>
      </c>
      <c r="L6" s="45"/>
      <c r="M6" s="44">
        <f>SUM(M7:M53)</f>
        <v>175239220</v>
      </c>
      <c r="N6" s="46">
        <f>C6/M6</f>
        <v>0.91580450426565474</v>
      </c>
      <c r="O6" s="44">
        <f t="shared" si="1"/>
        <v>34257250</v>
      </c>
      <c r="P6" s="47">
        <f>F6/O6</f>
        <v>0.94270672631340813</v>
      </c>
      <c r="Q6" s="44">
        <f t="shared" si="1"/>
        <v>198640</v>
      </c>
      <c r="R6" s="47">
        <f>I6/Q6</f>
        <v>0.58981574708014495</v>
      </c>
    </row>
    <row r="7" spans="1:18" x14ac:dyDescent="0.45">
      <c r="A7" s="48" t="s">
        <v>14</v>
      </c>
      <c r="B7" s="43">
        <v>7914713</v>
      </c>
      <c r="C7" s="43">
        <v>6417724</v>
      </c>
      <c r="D7" s="43">
        <v>3224367</v>
      </c>
      <c r="E7" s="44">
        <v>3193357</v>
      </c>
      <c r="F7" s="49">
        <v>1496131</v>
      </c>
      <c r="G7" s="44">
        <v>750083</v>
      </c>
      <c r="H7" s="44">
        <v>746048</v>
      </c>
      <c r="I7" s="44">
        <v>858</v>
      </c>
      <c r="J7" s="44">
        <v>421</v>
      </c>
      <c r="K7" s="44">
        <v>437</v>
      </c>
      <c r="L7" s="45"/>
      <c r="M7" s="44">
        <v>7348360</v>
      </c>
      <c r="N7" s="46">
        <v>0.87335459884926703</v>
      </c>
      <c r="O7" s="50">
        <v>1518200</v>
      </c>
      <c r="P7" s="46">
        <v>0.98546370702147279</v>
      </c>
      <c r="Q7" s="44">
        <v>900</v>
      </c>
      <c r="R7" s="47">
        <v>0.95333333333333337</v>
      </c>
    </row>
    <row r="8" spans="1:18" x14ac:dyDescent="0.45">
      <c r="A8" s="48" t="s">
        <v>15</v>
      </c>
      <c r="B8" s="43">
        <v>2028765</v>
      </c>
      <c r="C8" s="43">
        <v>1838297</v>
      </c>
      <c r="D8" s="43">
        <v>923646</v>
      </c>
      <c r="E8" s="44">
        <v>914651</v>
      </c>
      <c r="F8" s="49">
        <v>188058</v>
      </c>
      <c r="G8" s="44">
        <v>94545</v>
      </c>
      <c r="H8" s="44">
        <v>93513</v>
      </c>
      <c r="I8" s="44">
        <v>2410</v>
      </c>
      <c r="J8" s="44">
        <v>1213</v>
      </c>
      <c r="K8" s="44">
        <v>1197</v>
      </c>
      <c r="L8" s="45"/>
      <c r="M8" s="44">
        <v>1911555</v>
      </c>
      <c r="N8" s="46">
        <v>0.96167622694612498</v>
      </c>
      <c r="O8" s="50">
        <v>186500</v>
      </c>
      <c r="P8" s="46">
        <v>1.0083538873994637</v>
      </c>
      <c r="Q8" s="44">
        <v>3700</v>
      </c>
      <c r="R8" s="47">
        <v>0.65135135135135136</v>
      </c>
    </row>
    <row r="9" spans="1:18" x14ac:dyDescent="0.45">
      <c r="A9" s="48" t="s">
        <v>16</v>
      </c>
      <c r="B9" s="43">
        <v>1951905</v>
      </c>
      <c r="C9" s="43">
        <v>1707474</v>
      </c>
      <c r="D9" s="43">
        <v>857713</v>
      </c>
      <c r="E9" s="44">
        <v>849761</v>
      </c>
      <c r="F9" s="49">
        <v>244337</v>
      </c>
      <c r="G9" s="44">
        <v>122635</v>
      </c>
      <c r="H9" s="44">
        <v>121702</v>
      </c>
      <c r="I9" s="44">
        <v>94</v>
      </c>
      <c r="J9" s="44">
        <v>48</v>
      </c>
      <c r="K9" s="44">
        <v>46</v>
      </c>
      <c r="L9" s="45"/>
      <c r="M9" s="44">
        <v>1847685</v>
      </c>
      <c r="N9" s="46">
        <v>0.92411531186322349</v>
      </c>
      <c r="O9" s="50">
        <v>227500</v>
      </c>
      <c r="P9" s="46">
        <v>1.0740087912087912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3528719</v>
      </c>
      <c r="C10" s="43">
        <v>2787410</v>
      </c>
      <c r="D10" s="43">
        <v>1401237</v>
      </c>
      <c r="E10" s="44">
        <v>1386173</v>
      </c>
      <c r="F10" s="49">
        <v>741259</v>
      </c>
      <c r="G10" s="44">
        <v>371572</v>
      </c>
      <c r="H10" s="44">
        <v>369687</v>
      </c>
      <c r="I10" s="44">
        <v>50</v>
      </c>
      <c r="J10" s="44">
        <v>21</v>
      </c>
      <c r="K10" s="44">
        <v>29</v>
      </c>
      <c r="L10" s="45"/>
      <c r="M10" s="44">
        <v>3111965</v>
      </c>
      <c r="N10" s="46">
        <v>0.89570737460093541</v>
      </c>
      <c r="O10" s="50">
        <v>854400</v>
      </c>
      <c r="P10" s="46">
        <v>0.86757841760299625</v>
      </c>
      <c r="Q10" s="44">
        <v>140</v>
      </c>
      <c r="R10" s="47">
        <v>0.35714285714285715</v>
      </c>
    </row>
    <row r="11" spans="1:18" x14ac:dyDescent="0.45">
      <c r="A11" s="48" t="s">
        <v>18</v>
      </c>
      <c r="B11" s="43">
        <v>1575541</v>
      </c>
      <c r="C11" s="43">
        <v>1479473</v>
      </c>
      <c r="D11" s="43">
        <v>743178</v>
      </c>
      <c r="E11" s="44">
        <v>736295</v>
      </c>
      <c r="F11" s="49">
        <v>96006</v>
      </c>
      <c r="G11" s="44">
        <v>48368</v>
      </c>
      <c r="H11" s="44">
        <v>47638</v>
      </c>
      <c r="I11" s="44">
        <v>62</v>
      </c>
      <c r="J11" s="44">
        <v>31</v>
      </c>
      <c r="K11" s="44">
        <v>31</v>
      </c>
      <c r="L11" s="45"/>
      <c r="M11" s="44">
        <v>1516455</v>
      </c>
      <c r="N11" s="46">
        <v>0.97561286025632143</v>
      </c>
      <c r="O11" s="50">
        <v>87900</v>
      </c>
      <c r="P11" s="46">
        <v>1.0922184300341298</v>
      </c>
      <c r="Q11" s="44">
        <v>140</v>
      </c>
      <c r="R11" s="47">
        <v>0.44285714285714284</v>
      </c>
    </row>
    <row r="12" spans="1:18" x14ac:dyDescent="0.45">
      <c r="A12" s="48" t="s">
        <v>19</v>
      </c>
      <c r="B12" s="43">
        <v>1730071</v>
      </c>
      <c r="C12" s="43">
        <v>1652223</v>
      </c>
      <c r="D12" s="43">
        <v>831314</v>
      </c>
      <c r="E12" s="44">
        <v>820909</v>
      </c>
      <c r="F12" s="49">
        <v>77687</v>
      </c>
      <c r="G12" s="44">
        <v>38929</v>
      </c>
      <c r="H12" s="44">
        <v>38758</v>
      </c>
      <c r="I12" s="44">
        <v>161</v>
      </c>
      <c r="J12" s="44">
        <v>80</v>
      </c>
      <c r="K12" s="44">
        <v>81</v>
      </c>
      <c r="L12" s="45"/>
      <c r="M12" s="44">
        <v>1709995</v>
      </c>
      <c r="N12" s="46">
        <v>0.96621510589212245</v>
      </c>
      <c r="O12" s="50">
        <v>61700</v>
      </c>
      <c r="P12" s="46">
        <v>1.2591085899513776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2944920</v>
      </c>
      <c r="C13" s="43">
        <v>2736964</v>
      </c>
      <c r="D13" s="43">
        <v>1377015</v>
      </c>
      <c r="E13" s="44">
        <v>1359949</v>
      </c>
      <c r="F13" s="49">
        <v>207703</v>
      </c>
      <c r="G13" s="44">
        <v>104347</v>
      </c>
      <c r="H13" s="44">
        <v>103356</v>
      </c>
      <c r="I13" s="44">
        <v>253</v>
      </c>
      <c r="J13" s="44">
        <v>126</v>
      </c>
      <c r="K13" s="44">
        <v>127</v>
      </c>
      <c r="L13" s="45"/>
      <c r="M13" s="44">
        <v>2893840</v>
      </c>
      <c r="N13" s="46">
        <v>0.94578967738368391</v>
      </c>
      <c r="O13" s="50">
        <v>178600</v>
      </c>
      <c r="P13" s="46">
        <v>1.1629507278835387</v>
      </c>
      <c r="Q13" s="44">
        <v>560</v>
      </c>
      <c r="R13" s="47">
        <v>0.45178571428571429</v>
      </c>
    </row>
    <row r="14" spans="1:18" x14ac:dyDescent="0.45">
      <c r="A14" s="48" t="s">
        <v>21</v>
      </c>
      <c r="B14" s="43">
        <v>4613559</v>
      </c>
      <c r="C14" s="43">
        <v>3742936</v>
      </c>
      <c r="D14" s="43">
        <v>1880450</v>
      </c>
      <c r="E14" s="44">
        <v>1862486</v>
      </c>
      <c r="F14" s="49">
        <v>870255</v>
      </c>
      <c r="G14" s="44">
        <v>436659</v>
      </c>
      <c r="H14" s="44">
        <v>433596</v>
      </c>
      <c r="I14" s="44">
        <v>368</v>
      </c>
      <c r="J14" s="44">
        <v>177</v>
      </c>
      <c r="K14" s="44">
        <v>191</v>
      </c>
      <c r="L14" s="45"/>
      <c r="M14" s="44">
        <v>4032405</v>
      </c>
      <c r="N14" s="46">
        <v>0.92821430387076698</v>
      </c>
      <c r="O14" s="50">
        <v>892500</v>
      </c>
      <c r="P14" s="46">
        <v>0.97507563025210087</v>
      </c>
      <c r="Q14" s="44">
        <v>860</v>
      </c>
      <c r="R14" s="47">
        <v>0.42790697674418604</v>
      </c>
    </row>
    <row r="15" spans="1:18" x14ac:dyDescent="0.45">
      <c r="A15" s="51" t="s">
        <v>22</v>
      </c>
      <c r="B15" s="43">
        <v>3061432</v>
      </c>
      <c r="C15" s="43">
        <v>2678582</v>
      </c>
      <c r="D15" s="43">
        <v>1345684</v>
      </c>
      <c r="E15" s="44">
        <v>1332898</v>
      </c>
      <c r="F15" s="49">
        <v>382024</v>
      </c>
      <c r="G15" s="44">
        <v>192067</v>
      </c>
      <c r="H15" s="44">
        <v>189957</v>
      </c>
      <c r="I15" s="44">
        <v>826</v>
      </c>
      <c r="J15" s="44">
        <v>416</v>
      </c>
      <c r="K15" s="44">
        <v>410</v>
      </c>
      <c r="L15" s="45"/>
      <c r="M15" s="44">
        <v>2804850</v>
      </c>
      <c r="N15" s="46">
        <v>0.95498226286610688</v>
      </c>
      <c r="O15" s="50">
        <v>375900</v>
      </c>
      <c r="P15" s="46">
        <v>1.0162915669060921</v>
      </c>
      <c r="Q15" s="44">
        <v>1120</v>
      </c>
      <c r="R15" s="47">
        <v>0.73750000000000004</v>
      </c>
    </row>
    <row r="16" spans="1:18" x14ac:dyDescent="0.45">
      <c r="A16" s="48" t="s">
        <v>23</v>
      </c>
      <c r="B16" s="43">
        <v>2995294</v>
      </c>
      <c r="C16" s="43">
        <v>2144830</v>
      </c>
      <c r="D16" s="43">
        <v>1077665</v>
      </c>
      <c r="E16" s="44">
        <v>1067165</v>
      </c>
      <c r="F16" s="49">
        <v>850248</v>
      </c>
      <c r="G16" s="44">
        <v>426443</v>
      </c>
      <c r="H16" s="44">
        <v>423805</v>
      </c>
      <c r="I16" s="44">
        <v>216</v>
      </c>
      <c r="J16" s="44">
        <v>95</v>
      </c>
      <c r="K16" s="44">
        <v>121</v>
      </c>
      <c r="L16" s="45"/>
      <c r="M16" s="44">
        <v>2439595</v>
      </c>
      <c r="N16" s="46">
        <v>0.87917461709832989</v>
      </c>
      <c r="O16" s="50">
        <v>887500</v>
      </c>
      <c r="P16" s="46">
        <v>0.95802591549295779</v>
      </c>
      <c r="Q16" s="44">
        <v>340</v>
      </c>
      <c r="R16" s="47">
        <v>0.63529411764705879</v>
      </c>
    </row>
    <row r="17" spans="1:18" x14ac:dyDescent="0.45">
      <c r="A17" s="48" t="s">
        <v>24</v>
      </c>
      <c r="B17" s="43">
        <v>11522932</v>
      </c>
      <c r="C17" s="43">
        <v>9827561</v>
      </c>
      <c r="D17" s="43">
        <v>4942241</v>
      </c>
      <c r="E17" s="44">
        <v>4885320</v>
      </c>
      <c r="F17" s="49">
        <v>1677302</v>
      </c>
      <c r="G17" s="44">
        <v>840062</v>
      </c>
      <c r="H17" s="44">
        <v>837240</v>
      </c>
      <c r="I17" s="44">
        <v>18069</v>
      </c>
      <c r="J17" s="44">
        <v>9061</v>
      </c>
      <c r="K17" s="44">
        <v>9008</v>
      </c>
      <c r="L17" s="45"/>
      <c r="M17" s="44">
        <v>10671110</v>
      </c>
      <c r="N17" s="46">
        <v>0.92095021042796865</v>
      </c>
      <c r="O17" s="50">
        <v>659400</v>
      </c>
      <c r="P17" s="46">
        <v>2.5436791022141341</v>
      </c>
      <c r="Q17" s="44">
        <v>37520</v>
      </c>
      <c r="R17" s="47">
        <v>0.48158315565031984</v>
      </c>
    </row>
    <row r="18" spans="1:18" x14ac:dyDescent="0.45">
      <c r="A18" s="48" t="s">
        <v>25</v>
      </c>
      <c r="B18" s="43">
        <v>9839931</v>
      </c>
      <c r="C18" s="43">
        <v>8137037</v>
      </c>
      <c r="D18" s="43">
        <v>4088695</v>
      </c>
      <c r="E18" s="44">
        <v>4048342</v>
      </c>
      <c r="F18" s="49">
        <v>1702085</v>
      </c>
      <c r="G18" s="44">
        <v>852849</v>
      </c>
      <c r="H18" s="44">
        <v>849236</v>
      </c>
      <c r="I18" s="44">
        <v>809</v>
      </c>
      <c r="J18" s="44">
        <v>370</v>
      </c>
      <c r="K18" s="44">
        <v>439</v>
      </c>
      <c r="L18" s="45"/>
      <c r="M18" s="44">
        <v>8682745</v>
      </c>
      <c r="N18" s="46">
        <v>0.93715029060510247</v>
      </c>
      <c r="O18" s="50">
        <v>643300</v>
      </c>
      <c r="P18" s="46">
        <v>2.6458650707290534</v>
      </c>
      <c r="Q18" s="44">
        <v>4360</v>
      </c>
      <c r="R18" s="47">
        <v>0.18555045871559633</v>
      </c>
    </row>
    <row r="19" spans="1:18" x14ac:dyDescent="0.45">
      <c r="A19" s="48" t="s">
        <v>26</v>
      </c>
      <c r="B19" s="43">
        <v>21210986</v>
      </c>
      <c r="C19" s="43">
        <v>15840188</v>
      </c>
      <c r="D19" s="43">
        <v>7958955</v>
      </c>
      <c r="E19" s="44">
        <v>7881233</v>
      </c>
      <c r="F19" s="49">
        <v>5357288</v>
      </c>
      <c r="G19" s="44">
        <v>2687596</v>
      </c>
      <c r="H19" s="44">
        <v>2669692</v>
      </c>
      <c r="I19" s="44">
        <v>13510</v>
      </c>
      <c r="J19" s="44">
        <v>6654</v>
      </c>
      <c r="K19" s="44">
        <v>6856</v>
      </c>
      <c r="L19" s="45"/>
      <c r="M19" s="44">
        <v>17611990</v>
      </c>
      <c r="N19" s="46">
        <v>0.89939796695319496</v>
      </c>
      <c r="O19" s="50">
        <v>10132950</v>
      </c>
      <c r="P19" s="46">
        <v>0.52869973699662975</v>
      </c>
      <c r="Q19" s="44">
        <v>43540</v>
      </c>
      <c r="R19" s="47">
        <v>0.31028938906752412</v>
      </c>
    </row>
    <row r="20" spans="1:18" x14ac:dyDescent="0.45">
      <c r="A20" s="48" t="s">
        <v>27</v>
      </c>
      <c r="B20" s="43">
        <v>14323218</v>
      </c>
      <c r="C20" s="43">
        <v>10985125</v>
      </c>
      <c r="D20" s="43">
        <v>5515424</v>
      </c>
      <c r="E20" s="44">
        <v>5469701</v>
      </c>
      <c r="F20" s="49">
        <v>3332014</v>
      </c>
      <c r="G20" s="44">
        <v>1668962</v>
      </c>
      <c r="H20" s="44">
        <v>1663052</v>
      </c>
      <c r="I20" s="44">
        <v>6079</v>
      </c>
      <c r="J20" s="44">
        <v>3054</v>
      </c>
      <c r="K20" s="44">
        <v>3025</v>
      </c>
      <c r="L20" s="45"/>
      <c r="M20" s="44">
        <v>11742235</v>
      </c>
      <c r="N20" s="46">
        <v>0.93552249635610252</v>
      </c>
      <c r="O20" s="50">
        <v>1939600</v>
      </c>
      <c r="P20" s="46">
        <v>1.7178871932357187</v>
      </c>
      <c r="Q20" s="44">
        <v>11540</v>
      </c>
      <c r="R20" s="47">
        <v>0.52677642980935879</v>
      </c>
    </row>
    <row r="21" spans="1:18" x14ac:dyDescent="0.45">
      <c r="A21" s="48" t="s">
        <v>28</v>
      </c>
      <c r="B21" s="43">
        <v>3526699</v>
      </c>
      <c r="C21" s="43">
        <v>2955384</v>
      </c>
      <c r="D21" s="43">
        <v>1483654</v>
      </c>
      <c r="E21" s="44">
        <v>1471730</v>
      </c>
      <c r="F21" s="49">
        <v>571238</v>
      </c>
      <c r="G21" s="44">
        <v>286549</v>
      </c>
      <c r="H21" s="44">
        <v>284689</v>
      </c>
      <c r="I21" s="44">
        <v>77</v>
      </c>
      <c r="J21" s="44">
        <v>35</v>
      </c>
      <c r="K21" s="44">
        <v>42</v>
      </c>
      <c r="L21" s="45"/>
      <c r="M21" s="44">
        <v>3228405</v>
      </c>
      <c r="N21" s="46">
        <v>0.91543161406329132</v>
      </c>
      <c r="O21" s="50">
        <v>584800</v>
      </c>
      <c r="P21" s="46">
        <v>0.97680916552667574</v>
      </c>
      <c r="Q21" s="44">
        <v>240</v>
      </c>
      <c r="R21" s="47">
        <v>0.32083333333333336</v>
      </c>
    </row>
    <row r="22" spans="1:18" x14ac:dyDescent="0.45">
      <c r="A22" s="48" t="s">
        <v>29</v>
      </c>
      <c r="B22" s="43">
        <v>1671761</v>
      </c>
      <c r="C22" s="43">
        <v>1485639</v>
      </c>
      <c r="D22" s="43">
        <v>745430</v>
      </c>
      <c r="E22" s="44">
        <v>740209</v>
      </c>
      <c r="F22" s="49">
        <v>185907</v>
      </c>
      <c r="G22" s="44">
        <v>93176</v>
      </c>
      <c r="H22" s="44">
        <v>92731</v>
      </c>
      <c r="I22" s="44">
        <v>215</v>
      </c>
      <c r="J22" s="44">
        <v>109</v>
      </c>
      <c r="K22" s="44">
        <v>106</v>
      </c>
      <c r="L22" s="45"/>
      <c r="M22" s="44">
        <v>1580920</v>
      </c>
      <c r="N22" s="46">
        <v>0.93973066315816112</v>
      </c>
      <c r="O22" s="50">
        <v>176600</v>
      </c>
      <c r="P22" s="46">
        <v>1.0527010192525481</v>
      </c>
      <c r="Q22" s="44">
        <v>440</v>
      </c>
      <c r="R22" s="47">
        <v>0.48863636363636365</v>
      </c>
    </row>
    <row r="23" spans="1:18" x14ac:dyDescent="0.45">
      <c r="A23" s="48" t="s">
        <v>30</v>
      </c>
      <c r="B23" s="43">
        <v>1727637</v>
      </c>
      <c r="C23" s="43">
        <v>1521208</v>
      </c>
      <c r="D23" s="43">
        <v>763890</v>
      </c>
      <c r="E23" s="44">
        <v>757318</v>
      </c>
      <c r="F23" s="49">
        <v>205420</v>
      </c>
      <c r="G23" s="44">
        <v>103063</v>
      </c>
      <c r="H23" s="44">
        <v>102357</v>
      </c>
      <c r="I23" s="44">
        <v>1009</v>
      </c>
      <c r="J23" s="44">
        <v>504</v>
      </c>
      <c r="K23" s="44">
        <v>505</v>
      </c>
      <c r="L23" s="45"/>
      <c r="M23" s="44">
        <v>1612630</v>
      </c>
      <c r="N23" s="46">
        <v>0.94330875650335166</v>
      </c>
      <c r="O23" s="50">
        <v>220900</v>
      </c>
      <c r="P23" s="46">
        <v>0.92992304210049792</v>
      </c>
      <c r="Q23" s="44">
        <v>1080</v>
      </c>
      <c r="R23" s="47">
        <v>0.93425925925925923</v>
      </c>
    </row>
    <row r="24" spans="1:18" x14ac:dyDescent="0.45">
      <c r="A24" s="48" t="s">
        <v>31</v>
      </c>
      <c r="B24" s="43">
        <v>1190926</v>
      </c>
      <c r="C24" s="43">
        <v>1048365</v>
      </c>
      <c r="D24" s="43">
        <v>526357</v>
      </c>
      <c r="E24" s="44">
        <v>522008</v>
      </c>
      <c r="F24" s="49">
        <v>142498</v>
      </c>
      <c r="G24" s="44">
        <v>71541</v>
      </c>
      <c r="H24" s="44">
        <v>70957</v>
      </c>
      <c r="I24" s="44">
        <v>63</v>
      </c>
      <c r="J24" s="44">
        <v>21</v>
      </c>
      <c r="K24" s="44">
        <v>42</v>
      </c>
      <c r="L24" s="45"/>
      <c r="M24" s="44">
        <v>1118270</v>
      </c>
      <c r="N24" s="46">
        <v>0.93748826312071321</v>
      </c>
      <c r="O24" s="50">
        <v>145200</v>
      </c>
      <c r="P24" s="46">
        <v>0.98139118457300278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1270434</v>
      </c>
      <c r="C25" s="43">
        <v>1120661</v>
      </c>
      <c r="D25" s="43">
        <v>562315</v>
      </c>
      <c r="E25" s="44">
        <v>558346</v>
      </c>
      <c r="F25" s="49">
        <v>149741</v>
      </c>
      <c r="G25" s="44">
        <v>75150</v>
      </c>
      <c r="H25" s="44">
        <v>74591</v>
      </c>
      <c r="I25" s="44">
        <v>32</v>
      </c>
      <c r="J25" s="44">
        <v>12</v>
      </c>
      <c r="K25" s="44">
        <v>20</v>
      </c>
      <c r="L25" s="45"/>
      <c r="M25" s="44">
        <v>1251490</v>
      </c>
      <c r="N25" s="46">
        <v>0.89546140999928081</v>
      </c>
      <c r="O25" s="50">
        <v>139400</v>
      </c>
      <c r="P25" s="46">
        <v>1.0741822094691535</v>
      </c>
      <c r="Q25" s="44">
        <v>280</v>
      </c>
      <c r="R25" s="47">
        <v>0.11428571428571428</v>
      </c>
    </row>
    <row r="26" spans="1:18" x14ac:dyDescent="0.45">
      <c r="A26" s="48" t="s">
        <v>33</v>
      </c>
      <c r="B26" s="43">
        <v>3221766</v>
      </c>
      <c r="C26" s="43">
        <v>2931809</v>
      </c>
      <c r="D26" s="43">
        <v>1472275</v>
      </c>
      <c r="E26" s="44">
        <v>1459534</v>
      </c>
      <c r="F26" s="49">
        <v>289835</v>
      </c>
      <c r="G26" s="44">
        <v>145542</v>
      </c>
      <c r="H26" s="44">
        <v>144293</v>
      </c>
      <c r="I26" s="44">
        <v>122</v>
      </c>
      <c r="J26" s="44">
        <v>55</v>
      </c>
      <c r="K26" s="44">
        <v>67</v>
      </c>
      <c r="L26" s="45"/>
      <c r="M26" s="44">
        <v>3146270</v>
      </c>
      <c r="N26" s="46">
        <v>0.9318364285328341</v>
      </c>
      <c r="O26" s="50">
        <v>268100</v>
      </c>
      <c r="P26" s="46">
        <v>1.0810704960835509</v>
      </c>
      <c r="Q26" s="44">
        <v>140</v>
      </c>
      <c r="R26" s="47">
        <v>0.87142857142857144</v>
      </c>
    </row>
    <row r="27" spans="1:18" x14ac:dyDescent="0.45">
      <c r="A27" s="48" t="s">
        <v>34</v>
      </c>
      <c r="B27" s="43">
        <v>3112779</v>
      </c>
      <c r="C27" s="43">
        <v>2771932</v>
      </c>
      <c r="D27" s="43">
        <v>1389822</v>
      </c>
      <c r="E27" s="44">
        <v>1382110</v>
      </c>
      <c r="F27" s="49">
        <v>338715</v>
      </c>
      <c r="G27" s="44">
        <v>170511</v>
      </c>
      <c r="H27" s="44">
        <v>168204</v>
      </c>
      <c r="I27" s="44">
        <v>2132</v>
      </c>
      <c r="J27" s="44">
        <v>1065</v>
      </c>
      <c r="K27" s="44">
        <v>1067</v>
      </c>
      <c r="L27" s="45"/>
      <c r="M27" s="44">
        <v>2968425</v>
      </c>
      <c r="N27" s="46">
        <v>0.93380563766980806</v>
      </c>
      <c r="O27" s="50">
        <v>279600</v>
      </c>
      <c r="P27" s="46">
        <v>1.2114270386266095</v>
      </c>
      <c r="Q27" s="44">
        <v>2580</v>
      </c>
      <c r="R27" s="47">
        <v>0.82635658914728682</v>
      </c>
    </row>
    <row r="28" spans="1:18" x14ac:dyDescent="0.45">
      <c r="A28" s="48" t="s">
        <v>35</v>
      </c>
      <c r="B28" s="43">
        <v>5903055</v>
      </c>
      <c r="C28" s="43">
        <v>5122167</v>
      </c>
      <c r="D28" s="43">
        <v>2572483</v>
      </c>
      <c r="E28" s="44">
        <v>2549684</v>
      </c>
      <c r="F28" s="49">
        <v>780702</v>
      </c>
      <c r="G28" s="44">
        <v>391387</v>
      </c>
      <c r="H28" s="44">
        <v>389315</v>
      </c>
      <c r="I28" s="44">
        <v>186</v>
      </c>
      <c r="J28" s="44">
        <v>91</v>
      </c>
      <c r="K28" s="44">
        <v>95</v>
      </c>
      <c r="L28" s="45"/>
      <c r="M28" s="44">
        <v>5357620</v>
      </c>
      <c r="N28" s="46">
        <v>0.95605268757396011</v>
      </c>
      <c r="O28" s="50">
        <v>752600</v>
      </c>
      <c r="P28" s="46">
        <v>1.0373398883869254</v>
      </c>
      <c r="Q28" s="44">
        <v>1060</v>
      </c>
      <c r="R28" s="47">
        <v>0.17547169811320754</v>
      </c>
    </row>
    <row r="29" spans="1:18" x14ac:dyDescent="0.45">
      <c r="A29" s="48" t="s">
        <v>36</v>
      </c>
      <c r="B29" s="43">
        <v>11199065</v>
      </c>
      <c r="C29" s="43">
        <v>8766434</v>
      </c>
      <c r="D29" s="43">
        <v>4399200</v>
      </c>
      <c r="E29" s="44">
        <v>4367234</v>
      </c>
      <c r="F29" s="49">
        <v>2431906</v>
      </c>
      <c r="G29" s="44">
        <v>1219926</v>
      </c>
      <c r="H29" s="44">
        <v>1211980</v>
      </c>
      <c r="I29" s="44">
        <v>725</v>
      </c>
      <c r="J29" s="44">
        <v>332</v>
      </c>
      <c r="K29" s="44">
        <v>393</v>
      </c>
      <c r="L29" s="45"/>
      <c r="M29" s="44">
        <v>9978610</v>
      </c>
      <c r="N29" s="46">
        <v>0.87852255975531657</v>
      </c>
      <c r="O29" s="50">
        <v>2709600</v>
      </c>
      <c r="P29" s="46">
        <v>0.8975147623265427</v>
      </c>
      <c r="Q29" s="44">
        <v>1340</v>
      </c>
      <c r="R29" s="47">
        <v>0.54104477611940294</v>
      </c>
    </row>
    <row r="30" spans="1:18" x14ac:dyDescent="0.45">
      <c r="A30" s="48" t="s">
        <v>37</v>
      </c>
      <c r="B30" s="43">
        <v>2763228</v>
      </c>
      <c r="C30" s="43">
        <v>2491466</v>
      </c>
      <c r="D30" s="43">
        <v>1250110</v>
      </c>
      <c r="E30" s="44">
        <v>1241356</v>
      </c>
      <c r="F30" s="49">
        <v>271260</v>
      </c>
      <c r="G30" s="44">
        <v>136293</v>
      </c>
      <c r="H30" s="44">
        <v>134967</v>
      </c>
      <c r="I30" s="44">
        <v>502</v>
      </c>
      <c r="J30" s="44">
        <v>251</v>
      </c>
      <c r="K30" s="44">
        <v>251</v>
      </c>
      <c r="L30" s="45"/>
      <c r="M30" s="44">
        <v>2648215</v>
      </c>
      <c r="N30" s="46">
        <v>0.9408095641781351</v>
      </c>
      <c r="O30" s="50">
        <v>239400</v>
      </c>
      <c r="P30" s="46">
        <v>1.1330827067669174</v>
      </c>
      <c r="Q30" s="44">
        <v>780</v>
      </c>
      <c r="R30" s="47">
        <v>0.64358974358974363</v>
      </c>
    </row>
    <row r="31" spans="1:18" x14ac:dyDescent="0.45">
      <c r="A31" s="48" t="s">
        <v>38</v>
      </c>
      <c r="B31" s="43">
        <v>2175436</v>
      </c>
      <c r="C31" s="43">
        <v>1806725</v>
      </c>
      <c r="D31" s="43">
        <v>907246</v>
      </c>
      <c r="E31" s="44">
        <v>899479</v>
      </c>
      <c r="F31" s="49">
        <v>368617</v>
      </c>
      <c r="G31" s="44">
        <v>184684</v>
      </c>
      <c r="H31" s="44">
        <v>183933</v>
      </c>
      <c r="I31" s="44">
        <v>94</v>
      </c>
      <c r="J31" s="44">
        <v>46</v>
      </c>
      <c r="K31" s="44">
        <v>48</v>
      </c>
      <c r="L31" s="45"/>
      <c r="M31" s="44">
        <v>1896490</v>
      </c>
      <c r="N31" s="46">
        <v>0.95266782318915466</v>
      </c>
      <c r="O31" s="50">
        <v>348300</v>
      </c>
      <c r="P31" s="46">
        <v>1.0583318977892622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3752302</v>
      </c>
      <c r="C32" s="43">
        <v>3100373</v>
      </c>
      <c r="D32" s="43">
        <v>1556033</v>
      </c>
      <c r="E32" s="44">
        <v>1544340</v>
      </c>
      <c r="F32" s="49">
        <v>651432</v>
      </c>
      <c r="G32" s="44">
        <v>326955</v>
      </c>
      <c r="H32" s="44">
        <v>324477</v>
      </c>
      <c r="I32" s="44">
        <v>497</v>
      </c>
      <c r="J32" s="44">
        <v>251</v>
      </c>
      <c r="K32" s="44">
        <v>246</v>
      </c>
      <c r="L32" s="45"/>
      <c r="M32" s="44">
        <v>3370895</v>
      </c>
      <c r="N32" s="46">
        <v>0.91974772278578831</v>
      </c>
      <c r="O32" s="50">
        <v>704200</v>
      </c>
      <c r="P32" s="46">
        <v>0.92506674240272646</v>
      </c>
      <c r="Q32" s="44">
        <v>1060</v>
      </c>
      <c r="R32" s="47">
        <v>0.46886792452830189</v>
      </c>
    </row>
    <row r="33" spans="1:18" x14ac:dyDescent="0.45">
      <c r="A33" s="48" t="s">
        <v>40</v>
      </c>
      <c r="B33" s="43">
        <v>12896019</v>
      </c>
      <c r="C33" s="43">
        <v>9959146</v>
      </c>
      <c r="D33" s="43">
        <v>4997235</v>
      </c>
      <c r="E33" s="44">
        <v>4961911</v>
      </c>
      <c r="F33" s="49">
        <v>2872988</v>
      </c>
      <c r="G33" s="44">
        <v>1440263</v>
      </c>
      <c r="H33" s="44">
        <v>1432725</v>
      </c>
      <c r="I33" s="44">
        <v>63885</v>
      </c>
      <c r="J33" s="44">
        <v>32155</v>
      </c>
      <c r="K33" s="44">
        <v>31730</v>
      </c>
      <c r="L33" s="45"/>
      <c r="M33" s="44">
        <v>11474465</v>
      </c>
      <c r="N33" s="46">
        <v>0.86793989959444728</v>
      </c>
      <c r="O33" s="50">
        <v>3481300</v>
      </c>
      <c r="P33" s="46">
        <v>0.82526297647430558</v>
      </c>
      <c r="Q33" s="44">
        <v>72620</v>
      </c>
      <c r="R33" s="47">
        <v>0.8797163315890939</v>
      </c>
    </row>
    <row r="34" spans="1:18" x14ac:dyDescent="0.45">
      <c r="A34" s="48" t="s">
        <v>41</v>
      </c>
      <c r="B34" s="43">
        <v>8290816</v>
      </c>
      <c r="C34" s="43">
        <v>6903214</v>
      </c>
      <c r="D34" s="43">
        <v>3462839</v>
      </c>
      <c r="E34" s="44">
        <v>3440375</v>
      </c>
      <c r="F34" s="49">
        <v>1386481</v>
      </c>
      <c r="G34" s="44">
        <v>696379</v>
      </c>
      <c r="H34" s="44">
        <v>690102</v>
      </c>
      <c r="I34" s="44">
        <v>1121</v>
      </c>
      <c r="J34" s="44">
        <v>547</v>
      </c>
      <c r="K34" s="44">
        <v>574</v>
      </c>
      <c r="L34" s="45"/>
      <c r="M34" s="44">
        <v>7568135</v>
      </c>
      <c r="N34" s="46">
        <v>0.91214202706479208</v>
      </c>
      <c r="O34" s="50">
        <v>1135400</v>
      </c>
      <c r="P34" s="46">
        <v>1.2211388057072396</v>
      </c>
      <c r="Q34" s="44">
        <v>2440</v>
      </c>
      <c r="R34" s="47">
        <v>0.45942622950819673</v>
      </c>
    </row>
    <row r="35" spans="1:18" x14ac:dyDescent="0.45">
      <c r="A35" s="48" t="s">
        <v>42</v>
      </c>
      <c r="B35" s="43">
        <v>2034033</v>
      </c>
      <c r="C35" s="43">
        <v>1811896</v>
      </c>
      <c r="D35" s="43">
        <v>908869</v>
      </c>
      <c r="E35" s="44">
        <v>903027</v>
      </c>
      <c r="F35" s="49">
        <v>221940</v>
      </c>
      <c r="G35" s="44">
        <v>111213</v>
      </c>
      <c r="H35" s="44">
        <v>110727</v>
      </c>
      <c r="I35" s="44">
        <v>197</v>
      </c>
      <c r="J35" s="44">
        <v>91</v>
      </c>
      <c r="K35" s="44">
        <v>106</v>
      </c>
      <c r="L35" s="45"/>
      <c r="M35" s="44">
        <v>1961100</v>
      </c>
      <c r="N35" s="46">
        <v>0.9239182091683239</v>
      </c>
      <c r="O35" s="50">
        <v>127300</v>
      </c>
      <c r="P35" s="46">
        <v>1.7434406912804399</v>
      </c>
      <c r="Q35" s="44">
        <v>700</v>
      </c>
      <c r="R35" s="47">
        <v>0.28142857142857142</v>
      </c>
    </row>
    <row r="36" spans="1:18" x14ac:dyDescent="0.45">
      <c r="A36" s="48" t="s">
        <v>43</v>
      </c>
      <c r="B36" s="43">
        <v>1386208</v>
      </c>
      <c r="C36" s="43">
        <v>1323889</v>
      </c>
      <c r="D36" s="43">
        <v>663934</v>
      </c>
      <c r="E36" s="44">
        <v>659955</v>
      </c>
      <c r="F36" s="49">
        <v>62244</v>
      </c>
      <c r="G36" s="44">
        <v>31188</v>
      </c>
      <c r="H36" s="44">
        <v>31056</v>
      </c>
      <c r="I36" s="44">
        <v>75</v>
      </c>
      <c r="J36" s="44">
        <v>39</v>
      </c>
      <c r="K36" s="44">
        <v>36</v>
      </c>
      <c r="L36" s="45"/>
      <c r="M36" s="44">
        <v>1397945</v>
      </c>
      <c r="N36" s="46">
        <v>0.94702509755390951</v>
      </c>
      <c r="O36" s="50">
        <v>48100</v>
      </c>
      <c r="P36" s="46">
        <v>1.2940540540540542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813875</v>
      </c>
      <c r="C37" s="43">
        <v>713956</v>
      </c>
      <c r="D37" s="43">
        <v>358582</v>
      </c>
      <c r="E37" s="44">
        <v>355374</v>
      </c>
      <c r="F37" s="49">
        <v>99856</v>
      </c>
      <c r="G37" s="44">
        <v>50133</v>
      </c>
      <c r="H37" s="44">
        <v>49723</v>
      </c>
      <c r="I37" s="44">
        <v>63</v>
      </c>
      <c r="J37" s="44">
        <v>30</v>
      </c>
      <c r="K37" s="44">
        <v>33</v>
      </c>
      <c r="L37" s="45"/>
      <c r="M37" s="44">
        <v>812460</v>
      </c>
      <c r="N37" s="46">
        <v>0.87875833887206756</v>
      </c>
      <c r="O37" s="50">
        <v>110800</v>
      </c>
      <c r="P37" s="46">
        <v>0.90122743682310469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1036513</v>
      </c>
      <c r="C38" s="43">
        <v>981031</v>
      </c>
      <c r="D38" s="43">
        <v>493047</v>
      </c>
      <c r="E38" s="44">
        <v>487984</v>
      </c>
      <c r="F38" s="49">
        <v>55372</v>
      </c>
      <c r="G38" s="44">
        <v>27767</v>
      </c>
      <c r="H38" s="44">
        <v>27605</v>
      </c>
      <c r="I38" s="44">
        <v>110</v>
      </c>
      <c r="J38" s="44">
        <v>52</v>
      </c>
      <c r="K38" s="44">
        <v>58</v>
      </c>
      <c r="L38" s="45"/>
      <c r="M38" s="44">
        <v>1059000</v>
      </c>
      <c r="N38" s="46">
        <v>0.9263748819641171</v>
      </c>
      <c r="O38" s="50">
        <v>47400</v>
      </c>
      <c r="P38" s="46">
        <v>1.1681856540084388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2744731</v>
      </c>
      <c r="C39" s="43">
        <v>2411497</v>
      </c>
      <c r="D39" s="43">
        <v>1210790</v>
      </c>
      <c r="E39" s="44">
        <v>1200707</v>
      </c>
      <c r="F39" s="49">
        <v>332919</v>
      </c>
      <c r="G39" s="44">
        <v>167119</v>
      </c>
      <c r="H39" s="44">
        <v>165800</v>
      </c>
      <c r="I39" s="44">
        <v>315</v>
      </c>
      <c r="J39" s="44">
        <v>155</v>
      </c>
      <c r="K39" s="44">
        <v>160</v>
      </c>
      <c r="L39" s="45"/>
      <c r="M39" s="44">
        <v>2783830</v>
      </c>
      <c r="N39" s="46">
        <v>0.86625153116390008</v>
      </c>
      <c r="O39" s="50">
        <v>385900</v>
      </c>
      <c r="P39" s="46">
        <v>0.86270795542886758</v>
      </c>
      <c r="Q39" s="44">
        <v>720</v>
      </c>
      <c r="R39" s="47">
        <v>0.4375</v>
      </c>
    </row>
    <row r="40" spans="1:18" x14ac:dyDescent="0.45">
      <c r="A40" s="48" t="s">
        <v>47</v>
      </c>
      <c r="B40" s="43">
        <v>4128714</v>
      </c>
      <c r="C40" s="43">
        <v>3534145</v>
      </c>
      <c r="D40" s="43">
        <v>1773689</v>
      </c>
      <c r="E40" s="44">
        <v>1760456</v>
      </c>
      <c r="F40" s="49">
        <v>594447</v>
      </c>
      <c r="G40" s="44">
        <v>298372</v>
      </c>
      <c r="H40" s="44">
        <v>296075</v>
      </c>
      <c r="I40" s="44">
        <v>122</v>
      </c>
      <c r="J40" s="44">
        <v>58</v>
      </c>
      <c r="K40" s="44">
        <v>64</v>
      </c>
      <c r="L40" s="45"/>
      <c r="M40" s="44">
        <v>3930630</v>
      </c>
      <c r="N40" s="46">
        <v>0.89912940164808186</v>
      </c>
      <c r="O40" s="50">
        <v>616200</v>
      </c>
      <c r="P40" s="46">
        <v>0.96469814995131453</v>
      </c>
      <c r="Q40" s="44">
        <v>1140</v>
      </c>
      <c r="R40" s="47">
        <v>0.10701754385964912</v>
      </c>
    </row>
    <row r="41" spans="1:18" x14ac:dyDescent="0.45">
      <c r="A41" s="48" t="s">
        <v>48</v>
      </c>
      <c r="B41" s="43">
        <v>2027431</v>
      </c>
      <c r="C41" s="43">
        <v>1814729</v>
      </c>
      <c r="D41" s="43">
        <v>910200</v>
      </c>
      <c r="E41" s="44">
        <v>904529</v>
      </c>
      <c r="F41" s="49">
        <v>212648</v>
      </c>
      <c r="G41" s="44">
        <v>106777</v>
      </c>
      <c r="H41" s="44">
        <v>105871</v>
      </c>
      <c r="I41" s="44">
        <v>54</v>
      </c>
      <c r="J41" s="44">
        <v>29</v>
      </c>
      <c r="K41" s="44">
        <v>25</v>
      </c>
      <c r="L41" s="45"/>
      <c r="M41" s="44">
        <v>1999075</v>
      </c>
      <c r="N41" s="46">
        <v>0.90778435026199622</v>
      </c>
      <c r="O41" s="50">
        <v>210200</v>
      </c>
      <c r="P41" s="46">
        <v>1.0116460513796384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1090823</v>
      </c>
      <c r="C42" s="43">
        <v>938740</v>
      </c>
      <c r="D42" s="43">
        <v>470939</v>
      </c>
      <c r="E42" s="44">
        <v>467801</v>
      </c>
      <c r="F42" s="49">
        <v>151918</v>
      </c>
      <c r="G42" s="44">
        <v>76183</v>
      </c>
      <c r="H42" s="44">
        <v>75735</v>
      </c>
      <c r="I42" s="44">
        <v>165</v>
      </c>
      <c r="J42" s="44">
        <v>79</v>
      </c>
      <c r="K42" s="44">
        <v>86</v>
      </c>
      <c r="L42" s="45"/>
      <c r="M42" s="44">
        <v>1008205</v>
      </c>
      <c r="N42" s="46">
        <v>0.93110032185914571</v>
      </c>
      <c r="O42" s="50">
        <v>152900</v>
      </c>
      <c r="P42" s="46">
        <v>0.99357750163505554</v>
      </c>
      <c r="Q42" s="44">
        <v>660</v>
      </c>
      <c r="R42" s="47">
        <v>0.25</v>
      </c>
    </row>
    <row r="43" spans="1:18" x14ac:dyDescent="0.45">
      <c r="A43" s="48" t="s">
        <v>50</v>
      </c>
      <c r="B43" s="43">
        <v>1441708</v>
      </c>
      <c r="C43" s="43">
        <v>1329419</v>
      </c>
      <c r="D43" s="43">
        <v>667143</v>
      </c>
      <c r="E43" s="44">
        <v>662276</v>
      </c>
      <c r="F43" s="49">
        <v>112116</v>
      </c>
      <c r="G43" s="44">
        <v>56139</v>
      </c>
      <c r="H43" s="44">
        <v>55977</v>
      </c>
      <c r="I43" s="44">
        <v>173</v>
      </c>
      <c r="J43" s="44">
        <v>85</v>
      </c>
      <c r="K43" s="44">
        <v>88</v>
      </c>
      <c r="L43" s="45"/>
      <c r="M43" s="44">
        <v>1438610</v>
      </c>
      <c r="N43" s="46">
        <v>0.92409965174717257</v>
      </c>
      <c r="O43" s="50">
        <v>102300</v>
      </c>
      <c r="P43" s="46">
        <v>1.0959530791788856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2050909</v>
      </c>
      <c r="C44" s="43">
        <v>1918176</v>
      </c>
      <c r="D44" s="43">
        <v>963031</v>
      </c>
      <c r="E44" s="44">
        <v>955145</v>
      </c>
      <c r="F44" s="49">
        <v>132677</v>
      </c>
      <c r="G44" s="44">
        <v>66620</v>
      </c>
      <c r="H44" s="44">
        <v>66057</v>
      </c>
      <c r="I44" s="44">
        <v>56</v>
      </c>
      <c r="J44" s="44">
        <v>26</v>
      </c>
      <c r="K44" s="44">
        <v>30</v>
      </c>
      <c r="L44" s="45"/>
      <c r="M44" s="44">
        <v>2067850</v>
      </c>
      <c r="N44" s="46">
        <v>0.92761854099668739</v>
      </c>
      <c r="O44" s="50">
        <v>128400</v>
      </c>
      <c r="P44" s="46">
        <v>1.0333099688473519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1034492</v>
      </c>
      <c r="C45" s="43">
        <v>975695</v>
      </c>
      <c r="D45" s="43">
        <v>490515</v>
      </c>
      <c r="E45" s="44">
        <v>485180</v>
      </c>
      <c r="F45" s="49">
        <v>58723</v>
      </c>
      <c r="G45" s="44">
        <v>29537</v>
      </c>
      <c r="H45" s="44">
        <v>29186</v>
      </c>
      <c r="I45" s="44">
        <v>74</v>
      </c>
      <c r="J45" s="44">
        <v>33</v>
      </c>
      <c r="K45" s="44">
        <v>41</v>
      </c>
      <c r="L45" s="45"/>
      <c r="M45" s="44">
        <v>1048695</v>
      </c>
      <c r="N45" s="46">
        <v>0.93038967478628198</v>
      </c>
      <c r="O45" s="50">
        <v>55600</v>
      </c>
      <c r="P45" s="46">
        <v>1.0561690647482014</v>
      </c>
      <c r="Q45" s="44">
        <v>140</v>
      </c>
      <c r="R45" s="47">
        <v>0.52857142857142858</v>
      </c>
    </row>
    <row r="46" spans="1:18" x14ac:dyDescent="0.45">
      <c r="A46" s="48" t="s">
        <v>53</v>
      </c>
      <c r="B46" s="43">
        <v>7639982</v>
      </c>
      <c r="C46" s="43">
        <v>6661851</v>
      </c>
      <c r="D46" s="43">
        <v>3349073</v>
      </c>
      <c r="E46" s="44">
        <v>3312778</v>
      </c>
      <c r="F46" s="49">
        <v>977937</v>
      </c>
      <c r="G46" s="44">
        <v>492762</v>
      </c>
      <c r="H46" s="44">
        <v>485175</v>
      </c>
      <c r="I46" s="44">
        <v>194</v>
      </c>
      <c r="J46" s="44">
        <v>97</v>
      </c>
      <c r="K46" s="44">
        <v>97</v>
      </c>
      <c r="L46" s="45"/>
      <c r="M46" s="44">
        <v>7045230</v>
      </c>
      <c r="N46" s="46">
        <v>0.94558318181237522</v>
      </c>
      <c r="O46" s="50">
        <v>1044200</v>
      </c>
      <c r="P46" s="46">
        <v>0.93654185022026437</v>
      </c>
      <c r="Q46" s="44">
        <v>720</v>
      </c>
      <c r="R46" s="47">
        <v>0.26944444444444443</v>
      </c>
    </row>
    <row r="47" spans="1:18" x14ac:dyDescent="0.45">
      <c r="A47" s="48" t="s">
        <v>54</v>
      </c>
      <c r="B47" s="43">
        <v>1187327</v>
      </c>
      <c r="C47" s="43">
        <v>1103814</v>
      </c>
      <c r="D47" s="43">
        <v>554108</v>
      </c>
      <c r="E47" s="44">
        <v>549706</v>
      </c>
      <c r="F47" s="49">
        <v>83497</v>
      </c>
      <c r="G47" s="44">
        <v>42058</v>
      </c>
      <c r="H47" s="44">
        <v>41439</v>
      </c>
      <c r="I47" s="44">
        <v>16</v>
      </c>
      <c r="J47" s="44">
        <v>5</v>
      </c>
      <c r="K47" s="44">
        <v>11</v>
      </c>
      <c r="L47" s="45"/>
      <c r="M47" s="44">
        <v>1210605</v>
      </c>
      <c r="N47" s="46">
        <v>0.91178708166577871</v>
      </c>
      <c r="O47" s="50">
        <v>74400</v>
      </c>
      <c r="P47" s="46">
        <v>1.1222715053763441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2022309</v>
      </c>
      <c r="C48" s="43">
        <v>1737820</v>
      </c>
      <c r="D48" s="43">
        <v>873275</v>
      </c>
      <c r="E48" s="44">
        <v>864545</v>
      </c>
      <c r="F48" s="49">
        <v>284460</v>
      </c>
      <c r="G48" s="44">
        <v>142555</v>
      </c>
      <c r="H48" s="44">
        <v>141905</v>
      </c>
      <c r="I48" s="44">
        <v>29</v>
      </c>
      <c r="J48" s="44">
        <v>12</v>
      </c>
      <c r="K48" s="44">
        <v>17</v>
      </c>
      <c r="L48" s="45"/>
      <c r="M48" s="44">
        <v>1879750</v>
      </c>
      <c r="N48" s="46">
        <v>0.92449527862747705</v>
      </c>
      <c r="O48" s="50">
        <v>288800</v>
      </c>
      <c r="P48" s="46">
        <v>0.98497229916897511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2658522</v>
      </c>
      <c r="C49" s="43">
        <v>2290499</v>
      </c>
      <c r="D49" s="43">
        <v>1149883</v>
      </c>
      <c r="E49" s="44">
        <v>1140616</v>
      </c>
      <c r="F49" s="49">
        <v>367771</v>
      </c>
      <c r="G49" s="44">
        <v>184462</v>
      </c>
      <c r="H49" s="44">
        <v>183309</v>
      </c>
      <c r="I49" s="44">
        <v>252</v>
      </c>
      <c r="J49" s="44">
        <v>124</v>
      </c>
      <c r="K49" s="44">
        <v>128</v>
      </c>
      <c r="L49" s="45"/>
      <c r="M49" s="44">
        <v>2472555</v>
      </c>
      <c r="N49" s="46">
        <v>0.92636928197754953</v>
      </c>
      <c r="O49" s="50">
        <v>349700</v>
      </c>
      <c r="P49" s="46">
        <v>1.0516757220474693</v>
      </c>
      <c r="Q49" s="44">
        <v>720</v>
      </c>
      <c r="R49" s="47">
        <v>0.35</v>
      </c>
    </row>
    <row r="50" spans="1:18" x14ac:dyDescent="0.45">
      <c r="A50" s="48" t="s">
        <v>57</v>
      </c>
      <c r="B50" s="43">
        <v>1691182</v>
      </c>
      <c r="C50" s="43">
        <v>1555486</v>
      </c>
      <c r="D50" s="43">
        <v>781413</v>
      </c>
      <c r="E50" s="44">
        <v>774073</v>
      </c>
      <c r="F50" s="49">
        <v>135599</v>
      </c>
      <c r="G50" s="44">
        <v>68014</v>
      </c>
      <c r="H50" s="44">
        <v>67585</v>
      </c>
      <c r="I50" s="44">
        <v>97</v>
      </c>
      <c r="J50" s="44">
        <v>41</v>
      </c>
      <c r="K50" s="44">
        <v>56</v>
      </c>
      <c r="L50" s="45"/>
      <c r="M50" s="44">
        <v>1662325</v>
      </c>
      <c r="N50" s="46">
        <v>0.93572917449957138</v>
      </c>
      <c r="O50" s="50">
        <v>125500</v>
      </c>
      <c r="P50" s="46">
        <v>1.0804701195219124</v>
      </c>
      <c r="Q50" s="44">
        <v>340</v>
      </c>
      <c r="R50" s="47">
        <v>0.28529411764705881</v>
      </c>
    </row>
    <row r="51" spans="1:18" x14ac:dyDescent="0.45">
      <c r="A51" s="48" t="s">
        <v>58</v>
      </c>
      <c r="B51" s="43">
        <v>1604881</v>
      </c>
      <c r="C51" s="43">
        <v>1541876</v>
      </c>
      <c r="D51" s="43">
        <v>774473</v>
      </c>
      <c r="E51" s="44">
        <v>767403</v>
      </c>
      <c r="F51" s="49">
        <v>62978</v>
      </c>
      <c r="G51" s="44">
        <v>31583</v>
      </c>
      <c r="H51" s="44">
        <v>31395</v>
      </c>
      <c r="I51" s="44">
        <v>27</v>
      </c>
      <c r="J51" s="44">
        <v>10</v>
      </c>
      <c r="K51" s="44">
        <v>17</v>
      </c>
      <c r="L51" s="45"/>
      <c r="M51" s="44">
        <v>1617995</v>
      </c>
      <c r="N51" s="46">
        <v>0.95295473719016432</v>
      </c>
      <c r="O51" s="50">
        <v>55600</v>
      </c>
      <c r="P51" s="46">
        <v>1.1326978417266187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2402007</v>
      </c>
      <c r="C52" s="43">
        <v>2202727</v>
      </c>
      <c r="D52" s="43">
        <v>1107137</v>
      </c>
      <c r="E52" s="44">
        <v>1095590</v>
      </c>
      <c r="F52" s="49">
        <v>199045</v>
      </c>
      <c r="G52" s="44">
        <v>99938</v>
      </c>
      <c r="H52" s="44">
        <v>99107</v>
      </c>
      <c r="I52" s="44">
        <v>235</v>
      </c>
      <c r="J52" s="44">
        <v>115</v>
      </c>
      <c r="K52" s="44">
        <v>120</v>
      </c>
      <c r="L52" s="45"/>
      <c r="M52" s="44">
        <v>2374210</v>
      </c>
      <c r="N52" s="46">
        <v>0.92777260646699322</v>
      </c>
      <c r="O52" s="50">
        <v>197100</v>
      </c>
      <c r="P52" s="46">
        <v>1.0098680872653476</v>
      </c>
      <c r="Q52" s="44">
        <v>340</v>
      </c>
      <c r="R52" s="47">
        <v>0.69117647058823528</v>
      </c>
    </row>
    <row r="53" spans="1:18" x14ac:dyDescent="0.45">
      <c r="A53" s="48" t="s">
        <v>60</v>
      </c>
      <c r="B53" s="43">
        <v>1957012</v>
      </c>
      <c r="C53" s="43">
        <v>1677274</v>
      </c>
      <c r="D53" s="43">
        <v>843935</v>
      </c>
      <c r="E53" s="44">
        <v>833339</v>
      </c>
      <c r="F53" s="49">
        <v>279256</v>
      </c>
      <c r="G53" s="44">
        <v>140434</v>
      </c>
      <c r="H53" s="44">
        <v>138822</v>
      </c>
      <c r="I53" s="44">
        <v>482</v>
      </c>
      <c r="J53" s="44">
        <v>242</v>
      </c>
      <c r="K53" s="44">
        <v>240</v>
      </c>
      <c r="L53" s="45"/>
      <c r="M53" s="44">
        <v>1943525</v>
      </c>
      <c r="N53" s="46">
        <v>0.86300613575848006</v>
      </c>
      <c r="O53" s="50">
        <v>305500</v>
      </c>
      <c r="P53" s="46">
        <v>0.91409492635024547</v>
      </c>
      <c r="Q53" s="44">
        <v>1160</v>
      </c>
      <c r="R53" s="47">
        <v>0.41551724137931034</v>
      </c>
    </row>
    <row r="55" spans="1:18" x14ac:dyDescent="0.45">
      <c r="A55" s="102" t="s">
        <v>127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128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129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130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131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132</v>
      </c>
    </row>
    <row r="61" spans="1:18" x14ac:dyDescent="0.45">
      <c r="A61" s="22" t="s">
        <v>133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134</v>
      </c>
    </row>
    <row r="2" spans="1:6" x14ac:dyDescent="0.45">
      <c r="D2" s="52" t="s">
        <v>135</v>
      </c>
    </row>
    <row r="3" spans="1:6" ht="36" x14ac:dyDescent="0.45">
      <c r="A3" s="48" t="s">
        <v>3</v>
      </c>
      <c r="B3" s="42" t="s">
        <v>136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137</v>
      </c>
    </row>
    <row r="54" spans="1:4" x14ac:dyDescent="0.45">
      <c r="A54" t="s">
        <v>138</v>
      </c>
    </row>
    <row r="55" spans="1:4" x14ac:dyDescent="0.45">
      <c r="A55" t="s">
        <v>139</v>
      </c>
    </row>
    <row r="56" spans="1:4" x14ac:dyDescent="0.45">
      <c r="A56" t="s">
        <v>140</v>
      </c>
    </row>
    <row r="57" spans="1:4" x14ac:dyDescent="0.45">
      <c r="A57" s="22" t="s">
        <v>141</v>
      </c>
    </row>
    <row r="58" spans="1:4" x14ac:dyDescent="0.45">
      <c r="A58" t="s">
        <v>142</v>
      </c>
    </row>
    <row r="59" spans="1:4" x14ac:dyDescent="0.45">
      <c r="A59" t="s">
        <v>143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DIGI-808455956-3726658</_dlc_DocId>
    <_dlc_DocIdUrl xmlns="89559dea-130d-4237-8e78-1ce7f44b9a24">
      <Url>https://digitalgojp.sharepoint.com/sites/digi_portal/_layouts/15/DocIdRedir.aspx?ID=DIGI-808455956-3726658</Url>
      <Description>DIGI-808455956-3726658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2022-05-19T04:17:30Z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3909bec3-bc2a-41b8-9a3a-bfe9df0c2908</vt:lpwstr>
  </property>
</Properties>
</file>