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1592" yWindow="2352" windowWidth="28800" windowHeight="15432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総接種回数!$A$1:$L$61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0" l="1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L7" i="11"/>
  <c r="J7" i="11" l="1"/>
  <c r="K7" i="11"/>
  <c r="I7" i="11"/>
  <c r="Q2" i="12"/>
  <c r="L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<sst xmlns="http://schemas.openxmlformats.org/spreadsheetml/2006/main" count="334" uniqueCount="142">
  <si>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</si>
  <si>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（3月29日公表時点）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</si>
  <si>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</si>
  <si>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</si>
  <si>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</si>
  <si>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</si>
  <si>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</si>
  <si>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</si>
  <si>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</si>
  <si>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</si>
  <si>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</si>
  <si>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</si>
  <si>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</si>
  <si>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</si>
  <si>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</si>
  <si>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</si>
  <si>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</si>
  <si>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</si>
  <si>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</si>
  <si>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</si>
  <si>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</si>
  <si>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</si>
  <si>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</si>
  <si>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</si>
  <si>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</si>
  <si>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</si>
  <si>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</si>
  <si>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</si>
  <si>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</si>
  <si>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</si>
  <si>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</si>
  <si>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</si>
  <si>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</si>
  <si>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</si>
  <si>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</si>
  <si>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</si>
  <si>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</si>
  <si>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</si>
  <si>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</si>
  <si>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</si>
  <si>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</si>
  <si>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</si>
  <si>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</si>
  <si>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</si>
  <si>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</si>
  <si>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</si>
  <si>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</si>
  <si>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</si>
  <si>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</si>
  <si>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</si>
  <si>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</si>
  <si>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</si>
  <si>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</si>
  <si>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</si>
  <si>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</si>
  <si>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</si>
  <si>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</si>
  <si>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</si>
  <si>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</si>
  <si>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</si>
  <si>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</si>
  <si>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</si>
  <si>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</si>
  <si>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</si>
  <si>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</si>
  <si>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</si>
  <si>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</si>
  <si>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</si>
  <si>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</si>
  <si>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</si>
  <si>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</si>
  <si>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</si>
  <si>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</si>
  <si>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</si>
  <si>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</si>
  <si>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</si>
  <si>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</si>
  <si>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</si>
  <si>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</si>
  <si>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</si>
  <si>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</si>
  <si>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</si>
  <si>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</si>
  <si>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</si>
  <si>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</si>
  <si>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</si>
  <si>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</si>
  <si>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</si>
  <si>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</si>
  <si>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</si>
  <si>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</si>
  <si>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</si>
  <si>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</si>
  <si>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</si>
  <si>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</si>
  <si>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接種回数（3月28日まで）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</si>
  <si>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</si>
  <si>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</si>
  <si>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</si>
  <si>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</si>
  <si>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</si>
  <si>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</si>
  <si>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</si>
  <si>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</si>
  <si>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</si>
  <si>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</si>
  <si>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</si>
  <si>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</si>
  <si>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</si>
  <si>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</si>
  <si>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</si>
  <si>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</si>
  <si>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（3月28日まで）</t>
  </si>
  <si>
    <t>ワクチン供給量
（3月28日まで）※4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</si>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</sst>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B18" sqref="B18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44648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50314192</v>
      </c>
      <c r="D10" s="11">
        <f>C10/$B10</f>
        <v>0.39728518352773817</v>
      </c>
      <c r="E10" s="21">
        <f>SUM(E11:E57)</f>
        <v>5909372</v>
      </c>
      <c r="F10" s="11">
        <f>E10/$B10</f>
        <v>4.6660909104009406E-2</v>
      </c>
      <c r="G10" s="21">
        <f>SUM(G11:G57)</f>
        <v>1018969</v>
      </c>
      <c r="H10" s="11">
        <f>G10/$B10</f>
        <v>8.0458667839498604E-3</v>
      </c>
    </row>
    <row r="11" spans="1:8" x14ac:dyDescent="0.45">
      <c r="A11" s="12" t="s">
        <v>14</v>
      </c>
      <c r="B11" s="20">
        <v>5226603</v>
      </c>
      <c r="C11" s="21">
        <v>2014228</v>
      </c>
      <c r="D11" s="11">
        <f t="shared" ref="D11:D57" si="0">C11/$B11</f>
        <v>0.38537994946239462</v>
      </c>
      <c r="E11" s="21">
        <v>279329</v>
      </c>
      <c r="F11" s="11">
        <f t="shared" ref="F11:F57" si="1">E11/$B11</f>
        <v>5.344369947363517E-2</v>
      </c>
      <c r="G11" s="21">
        <v>53621</v>
      </c>
      <c r="H11" s="11">
        <f t="shared" ref="H11:H57" si="2">G11/$B11</f>
        <v>1.0259244867077143E-2</v>
      </c>
    </row>
    <row r="12" spans="1:8" x14ac:dyDescent="0.45">
      <c r="A12" s="12" t="s">
        <v>15</v>
      </c>
      <c r="B12" s="20">
        <v>1259615</v>
      </c>
      <c r="C12" s="21">
        <v>486383</v>
      </c>
      <c r="D12" s="11">
        <f t="shared" si="0"/>
        <v>0.38613624004160002</v>
      </c>
      <c r="E12" s="21">
        <v>72028</v>
      </c>
      <c r="F12" s="11">
        <f t="shared" si="1"/>
        <v>5.7182551811466205E-2</v>
      </c>
      <c r="G12" s="21">
        <v>13695</v>
      </c>
      <c r="H12" s="11">
        <f t="shared" si="2"/>
        <v>1.0872369732021292E-2</v>
      </c>
    </row>
    <row r="13" spans="1:8" x14ac:dyDescent="0.45">
      <c r="A13" s="12" t="s">
        <v>16</v>
      </c>
      <c r="B13" s="20">
        <v>1220823</v>
      </c>
      <c r="C13" s="21">
        <v>483491</v>
      </c>
      <c r="D13" s="11">
        <f t="shared" si="0"/>
        <v>0.39603693573925131</v>
      </c>
      <c r="E13" s="21">
        <v>58313</v>
      </c>
      <c r="F13" s="11">
        <f t="shared" si="1"/>
        <v>4.7765318969252707E-2</v>
      </c>
      <c r="G13" s="21">
        <v>9916</v>
      </c>
      <c r="H13" s="11">
        <f t="shared" si="2"/>
        <v>8.1223895683485651E-3</v>
      </c>
    </row>
    <row r="14" spans="1:8" x14ac:dyDescent="0.45">
      <c r="A14" s="12" t="s">
        <v>17</v>
      </c>
      <c r="B14" s="20">
        <v>2281989</v>
      </c>
      <c r="C14" s="21">
        <v>895583</v>
      </c>
      <c r="D14" s="11">
        <f t="shared" si="0"/>
        <v>0.3924571941407255</v>
      </c>
      <c r="E14" s="21">
        <v>96462</v>
      </c>
      <c r="F14" s="11">
        <f t="shared" si="1"/>
        <v>4.2271018834884828E-2</v>
      </c>
      <c r="G14" s="21">
        <v>16798</v>
      </c>
      <c r="H14" s="11">
        <f t="shared" si="2"/>
        <v>7.3611222490555387E-3</v>
      </c>
    </row>
    <row r="15" spans="1:8" x14ac:dyDescent="0.45">
      <c r="A15" s="12" t="s">
        <v>18</v>
      </c>
      <c r="B15" s="20">
        <v>971288</v>
      </c>
      <c r="C15" s="21">
        <v>358609</v>
      </c>
      <c r="D15" s="11">
        <f t="shared" si="0"/>
        <v>0.36920975035210979</v>
      </c>
      <c r="E15" s="21">
        <v>54048</v>
      </c>
      <c r="F15" s="11">
        <f t="shared" si="1"/>
        <v>5.5645699318842612E-2</v>
      </c>
      <c r="G15" s="21">
        <v>10898</v>
      </c>
      <c r="H15" s="11">
        <f t="shared" si="2"/>
        <v>1.1220153033909613E-2</v>
      </c>
    </row>
    <row r="16" spans="1:8" x14ac:dyDescent="0.45">
      <c r="A16" s="12" t="s">
        <v>19</v>
      </c>
      <c r="B16" s="20">
        <v>1069562</v>
      </c>
      <c r="C16" s="21">
        <v>465415</v>
      </c>
      <c r="D16" s="11">
        <f t="shared" si="0"/>
        <v>0.43514541466506851</v>
      </c>
      <c r="E16" s="21">
        <v>63833</v>
      </c>
      <c r="F16" s="11">
        <f t="shared" si="1"/>
        <v>5.9681439692135657E-2</v>
      </c>
      <c r="G16" s="21">
        <v>10856</v>
      </c>
      <c r="H16" s="11">
        <f t="shared" si="2"/>
        <v>1.0149949231554599E-2</v>
      </c>
    </row>
    <row r="17" spans="1:8" x14ac:dyDescent="0.45">
      <c r="A17" s="12" t="s">
        <v>20</v>
      </c>
      <c r="B17" s="20">
        <v>1862059.0000000002</v>
      </c>
      <c r="C17" s="21">
        <v>783924</v>
      </c>
      <c r="D17" s="11">
        <f t="shared" si="0"/>
        <v>0.42099847534369206</v>
      </c>
      <c r="E17" s="21">
        <v>105495</v>
      </c>
      <c r="F17" s="11">
        <f t="shared" si="1"/>
        <v>5.6655025431524987E-2</v>
      </c>
      <c r="G17" s="21">
        <v>20737</v>
      </c>
      <c r="H17" s="11">
        <f t="shared" si="2"/>
        <v>1.1136596638452378E-2</v>
      </c>
    </row>
    <row r="18" spans="1:8" x14ac:dyDescent="0.45">
      <c r="A18" s="12" t="s">
        <v>21</v>
      </c>
      <c r="B18" s="20">
        <v>2907675</v>
      </c>
      <c r="C18" s="21">
        <v>1232342</v>
      </c>
      <c r="D18" s="11">
        <f t="shared" si="0"/>
        <v>0.42382384551230795</v>
      </c>
      <c r="E18" s="21">
        <v>134773</v>
      </c>
      <c r="F18" s="11">
        <f t="shared" si="1"/>
        <v>4.6350778542993971E-2</v>
      </c>
      <c r="G18" s="21">
        <v>19016</v>
      </c>
      <c r="H18" s="11">
        <f t="shared" si="2"/>
        <v>6.5399331080674425E-3</v>
      </c>
    </row>
    <row r="19" spans="1:8" x14ac:dyDescent="0.45">
      <c r="A19" s="12" t="s">
        <v>22</v>
      </c>
      <c r="B19" s="20">
        <v>1955401</v>
      </c>
      <c r="C19" s="21">
        <v>748491</v>
      </c>
      <c r="D19" s="11">
        <f t="shared" si="0"/>
        <v>0.38278133232007144</v>
      </c>
      <c r="E19" s="21">
        <v>77882</v>
      </c>
      <c r="F19" s="11">
        <f t="shared" si="1"/>
        <v>3.9829170589561938E-2</v>
      </c>
      <c r="G19" s="21">
        <v>12453</v>
      </c>
      <c r="H19" s="11">
        <f t="shared" si="2"/>
        <v>6.3685146934055982E-3</v>
      </c>
    </row>
    <row r="20" spans="1:8" x14ac:dyDescent="0.45">
      <c r="A20" s="12" t="s">
        <v>23</v>
      </c>
      <c r="B20" s="20">
        <v>1958101</v>
      </c>
      <c r="C20" s="21">
        <v>877133</v>
      </c>
      <c r="D20" s="11">
        <f t="shared" si="0"/>
        <v>0.44795084625358955</v>
      </c>
      <c r="E20" s="21">
        <v>91246</v>
      </c>
      <c r="F20" s="11">
        <f t="shared" si="1"/>
        <v>4.6599230581057874E-2</v>
      </c>
      <c r="G20" s="21">
        <v>13555</v>
      </c>
      <c r="H20" s="11">
        <f t="shared" si="2"/>
        <v>6.9225234040532126E-3</v>
      </c>
    </row>
    <row r="21" spans="1:8" x14ac:dyDescent="0.45">
      <c r="A21" s="12" t="s">
        <v>24</v>
      </c>
      <c r="B21" s="20">
        <v>7393799</v>
      </c>
      <c r="C21" s="21">
        <v>2763748</v>
      </c>
      <c r="D21" s="11">
        <f t="shared" si="0"/>
        <v>0.37379268762918766</v>
      </c>
      <c r="E21" s="21">
        <v>314931</v>
      </c>
      <c r="F21" s="11">
        <f t="shared" si="1"/>
        <v>4.2593935810264792E-2</v>
      </c>
      <c r="G21" s="21">
        <v>49712</v>
      </c>
      <c r="H21" s="11">
        <f t="shared" si="2"/>
        <v>6.7234719255960295E-3</v>
      </c>
    </row>
    <row r="22" spans="1:8" x14ac:dyDescent="0.45">
      <c r="A22" s="12" t="s">
        <v>25</v>
      </c>
      <c r="B22" s="20">
        <v>6322892.0000000009</v>
      </c>
      <c r="C22" s="21">
        <v>2447907</v>
      </c>
      <c r="D22" s="11">
        <f t="shared" si="0"/>
        <v>0.38714989912843673</v>
      </c>
      <c r="E22" s="21">
        <v>288563</v>
      </c>
      <c r="F22" s="11">
        <f t="shared" si="1"/>
        <v>4.5637818896795954E-2</v>
      </c>
      <c r="G22" s="21">
        <v>50379</v>
      </c>
      <c r="H22" s="11">
        <f t="shared" si="2"/>
        <v>7.9677147735561504E-3</v>
      </c>
    </row>
    <row r="23" spans="1:8" x14ac:dyDescent="0.45">
      <c r="A23" s="12" t="s">
        <v>26</v>
      </c>
      <c r="B23" s="20">
        <v>13843329.000000002</v>
      </c>
      <c r="C23" s="21">
        <v>5684700</v>
      </c>
      <c r="D23" s="11">
        <f t="shared" si="0"/>
        <v>0.41064544518157442</v>
      </c>
      <c r="E23" s="21">
        <v>648685</v>
      </c>
      <c r="F23" s="11">
        <f t="shared" si="1"/>
        <v>4.6859032245784228E-2</v>
      </c>
      <c r="G23" s="21">
        <v>88356</v>
      </c>
      <c r="H23" s="11">
        <f t="shared" si="2"/>
        <v>6.382568817081497E-3</v>
      </c>
    </row>
    <row r="24" spans="1:8" x14ac:dyDescent="0.45">
      <c r="A24" s="12" t="s">
        <v>27</v>
      </c>
      <c r="B24" s="20">
        <v>9220206</v>
      </c>
      <c r="C24" s="21">
        <v>3488166</v>
      </c>
      <c r="D24" s="11">
        <f t="shared" si="0"/>
        <v>0.37831757772006397</v>
      </c>
      <c r="E24" s="21">
        <v>456289</v>
      </c>
      <c r="F24" s="11">
        <f t="shared" si="1"/>
        <v>4.9487939857309045E-2</v>
      </c>
      <c r="G24" s="21">
        <v>72481</v>
      </c>
      <c r="H24" s="11">
        <f t="shared" si="2"/>
        <v>7.8611041879107692E-3</v>
      </c>
    </row>
    <row r="25" spans="1:8" x14ac:dyDescent="0.45">
      <c r="A25" s="12" t="s">
        <v>28</v>
      </c>
      <c r="B25" s="20">
        <v>2213174</v>
      </c>
      <c r="C25" s="21">
        <v>907734</v>
      </c>
      <c r="D25" s="11">
        <f t="shared" si="0"/>
        <v>0.41015030901320909</v>
      </c>
      <c r="E25" s="21">
        <v>137150</v>
      </c>
      <c r="F25" s="11">
        <f t="shared" si="1"/>
        <v>6.1969822526380662E-2</v>
      </c>
      <c r="G25" s="21">
        <v>19917</v>
      </c>
      <c r="H25" s="11">
        <f t="shared" si="2"/>
        <v>8.9992924189422063E-3</v>
      </c>
    </row>
    <row r="26" spans="1:8" x14ac:dyDescent="0.45">
      <c r="A26" s="12" t="s">
        <v>29</v>
      </c>
      <c r="B26" s="20">
        <v>1047674</v>
      </c>
      <c r="C26" s="21">
        <v>444875</v>
      </c>
      <c r="D26" s="11">
        <f t="shared" si="0"/>
        <v>0.42463113525772328</v>
      </c>
      <c r="E26" s="21">
        <v>56143</v>
      </c>
      <c r="F26" s="11">
        <f t="shared" si="1"/>
        <v>5.3588234508062625E-2</v>
      </c>
      <c r="G26" s="21">
        <v>11084</v>
      </c>
      <c r="H26" s="11">
        <f t="shared" si="2"/>
        <v>1.0579626868663344E-2</v>
      </c>
    </row>
    <row r="27" spans="1:8" x14ac:dyDescent="0.45">
      <c r="A27" s="12" t="s">
        <v>30</v>
      </c>
      <c r="B27" s="20">
        <v>1132656</v>
      </c>
      <c r="C27" s="21">
        <v>449623</v>
      </c>
      <c r="D27" s="11">
        <f t="shared" si="0"/>
        <v>0.3969634204913054</v>
      </c>
      <c r="E27" s="21">
        <v>53580</v>
      </c>
      <c r="F27" s="11">
        <f t="shared" si="1"/>
        <v>4.730474212823664E-2</v>
      </c>
      <c r="G27" s="21">
        <v>10285</v>
      </c>
      <c r="H27" s="11">
        <f t="shared" si="2"/>
        <v>9.0804268904239246E-3</v>
      </c>
    </row>
    <row r="28" spans="1:8" x14ac:dyDescent="0.45">
      <c r="A28" s="12" t="s">
        <v>31</v>
      </c>
      <c r="B28" s="20">
        <v>774582.99999999988</v>
      </c>
      <c r="C28" s="21">
        <v>322397</v>
      </c>
      <c r="D28" s="11">
        <f t="shared" si="0"/>
        <v>0.41622008228943835</v>
      </c>
      <c r="E28" s="21">
        <v>42240</v>
      </c>
      <c r="F28" s="11">
        <f t="shared" si="1"/>
        <v>5.4532567846183051E-2</v>
      </c>
      <c r="G28" s="21">
        <v>8580</v>
      </c>
      <c r="H28" s="11">
        <f t="shared" si="2"/>
        <v>1.1076927843755932E-2</v>
      </c>
    </row>
    <row r="29" spans="1:8" x14ac:dyDescent="0.45">
      <c r="A29" s="12" t="s">
        <v>32</v>
      </c>
      <c r="B29" s="20">
        <v>820997</v>
      </c>
      <c r="C29" s="21">
        <v>352049</v>
      </c>
      <c r="D29" s="11">
        <f t="shared" si="0"/>
        <v>0.42880668260663557</v>
      </c>
      <c r="E29" s="21">
        <v>41438</v>
      </c>
      <c r="F29" s="11">
        <f t="shared" si="1"/>
        <v>5.0472778828668068E-2</v>
      </c>
      <c r="G29" s="21">
        <v>9424</v>
      </c>
      <c r="H29" s="11">
        <f t="shared" si="2"/>
        <v>1.1478726475248996E-2</v>
      </c>
    </row>
    <row r="30" spans="1:8" x14ac:dyDescent="0.45">
      <c r="A30" s="12" t="s">
        <v>33</v>
      </c>
      <c r="B30" s="20">
        <v>2071737</v>
      </c>
      <c r="C30" s="21">
        <v>899991</v>
      </c>
      <c r="D30" s="11">
        <f t="shared" si="0"/>
        <v>0.43441373108652304</v>
      </c>
      <c r="E30" s="21">
        <v>104803</v>
      </c>
      <c r="F30" s="11">
        <f t="shared" si="1"/>
        <v>5.0587019491373661E-2</v>
      </c>
      <c r="G30" s="21">
        <v>20877</v>
      </c>
      <c r="H30" s="11">
        <f t="shared" si="2"/>
        <v>1.0077051285949906E-2</v>
      </c>
    </row>
    <row r="31" spans="1:8" x14ac:dyDescent="0.45">
      <c r="A31" s="12" t="s">
        <v>34</v>
      </c>
      <c r="B31" s="20">
        <v>2016791</v>
      </c>
      <c r="C31" s="21">
        <v>932791</v>
      </c>
      <c r="D31" s="11">
        <f t="shared" si="0"/>
        <v>0.46251247650351474</v>
      </c>
      <c r="E31" s="21">
        <v>88287</v>
      </c>
      <c r="F31" s="11">
        <f t="shared" si="1"/>
        <v>4.3775978770234494E-2</v>
      </c>
      <c r="G31" s="21">
        <v>16322</v>
      </c>
      <c r="H31" s="11">
        <f t="shared" si="2"/>
        <v>8.093054758772724E-3</v>
      </c>
    </row>
    <row r="32" spans="1:8" x14ac:dyDescent="0.45">
      <c r="A32" s="12" t="s">
        <v>35</v>
      </c>
      <c r="B32" s="20">
        <v>3686259.9999999995</v>
      </c>
      <c r="C32" s="21">
        <v>1407412</v>
      </c>
      <c r="D32" s="11">
        <f t="shared" si="0"/>
        <v>0.38179943899779184</v>
      </c>
      <c r="E32" s="21">
        <v>181293</v>
      </c>
      <c r="F32" s="11">
        <f t="shared" si="1"/>
        <v>4.918074145610999E-2</v>
      </c>
      <c r="G32" s="21">
        <v>31055</v>
      </c>
      <c r="H32" s="11">
        <f t="shared" si="2"/>
        <v>8.4245278412266103E-3</v>
      </c>
    </row>
    <row r="33" spans="1:8" x14ac:dyDescent="0.45">
      <c r="A33" s="12" t="s">
        <v>36</v>
      </c>
      <c r="B33" s="20">
        <v>7558801.9999999991</v>
      </c>
      <c r="C33" s="21">
        <v>2936634</v>
      </c>
      <c r="D33" s="11">
        <f t="shared" si="0"/>
        <v>0.38850521550901856</v>
      </c>
      <c r="E33" s="21">
        <v>296747</v>
      </c>
      <c r="F33" s="11">
        <f t="shared" si="1"/>
        <v>3.9258469794552102E-2</v>
      </c>
      <c r="G33" s="21">
        <v>51822</v>
      </c>
      <c r="H33" s="11">
        <f t="shared" si="2"/>
        <v>6.855848320937631E-3</v>
      </c>
    </row>
    <row r="34" spans="1:8" x14ac:dyDescent="0.45">
      <c r="A34" s="12" t="s">
        <v>37</v>
      </c>
      <c r="B34" s="20">
        <v>1800557</v>
      </c>
      <c r="C34" s="21">
        <v>704733</v>
      </c>
      <c r="D34" s="11">
        <f t="shared" si="0"/>
        <v>0.39139721763876401</v>
      </c>
      <c r="E34" s="21">
        <v>81483</v>
      </c>
      <c r="F34" s="11">
        <f t="shared" si="1"/>
        <v>4.5254329632441519E-2</v>
      </c>
      <c r="G34" s="21">
        <v>9943</v>
      </c>
      <c r="H34" s="11">
        <f t="shared" si="2"/>
        <v>5.5221800809416195E-3</v>
      </c>
    </row>
    <row r="35" spans="1:8" x14ac:dyDescent="0.45">
      <c r="A35" s="12" t="s">
        <v>38</v>
      </c>
      <c r="B35" s="20">
        <v>1418843</v>
      </c>
      <c r="C35" s="21">
        <v>547931</v>
      </c>
      <c r="D35" s="11">
        <f t="shared" si="0"/>
        <v>0.38618155779039681</v>
      </c>
      <c r="E35" s="21">
        <v>70867</v>
      </c>
      <c r="F35" s="11">
        <f t="shared" si="1"/>
        <v>4.9947034308940451E-2</v>
      </c>
      <c r="G35" s="21">
        <v>13684</v>
      </c>
      <c r="H35" s="11">
        <f t="shared" si="2"/>
        <v>9.6444779302572586E-3</v>
      </c>
    </row>
    <row r="36" spans="1:8" x14ac:dyDescent="0.45">
      <c r="A36" s="12" t="s">
        <v>39</v>
      </c>
      <c r="B36" s="20">
        <v>2530542</v>
      </c>
      <c r="C36" s="21">
        <v>935952</v>
      </c>
      <c r="D36" s="11">
        <f t="shared" si="0"/>
        <v>0.36986226666066002</v>
      </c>
      <c r="E36" s="21">
        <v>111176</v>
      </c>
      <c r="F36" s="11">
        <f t="shared" si="1"/>
        <v>4.3933671126580788E-2</v>
      </c>
      <c r="G36" s="21">
        <v>18171</v>
      </c>
      <c r="H36" s="11">
        <f t="shared" si="2"/>
        <v>7.1806751280950876E-3</v>
      </c>
    </row>
    <row r="37" spans="1:8" x14ac:dyDescent="0.45">
      <c r="A37" s="12" t="s">
        <v>40</v>
      </c>
      <c r="B37" s="20">
        <v>8839511</v>
      </c>
      <c r="C37" s="21">
        <v>3122876</v>
      </c>
      <c r="D37" s="11">
        <f t="shared" si="0"/>
        <v>0.35328605847088146</v>
      </c>
      <c r="E37" s="21">
        <v>363641</v>
      </c>
      <c r="F37" s="11">
        <f t="shared" si="1"/>
        <v>4.1138135356129993E-2</v>
      </c>
      <c r="G37" s="21">
        <v>61405</v>
      </c>
      <c r="H37" s="11">
        <f t="shared" si="2"/>
        <v>6.9466512344404574E-3</v>
      </c>
    </row>
    <row r="38" spans="1:8" x14ac:dyDescent="0.45">
      <c r="A38" s="12" t="s">
        <v>41</v>
      </c>
      <c r="B38" s="20">
        <v>5523625</v>
      </c>
      <c r="C38" s="21">
        <v>2146821</v>
      </c>
      <c r="D38" s="11">
        <f t="shared" si="0"/>
        <v>0.388661612618525</v>
      </c>
      <c r="E38" s="21">
        <v>246139</v>
      </c>
      <c r="F38" s="11">
        <f t="shared" si="1"/>
        <v>4.4561135124125913E-2</v>
      </c>
      <c r="G38" s="21">
        <v>46261</v>
      </c>
      <c r="H38" s="11">
        <f t="shared" si="2"/>
        <v>8.3751159790898186E-3</v>
      </c>
    </row>
    <row r="39" spans="1:8" x14ac:dyDescent="0.45">
      <c r="A39" s="12" t="s">
        <v>42</v>
      </c>
      <c r="B39" s="20">
        <v>1344738.9999999998</v>
      </c>
      <c r="C39" s="21">
        <v>569084</v>
      </c>
      <c r="D39" s="11">
        <f t="shared" si="0"/>
        <v>0.42319290211706517</v>
      </c>
      <c r="E39" s="21">
        <v>63719</v>
      </c>
      <c r="F39" s="11">
        <f t="shared" si="1"/>
        <v>4.7383916135398774E-2</v>
      </c>
      <c r="G39" s="21">
        <v>9348</v>
      </c>
      <c r="H39" s="11">
        <f t="shared" si="2"/>
        <v>6.9515348331534981E-3</v>
      </c>
    </row>
    <row r="40" spans="1:8" x14ac:dyDescent="0.45">
      <c r="A40" s="12" t="s">
        <v>43</v>
      </c>
      <c r="B40" s="20">
        <v>944432</v>
      </c>
      <c r="C40" s="21">
        <v>429664</v>
      </c>
      <c r="D40" s="11">
        <f t="shared" si="0"/>
        <v>0.45494434750199059</v>
      </c>
      <c r="E40" s="21">
        <v>46008</v>
      </c>
      <c r="F40" s="11">
        <f t="shared" si="1"/>
        <v>4.8714994832873094E-2</v>
      </c>
      <c r="G40" s="21">
        <v>8901</v>
      </c>
      <c r="H40" s="11">
        <f t="shared" si="2"/>
        <v>9.4247124197401194E-3</v>
      </c>
    </row>
    <row r="41" spans="1:8" x14ac:dyDescent="0.45">
      <c r="A41" s="12" t="s">
        <v>44</v>
      </c>
      <c r="B41" s="20">
        <v>556788</v>
      </c>
      <c r="C41" s="21">
        <v>235073</v>
      </c>
      <c r="D41" s="11">
        <f t="shared" si="0"/>
        <v>0.42219480304891627</v>
      </c>
      <c r="E41" s="21">
        <v>25486</v>
      </c>
      <c r="F41" s="11">
        <f t="shared" si="1"/>
        <v>4.5773256607541828E-2</v>
      </c>
      <c r="G41" s="21">
        <v>4624</v>
      </c>
      <c r="H41" s="11">
        <f t="shared" si="2"/>
        <v>8.3047766834055334E-3</v>
      </c>
    </row>
    <row r="42" spans="1:8" x14ac:dyDescent="0.45">
      <c r="A42" s="12" t="s">
        <v>45</v>
      </c>
      <c r="B42" s="20">
        <v>672814.99999999988</v>
      </c>
      <c r="C42" s="21">
        <v>271477</v>
      </c>
      <c r="D42" s="11">
        <f t="shared" si="0"/>
        <v>0.40349427405750471</v>
      </c>
      <c r="E42" s="21">
        <v>36532</v>
      </c>
      <c r="F42" s="11">
        <f t="shared" si="1"/>
        <v>5.429724367025112E-2</v>
      </c>
      <c r="G42" s="21">
        <v>6377</v>
      </c>
      <c r="H42" s="11">
        <f t="shared" si="2"/>
        <v>9.4780883303731359E-3</v>
      </c>
    </row>
    <row r="43" spans="1:8" x14ac:dyDescent="0.45">
      <c r="A43" s="12" t="s">
        <v>46</v>
      </c>
      <c r="B43" s="20">
        <v>1893791</v>
      </c>
      <c r="C43" s="21">
        <v>784938</v>
      </c>
      <c r="D43" s="11">
        <f t="shared" si="0"/>
        <v>0.41447973931653492</v>
      </c>
      <c r="E43" s="21">
        <v>72737</v>
      </c>
      <c r="F43" s="11">
        <f t="shared" si="1"/>
        <v>3.8408145355004857E-2</v>
      </c>
      <c r="G43" s="21">
        <v>13160</v>
      </c>
      <c r="H43" s="11">
        <f t="shared" si="2"/>
        <v>6.9490244699652705E-3</v>
      </c>
    </row>
    <row r="44" spans="1:8" x14ac:dyDescent="0.45">
      <c r="A44" s="12" t="s">
        <v>47</v>
      </c>
      <c r="B44" s="20">
        <v>2812432.9999999995</v>
      </c>
      <c r="C44" s="21">
        <v>1155984</v>
      </c>
      <c r="D44" s="11">
        <f t="shared" si="0"/>
        <v>0.41102632489378421</v>
      </c>
      <c r="E44" s="21">
        <v>109866</v>
      </c>
      <c r="F44" s="11">
        <f t="shared" si="1"/>
        <v>3.9064397267419358E-2</v>
      </c>
      <c r="G44" s="21">
        <v>13887</v>
      </c>
      <c r="H44" s="11">
        <f t="shared" si="2"/>
        <v>4.9377176274065914E-3</v>
      </c>
    </row>
    <row r="45" spans="1:8" x14ac:dyDescent="0.45">
      <c r="A45" s="12" t="s">
        <v>48</v>
      </c>
      <c r="B45" s="20">
        <v>1356110</v>
      </c>
      <c r="C45" s="21">
        <v>654866</v>
      </c>
      <c r="D45" s="11">
        <f t="shared" si="0"/>
        <v>0.48290035469099113</v>
      </c>
      <c r="E45" s="21">
        <v>68802</v>
      </c>
      <c r="F45" s="11">
        <f t="shared" si="1"/>
        <v>5.0734822396413269E-2</v>
      </c>
      <c r="G45" s="21">
        <v>10385</v>
      </c>
      <c r="H45" s="11">
        <f t="shared" si="2"/>
        <v>7.6579333534890241E-3</v>
      </c>
    </row>
    <row r="46" spans="1:8" x14ac:dyDescent="0.45">
      <c r="A46" s="12" t="s">
        <v>49</v>
      </c>
      <c r="B46" s="20">
        <v>734949</v>
      </c>
      <c r="C46" s="21">
        <v>326519</v>
      </c>
      <c r="D46" s="11">
        <f t="shared" si="0"/>
        <v>0.44427436461577607</v>
      </c>
      <c r="E46" s="21">
        <v>37368</v>
      </c>
      <c r="F46" s="11">
        <f t="shared" si="1"/>
        <v>5.0844344301441323E-2</v>
      </c>
      <c r="G46" s="21">
        <v>6590</v>
      </c>
      <c r="H46" s="11">
        <f t="shared" si="2"/>
        <v>8.9666085673971944E-3</v>
      </c>
    </row>
    <row r="47" spans="1:8" x14ac:dyDescent="0.45">
      <c r="A47" s="12" t="s">
        <v>50</v>
      </c>
      <c r="B47" s="20">
        <v>973896</v>
      </c>
      <c r="C47" s="21">
        <v>365159</v>
      </c>
      <c r="D47" s="11">
        <f t="shared" si="0"/>
        <v>0.37494660620846582</v>
      </c>
      <c r="E47" s="21">
        <v>47449</v>
      </c>
      <c r="F47" s="11">
        <f t="shared" si="1"/>
        <v>4.8720807971282358E-2</v>
      </c>
      <c r="G47" s="21">
        <v>5161</v>
      </c>
      <c r="H47" s="11">
        <f t="shared" si="2"/>
        <v>5.299333809770242E-3</v>
      </c>
    </row>
    <row r="48" spans="1:8" x14ac:dyDescent="0.45">
      <c r="A48" s="12" t="s">
        <v>51</v>
      </c>
      <c r="B48" s="20">
        <v>1356219</v>
      </c>
      <c r="C48" s="21">
        <v>569670</v>
      </c>
      <c r="D48" s="11">
        <f t="shared" si="0"/>
        <v>0.42004278070134693</v>
      </c>
      <c r="E48" s="21">
        <v>61620</v>
      </c>
      <c r="F48" s="11">
        <f t="shared" si="1"/>
        <v>4.5435139899971909E-2</v>
      </c>
      <c r="G48" s="21">
        <v>33166</v>
      </c>
      <c r="H48" s="11">
        <f t="shared" si="2"/>
        <v>2.4454752514158851E-2</v>
      </c>
    </row>
    <row r="49" spans="1:8" x14ac:dyDescent="0.45">
      <c r="A49" s="12" t="s">
        <v>52</v>
      </c>
      <c r="B49" s="20">
        <v>701167</v>
      </c>
      <c r="C49" s="21">
        <v>291942</v>
      </c>
      <c r="D49" s="11">
        <f t="shared" si="0"/>
        <v>0.41636585863282216</v>
      </c>
      <c r="E49" s="21">
        <v>32808</v>
      </c>
      <c r="F49" s="11">
        <f t="shared" si="1"/>
        <v>4.679056487256246E-2</v>
      </c>
      <c r="G49" s="21">
        <v>7767</v>
      </c>
      <c r="H49" s="11">
        <f t="shared" si="2"/>
        <v>1.1077246932613772E-2</v>
      </c>
    </row>
    <row r="50" spans="1:8" x14ac:dyDescent="0.45">
      <c r="A50" s="12" t="s">
        <v>53</v>
      </c>
      <c r="B50" s="20">
        <v>5124170</v>
      </c>
      <c r="C50" s="21">
        <v>2062818</v>
      </c>
      <c r="D50" s="11">
        <f t="shared" si="0"/>
        <v>0.40256626926897432</v>
      </c>
      <c r="E50" s="21">
        <v>281493</v>
      </c>
      <c r="F50" s="11">
        <f t="shared" si="1"/>
        <v>5.4934360101245666E-2</v>
      </c>
      <c r="G50" s="21">
        <v>56524</v>
      </c>
      <c r="H50" s="11">
        <f t="shared" si="2"/>
        <v>1.1030859631901362E-2</v>
      </c>
    </row>
    <row r="51" spans="1:8" x14ac:dyDescent="0.45">
      <c r="A51" s="12" t="s">
        <v>54</v>
      </c>
      <c r="B51" s="20">
        <v>818222</v>
      </c>
      <c r="C51" s="21">
        <v>360180</v>
      </c>
      <c r="D51" s="11">
        <f t="shared" si="0"/>
        <v>0.44019838136838169</v>
      </c>
      <c r="E51" s="21">
        <v>29867</v>
      </c>
      <c r="F51" s="11">
        <f t="shared" si="1"/>
        <v>3.6502318441694305E-2</v>
      </c>
      <c r="G51" s="21">
        <v>5225</v>
      </c>
      <c r="H51" s="11">
        <f t="shared" si="2"/>
        <v>6.3857974975006782E-3</v>
      </c>
    </row>
    <row r="52" spans="1:8" x14ac:dyDescent="0.45">
      <c r="A52" s="12" t="s">
        <v>55</v>
      </c>
      <c r="B52" s="20">
        <v>1335937.9999999998</v>
      </c>
      <c r="C52" s="21">
        <v>599026</v>
      </c>
      <c r="D52" s="11">
        <f t="shared" si="0"/>
        <v>0.44839356317433898</v>
      </c>
      <c r="E52" s="21">
        <v>67981</v>
      </c>
      <c r="F52" s="11">
        <f t="shared" si="1"/>
        <v>5.0886343527918224E-2</v>
      </c>
      <c r="G52" s="21">
        <v>12919</v>
      </c>
      <c r="H52" s="11">
        <f t="shared" si="2"/>
        <v>9.670358953783785E-3</v>
      </c>
    </row>
    <row r="53" spans="1:8" x14ac:dyDescent="0.45">
      <c r="A53" s="12" t="s">
        <v>56</v>
      </c>
      <c r="B53" s="20">
        <v>1758645</v>
      </c>
      <c r="C53" s="21">
        <v>793180</v>
      </c>
      <c r="D53" s="11">
        <f t="shared" si="0"/>
        <v>0.45101768691236721</v>
      </c>
      <c r="E53" s="21">
        <v>99522</v>
      </c>
      <c r="F53" s="11">
        <f t="shared" si="1"/>
        <v>5.6590158900744605E-2</v>
      </c>
      <c r="G53" s="21">
        <v>14799</v>
      </c>
      <c r="H53" s="11">
        <f t="shared" si="2"/>
        <v>8.4150013220405488E-3</v>
      </c>
    </row>
    <row r="54" spans="1:8" x14ac:dyDescent="0.45">
      <c r="A54" s="12" t="s">
        <v>57</v>
      </c>
      <c r="B54" s="20">
        <v>1141741</v>
      </c>
      <c r="C54" s="21">
        <v>457976</v>
      </c>
      <c r="D54" s="11">
        <f t="shared" si="0"/>
        <v>0.40112074454714336</v>
      </c>
      <c r="E54" s="21">
        <v>42892</v>
      </c>
      <c r="F54" s="11">
        <f t="shared" si="1"/>
        <v>3.7567189056011828E-2</v>
      </c>
      <c r="G54" s="21">
        <v>8862</v>
      </c>
      <c r="H54" s="11">
        <f t="shared" si="2"/>
        <v>7.7618303976120682E-3</v>
      </c>
    </row>
    <row r="55" spans="1:8" x14ac:dyDescent="0.45">
      <c r="A55" s="12" t="s">
        <v>58</v>
      </c>
      <c r="B55" s="20">
        <v>1087241</v>
      </c>
      <c r="C55" s="21">
        <v>430407</v>
      </c>
      <c r="D55" s="11">
        <f t="shared" si="0"/>
        <v>0.39587083268566953</v>
      </c>
      <c r="E55" s="21">
        <v>48714</v>
      </c>
      <c r="F55" s="11">
        <f t="shared" si="1"/>
        <v>4.4805153595201062E-2</v>
      </c>
      <c r="G55" s="21">
        <v>9526</v>
      </c>
      <c r="H55" s="11">
        <f t="shared" si="2"/>
        <v>8.761626907005899E-3</v>
      </c>
    </row>
    <row r="56" spans="1:8" x14ac:dyDescent="0.45">
      <c r="A56" s="12" t="s">
        <v>59</v>
      </c>
      <c r="B56" s="20">
        <v>1617517</v>
      </c>
      <c r="C56" s="21">
        <v>669360</v>
      </c>
      <c r="D56" s="11">
        <f t="shared" si="0"/>
        <v>0.41381945290219513</v>
      </c>
      <c r="E56" s="21">
        <v>73452</v>
      </c>
      <c r="F56" s="11">
        <f t="shared" si="1"/>
        <v>4.5410341900579715E-2</v>
      </c>
      <c r="G56" s="21">
        <v>13056</v>
      </c>
      <c r="H56" s="11">
        <f t="shared" si="2"/>
        <v>8.0716307772963122E-3</v>
      </c>
    </row>
    <row r="57" spans="1:8" x14ac:dyDescent="0.45">
      <c r="A57" s="12" t="s">
        <v>60</v>
      </c>
      <c r="B57" s="20">
        <v>1485118</v>
      </c>
      <c r="C57" s="21">
        <v>444930</v>
      </c>
      <c r="D57" s="11">
        <f t="shared" si="0"/>
        <v>0.29959235562426689</v>
      </c>
      <c r="E57" s="21">
        <v>46192</v>
      </c>
      <c r="F57" s="11">
        <f t="shared" si="1"/>
        <v>3.1103252401492677E-2</v>
      </c>
      <c r="G57" s="21">
        <v>7389</v>
      </c>
      <c r="H57" s="11">
        <f t="shared" si="2"/>
        <v>4.9753622271092261E-3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C28" sqref="C28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（3月29日公表時点）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直近1週間</v>
      </c>
      <c r="F5" s="84"/>
      <c r="G5" s="85">
        <f>'進捗状況 (都道府県別)'!G5:H5</f>
        <v>44648</v>
      </c>
      <c r="H5" s="86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10122071</v>
      </c>
      <c r="D10" s="11">
        <f>C10/$B10</f>
        <v>0.36742020554479016</v>
      </c>
      <c r="E10" s="21">
        <f>SUM(E11:E30)</f>
        <v>1276311</v>
      </c>
      <c r="F10" s="11">
        <f>E10/$B10</f>
        <v>4.6328705850717376E-2</v>
      </c>
      <c r="G10" s="21">
        <f>SUM(G11:G30)</f>
        <v>211251</v>
      </c>
      <c r="H10" s="11">
        <f>G10/$B10</f>
        <v>7.6681823158069595E-3</v>
      </c>
    </row>
    <row r="11" spans="1:8" x14ac:dyDescent="0.45">
      <c r="A11" s="12" t="s">
        <v>70</v>
      </c>
      <c r="B11" s="20">
        <v>1961575</v>
      </c>
      <c r="C11" s="21">
        <v>662181</v>
      </c>
      <c r="D11" s="11">
        <f t="shared" ref="D11:D30" si="0">C11/$B11</f>
        <v>0.33757618240444542</v>
      </c>
      <c r="E11" s="21">
        <v>115876</v>
      </c>
      <c r="F11" s="11">
        <f t="shared" ref="F11:F30" si="1">E11/$B11</f>
        <v>5.907293883741381E-2</v>
      </c>
      <c r="G11" s="21">
        <v>20975</v>
      </c>
      <c r="H11" s="11">
        <f t="shared" ref="H11:H30" si="2">G11/$B11</f>
        <v>1.0692938072722175E-2</v>
      </c>
    </row>
    <row r="12" spans="1:8" x14ac:dyDescent="0.45">
      <c r="A12" s="12" t="s">
        <v>71</v>
      </c>
      <c r="B12" s="20">
        <v>1065932</v>
      </c>
      <c r="C12" s="21">
        <v>408982</v>
      </c>
      <c r="D12" s="11">
        <f t="shared" si="0"/>
        <v>0.38368488796658701</v>
      </c>
      <c r="E12" s="21">
        <v>33043</v>
      </c>
      <c r="F12" s="11">
        <f t="shared" si="1"/>
        <v>3.0999163173635842E-2</v>
      </c>
      <c r="G12" s="21">
        <v>6298</v>
      </c>
      <c r="H12" s="11">
        <f t="shared" si="2"/>
        <v>5.9084444411088141E-3</v>
      </c>
    </row>
    <row r="13" spans="1:8" x14ac:dyDescent="0.45">
      <c r="A13" s="12" t="s">
        <v>72</v>
      </c>
      <c r="B13" s="20">
        <v>1324589</v>
      </c>
      <c r="C13" s="21">
        <v>471942</v>
      </c>
      <c r="D13" s="11">
        <f t="shared" si="0"/>
        <v>0.35629315961403879</v>
      </c>
      <c r="E13" s="21">
        <v>48165</v>
      </c>
      <c r="F13" s="11">
        <f t="shared" si="1"/>
        <v>3.6362222546012388E-2</v>
      </c>
      <c r="G13" s="21">
        <v>6861</v>
      </c>
      <c r="H13" s="11">
        <f t="shared" si="2"/>
        <v>5.1797198980211975E-3</v>
      </c>
    </row>
    <row r="14" spans="1:8" x14ac:dyDescent="0.45">
      <c r="A14" s="12" t="s">
        <v>73</v>
      </c>
      <c r="B14" s="20">
        <v>974726</v>
      </c>
      <c r="C14" s="21">
        <v>400565</v>
      </c>
      <c r="D14" s="11">
        <f t="shared" si="0"/>
        <v>0.41095138531238523</v>
      </c>
      <c r="E14" s="21">
        <v>37518</v>
      </c>
      <c r="F14" s="11">
        <f t="shared" si="1"/>
        <v>3.8490816906494751E-2</v>
      </c>
      <c r="G14" s="21">
        <v>5848</v>
      </c>
      <c r="H14" s="11">
        <f t="shared" si="2"/>
        <v>5.9996347691556396E-3</v>
      </c>
    </row>
    <row r="15" spans="1:8" x14ac:dyDescent="0.45">
      <c r="A15" s="12" t="s">
        <v>74</v>
      </c>
      <c r="B15" s="20">
        <v>3759920</v>
      </c>
      <c r="C15" s="21">
        <v>1335714</v>
      </c>
      <c r="D15" s="11">
        <f t="shared" si="0"/>
        <v>0.35525064363071557</v>
      </c>
      <c r="E15" s="21">
        <v>222016</v>
      </c>
      <c r="F15" s="11">
        <f t="shared" si="1"/>
        <v>5.9048064852443669E-2</v>
      </c>
      <c r="G15" s="21">
        <v>31135</v>
      </c>
      <c r="H15" s="11">
        <f t="shared" si="2"/>
        <v>8.2807612927934642E-3</v>
      </c>
    </row>
    <row r="16" spans="1:8" x14ac:dyDescent="0.45">
      <c r="A16" s="12" t="s">
        <v>75</v>
      </c>
      <c r="B16" s="20">
        <v>1521562.0000000002</v>
      </c>
      <c r="C16" s="21">
        <v>556599</v>
      </c>
      <c r="D16" s="11">
        <f t="shared" si="0"/>
        <v>0.36580763715182157</v>
      </c>
      <c r="E16" s="21">
        <v>66763</v>
      </c>
      <c r="F16" s="11">
        <f t="shared" si="1"/>
        <v>4.3877935963174679E-2</v>
      </c>
      <c r="G16" s="21">
        <v>9596</v>
      </c>
      <c r="H16" s="11">
        <f t="shared" si="2"/>
        <v>6.3066769543403418E-3</v>
      </c>
    </row>
    <row r="17" spans="1:8" x14ac:dyDescent="0.45">
      <c r="A17" s="12" t="s">
        <v>76</v>
      </c>
      <c r="B17" s="20">
        <v>718601</v>
      </c>
      <c r="C17" s="21">
        <v>308956</v>
      </c>
      <c r="D17" s="11">
        <f t="shared" si="0"/>
        <v>0.42994095471617766</v>
      </c>
      <c r="E17" s="21">
        <v>30226</v>
      </c>
      <c r="F17" s="11">
        <f t="shared" si="1"/>
        <v>4.2062284911933048E-2</v>
      </c>
      <c r="G17" s="21">
        <v>4295</v>
      </c>
      <c r="H17" s="11">
        <f t="shared" si="2"/>
        <v>5.9768912094472458E-3</v>
      </c>
    </row>
    <row r="18" spans="1:8" x14ac:dyDescent="0.45">
      <c r="A18" s="12" t="s">
        <v>77</v>
      </c>
      <c r="B18" s="20">
        <v>784774</v>
      </c>
      <c r="C18" s="21">
        <v>317649</v>
      </c>
      <c r="D18" s="11">
        <f t="shared" si="0"/>
        <v>0.40476493869572644</v>
      </c>
      <c r="E18" s="21">
        <v>39408</v>
      </c>
      <c r="F18" s="11">
        <f t="shared" si="1"/>
        <v>5.0215730898322319E-2</v>
      </c>
      <c r="G18" s="21">
        <v>4766</v>
      </c>
      <c r="H18" s="11">
        <f t="shared" si="2"/>
        <v>6.073086009475339E-3</v>
      </c>
    </row>
    <row r="19" spans="1:8" x14ac:dyDescent="0.45">
      <c r="A19" s="12" t="s">
        <v>78</v>
      </c>
      <c r="B19" s="20">
        <v>694295.99999999988</v>
      </c>
      <c r="C19" s="21">
        <v>230121</v>
      </c>
      <c r="D19" s="11">
        <f t="shared" si="0"/>
        <v>0.33144508970237485</v>
      </c>
      <c r="E19" s="21">
        <v>35937</v>
      </c>
      <c r="F19" s="11">
        <f t="shared" si="1"/>
        <v>5.1760344291195692E-2</v>
      </c>
      <c r="G19" s="21">
        <v>6161</v>
      </c>
      <c r="H19" s="11">
        <f t="shared" si="2"/>
        <v>8.873736849989055E-3</v>
      </c>
    </row>
    <row r="20" spans="1:8" x14ac:dyDescent="0.45">
      <c r="A20" s="12" t="s">
        <v>79</v>
      </c>
      <c r="B20" s="20">
        <v>799966</v>
      </c>
      <c r="C20" s="21">
        <v>337225</v>
      </c>
      <c r="D20" s="11">
        <f t="shared" si="0"/>
        <v>0.42154916583954816</v>
      </c>
      <c r="E20" s="21">
        <v>33534</v>
      </c>
      <c r="F20" s="11">
        <f t="shared" si="1"/>
        <v>4.1919281569466706E-2</v>
      </c>
      <c r="G20" s="21">
        <v>5221</v>
      </c>
      <c r="H20" s="11">
        <f t="shared" si="2"/>
        <v>6.5265273774135404E-3</v>
      </c>
    </row>
    <row r="21" spans="1:8" x14ac:dyDescent="0.45">
      <c r="A21" s="12" t="s">
        <v>80</v>
      </c>
      <c r="B21" s="20">
        <v>2300944</v>
      </c>
      <c r="C21" s="21">
        <v>837108</v>
      </c>
      <c r="D21" s="11">
        <f t="shared" si="0"/>
        <v>0.36381067944287215</v>
      </c>
      <c r="E21" s="21">
        <v>88261</v>
      </c>
      <c r="F21" s="11">
        <f t="shared" si="1"/>
        <v>3.8358604120743489E-2</v>
      </c>
      <c r="G21" s="21">
        <v>13289</v>
      </c>
      <c r="H21" s="11">
        <f t="shared" si="2"/>
        <v>5.775455639076831E-3</v>
      </c>
    </row>
    <row r="22" spans="1:8" x14ac:dyDescent="0.45">
      <c r="A22" s="12" t="s">
        <v>81</v>
      </c>
      <c r="B22" s="20">
        <v>1400720</v>
      </c>
      <c r="C22" s="21">
        <v>516272</v>
      </c>
      <c r="D22" s="11">
        <f t="shared" si="0"/>
        <v>0.36857616083157235</v>
      </c>
      <c r="E22" s="21">
        <v>61045</v>
      </c>
      <c r="F22" s="11">
        <f t="shared" si="1"/>
        <v>4.3581158261465532E-2</v>
      </c>
      <c r="G22" s="21">
        <v>7923</v>
      </c>
      <c r="H22" s="11">
        <f t="shared" si="2"/>
        <v>5.6563767205437205E-3</v>
      </c>
    </row>
    <row r="23" spans="1:8" x14ac:dyDescent="0.45">
      <c r="A23" s="12" t="s">
        <v>82</v>
      </c>
      <c r="B23" s="20">
        <v>2739963</v>
      </c>
      <c r="C23" s="21">
        <v>821615</v>
      </c>
      <c r="D23" s="11">
        <f t="shared" si="0"/>
        <v>0.29986353830325446</v>
      </c>
      <c r="E23" s="21">
        <v>107743</v>
      </c>
      <c r="F23" s="11">
        <f t="shared" si="1"/>
        <v>3.9322793774952437E-2</v>
      </c>
      <c r="G23" s="21">
        <v>20730</v>
      </c>
      <c r="H23" s="11">
        <f t="shared" si="2"/>
        <v>7.5657955965098798E-3</v>
      </c>
    </row>
    <row r="24" spans="1:8" x14ac:dyDescent="0.45">
      <c r="A24" s="12" t="s">
        <v>83</v>
      </c>
      <c r="B24" s="20">
        <v>831479.00000000012</v>
      </c>
      <c r="C24" s="21">
        <v>328692</v>
      </c>
      <c r="D24" s="11">
        <f t="shared" si="0"/>
        <v>0.39531004390970781</v>
      </c>
      <c r="E24" s="21">
        <v>36095</v>
      </c>
      <c r="F24" s="11">
        <f t="shared" si="1"/>
        <v>4.3410597261025224E-2</v>
      </c>
      <c r="G24" s="21">
        <v>5938</v>
      </c>
      <c r="H24" s="11">
        <f t="shared" si="2"/>
        <v>7.141491246321313E-3</v>
      </c>
    </row>
    <row r="25" spans="1:8" x14ac:dyDescent="0.45">
      <c r="A25" s="12" t="s">
        <v>84</v>
      </c>
      <c r="B25" s="20">
        <v>1526835</v>
      </c>
      <c r="C25" s="21">
        <v>570842</v>
      </c>
      <c r="D25" s="11">
        <f t="shared" si="0"/>
        <v>0.37387274983871865</v>
      </c>
      <c r="E25" s="21">
        <v>51950</v>
      </c>
      <c r="F25" s="11">
        <f t="shared" si="1"/>
        <v>3.4024632655133003E-2</v>
      </c>
      <c r="G25" s="21">
        <v>9660</v>
      </c>
      <c r="H25" s="11">
        <f t="shared" si="2"/>
        <v>6.3268133098861373E-3</v>
      </c>
    </row>
    <row r="26" spans="1:8" x14ac:dyDescent="0.45">
      <c r="A26" s="12" t="s">
        <v>85</v>
      </c>
      <c r="B26" s="20">
        <v>708155</v>
      </c>
      <c r="C26" s="21">
        <v>283653</v>
      </c>
      <c r="D26" s="11">
        <f t="shared" si="0"/>
        <v>0.40055213900911524</v>
      </c>
      <c r="E26" s="21">
        <v>18967</v>
      </c>
      <c r="F26" s="11">
        <f t="shared" si="1"/>
        <v>2.6783684362886657E-2</v>
      </c>
      <c r="G26" s="21">
        <v>3286</v>
      </c>
      <c r="H26" s="11">
        <f t="shared" si="2"/>
        <v>4.6402270689326489E-3</v>
      </c>
    </row>
    <row r="27" spans="1:8" x14ac:dyDescent="0.45">
      <c r="A27" s="12" t="s">
        <v>86</v>
      </c>
      <c r="B27" s="20">
        <v>1194817</v>
      </c>
      <c r="C27" s="21">
        <v>440911</v>
      </c>
      <c r="D27" s="11">
        <f t="shared" si="0"/>
        <v>0.36901969088153247</v>
      </c>
      <c r="E27" s="21">
        <v>42771</v>
      </c>
      <c r="F27" s="11">
        <f t="shared" si="1"/>
        <v>3.5797113700257024E-2</v>
      </c>
      <c r="G27" s="21">
        <v>5727</v>
      </c>
      <c r="H27" s="11">
        <f t="shared" si="2"/>
        <v>4.7932026410739048E-3</v>
      </c>
    </row>
    <row r="28" spans="1:8" x14ac:dyDescent="0.45">
      <c r="A28" s="12" t="s">
        <v>87</v>
      </c>
      <c r="B28" s="20">
        <v>944709</v>
      </c>
      <c r="C28" s="21">
        <v>373547</v>
      </c>
      <c r="D28" s="11">
        <f t="shared" si="0"/>
        <v>0.39540959173671469</v>
      </c>
      <c r="E28" s="21">
        <v>58048</v>
      </c>
      <c r="F28" s="11">
        <f t="shared" si="1"/>
        <v>6.1445376301062019E-2</v>
      </c>
      <c r="G28" s="21">
        <v>19097</v>
      </c>
      <c r="H28" s="11">
        <f t="shared" si="2"/>
        <v>2.0214690449651691E-2</v>
      </c>
    </row>
    <row r="29" spans="1:8" x14ac:dyDescent="0.45">
      <c r="A29" s="12" t="s">
        <v>88</v>
      </c>
      <c r="B29" s="20">
        <v>1562767</v>
      </c>
      <c r="C29" s="21">
        <v>611714</v>
      </c>
      <c r="D29" s="11">
        <f t="shared" si="0"/>
        <v>0.39143007242922329</v>
      </c>
      <c r="E29" s="21">
        <v>104007</v>
      </c>
      <c r="F29" s="11">
        <f t="shared" si="1"/>
        <v>6.6553107405006626E-2</v>
      </c>
      <c r="G29" s="21">
        <v>17874</v>
      </c>
      <c r="H29" s="11">
        <f t="shared" si="2"/>
        <v>1.1437405576135149E-2</v>
      </c>
    </row>
    <row r="30" spans="1:8" x14ac:dyDescent="0.45">
      <c r="A30" s="12" t="s">
        <v>89</v>
      </c>
      <c r="B30" s="20">
        <v>732702</v>
      </c>
      <c r="C30" s="21">
        <v>307783</v>
      </c>
      <c r="D30" s="11">
        <f t="shared" si="0"/>
        <v>0.42006572931423691</v>
      </c>
      <c r="E30" s="21">
        <v>44938</v>
      </c>
      <c r="F30" s="11">
        <f t="shared" si="1"/>
        <v>6.1331892092556045E-2</v>
      </c>
      <c r="G30" s="21">
        <v>6571</v>
      </c>
      <c r="H30" s="11">
        <f t="shared" si="2"/>
        <v>8.9681753291242557E-3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83" t="str">
        <f>E5</f>
        <v>直近1週間</v>
      </c>
      <c r="F34" s="84"/>
      <c r="G34" s="83">
        <f>'進捗状況 (都道府県別)'!G5:H5</f>
        <v>44648</v>
      </c>
      <c r="H34" s="84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3869583</v>
      </c>
      <c r="D39" s="11">
        <f>C39/$B39</f>
        <v>0.40422843436111394</v>
      </c>
      <c r="E39" s="21">
        <v>442304</v>
      </c>
      <c r="F39" s="11">
        <f>E39/$B39</f>
        <v>4.6204423947401603E-2</v>
      </c>
      <c r="G39" s="21">
        <v>55836</v>
      </c>
      <c r="H39" s="11">
        <f>G39/$B39</f>
        <v>5.8327987436856002E-3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view="pageBreakPreview" zoomScale="99" zoomScaleNormal="100" zoomScaleSheetLayoutView="99" workbookViewId="0">
      <selection activeCell="B4" sqref="B4:B6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2" width="13.09765625" customWidth="1"/>
    <col min="14" max="14" width="11.59765625" bestFit="1" customWidth="1"/>
  </cols>
  <sheetData>
    <row r="1" spans="1:14" x14ac:dyDescent="0.45">
      <c r="A1" s="22" t="s">
        <v>94</v>
      </c>
      <c r="B1" s="23"/>
      <c r="C1" s="24"/>
      <c r="D1" s="24"/>
      <c r="E1" s="24"/>
      <c r="F1" s="24"/>
      <c r="J1" s="25"/>
    </row>
    <row r="2" spans="1:14" x14ac:dyDescent="0.45">
      <c r="A2" s="22"/>
      <c r="B2" s="22"/>
      <c r="C2" s="22"/>
      <c r="D2" s="22"/>
      <c r="E2" s="22"/>
      <c r="F2" s="22"/>
      <c r="G2" s="22"/>
      <c r="H2" s="22"/>
      <c r="I2" s="22"/>
      <c r="L2" s="26" t="str">
        <f>'進捗状況 (都道府県別)'!H3</f>
        <v>（3月29日公表時点）</v>
      </c>
    </row>
    <row r="3" spans="1:14" x14ac:dyDescent="0.45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7"/>
    </row>
    <row r="4" spans="1:14" x14ac:dyDescent="0.45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2"/>
    </row>
    <row r="5" spans="1:14" x14ac:dyDescent="0.45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</row>
    <row r="6" spans="1:14" x14ac:dyDescent="0.45">
      <c r="A6" s="90"/>
      <c r="B6" s="90"/>
      <c r="C6" s="29" t="s">
        <v>9</v>
      </c>
      <c r="D6" s="29" t="s">
        <v>103</v>
      </c>
      <c r="E6" s="29" t="s">
        <v>9</v>
      </c>
      <c r="F6" s="29" t="s">
        <v>103</v>
      </c>
      <c r="G6" s="29" t="s">
        <v>9</v>
      </c>
      <c r="H6" s="29" t="s">
        <v>103</v>
      </c>
      <c r="I6" s="99" t="s">
        <v>9</v>
      </c>
      <c r="J6" s="100"/>
      <c r="K6" s="100"/>
      <c r="L6" s="101"/>
      <c r="N6" s="30" t="s">
        <v>104</v>
      </c>
    </row>
    <row r="7" spans="1:14" x14ac:dyDescent="0.45">
      <c r="A7" s="31" t="s">
        <v>13</v>
      </c>
      <c r="B7" s="32">
        <f>C7+E7+G7</f>
        <v>253220387</v>
      </c>
      <c r="C7" s="32">
        <f t="shared" ref="C7:J7" si="0">SUM(C8:C54)</f>
        <v>102375783</v>
      </c>
      <c r="D7" s="33">
        <f t="shared" ref="D7:D54" si="1">C7/N7</f>
        <v>0.80836797971337604</v>
      </c>
      <c r="E7" s="32">
        <f t="shared" si="0"/>
        <v>100530412</v>
      </c>
      <c r="F7" s="34">
        <f t="shared" ref="F7:F54" si="2">E7/N7</f>
        <v>0.79379677172474794</v>
      </c>
      <c r="G7" s="35">
        <f t="shared" si="0"/>
        <v>50314192</v>
      </c>
      <c r="H7" s="34">
        <f t="shared" ref="H7:H54" si="3">G7/N7</f>
        <v>0.39728518352773828</v>
      </c>
      <c r="I7" s="35">
        <f t="shared" si="0"/>
        <v>987761</v>
      </c>
      <c r="J7" s="35">
        <f t="shared" si="0"/>
        <v>5009949</v>
      </c>
      <c r="K7" s="35">
        <f>SUM(K8:K54)</f>
        <v>22722873</v>
      </c>
      <c r="L7" s="35">
        <f>SUM(L8:L54)</f>
        <v>21593609</v>
      </c>
      <c r="N7" s="1">
        <v>126645025</v>
      </c>
    </row>
    <row r="8" spans="1:14" x14ac:dyDescent="0.45">
      <c r="A8" s="36" t="s">
        <v>14</v>
      </c>
      <c r="B8" s="32">
        <f t="shared" ref="B8:B54" si="4">C8+E8+G8</f>
        <v>10452613</v>
      </c>
      <c r="C8" s="37">
        <f>SUM(一般接種!D7+一般接種!G7+一般接種!J7+医療従事者等!C5)</f>
        <v>4258231</v>
      </c>
      <c r="D8" s="33">
        <f t="shared" si="1"/>
        <v>0.81472248800989855</v>
      </c>
      <c r="E8" s="37">
        <f>SUM(一般接種!E7+一般接種!H7+一般接種!K7+医療従事者等!D5)</f>
        <v>4180154</v>
      </c>
      <c r="F8" s="34">
        <f t="shared" si="2"/>
        <v>0.79978410451300774</v>
      </c>
      <c r="G8" s="32">
        <f>SUM(I8:L8)</f>
        <v>2014228</v>
      </c>
      <c r="H8" s="34">
        <f t="shared" si="3"/>
        <v>0.38537994946239462</v>
      </c>
      <c r="I8" s="38">
        <v>41386</v>
      </c>
      <c r="J8" s="38">
        <v>219473</v>
      </c>
      <c r="K8" s="38">
        <v>900144</v>
      </c>
      <c r="L8" s="38">
        <v>853225</v>
      </c>
      <c r="N8" s="1">
        <v>5226603</v>
      </c>
    </row>
    <row r="9" spans="1:14" x14ac:dyDescent="0.45">
      <c r="A9" s="36" t="s">
        <v>15</v>
      </c>
      <c r="B9" s="32">
        <f t="shared" si="4"/>
        <v>2608338</v>
      </c>
      <c r="C9" s="37">
        <f>SUM(一般接種!D8+一般接種!G8+一般接種!J8+医療従事者等!C6)</f>
        <v>1071015</v>
      </c>
      <c r="D9" s="33">
        <f t="shared" si="1"/>
        <v>0.85027171000662904</v>
      </c>
      <c r="E9" s="37">
        <f>SUM(一般接種!E8+一般接種!H8+一般接種!K8+医療従事者等!D6)</f>
        <v>1050940</v>
      </c>
      <c r="F9" s="34">
        <f t="shared" si="2"/>
        <v>0.83433430056009172</v>
      </c>
      <c r="G9" s="32">
        <f t="shared" ref="G9:G54" si="5">SUM(I9:L9)</f>
        <v>486383</v>
      </c>
      <c r="H9" s="34">
        <f t="shared" si="3"/>
        <v>0.38613624004160002</v>
      </c>
      <c r="I9" s="38">
        <v>10543</v>
      </c>
      <c r="J9" s="38">
        <v>42362</v>
      </c>
      <c r="K9" s="38">
        <v>223360</v>
      </c>
      <c r="L9" s="38">
        <v>210118</v>
      </c>
      <c r="N9" s="1">
        <v>1259615</v>
      </c>
    </row>
    <row r="10" spans="1:14" x14ac:dyDescent="0.45">
      <c r="A10" s="36" t="s">
        <v>16</v>
      </c>
      <c r="B10" s="32">
        <f t="shared" si="4"/>
        <v>2535915</v>
      </c>
      <c r="C10" s="37">
        <f>SUM(一般接種!D9+一般接種!G9+一般接種!J9+医療従事者等!C7)</f>
        <v>1036677</v>
      </c>
      <c r="D10" s="33">
        <f t="shared" si="1"/>
        <v>0.84916240929274756</v>
      </c>
      <c r="E10" s="37">
        <f>SUM(一般接種!E9+一般接種!H9+一般接種!K9+医療従事者等!D7)</f>
        <v>1015747</v>
      </c>
      <c r="F10" s="34">
        <f t="shared" si="2"/>
        <v>0.83201823687790943</v>
      </c>
      <c r="G10" s="32">
        <f t="shared" si="5"/>
        <v>483491</v>
      </c>
      <c r="H10" s="34">
        <f t="shared" si="3"/>
        <v>0.39603693573925131</v>
      </c>
      <c r="I10" s="38">
        <v>10191</v>
      </c>
      <c r="J10" s="38">
        <v>46743</v>
      </c>
      <c r="K10" s="38">
        <v>218012</v>
      </c>
      <c r="L10" s="38">
        <v>208545</v>
      </c>
      <c r="N10" s="1">
        <v>1220823</v>
      </c>
    </row>
    <row r="11" spans="1:14" x14ac:dyDescent="0.45">
      <c r="A11" s="36" t="s">
        <v>17</v>
      </c>
      <c r="B11" s="32">
        <f t="shared" si="4"/>
        <v>4651213</v>
      </c>
      <c r="C11" s="37">
        <f>SUM(一般接種!D10+一般接種!G10+一般接種!J10+医療従事者等!C8)</f>
        <v>1898637</v>
      </c>
      <c r="D11" s="33">
        <f t="shared" si="1"/>
        <v>0.83200970732111335</v>
      </c>
      <c r="E11" s="37">
        <f>SUM(一般接種!E10+一般接種!H10+一般接種!K10+医療従事者等!D8)</f>
        <v>1856993</v>
      </c>
      <c r="F11" s="34">
        <f t="shared" si="2"/>
        <v>0.81376071488512869</v>
      </c>
      <c r="G11" s="32">
        <f t="shared" si="5"/>
        <v>895583</v>
      </c>
      <c r="H11" s="34">
        <f t="shared" si="3"/>
        <v>0.3924571941407255</v>
      </c>
      <c r="I11" s="38">
        <v>17634</v>
      </c>
      <c r="J11" s="38">
        <v>114365</v>
      </c>
      <c r="K11" s="38">
        <v>450838</v>
      </c>
      <c r="L11" s="38">
        <v>312746</v>
      </c>
      <c r="N11" s="1">
        <v>2281989</v>
      </c>
    </row>
    <row r="12" spans="1:14" x14ac:dyDescent="0.45">
      <c r="A12" s="36" t="s">
        <v>18</v>
      </c>
      <c r="B12" s="32">
        <f t="shared" si="4"/>
        <v>2013768</v>
      </c>
      <c r="C12" s="37">
        <f>SUM(一般接種!D11+一般接種!G11+一般接種!J11+医療従事者等!C9)</f>
        <v>834461</v>
      </c>
      <c r="D12" s="33">
        <f t="shared" si="1"/>
        <v>0.85912829150571202</v>
      </c>
      <c r="E12" s="37">
        <f>SUM(一般接種!E11+一般接種!H11+一般接種!K11+医療従事者等!D9)</f>
        <v>820698</v>
      </c>
      <c r="F12" s="34">
        <f t="shared" si="2"/>
        <v>0.84495844692820254</v>
      </c>
      <c r="G12" s="32">
        <f t="shared" si="5"/>
        <v>358609</v>
      </c>
      <c r="H12" s="34">
        <f t="shared" si="3"/>
        <v>0.36920975035210979</v>
      </c>
      <c r="I12" s="38">
        <v>4861</v>
      </c>
      <c r="J12" s="38">
        <v>29167</v>
      </c>
      <c r="K12" s="38">
        <v>125654</v>
      </c>
      <c r="L12" s="38">
        <v>198927</v>
      </c>
      <c r="N12" s="1">
        <v>971288</v>
      </c>
    </row>
    <row r="13" spans="1:14" x14ac:dyDescent="0.45">
      <c r="A13" s="36" t="s">
        <v>19</v>
      </c>
      <c r="B13" s="32">
        <f t="shared" si="4"/>
        <v>2269739</v>
      </c>
      <c r="C13" s="37">
        <f>SUM(一般接種!D12+一般接種!G12+一般接種!J12+医療従事者等!C10)</f>
        <v>911271</v>
      </c>
      <c r="D13" s="33">
        <f t="shared" si="1"/>
        <v>0.85200390440198881</v>
      </c>
      <c r="E13" s="37">
        <f>SUM(一般接種!E12+一般接種!H12+一般接種!K12+医療従事者等!D10)</f>
        <v>893053</v>
      </c>
      <c r="F13" s="34">
        <f t="shared" si="2"/>
        <v>0.83497076373319168</v>
      </c>
      <c r="G13" s="32">
        <f t="shared" si="5"/>
        <v>465415</v>
      </c>
      <c r="H13" s="34">
        <f t="shared" si="3"/>
        <v>0.43514541466506851</v>
      </c>
      <c r="I13" s="38">
        <v>9620</v>
      </c>
      <c r="J13" s="38">
        <v>33996</v>
      </c>
      <c r="K13" s="38">
        <v>190817</v>
      </c>
      <c r="L13" s="38">
        <v>230982</v>
      </c>
      <c r="N13" s="1">
        <v>1069562</v>
      </c>
    </row>
    <row r="14" spans="1:14" x14ac:dyDescent="0.45">
      <c r="A14" s="36" t="s">
        <v>20</v>
      </c>
      <c r="B14" s="32">
        <f t="shared" si="4"/>
        <v>3877485</v>
      </c>
      <c r="C14" s="37">
        <f>SUM(一般接種!D13+一般接種!G13+一般接種!J13+医療従事者等!C11)</f>
        <v>1560994</v>
      </c>
      <c r="D14" s="33">
        <f t="shared" si="1"/>
        <v>0.83831607913605311</v>
      </c>
      <c r="E14" s="37">
        <f>SUM(一般接種!E13+一般接種!H13+一般接種!K13+医療従事者等!D11)</f>
        <v>1532567</v>
      </c>
      <c r="F14" s="34">
        <f t="shared" si="2"/>
        <v>0.82304964558051064</v>
      </c>
      <c r="G14" s="32">
        <f t="shared" si="5"/>
        <v>783924</v>
      </c>
      <c r="H14" s="34">
        <f t="shared" si="3"/>
        <v>0.42099847534369211</v>
      </c>
      <c r="I14" s="38">
        <v>18679</v>
      </c>
      <c r="J14" s="38">
        <v>71999</v>
      </c>
      <c r="K14" s="38">
        <v>339489</v>
      </c>
      <c r="L14" s="38">
        <v>353757</v>
      </c>
      <c r="N14" s="1">
        <v>1862059</v>
      </c>
    </row>
    <row r="15" spans="1:14" x14ac:dyDescent="0.45">
      <c r="A15" s="36" t="s">
        <v>21</v>
      </c>
      <c r="B15" s="32">
        <f t="shared" si="4"/>
        <v>6049255</v>
      </c>
      <c r="C15" s="37">
        <f>SUM(一般接種!D14+一般接種!G14+一般接種!J14+医療従事者等!C12)</f>
        <v>2430389</v>
      </c>
      <c r="D15" s="33">
        <f t="shared" si="1"/>
        <v>0.83585304409880745</v>
      </c>
      <c r="E15" s="37">
        <f>SUM(一般接種!E14+一般接種!H14+一般接種!K14+医療従事者等!D12)</f>
        <v>2386524</v>
      </c>
      <c r="F15" s="34">
        <f t="shared" si="2"/>
        <v>0.8207671077407207</v>
      </c>
      <c r="G15" s="32">
        <f t="shared" si="5"/>
        <v>1232342</v>
      </c>
      <c r="H15" s="34">
        <f t="shared" si="3"/>
        <v>0.42382384551230795</v>
      </c>
      <c r="I15" s="38">
        <v>20939</v>
      </c>
      <c r="J15" s="38">
        <v>134665</v>
      </c>
      <c r="K15" s="38">
        <v>547922</v>
      </c>
      <c r="L15" s="38">
        <v>528816</v>
      </c>
      <c r="N15" s="1">
        <v>2907675</v>
      </c>
    </row>
    <row r="16" spans="1:14" x14ac:dyDescent="0.45">
      <c r="A16" s="39" t="s">
        <v>22</v>
      </c>
      <c r="B16" s="32">
        <f t="shared" si="4"/>
        <v>3924429</v>
      </c>
      <c r="C16" s="37">
        <f>SUM(一般接種!D15+一般接種!G15+一般接種!J15+医療従事者等!C13)</f>
        <v>1601821</v>
      </c>
      <c r="D16" s="33">
        <f t="shared" si="1"/>
        <v>0.81917775433274298</v>
      </c>
      <c r="E16" s="37">
        <f>SUM(一般接種!E15+一般接種!H15+一般接種!K15+医療従事者等!D13)</f>
        <v>1574117</v>
      </c>
      <c r="F16" s="34">
        <f t="shared" si="2"/>
        <v>0.80500981640083036</v>
      </c>
      <c r="G16" s="32">
        <f t="shared" si="5"/>
        <v>748491</v>
      </c>
      <c r="H16" s="34">
        <f t="shared" si="3"/>
        <v>0.38278133232007144</v>
      </c>
      <c r="I16" s="38">
        <v>14597</v>
      </c>
      <c r="J16" s="38">
        <v>70236</v>
      </c>
      <c r="K16" s="38">
        <v>361115</v>
      </c>
      <c r="L16" s="38">
        <v>302543</v>
      </c>
      <c r="N16" s="1">
        <v>1955401</v>
      </c>
    </row>
    <row r="17" spans="1:14" x14ac:dyDescent="0.45">
      <c r="A17" s="36" t="s">
        <v>23</v>
      </c>
      <c r="B17" s="32">
        <f t="shared" si="4"/>
        <v>4032850</v>
      </c>
      <c r="C17" s="37">
        <f>SUM(一般接種!D16+一般接種!G16+一般接種!J16+医療従事者等!C14)</f>
        <v>1593291</v>
      </c>
      <c r="D17" s="33">
        <f t="shared" si="1"/>
        <v>0.81369193928198802</v>
      </c>
      <c r="E17" s="37">
        <f>SUM(一般接種!E16+一般接種!H16+一般接種!K16+医療従事者等!D14)</f>
        <v>1562426</v>
      </c>
      <c r="F17" s="34">
        <f t="shared" si="2"/>
        <v>0.79792921815575402</v>
      </c>
      <c r="G17" s="32">
        <f t="shared" si="5"/>
        <v>877133</v>
      </c>
      <c r="H17" s="34">
        <f t="shared" si="3"/>
        <v>0.44795084625358955</v>
      </c>
      <c r="I17" s="38">
        <v>15965</v>
      </c>
      <c r="J17" s="38">
        <v>70054</v>
      </c>
      <c r="K17" s="38">
        <v>399635</v>
      </c>
      <c r="L17" s="38">
        <v>391479</v>
      </c>
      <c r="N17" s="1">
        <v>1958101</v>
      </c>
    </row>
    <row r="18" spans="1:14" x14ac:dyDescent="0.45">
      <c r="A18" s="36" t="s">
        <v>24</v>
      </c>
      <c r="B18" s="32">
        <f t="shared" si="4"/>
        <v>14734131</v>
      </c>
      <c r="C18" s="37">
        <f>SUM(一般接種!D17+一般接種!G17+一般接種!J17+医療従事者等!C15)</f>
        <v>6041602</v>
      </c>
      <c r="D18" s="33">
        <f t="shared" si="1"/>
        <v>0.81711742502061524</v>
      </c>
      <c r="E18" s="37">
        <f>SUM(一般接種!E17+一般接種!H17+一般接種!K17+医療従事者等!D15)</f>
        <v>5928781</v>
      </c>
      <c r="F18" s="34">
        <f t="shared" si="2"/>
        <v>0.80185855742088741</v>
      </c>
      <c r="G18" s="32">
        <f t="shared" si="5"/>
        <v>2763748</v>
      </c>
      <c r="H18" s="34">
        <f t="shared" si="3"/>
        <v>0.37379268762918766</v>
      </c>
      <c r="I18" s="38">
        <v>47312</v>
      </c>
      <c r="J18" s="38">
        <v>255031</v>
      </c>
      <c r="K18" s="38">
        <v>1284577</v>
      </c>
      <c r="L18" s="38">
        <v>1176828</v>
      </c>
      <c r="N18" s="1">
        <v>7393799</v>
      </c>
    </row>
    <row r="19" spans="1:14" x14ac:dyDescent="0.45">
      <c r="A19" s="36" t="s">
        <v>25</v>
      </c>
      <c r="B19" s="32">
        <f t="shared" si="4"/>
        <v>12657252</v>
      </c>
      <c r="C19" s="37">
        <f>SUM(一般接種!D18+一般接種!G18+一般接種!J18+医療従事者等!C16)</f>
        <v>5148269</v>
      </c>
      <c r="D19" s="33">
        <f t="shared" si="1"/>
        <v>0.8142269391917496</v>
      </c>
      <c r="E19" s="37">
        <f>SUM(一般接種!E18+一般接種!H18+一般接種!K18+医療従事者等!D16)</f>
        <v>5061076</v>
      </c>
      <c r="F19" s="34">
        <f t="shared" si="2"/>
        <v>0.80043688868954266</v>
      </c>
      <c r="G19" s="32">
        <f t="shared" si="5"/>
        <v>2447907</v>
      </c>
      <c r="H19" s="34">
        <f t="shared" si="3"/>
        <v>0.38714989912843678</v>
      </c>
      <c r="I19" s="38">
        <v>41139</v>
      </c>
      <c r="J19" s="38">
        <v>202622</v>
      </c>
      <c r="K19" s="38">
        <v>1066476</v>
      </c>
      <c r="L19" s="38">
        <v>1137670</v>
      </c>
      <c r="N19" s="1">
        <v>6322892</v>
      </c>
    </row>
    <row r="20" spans="1:14" x14ac:dyDescent="0.45">
      <c r="A20" s="36" t="s">
        <v>26</v>
      </c>
      <c r="B20" s="32">
        <f t="shared" si="4"/>
        <v>27825595</v>
      </c>
      <c r="C20" s="37">
        <f>SUM(一般接種!D19+一般接種!G19+一般接種!J19+医療従事者等!C17)</f>
        <v>11169782</v>
      </c>
      <c r="D20" s="33">
        <f t="shared" si="1"/>
        <v>0.80687109292858672</v>
      </c>
      <c r="E20" s="37">
        <f>SUM(一般接種!E19+一般接種!H19+一般接種!K19+医療従事者等!D17)</f>
        <v>10971113</v>
      </c>
      <c r="F20" s="34">
        <f t="shared" si="2"/>
        <v>0.79251984836884248</v>
      </c>
      <c r="G20" s="32">
        <f t="shared" si="5"/>
        <v>5684700</v>
      </c>
      <c r="H20" s="34">
        <f t="shared" si="3"/>
        <v>0.41064544518157448</v>
      </c>
      <c r="I20" s="38">
        <v>92895</v>
      </c>
      <c r="J20" s="38">
        <v>566479</v>
      </c>
      <c r="K20" s="38">
        <v>2558883</v>
      </c>
      <c r="L20" s="38">
        <v>2466443</v>
      </c>
      <c r="N20" s="1">
        <v>13843329</v>
      </c>
    </row>
    <row r="21" spans="1:14" x14ac:dyDescent="0.45">
      <c r="A21" s="36" t="s">
        <v>27</v>
      </c>
      <c r="B21" s="32">
        <f t="shared" si="4"/>
        <v>18399928</v>
      </c>
      <c r="C21" s="37">
        <f>SUM(一般接種!D20+一般接種!G20+一般接種!J20+医療従事者等!C18)</f>
        <v>7513934</v>
      </c>
      <c r="D21" s="33">
        <f t="shared" si="1"/>
        <v>0.81494209565382814</v>
      </c>
      <c r="E21" s="37">
        <f>SUM(一般接種!E20+一般接種!H20+一般接種!K20+医療従事者等!D18)</f>
        <v>7397828</v>
      </c>
      <c r="F21" s="34">
        <f t="shared" si="2"/>
        <v>0.80234953535745301</v>
      </c>
      <c r="G21" s="32">
        <f t="shared" si="5"/>
        <v>3488166</v>
      </c>
      <c r="H21" s="34">
        <f t="shared" si="3"/>
        <v>0.37831757772006397</v>
      </c>
      <c r="I21" s="38">
        <v>47304</v>
      </c>
      <c r="J21" s="38">
        <v>278667</v>
      </c>
      <c r="K21" s="38">
        <v>1390770</v>
      </c>
      <c r="L21" s="38">
        <v>1771425</v>
      </c>
      <c r="N21" s="1">
        <v>9220206</v>
      </c>
    </row>
    <row r="22" spans="1:14" x14ac:dyDescent="0.45">
      <c r="A22" s="36" t="s">
        <v>28</v>
      </c>
      <c r="B22" s="32">
        <f t="shared" si="4"/>
        <v>4602708</v>
      </c>
      <c r="C22" s="37">
        <f>SUM(一般接種!D21+一般接種!G21+一般接種!J21+医療従事者等!C19)</f>
        <v>1866360</v>
      </c>
      <c r="D22" s="33">
        <f t="shared" si="1"/>
        <v>0.84329564688542336</v>
      </c>
      <c r="E22" s="37">
        <f>SUM(一般接種!E21+一般接種!H21+一般接種!K21+医療従事者等!D19)</f>
        <v>1828614</v>
      </c>
      <c r="F22" s="34">
        <f t="shared" si="2"/>
        <v>0.82624050345792965</v>
      </c>
      <c r="G22" s="32">
        <f t="shared" si="5"/>
        <v>907734</v>
      </c>
      <c r="H22" s="34">
        <f t="shared" si="3"/>
        <v>0.41015030901320909</v>
      </c>
      <c r="I22" s="38">
        <v>16144</v>
      </c>
      <c r="J22" s="38">
        <v>62570</v>
      </c>
      <c r="K22" s="38">
        <v>340446</v>
      </c>
      <c r="L22" s="38">
        <v>488574</v>
      </c>
      <c r="N22" s="1">
        <v>2213174</v>
      </c>
    </row>
    <row r="23" spans="1:14" x14ac:dyDescent="0.45">
      <c r="A23" s="36" t="s">
        <v>29</v>
      </c>
      <c r="B23" s="32">
        <f t="shared" si="4"/>
        <v>2204522</v>
      </c>
      <c r="C23" s="37">
        <f>SUM(一般接種!D22+一般接種!G22+一般接種!J22+医療従事者等!C20)</f>
        <v>886718</v>
      </c>
      <c r="D23" s="33">
        <f t="shared" si="1"/>
        <v>0.84636824050229365</v>
      </c>
      <c r="E23" s="37">
        <f>SUM(一般接種!E22+一般接種!H22+一般接種!K22+医療従事者等!D20)</f>
        <v>872929</v>
      </c>
      <c r="F23" s="34">
        <f t="shared" si="2"/>
        <v>0.83320670361200144</v>
      </c>
      <c r="G23" s="32">
        <f t="shared" si="5"/>
        <v>444875</v>
      </c>
      <c r="H23" s="34">
        <f t="shared" si="3"/>
        <v>0.42463113525772328</v>
      </c>
      <c r="I23" s="38">
        <v>10120</v>
      </c>
      <c r="J23" s="38">
        <v>37936</v>
      </c>
      <c r="K23" s="38">
        <v>208571</v>
      </c>
      <c r="L23" s="38">
        <v>188248</v>
      </c>
      <c r="N23" s="1">
        <v>1047674</v>
      </c>
    </row>
    <row r="24" spans="1:14" x14ac:dyDescent="0.45">
      <c r="A24" s="36" t="s">
        <v>30</v>
      </c>
      <c r="B24" s="32">
        <f t="shared" si="4"/>
        <v>2282422</v>
      </c>
      <c r="C24" s="37">
        <f>SUM(一般接種!D23+一般接種!G23+一般接種!J23+医療従事者等!C21)</f>
        <v>924120</v>
      </c>
      <c r="D24" s="33">
        <f t="shared" si="1"/>
        <v>0.81588761283213973</v>
      </c>
      <c r="E24" s="37">
        <f>SUM(一般接種!E23+一般接種!H23+一般接種!K23+医療従事者等!D21)</f>
        <v>908679</v>
      </c>
      <c r="F24" s="34">
        <f t="shared" si="2"/>
        <v>0.80225505360850957</v>
      </c>
      <c r="G24" s="32">
        <f t="shared" si="5"/>
        <v>449623</v>
      </c>
      <c r="H24" s="34">
        <f t="shared" si="3"/>
        <v>0.3969634204913054</v>
      </c>
      <c r="I24" s="38">
        <v>8044</v>
      </c>
      <c r="J24" s="38">
        <v>53500</v>
      </c>
      <c r="K24" s="38">
        <v>201414</v>
      </c>
      <c r="L24" s="38">
        <v>186665</v>
      </c>
      <c r="N24" s="1">
        <v>1132656</v>
      </c>
    </row>
    <row r="25" spans="1:14" x14ac:dyDescent="0.45">
      <c r="A25" s="36" t="s">
        <v>31</v>
      </c>
      <c r="B25" s="32">
        <f t="shared" si="4"/>
        <v>1590919</v>
      </c>
      <c r="C25" s="37">
        <f>SUM(一般接種!D24+一般接種!G24+一般接種!J24+医療従事者等!C22)</f>
        <v>640107</v>
      </c>
      <c r="D25" s="33">
        <f t="shared" si="1"/>
        <v>0.82638916681620944</v>
      </c>
      <c r="E25" s="37">
        <f>SUM(一般接種!E24+一般接種!H24+一般接種!K24+医療従事者等!D22)</f>
        <v>628415</v>
      </c>
      <c r="F25" s="34">
        <f t="shared" si="2"/>
        <v>0.81129459334893739</v>
      </c>
      <c r="G25" s="32">
        <f t="shared" si="5"/>
        <v>322397</v>
      </c>
      <c r="H25" s="34">
        <f t="shared" si="3"/>
        <v>0.4162200822894383</v>
      </c>
      <c r="I25" s="38">
        <v>7503</v>
      </c>
      <c r="J25" s="38">
        <v>31688</v>
      </c>
      <c r="K25" s="38">
        <v>143004</v>
      </c>
      <c r="L25" s="38">
        <v>140202</v>
      </c>
      <c r="N25" s="1">
        <v>774583</v>
      </c>
    </row>
    <row r="26" spans="1:14" x14ac:dyDescent="0.45">
      <c r="A26" s="36" t="s">
        <v>32</v>
      </c>
      <c r="B26" s="32">
        <f t="shared" si="4"/>
        <v>1689176</v>
      </c>
      <c r="C26" s="37">
        <f>SUM(一般接種!D25+一般接種!G25+一般接種!J25+医療従事者等!C23)</f>
        <v>674194</v>
      </c>
      <c r="D26" s="33">
        <f t="shared" si="1"/>
        <v>0.82118935879181043</v>
      </c>
      <c r="E26" s="37">
        <f>SUM(一般接種!E25+一般接種!H25+一般接種!K25+医療従事者等!D23)</f>
        <v>662933</v>
      </c>
      <c r="F26" s="34">
        <f t="shared" si="2"/>
        <v>0.80747310891513613</v>
      </c>
      <c r="G26" s="32">
        <f t="shared" si="5"/>
        <v>352049</v>
      </c>
      <c r="H26" s="34">
        <f t="shared" si="3"/>
        <v>0.42880668260663557</v>
      </c>
      <c r="I26" s="38">
        <v>6222</v>
      </c>
      <c r="J26" s="38">
        <v>36870</v>
      </c>
      <c r="K26" s="38">
        <v>166958</v>
      </c>
      <c r="L26" s="38">
        <v>141999</v>
      </c>
      <c r="N26" s="1">
        <v>820997</v>
      </c>
    </row>
    <row r="27" spans="1:14" x14ac:dyDescent="0.45">
      <c r="A27" s="36" t="s">
        <v>33</v>
      </c>
      <c r="B27" s="32">
        <f t="shared" si="4"/>
        <v>4272452</v>
      </c>
      <c r="C27" s="37">
        <f>SUM(一般接種!D26+一般接種!G26+一般接種!J26+医療従事者等!C24)</f>
        <v>1699517</v>
      </c>
      <c r="D27" s="33">
        <f t="shared" si="1"/>
        <v>0.82033433780446074</v>
      </c>
      <c r="E27" s="37">
        <f>SUM(一般接種!E26+一般接種!H26+一般接種!K26+医療従事者等!D24)</f>
        <v>1672944</v>
      </c>
      <c r="F27" s="34">
        <f t="shared" si="2"/>
        <v>0.80750790278881923</v>
      </c>
      <c r="G27" s="32">
        <f t="shared" si="5"/>
        <v>899991</v>
      </c>
      <c r="H27" s="34">
        <f t="shared" si="3"/>
        <v>0.43441373108652304</v>
      </c>
      <c r="I27" s="38">
        <v>14027</v>
      </c>
      <c r="J27" s="38">
        <v>67141</v>
      </c>
      <c r="K27" s="38">
        <v>449122</v>
      </c>
      <c r="L27" s="38">
        <v>369701</v>
      </c>
      <c r="N27" s="1">
        <v>2071737</v>
      </c>
    </row>
    <row r="28" spans="1:14" x14ac:dyDescent="0.45">
      <c r="A28" s="36" t="s">
        <v>34</v>
      </c>
      <c r="B28" s="32">
        <f t="shared" si="4"/>
        <v>4211049</v>
      </c>
      <c r="C28" s="37">
        <f>SUM(一般接種!D27+一般接種!G27+一般接種!J27+医療従事者等!C25)</f>
        <v>1651377</v>
      </c>
      <c r="D28" s="33">
        <f t="shared" si="1"/>
        <v>0.8188141458386119</v>
      </c>
      <c r="E28" s="37">
        <f>SUM(一般接種!E27+一般接種!H27+一般接種!K27+医療従事者等!D25)</f>
        <v>1626881</v>
      </c>
      <c r="F28" s="34">
        <f t="shared" si="2"/>
        <v>0.80666811781686854</v>
      </c>
      <c r="G28" s="32">
        <f t="shared" si="5"/>
        <v>932791</v>
      </c>
      <c r="H28" s="34">
        <f t="shared" si="3"/>
        <v>0.46251247650351474</v>
      </c>
      <c r="I28" s="38">
        <v>15354</v>
      </c>
      <c r="J28" s="38">
        <v>84013</v>
      </c>
      <c r="K28" s="38">
        <v>462908</v>
      </c>
      <c r="L28" s="38">
        <v>370516</v>
      </c>
      <c r="N28" s="1">
        <v>2016791</v>
      </c>
    </row>
    <row r="29" spans="1:14" x14ac:dyDescent="0.45">
      <c r="A29" s="36" t="s">
        <v>35</v>
      </c>
      <c r="B29" s="32">
        <f t="shared" si="4"/>
        <v>7548007</v>
      </c>
      <c r="C29" s="37">
        <f>SUM(一般接種!D28+一般接種!G28+一般接種!J28+医療従事者等!C26)</f>
        <v>3096112</v>
      </c>
      <c r="D29" s="33">
        <f t="shared" si="1"/>
        <v>0.83990602941734982</v>
      </c>
      <c r="E29" s="37">
        <f>SUM(一般接種!E28+一般接種!H28+一般接種!K28+医療従事者等!D26)</f>
        <v>3044483</v>
      </c>
      <c r="F29" s="34">
        <f t="shared" si="2"/>
        <v>0.82590023492645659</v>
      </c>
      <c r="G29" s="32">
        <f t="shared" si="5"/>
        <v>1407412</v>
      </c>
      <c r="H29" s="34">
        <f t="shared" si="3"/>
        <v>0.38179943899779178</v>
      </c>
      <c r="I29" s="38">
        <v>23132</v>
      </c>
      <c r="J29" s="38">
        <v>109688</v>
      </c>
      <c r="K29" s="38">
        <v>638272</v>
      </c>
      <c r="L29" s="38">
        <v>636320</v>
      </c>
      <c r="N29" s="1">
        <v>3686260</v>
      </c>
    </row>
    <row r="30" spans="1:14" x14ac:dyDescent="0.45">
      <c r="A30" s="36" t="s">
        <v>36</v>
      </c>
      <c r="B30" s="32">
        <f t="shared" si="4"/>
        <v>14705716</v>
      </c>
      <c r="C30" s="37">
        <f>SUM(一般接種!D29+一般接種!G29+一般接種!J29+医療従事者等!C27)</f>
        <v>5950384</v>
      </c>
      <c r="D30" s="33">
        <f t="shared" si="1"/>
        <v>0.78721257680780632</v>
      </c>
      <c r="E30" s="37">
        <f>SUM(一般接種!E29+一般接種!H29+一般接種!K29+医療従事者等!D27)</f>
        <v>5818698</v>
      </c>
      <c r="F30" s="34">
        <f t="shared" si="2"/>
        <v>0.76979103302348706</v>
      </c>
      <c r="G30" s="32">
        <f t="shared" si="5"/>
        <v>2936634</v>
      </c>
      <c r="H30" s="34">
        <f t="shared" si="3"/>
        <v>0.38850521550901851</v>
      </c>
      <c r="I30" s="38">
        <v>42388</v>
      </c>
      <c r="J30" s="38">
        <v>364741</v>
      </c>
      <c r="K30" s="38">
        <v>1326777</v>
      </c>
      <c r="L30" s="38">
        <v>1202728</v>
      </c>
      <c r="N30" s="1">
        <v>7558802</v>
      </c>
    </row>
    <row r="31" spans="1:14" x14ac:dyDescent="0.45">
      <c r="A31" s="36" t="s">
        <v>37</v>
      </c>
      <c r="B31" s="32">
        <f t="shared" si="4"/>
        <v>3606416</v>
      </c>
      <c r="C31" s="37">
        <f>SUM(一般接種!D30+一般接種!G30+一般接種!J30+医療従事者等!C28)</f>
        <v>1461561</v>
      </c>
      <c r="D31" s="33">
        <f t="shared" si="1"/>
        <v>0.81172714887670872</v>
      </c>
      <c r="E31" s="37">
        <f>SUM(一般接種!E30+一般接種!H30+一般接種!K30+医療従事者等!D28)</f>
        <v>1440122</v>
      </c>
      <c r="F31" s="34">
        <f t="shared" si="2"/>
        <v>0.79982027783624732</v>
      </c>
      <c r="G31" s="32">
        <f t="shared" si="5"/>
        <v>704733</v>
      </c>
      <c r="H31" s="34">
        <f t="shared" si="3"/>
        <v>0.39139721763876401</v>
      </c>
      <c r="I31" s="38">
        <v>16407</v>
      </c>
      <c r="J31" s="38">
        <v>64773</v>
      </c>
      <c r="K31" s="38">
        <v>342769</v>
      </c>
      <c r="L31" s="38">
        <v>280784</v>
      </c>
      <c r="N31" s="1">
        <v>1800557</v>
      </c>
    </row>
    <row r="32" spans="1:14" x14ac:dyDescent="0.45">
      <c r="A32" s="36" t="s">
        <v>38</v>
      </c>
      <c r="B32" s="32">
        <f t="shared" si="4"/>
        <v>2821506</v>
      </c>
      <c r="C32" s="37">
        <f>SUM(一般接種!D31+一般接種!G31+一般接種!J31+医療従事者等!C29)</f>
        <v>1145202</v>
      </c>
      <c r="D32" s="33">
        <f t="shared" si="1"/>
        <v>0.80713792857983579</v>
      </c>
      <c r="E32" s="37">
        <f>SUM(一般接種!E31+一般接種!H31+一般接種!K31+医療従事者等!D29)</f>
        <v>1128373</v>
      </c>
      <c r="F32" s="34">
        <f t="shared" si="2"/>
        <v>0.79527685586072594</v>
      </c>
      <c r="G32" s="32">
        <f t="shared" si="5"/>
        <v>547931</v>
      </c>
      <c r="H32" s="34">
        <f t="shared" si="3"/>
        <v>0.38618155779039681</v>
      </c>
      <c r="I32" s="38">
        <v>8572</v>
      </c>
      <c r="J32" s="38">
        <v>51204</v>
      </c>
      <c r="K32" s="38">
        <v>235940</v>
      </c>
      <c r="L32" s="38">
        <v>252215</v>
      </c>
      <c r="N32" s="1">
        <v>1418843</v>
      </c>
    </row>
    <row r="33" spans="1:14" x14ac:dyDescent="0.45">
      <c r="A33" s="36" t="s">
        <v>39</v>
      </c>
      <c r="B33" s="32">
        <f t="shared" si="4"/>
        <v>4919796</v>
      </c>
      <c r="C33" s="37">
        <f>SUM(一般接種!D32+一般接種!G32+一般接種!J32+医療従事者等!C30)</f>
        <v>2010933</v>
      </c>
      <c r="D33" s="33">
        <f t="shared" si="1"/>
        <v>0.79466493739285893</v>
      </c>
      <c r="E33" s="37">
        <f>SUM(一般接種!E32+一般接種!H32+一般接種!K32+医療従事者等!D30)</f>
        <v>1972911</v>
      </c>
      <c r="F33" s="34">
        <f t="shared" si="2"/>
        <v>0.77963969774064212</v>
      </c>
      <c r="G33" s="32">
        <f t="shared" si="5"/>
        <v>935952</v>
      </c>
      <c r="H33" s="34">
        <f t="shared" si="3"/>
        <v>0.36986226666066002</v>
      </c>
      <c r="I33" s="38">
        <v>24626</v>
      </c>
      <c r="J33" s="38">
        <v>86655</v>
      </c>
      <c r="K33" s="38">
        <v>432805</v>
      </c>
      <c r="L33" s="38">
        <v>391866</v>
      </c>
      <c r="N33" s="1">
        <v>2530542</v>
      </c>
    </row>
    <row r="34" spans="1:14" x14ac:dyDescent="0.45">
      <c r="A34" s="36" t="s">
        <v>40</v>
      </c>
      <c r="B34" s="32">
        <f t="shared" si="4"/>
        <v>16715333</v>
      </c>
      <c r="C34" s="37">
        <f>SUM(一般接種!D33+一般接種!G33+一般接種!J33+医療従事者等!C31)</f>
        <v>6850141</v>
      </c>
      <c r="D34" s="33">
        <f t="shared" si="1"/>
        <v>0.77494569552546511</v>
      </c>
      <c r="E34" s="37">
        <f>SUM(一般接種!E33+一般接種!H33+一般接種!K33+医療従事者等!D31)</f>
        <v>6742316</v>
      </c>
      <c r="F34" s="34">
        <f t="shared" si="2"/>
        <v>0.76274762257776474</v>
      </c>
      <c r="G34" s="32">
        <f t="shared" si="5"/>
        <v>3122876</v>
      </c>
      <c r="H34" s="34">
        <f t="shared" si="3"/>
        <v>0.35328605847088146</v>
      </c>
      <c r="I34" s="38">
        <v>59634</v>
      </c>
      <c r="J34" s="38">
        <v>342641</v>
      </c>
      <c r="K34" s="38">
        <v>1468656</v>
      </c>
      <c r="L34" s="38">
        <v>1251945</v>
      </c>
      <c r="N34" s="1">
        <v>8839511</v>
      </c>
    </row>
    <row r="35" spans="1:14" x14ac:dyDescent="0.45">
      <c r="A35" s="36" t="s">
        <v>41</v>
      </c>
      <c r="B35" s="32">
        <f t="shared" si="4"/>
        <v>10875887</v>
      </c>
      <c r="C35" s="37">
        <f>SUM(一般接種!D34+一般接種!G34+一般接種!J34+医療従事者等!C32)</f>
        <v>4399030</v>
      </c>
      <c r="D35" s="33">
        <f t="shared" si="1"/>
        <v>0.7964027246599833</v>
      </c>
      <c r="E35" s="37">
        <f>SUM(一般接種!E34+一般接種!H34+一般接種!K34+医療従事者等!D32)</f>
        <v>4330036</v>
      </c>
      <c r="F35" s="34">
        <f t="shared" si="2"/>
        <v>0.78391201430220192</v>
      </c>
      <c r="G35" s="32">
        <f t="shared" si="5"/>
        <v>2146821</v>
      </c>
      <c r="H35" s="34">
        <f t="shared" si="3"/>
        <v>0.388661612618525</v>
      </c>
      <c r="I35" s="38">
        <v>42484</v>
      </c>
      <c r="J35" s="38">
        <v>229837</v>
      </c>
      <c r="K35" s="38">
        <v>985365</v>
      </c>
      <c r="L35" s="38">
        <v>889135</v>
      </c>
      <c r="N35" s="1">
        <v>5523625</v>
      </c>
    </row>
    <row r="36" spans="1:14" x14ac:dyDescent="0.45">
      <c r="A36" s="36" t="s">
        <v>42</v>
      </c>
      <c r="B36" s="32">
        <f t="shared" si="4"/>
        <v>2727603</v>
      </c>
      <c r="C36" s="37">
        <f>SUM(一般接種!D35+一般接種!G35+一般接種!J35+医療従事者等!C33)</f>
        <v>1087176</v>
      </c>
      <c r="D36" s="33">
        <f t="shared" si="1"/>
        <v>0.80846617819517397</v>
      </c>
      <c r="E36" s="37">
        <f>SUM(一般接種!E35+一般接種!H35+一般接種!K35+医療従事者等!D33)</f>
        <v>1071343</v>
      </c>
      <c r="F36" s="34">
        <f t="shared" si="2"/>
        <v>0.79669214620829765</v>
      </c>
      <c r="G36" s="32">
        <f t="shared" si="5"/>
        <v>569084</v>
      </c>
      <c r="H36" s="34">
        <f t="shared" si="3"/>
        <v>0.42319290211706512</v>
      </c>
      <c r="I36" s="38">
        <v>7089</v>
      </c>
      <c r="J36" s="38">
        <v>50699</v>
      </c>
      <c r="K36" s="38">
        <v>301453</v>
      </c>
      <c r="L36" s="38">
        <v>209843</v>
      </c>
      <c r="N36" s="1">
        <v>1344739</v>
      </c>
    </row>
    <row r="37" spans="1:14" x14ac:dyDescent="0.45">
      <c r="A37" s="36" t="s">
        <v>43</v>
      </c>
      <c r="B37" s="32">
        <f t="shared" si="4"/>
        <v>1906278</v>
      </c>
      <c r="C37" s="37">
        <f>SUM(一般接種!D36+一般接種!G36+一般接種!J36+医療従事者等!C34)</f>
        <v>744738</v>
      </c>
      <c r="D37" s="33">
        <f t="shared" si="1"/>
        <v>0.78855650803869415</v>
      </c>
      <c r="E37" s="37">
        <f>SUM(一般接種!E36+一般接種!H36+一般接種!K36+医療従事者等!D34)</f>
        <v>731876</v>
      </c>
      <c r="F37" s="34">
        <f t="shared" si="2"/>
        <v>0.77493774035610818</v>
      </c>
      <c r="G37" s="32">
        <f t="shared" si="5"/>
        <v>429664</v>
      </c>
      <c r="H37" s="34">
        <f t="shared" si="3"/>
        <v>0.45494434750199059</v>
      </c>
      <c r="I37" s="38">
        <v>7531</v>
      </c>
      <c r="J37" s="38">
        <v>43186</v>
      </c>
      <c r="K37" s="38">
        <v>209354</v>
      </c>
      <c r="L37" s="38">
        <v>169593</v>
      </c>
      <c r="N37" s="1">
        <v>944432</v>
      </c>
    </row>
    <row r="38" spans="1:14" x14ac:dyDescent="0.45">
      <c r="A38" s="36" t="s">
        <v>44</v>
      </c>
      <c r="B38" s="32">
        <f t="shared" si="4"/>
        <v>1102139</v>
      </c>
      <c r="C38" s="37">
        <f>SUM(一般接種!D37+一般接種!G37+一般接種!J37+医療従事者等!C35)</f>
        <v>437362</v>
      </c>
      <c r="D38" s="33">
        <f t="shared" si="1"/>
        <v>0.78550902677500234</v>
      </c>
      <c r="E38" s="37">
        <f>SUM(一般接種!E37+一般接種!H37+一般接種!K37+医療従事者等!D35)</f>
        <v>429704</v>
      </c>
      <c r="F38" s="34">
        <f t="shared" si="2"/>
        <v>0.77175513840097132</v>
      </c>
      <c r="G38" s="32">
        <f t="shared" si="5"/>
        <v>235073</v>
      </c>
      <c r="H38" s="34">
        <f t="shared" si="3"/>
        <v>0.42219480304891627</v>
      </c>
      <c r="I38" s="38">
        <v>4869</v>
      </c>
      <c r="J38" s="38">
        <v>22665</v>
      </c>
      <c r="K38" s="38">
        <v>107600</v>
      </c>
      <c r="L38" s="38">
        <v>99939</v>
      </c>
      <c r="N38" s="1">
        <v>556788</v>
      </c>
    </row>
    <row r="39" spans="1:14" x14ac:dyDescent="0.45">
      <c r="A39" s="36" t="s">
        <v>45</v>
      </c>
      <c r="B39" s="32">
        <f t="shared" si="4"/>
        <v>1368738</v>
      </c>
      <c r="C39" s="37">
        <f>SUM(一般接種!D38+一般接種!G38+一般接種!J38+医療従事者等!C36)</f>
        <v>554844</v>
      </c>
      <c r="D39" s="33">
        <f t="shared" si="1"/>
        <v>0.82466056791242759</v>
      </c>
      <c r="E39" s="37">
        <f>SUM(一般接種!E38+一般接種!H38+一般接種!K38+医療従事者等!D36)</f>
        <v>542417</v>
      </c>
      <c r="F39" s="34">
        <f t="shared" si="2"/>
        <v>0.80619040895342697</v>
      </c>
      <c r="G39" s="32">
        <f t="shared" si="5"/>
        <v>271477</v>
      </c>
      <c r="H39" s="34">
        <f t="shared" si="3"/>
        <v>0.40349427405750465</v>
      </c>
      <c r="I39" s="38">
        <v>4820</v>
      </c>
      <c r="J39" s="38">
        <v>29966</v>
      </c>
      <c r="K39" s="38">
        <v>110239</v>
      </c>
      <c r="L39" s="38">
        <v>126452</v>
      </c>
      <c r="N39" s="1">
        <v>672815</v>
      </c>
    </row>
    <row r="40" spans="1:14" x14ac:dyDescent="0.45">
      <c r="A40" s="36" t="s">
        <v>46</v>
      </c>
      <c r="B40" s="32">
        <f t="shared" si="4"/>
        <v>3741107</v>
      </c>
      <c r="C40" s="37">
        <f>SUM(一般接種!D39+一般接種!G39+一般接種!J39+医療従事者等!C37)</f>
        <v>1495778</v>
      </c>
      <c r="D40" s="33">
        <f t="shared" si="1"/>
        <v>0.78983266896927906</v>
      </c>
      <c r="E40" s="37">
        <f>SUM(一般接種!E39+一般接種!H39+一般接種!K39+医療従事者等!D37)</f>
        <v>1460391</v>
      </c>
      <c r="F40" s="34">
        <f t="shared" si="2"/>
        <v>0.77114686889947204</v>
      </c>
      <c r="G40" s="32">
        <f t="shared" si="5"/>
        <v>784938</v>
      </c>
      <c r="H40" s="34">
        <f t="shared" si="3"/>
        <v>0.41447973931653492</v>
      </c>
      <c r="I40" s="38">
        <v>21837</v>
      </c>
      <c r="J40" s="38">
        <v>136311</v>
      </c>
      <c r="K40" s="38">
        <v>359305</v>
      </c>
      <c r="L40" s="38">
        <v>267485</v>
      </c>
      <c r="N40" s="1">
        <v>1893791</v>
      </c>
    </row>
    <row r="41" spans="1:14" x14ac:dyDescent="0.45">
      <c r="A41" s="36" t="s">
        <v>47</v>
      </c>
      <c r="B41" s="32">
        <f t="shared" si="4"/>
        <v>5556208</v>
      </c>
      <c r="C41" s="37">
        <f>SUM(一般接種!D40+一般接種!G40+一般接種!J40+医療従事者等!C38)</f>
        <v>2218662</v>
      </c>
      <c r="D41" s="33">
        <f t="shared" si="1"/>
        <v>0.78887639278873489</v>
      </c>
      <c r="E41" s="37">
        <f>SUM(一般接種!E40+一般接種!H40+一般接種!K40+医療従事者等!D38)</f>
        <v>2181562</v>
      </c>
      <c r="F41" s="34">
        <f t="shared" si="2"/>
        <v>0.77568496742855741</v>
      </c>
      <c r="G41" s="32">
        <f t="shared" si="5"/>
        <v>1155984</v>
      </c>
      <c r="H41" s="34">
        <f t="shared" si="3"/>
        <v>0.41102632489378416</v>
      </c>
      <c r="I41" s="38">
        <v>22281</v>
      </c>
      <c r="J41" s="38">
        <v>119110</v>
      </c>
      <c r="K41" s="38">
        <v>539080</v>
      </c>
      <c r="L41" s="38">
        <v>475513</v>
      </c>
      <c r="N41" s="1">
        <v>2812433</v>
      </c>
    </row>
    <row r="42" spans="1:14" x14ac:dyDescent="0.45">
      <c r="A42" s="36" t="s">
        <v>48</v>
      </c>
      <c r="B42" s="32">
        <f t="shared" si="4"/>
        <v>2843126</v>
      </c>
      <c r="C42" s="37">
        <f>SUM(一般接種!D41+一般接種!G41+一般接種!J41+医療従事者等!C39)</f>
        <v>1108681</v>
      </c>
      <c r="D42" s="33">
        <f t="shared" si="1"/>
        <v>0.81754503690703562</v>
      </c>
      <c r="E42" s="37">
        <f>SUM(一般接種!E41+一般接種!H41+一般接種!K41+医療従事者等!D39)</f>
        <v>1079579</v>
      </c>
      <c r="F42" s="34">
        <f t="shared" si="2"/>
        <v>0.7960851258378745</v>
      </c>
      <c r="G42" s="32">
        <f t="shared" si="5"/>
        <v>654866</v>
      </c>
      <c r="H42" s="34">
        <f t="shared" si="3"/>
        <v>0.48290035469099113</v>
      </c>
      <c r="I42" s="38">
        <v>44381</v>
      </c>
      <c r="J42" s="38">
        <v>45685</v>
      </c>
      <c r="K42" s="38">
        <v>285049</v>
      </c>
      <c r="L42" s="38">
        <v>279751</v>
      </c>
      <c r="N42" s="1">
        <v>1356110</v>
      </c>
    </row>
    <row r="43" spans="1:14" x14ac:dyDescent="0.45">
      <c r="A43" s="36" t="s">
        <v>49</v>
      </c>
      <c r="B43" s="32">
        <f t="shared" si="4"/>
        <v>1502638</v>
      </c>
      <c r="C43" s="37">
        <f>SUM(一般接種!D42+一般接種!G42+一般接種!J42+医療従事者等!C40)</f>
        <v>593645</v>
      </c>
      <c r="D43" s="33">
        <f t="shared" si="1"/>
        <v>0.80773631911874155</v>
      </c>
      <c r="E43" s="37">
        <f>SUM(一般接種!E42+一般接種!H42+一般接種!K42+医療従事者等!D40)</f>
        <v>582474</v>
      </c>
      <c r="F43" s="34">
        <f t="shared" si="2"/>
        <v>0.79253662499030542</v>
      </c>
      <c r="G43" s="32">
        <f t="shared" si="5"/>
        <v>326519</v>
      </c>
      <c r="H43" s="34">
        <f t="shared" si="3"/>
        <v>0.44427436461577607</v>
      </c>
      <c r="I43" s="38">
        <v>7718</v>
      </c>
      <c r="J43" s="38">
        <v>38312</v>
      </c>
      <c r="K43" s="38">
        <v>148097</v>
      </c>
      <c r="L43" s="38">
        <v>132392</v>
      </c>
      <c r="N43" s="1">
        <v>734949</v>
      </c>
    </row>
    <row r="44" spans="1:14" x14ac:dyDescent="0.45">
      <c r="A44" s="36" t="s">
        <v>50</v>
      </c>
      <c r="B44" s="32">
        <f t="shared" si="4"/>
        <v>1892483</v>
      </c>
      <c r="C44" s="37">
        <f>SUM(一般接種!D43+一般接種!G43+一般接種!J43+医療従事者等!C41)</f>
        <v>769332</v>
      </c>
      <c r="D44" s="33">
        <f t="shared" si="1"/>
        <v>0.78995293131915523</v>
      </c>
      <c r="E44" s="37">
        <f>SUM(一般接種!E43+一般接種!H43+一般接種!K43+医療従事者等!D41)</f>
        <v>757992</v>
      </c>
      <c r="F44" s="34">
        <f t="shared" si="2"/>
        <v>0.77830897754996431</v>
      </c>
      <c r="G44" s="32">
        <f t="shared" si="5"/>
        <v>365159</v>
      </c>
      <c r="H44" s="34">
        <f t="shared" si="3"/>
        <v>0.37494660620846582</v>
      </c>
      <c r="I44" s="38">
        <v>9298</v>
      </c>
      <c r="J44" s="38">
        <v>45975</v>
      </c>
      <c r="K44" s="38">
        <v>168222</v>
      </c>
      <c r="L44" s="38">
        <v>141664</v>
      </c>
      <c r="N44" s="1">
        <v>973896</v>
      </c>
    </row>
    <row r="45" spans="1:14" x14ac:dyDescent="0.45">
      <c r="A45" s="36" t="s">
        <v>51</v>
      </c>
      <c r="B45" s="32">
        <f t="shared" si="4"/>
        <v>2750520</v>
      </c>
      <c r="C45" s="37">
        <f>SUM(一般接種!D44+一般接種!G44+一般接種!J44+医療従事者等!C42)</f>
        <v>1098714</v>
      </c>
      <c r="D45" s="33">
        <f t="shared" si="1"/>
        <v>0.81013022233134913</v>
      </c>
      <c r="E45" s="37">
        <f>SUM(一般接種!E44+一般接種!H44+一般接種!K44+医療従事者等!D42)</f>
        <v>1082136</v>
      </c>
      <c r="F45" s="34">
        <f t="shared" si="2"/>
        <v>0.79790653279448231</v>
      </c>
      <c r="G45" s="32">
        <f t="shared" si="5"/>
        <v>569670</v>
      </c>
      <c r="H45" s="34">
        <f t="shared" si="3"/>
        <v>0.42004278070134693</v>
      </c>
      <c r="I45" s="38">
        <v>11862</v>
      </c>
      <c r="J45" s="38">
        <v>53914</v>
      </c>
      <c r="K45" s="38">
        <v>269042</v>
      </c>
      <c r="L45" s="38">
        <v>234852</v>
      </c>
      <c r="N45" s="1">
        <v>1356219</v>
      </c>
    </row>
    <row r="46" spans="1:14" x14ac:dyDescent="0.45">
      <c r="A46" s="36" t="s">
        <v>52</v>
      </c>
      <c r="B46" s="32">
        <f t="shared" si="4"/>
        <v>1400119</v>
      </c>
      <c r="C46" s="37">
        <f>SUM(一般接種!D45+一般接種!G45+一般接種!J45+医療従事者等!C43)</f>
        <v>558525</v>
      </c>
      <c r="D46" s="33">
        <f t="shared" si="1"/>
        <v>0.79656486971006912</v>
      </c>
      <c r="E46" s="37">
        <f>SUM(一般接種!E45+一般接種!H45+一般接種!K45+医療従事者等!D43)</f>
        <v>549652</v>
      </c>
      <c r="F46" s="34">
        <f t="shared" si="2"/>
        <v>0.7839102524790813</v>
      </c>
      <c r="G46" s="32">
        <f t="shared" si="5"/>
        <v>291942</v>
      </c>
      <c r="H46" s="34">
        <f t="shared" si="3"/>
        <v>0.41636585863282216</v>
      </c>
      <c r="I46" s="38">
        <v>10503</v>
      </c>
      <c r="J46" s="38">
        <v>33045</v>
      </c>
      <c r="K46" s="38">
        <v>140076</v>
      </c>
      <c r="L46" s="38">
        <v>108318</v>
      </c>
      <c r="N46" s="1">
        <v>701167</v>
      </c>
    </row>
    <row r="47" spans="1:14" x14ac:dyDescent="0.45">
      <c r="A47" s="36" t="s">
        <v>53</v>
      </c>
      <c r="B47" s="32">
        <f t="shared" si="4"/>
        <v>10147473</v>
      </c>
      <c r="C47" s="37">
        <f>SUM(一般接種!D46+一般接種!G46+一般接種!J46+医療従事者等!C44)</f>
        <v>4089990</v>
      </c>
      <c r="D47" s="33">
        <f t="shared" si="1"/>
        <v>0.79817609486024077</v>
      </c>
      <c r="E47" s="37">
        <f>SUM(一般接種!E46+一般接種!H46+一般接種!K46+医療従事者等!D44)</f>
        <v>3994665</v>
      </c>
      <c r="F47" s="34">
        <f t="shared" si="2"/>
        <v>0.77957308207963438</v>
      </c>
      <c r="G47" s="32">
        <f t="shared" si="5"/>
        <v>2062818</v>
      </c>
      <c r="H47" s="34">
        <f t="shared" si="3"/>
        <v>0.40256626926897432</v>
      </c>
      <c r="I47" s="38">
        <v>41111</v>
      </c>
      <c r="J47" s="38">
        <v>216340</v>
      </c>
      <c r="K47" s="38">
        <v>911253</v>
      </c>
      <c r="L47" s="38">
        <v>894114</v>
      </c>
      <c r="N47" s="1">
        <v>5124170</v>
      </c>
    </row>
    <row r="48" spans="1:14" x14ac:dyDescent="0.45">
      <c r="A48" s="36" t="s">
        <v>54</v>
      </c>
      <c r="B48" s="32">
        <f t="shared" si="4"/>
        <v>1649703</v>
      </c>
      <c r="C48" s="37">
        <f>SUM(一般接種!D47+一般接種!G47+一般接種!J47+医療従事者等!C45)</f>
        <v>650199</v>
      </c>
      <c r="D48" s="33">
        <f t="shared" si="1"/>
        <v>0.79464864058898443</v>
      </c>
      <c r="E48" s="37">
        <f>SUM(一般接種!E47+一般接種!H47+一般接種!K47+医療従事者等!D45)</f>
        <v>639324</v>
      </c>
      <c r="F48" s="34">
        <f t="shared" si="2"/>
        <v>0.78135762665877961</v>
      </c>
      <c r="G48" s="32">
        <f t="shared" si="5"/>
        <v>360180</v>
      </c>
      <c r="H48" s="34">
        <f t="shared" si="3"/>
        <v>0.44019838136838169</v>
      </c>
      <c r="I48" s="38">
        <v>8323</v>
      </c>
      <c r="J48" s="38">
        <v>55696</v>
      </c>
      <c r="K48" s="38">
        <v>163876</v>
      </c>
      <c r="L48" s="38">
        <v>132285</v>
      </c>
      <c r="N48" s="1">
        <v>818222</v>
      </c>
    </row>
    <row r="49" spans="1:14" x14ac:dyDescent="0.45">
      <c r="A49" s="36" t="s">
        <v>55</v>
      </c>
      <c r="B49" s="32">
        <f t="shared" si="4"/>
        <v>2747422</v>
      </c>
      <c r="C49" s="37">
        <f>SUM(一般接種!D48+一般接種!G48+一般接種!J48+医療従事者等!C46)</f>
        <v>1083247</v>
      </c>
      <c r="D49" s="33">
        <f t="shared" si="1"/>
        <v>0.8108512520790635</v>
      </c>
      <c r="E49" s="37">
        <f>SUM(一般接種!E48+一般接種!H48+一般接種!K48+医療従事者等!D46)</f>
        <v>1065149</v>
      </c>
      <c r="F49" s="34">
        <f t="shared" si="2"/>
        <v>0.79730421621362668</v>
      </c>
      <c r="G49" s="32">
        <f t="shared" si="5"/>
        <v>599026</v>
      </c>
      <c r="H49" s="34">
        <f t="shared" si="3"/>
        <v>0.44839356317433893</v>
      </c>
      <c r="I49" s="38">
        <v>14462</v>
      </c>
      <c r="J49" s="38">
        <v>62355</v>
      </c>
      <c r="K49" s="38">
        <v>268962</v>
      </c>
      <c r="L49" s="38">
        <v>253247</v>
      </c>
      <c r="N49" s="1">
        <v>1335938</v>
      </c>
    </row>
    <row r="50" spans="1:14" x14ac:dyDescent="0.45">
      <c r="A50" s="36" t="s">
        <v>56</v>
      </c>
      <c r="B50" s="32">
        <f t="shared" si="4"/>
        <v>3648481</v>
      </c>
      <c r="C50" s="37">
        <f>SUM(一般接種!D49+一般接種!G49+一般接種!J49+医療従事者等!C47)</f>
        <v>1437420</v>
      </c>
      <c r="D50" s="33">
        <f t="shared" si="1"/>
        <v>0.81734517199321066</v>
      </c>
      <c r="E50" s="37">
        <f>SUM(一般接種!E49+一般接種!H49+一般接種!K49+医療従事者等!D47)</f>
        <v>1417881</v>
      </c>
      <c r="F50" s="34">
        <f t="shared" si="2"/>
        <v>0.8062349138114856</v>
      </c>
      <c r="G50" s="32">
        <f t="shared" si="5"/>
        <v>793180</v>
      </c>
      <c r="H50" s="34">
        <f t="shared" si="3"/>
        <v>0.45101768691236721</v>
      </c>
      <c r="I50" s="38">
        <v>20872</v>
      </c>
      <c r="J50" s="38">
        <v>76889</v>
      </c>
      <c r="K50" s="38">
        <v>338772</v>
      </c>
      <c r="L50" s="38">
        <v>356647</v>
      </c>
      <c r="N50" s="1">
        <v>1758645</v>
      </c>
    </row>
    <row r="51" spans="1:14" x14ac:dyDescent="0.45">
      <c r="A51" s="36" t="s">
        <v>57</v>
      </c>
      <c r="B51" s="32">
        <f t="shared" si="4"/>
        <v>2266642</v>
      </c>
      <c r="C51" s="37">
        <f>SUM(一般接種!D50+一般接種!G50+一般接種!J50+医療従事者等!C48)</f>
        <v>914044</v>
      </c>
      <c r="D51" s="33">
        <f t="shared" si="1"/>
        <v>0.80057035702492951</v>
      </c>
      <c r="E51" s="37">
        <f>SUM(一般接種!E50+一般接種!H50+一般接種!K50+医療従事者等!D48)</f>
        <v>894622</v>
      </c>
      <c r="F51" s="34">
        <f t="shared" si="2"/>
        <v>0.78355949379062328</v>
      </c>
      <c r="G51" s="32">
        <f t="shared" si="5"/>
        <v>457976</v>
      </c>
      <c r="H51" s="34">
        <f t="shared" si="3"/>
        <v>0.40112074454714336</v>
      </c>
      <c r="I51" s="38">
        <v>18462</v>
      </c>
      <c r="J51" s="38">
        <v>49438</v>
      </c>
      <c r="K51" s="38">
        <v>212735</v>
      </c>
      <c r="L51" s="38">
        <v>177341</v>
      </c>
      <c r="N51" s="1">
        <v>1141741</v>
      </c>
    </row>
    <row r="52" spans="1:14" x14ac:dyDescent="0.45">
      <c r="A52" s="36" t="s">
        <v>58</v>
      </c>
      <c r="B52" s="32">
        <f t="shared" si="4"/>
        <v>2131546</v>
      </c>
      <c r="C52" s="37">
        <f>SUM(一般接種!D51+一般接種!G51+一般接種!J51+医療従事者等!C49)</f>
        <v>858600</v>
      </c>
      <c r="D52" s="33">
        <f t="shared" si="1"/>
        <v>0.78970531832408819</v>
      </c>
      <c r="E52" s="37">
        <f>SUM(一般接種!E51+一般接種!H51+一般接種!K51+医療従事者等!D49)</f>
        <v>842539</v>
      </c>
      <c r="F52" s="34">
        <f t="shared" si="2"/>
        <v>0.77493306451835431</v>
      </c>
      <c r="G52" s="32">
        <f t="shared" si="5"/>
        <v>430407</v>
      </c>
      <c r="H52" s="34">
        <f t="shared" si="3"/>
        <v>0.39587083268566953</v>
      </c>
      <c r="I52" s="38">
        <v>10778</v>
      </c>
      <c r="J52" s="38">
        <v>45269</v>
      </c>
      <c r="K52" s="38">
        <v>185298</v>
      </c>
      <c r="L52" s="38">
        <v>189062</v>
      </c>
      <c r="N52" s="1">
        <v>1087241</v>
      </c>
    </row>
    <row r="53" spans="1:14" x14ac:dyDescent="0.45">
      <c r="A53" s="36" t="s">
        <v>59</v>
      </c>
      <c r="B53" s="32">
        <f t="shared" si="4"/>
        <v>3242474</v>
      </c>
      <c r="C53" s="37">
        <f>SUM(一般接種!D52+一般接種!G52+一般接種!J52+医療従事者等!C50)</f>
        <v>1301016</v>
      </c>
      <c r="D53" s="33">
        <f t="shared" si="1"/>
        <v>0.80432910442363204</v>
      </c>
      <c r="E53" s="37">
        <f>SUM(一般接種!E52+一般接種!H52+一般接種!K52+医療従事者等!D50)</f>
        <v>1272098</v>
      </c>
      <c r="F53" s="34">
        <f t="shared" si="2"/>
        <v>0.78645108521270568</v>
      </c>
      <c r="G53" s="32">
        <f t="shared" si="5"/>
        <v>669360</v>
      </c>
      <c r="H53" s="34">
        <f t="shared" si="3"/>
        <v>0.41381945290219513</v>
      </c>
      <c r="I53" s="38">
        <v>16995</v>
      </c>
      <c r="J53" s="38">
        <v>69501</v>
      </c>
      <c r="K53" s="38">
        <v>338743</v>
      </c>
      <c r="L53" s="38">
        <v>244121</v>
      </c>
      <c r="N53" s="1">
        <v>1617517</v>
      </c>
    </row>
    <row r="54" spans="1:14" x14ac:dyDescent="0.45">
      <c r="A54" s="36" t="s">
        <v>60</v>
      </c>
      <c r="B54" s="32">
        <f t="shared" si="4"/>
        <v>2517267</v>
      </c>
      <c r="C54" s="37">
        <f>SUM(一般接種!D53+一般接種!G53+一般接種!J53+医療従事者等!C51)</f>
        <v>1047680</v>
      </c>
      <c r="D54" s="40">
        <f t="shared" si="1"/>
        <v>0.70545236136118472</v>
      </c>
      <c r="E54" s="37">
        <f>SUM(一般接種!E53+一般接種!H53+一般接種!K53+医療従事者等!D51)</f>
        <v>1024657</v>
      </c>
      <c r="F54" s="34">
        <f t="shared" si="2"/>
        <v>0.68994988950372971</v>
      </c>
      <c r="G54" s="32">
        <f t="shared" si="5"/>
        <v>444930</v>
      </c>
      <c r="H54" s="34">
        <f t="shared" si="3"/>
        <v>0.29959235562426689</v>
      </c>
      <c r="I54" s="38">
        <v>16847</v>
      </c>
      <c r="J54" s="38">
        <v>56477</v>
      </c>
      <c r="K54" s="38">
        <v>205018</v>
      </c>
      <c r="L54" s="38">
        <v>166588</v>
      </c>
      <c r="N54" s="1">
        <v>1485118</v>
      </c>
    </row>
    <row r="55" spans="1:14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45">
      <c r="A56" s="87" t="s">
        <v>105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</row>
    <row r="57" spans="1:14" x14ac:dyDescent="0.45">
      <c r="A57" s="22" t="s">
        <v>106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4" x14ac:dyDescent="0.45">
      <c r="A58" s="22" t="s">
        <v>107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4" x14ac:dyDescent="0.45">
      <c r="A59" s="24" t="s">
        <v>108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4" x14ac:dyDescent="0.45">
      <c r="A60" s="87" t="s">
        <v>109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</row>
    <row r="61" spans="1:14" x14ac:dyDescent="0.45">
      <c r="A61" s="24" t="s">
        <v>110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L3"/>
    <mergeCell ref="G4:L4"/>
    <mergeCell ref="I6:L6"/>
  </mergeCells>
  <phoneticPr fontId="2"/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M4" sqref="M4:N4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111</v>
      </c>
      <c r="B1" s="23"/>
      <c r="C1" s="24"/>
      <c r="D1" s="24"/>
    </row>
    <row r="2" spans="1:18" x14ac:dyDescent="0.45">
      <c r="B2"/>
      <c r="Q2" s="103" t="str">
        <f>'進捗状況 (都道府県別)'!H3</f>
        <v>（3月29日公表時点）</v>
      </c>
      <c r="R2" s="103"/>
    </row>
    <row r="3" spans="1:18" ht="37.5" customHeight="1" x14ac:dyDescent="0.45">
      <c r="A3" s="104" t="s">
        <v>3</v>
      </c>
      <c r="B3" s="107" t="s">
        <v>112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113</v>
      </c>
      <c r="N3" s="107"/>
      <c r="O3" s="107"/>
      <c r="P3" s="107"/>
      <c r="Q3" s="107"/>
      <c r="R3" s="107"/>
    </row>
    <row r="4" spans="1:18" ht="18.75" customHeight="1" x14ac:dyDescent="0.45">
      <c r="A4" s="105"/>
      <c r="B4" s="108" t="s">
        <v>13</v>
      </c>
      <c r="C4" s="109" t="s">
        <v>114</v>
      </c>
      <c r="D4" s="109"/>
      <c r="E4" s="109"/>
      <c r="F4" s="110" t="s">
        <v>115</v>
      </c>
      <c r="G4" s="111"/>
      <c r="H4" s="112"/>
      <c r="I4" s="110" t="s">
        <v>116</v>
      </c>
      <c r="J4" s="111"/>
      <c r="K4" s="112"/>
      <c r="M4" s="113" t="s">
        <v>117</v>
      </c>
      <c r="N4" s="113"/>
      <c r="O4" s="107" t="s">
        <v>118</v>
      </c>
      <c r="P4" s="107"/>
      <c r="Q4" s="109" t="s">
        <v>116</v>
      </c>
      <c r="R4" s="109"/>
    </row>
    <row r="5" spans="1:18" ht="36" x14ac:dyDescent="0.45">
      <c r="A5" s="106"/>
      <c r="B5" s="108"/>
      <c r="C5" s="41" t="s">
        <v>119</v>
      </c>
      <c r="D5" s="41" t="s">
        <v>96</v>
      </c>
      <c r="E5" s="41" t="s">
        <v>97</v>
      </c>
      <c r="F5" s="41" t="s">
        <v>119</v>
      </c>
      <c r="G5" s="41" t="s">
        <v>96</v>
      </c>
      <c r="H5" s="41" t="s">
        <v>97</v>
      </c>
      <c r="I5" s="41" t="s">
        <v>119</v>
      </c>
      <c r="J5" s="41" t="s">
        <v>96</v>
      </c>
      <c r="K5" s="41" t="s">
        <v>97</v>
      </c>
      <c r="M5" s="42" t="s">
        <v>120</v>
      </c>
      <c r="N5" s="42" t="s">
        <v>121</v>
      </c>
      <c r="O5" s="42" t="s">
        <v>122</v>
      </c>
      <c r="P5" s="42" t="s">
        <v>123</v>
      </c>
      <c r="Q5" s="42" t="s">
        <v>122</v>
      </c>
      <c r="R5" s="42" t="s">
        <v>121</v>
      </c>
    </row>
    <row r="6" spans="1:18" x14ac:dyDescent="0.45">
      <c r="A6" s="31" t="s">
        <v>124</v>
      </c>
      <c r="B6" s="43">
        <f>SUM(B7:B53)</f>
        <v>190612080</v>
      </c>
      <c r="C6" s="43">
        <f t="shared" ref="C6" si="0">SUM(C7:C53)</f>
        <v>158293685</v>
      </c>
      <c r="D6" s="43">
        <f>SUM(D7:D53)</f>
        <v>79625933</v>
      </c>
      <c r="E6" s="44">
        <f>SUM(E7:E53)</f>
        <v>78667752</v>
      </c>
      <c r="F6" s="44">
        <f t="shared" ref="F6:Q6" si="1">SUM(F7:F53)</f>
        <v>32201680</v>
      </c>
      <c r="G6" s="44">
        <f>SUM(G7:G53)</f>
        <v>16159265</v>
      </c>
      <c r="H6" s="44">
        <f t="shared" ref="H6:K6" si="2">SUM(H7:H53)</f>
        <v>16042415</v>
      </c>
      <c r="I6" s="44">
        <f>SUM(I7:I53)</f>
        <v>116715</v>
      </c>
      <c r="J6" s="44">
        <f t="shared" si="2"/>
        <v>58421</v>
      </c>
      <c r="K6" s="44">
        <f t="shared" si="2"/>
        <v>58294</v>
      </c>
      <c r="L6" s="45"/>
      <c r="M6" s="44">
        <f>SUM(M7:M53)</f>
        <v>168063110</v>
      </c>
      <c r="N6" s="46">
        <f>C6/M6</f>
        <v>0.9418704973387676</v>
      </c>
      <c r="O6" s="44">
        <f t="shared" si="1"/>
        <v>34257250</v>
      </c>
      <c r="P6" s="47">
        <f>F6/O6</f>
        <v>0.93999605922833851</v>
      </c>
      <c r="Q6" s="44">
        <f t="shared" si="1"/>
        <v>198640</v>
      </c>
      <c r="R6" s="47">
        <f>I6/Q6</f>
        <v>0.58757047925896089</v>
      </c>
    </row>
    <row r="7" spans="1:18" x14ac:dyDescent="0.45">
      <c r="A7" s="48" t="s">
        <v>14</v>
      </c>
      <c r="B7" s="43">
        <v>7816375</v>
      </c>
      <c r="C7" s="43">
        <v>6323763</v>
      </c>
      <c r="D7" s="43">
        <v>3180781</v>
      </c>
      <c r="E7" s="44">
        <v>3142982</v>
      </c>
      <c r="F7" s="49">
        <v>1491756</v>
      </c>
      <c r="G7" s="44">
        <v>747909</v>
      </c>
      <c r="H7" s="44">
        <v>743847</v>
      </c>
      <c r="I7" s="44">
        <v>856</v>
      </c>
      <c r="J7" s="44">
        <v>420</v>
      </c>
      <c r="K7" s="44">
        <v>436</v>
      </c>
      <c r="L7" s="45"/>
      <c r="M7" s="44">
        <v>7054960</v>
      </c>
      <c r="N7" s="46">
        <v>0.89635703108167875</v>
      </c>
      <c r="O7" s="50">
        <v>1518200</v>
      </c>
      <c r="P7" s="46">
        <v>0.98258200500592807</v>
      </c>
      <c r="Q7" s="44">
        <v>900</v>
      </c>
      <c r="R7" s="47">
        <v>0.95111111111111113</v>
      </c>
    </row>
    <row r="8" spans="1:18" x14ac:dyDescent="0.45">
      <c r="A8" s="48" t="s">
        <v>15</v>
      </c>
      <c r="B8" s="43">
        <v>1994320</v>
      </c>
      <c r="C8" s="43">
        <v>1805500</v>
      </c>
      <c r="D8" s="43">
        <v>908242</v>
      </c>
      <c r="E8" s="44">
        <v>897258</v>
      </c>
      <c r="F8" s="49">
        <v>186419</v>
      </c>
      <c r="G8" s="44">
        <v>93892</v>
      </c>
      <c r="H8" s="44">
        <v>92527</v>
      </c>
      <c r="I8" s="44">
        <v>2401</v>
      </c>
      <c r="J8" s="44">
        <v>1209</v>
      </c>
      <c r="K8" s="44">
        <v>1192</v>
      </c>
      <c r="L8" s="45"/>
      <c r="M8" s="44">
        <v>1832855</v>
      </c>
      <c r="N8" s="46">
        <v>0.98507519689228007</v>
      </c>
      <c r="O8" s="50">
        <v>186500</v>
      </c>
      <c r="P8" s="46">
        <v>0.99956568364611265</v>
      </c>
      <c r="Q8" s="44">
        <v>3700</v>
      </c>
      <c r="R8" s="47">
        <v>0.64891891891891895</v>
      </c>
    </row>
    <row r="9" spans="1:18" x14ac:dyDescent="0.45">
      <c r="A9" s="48" t="s">
        <v>16</v>
      </c>
      <c r="B9" s="43">
        <v>1916084</v>
      </c>
      <c r="C9" s="43">
        <v>1672793</v>
      </c>
      <c r="D9" s="43">
        <v>842006</v>
      </c>
      <c r="E9" s="44">
        <v>830787</v>
      </c>
      <c r="F9" s="49">
        <v>243197</v>
      </c>
      <c r="G9" s="44">
        <v>122185</v>
      </c>
      <c r="H9" s="44">
        <v>121012</v>
      </c>
      <c r="I9" s="44">
        <v>94</v>
      </c>
      <c r="J9" s="44">
        <v>48</v>
      </c>
      <c r="K9" s="44">
        <v>46</v>
      </c>
      <c r="L9" s="45"/>
      <c r="M9" s="44">
        <v>1765985</v>
      </c>
      <c r="N9" s="46">
        <v>0.94722944985376434</v>
      </c>
      <c r="O9" s="50">
        <v>227500</v>
      </c>
      <c r="P9" s="46">
        <v>1.0689978021978022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3476372</v>
      </c>
      <c r="C10" s="43">
        <v>2736605</v>
      </c>
      <c r="D10" s="43">
        <v>1376619</v>
      </c>
      <c r="E10" s="44">
        <v>1359986</v>
      </c>
      <c r="F10" s="49">
        <v>739720</v>
      </c>
      <c r="G10" s="44">
        <v>370985</v>
      </c>
      <c r="H10" s="44">
        <v>368735</v>
      </c>
      <c r="I10" s="44">
        <v>47</v>
      </c>
      <c r="J10" s="44">
        <v>21</v>
      </c>
      <c r="K10" s="44">
        <v>26</v>
      </c>
      <c r="L10" s="45"/>
      <c r="M10" s="44">
        <v>2947365</v>
      </c>
      <c r="N10" s="46">
        <v>0.92849205985685523</v>
      </c>
      <c r="O10" s="50">
        <v>854400</v>
      </c>
      <c r="P10" s="46">
        <v>0.8657771535580524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1545191</v>
      </c>
      <c r="C11" s="43">
        <v>1449946</v>
      </c>
      <c r="D11" s="43">
        <v>728749</v>
      </c>
      <c r="E11" s="44">
        <v>721197</v>
      </c>
      <c r="F11" s="49">
        <v>95189</v>
      </c>
      <c r="G11" s="44">
        <v>47901</v>
      </c>
      <c r="H11" s="44">
        <v>47288</v>
      </c>
      <c r="I11" s="44">
        <v>56</v>
      </c>
      <c r="J11" s="44">
        <v>28</v>
      </c>
      <c r="K11" s="44">
        <v>28</v>
      </c>
      <c r="L11" s="45"/>
      <c r="M11" s="44">
        <v>1463055</v>
      </c>
      <c r="N11" s="46">
        <v>0.99103998140876459</v>
      </c>
      <c r="O11" s="50">
        <v>87900</v>
      </c>
      <c r="P11" s="46">
        <v>1.0829237770193401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1689766</v>
      </c>
      <c r="C12" s="43">
        <v>1612709</v>
      </c>
      <c r="D12" s="43">
        <v>813078</v>
      </c>
      <c r="E12" s="44">
        <v>799631</v>
      </c>
      <c r="F12" s="49">
        <v>76896</v>
      </c>
      <c r="G12" s="44">
        <v>38602</v>
      </c>
      <c r="H12" s="44">
        <v>38294</v>
      </c>
      <c r="I12" s="44">
        <v>161</v>
      </c>
      <c r="J12" s="44">
        <v>80</v>
      </c>
      <c r="K12" s="44">
        <v>81</v>
      </c>
      <c r="L12" s="45"/>
      <c r="M12" s="44">
        <v>1637995</v>
      </c>
      <c r="N12" s="46">
        <v>0.98456283444088655</v>
      </c>
      <c r="O12" s="50">
        <v>61700</v>
      </c>
      <c r="P12" s="46">
        <v>1.2462884927066451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2891438</v>
      </c>
      <c r="C13" s="43">
        <v>2684724</v>
      </c>
      <c r="D13" s="43">
        <v>1351751</v>
      </c>
      <c r="E13" s="44">
        <v>1332973</v>
      </c>
      <c r="F13" s="49">
        <v>206462</v>
      </c>
      <c r="G13" s="44">
        <v>103902</v>
      </c>
      <c r="H13" s="44">
        <v>102560</v>
      </c>
      <c r="I13" s="44">
        <v>252</v>
      </c>
      <c r="J13" s="44">
        <v>127</v>
      </c>
      <c r="K13" s="44">
        <v>125</v>
      </c>
      <c r="L13" s="45"/>
      <c r="M13" s="44">
        <v>2776840</v>
      </c>
      <c r="N13" s="46">
        <v>0.96682704080897708</v>
      </c>
      <c r="O13" s="50">
        <v>178600</v>
      </c>
      <c r="P13" s="46">
        <v>1.1560022396416574</v>
      </c>
      <c r="Q13" s="44">
        <v>560</v>
      </c>
      <c r="R13" s="47">
        <v>0.45</v>
      </c>
    </row>
    <row r="14" spans="1:18" x14ac:dyDescent="0.45">
      <c r="A14" s="48" t="s">
        <v>21</v>
      </c>
      <c r="B14" s="43">
        <v>4544540</v>
      </c>
      <c r="C14" s="43">
        <v>3675720</v>
      </c>
      <c r="D14" s="43">
        <v>1849058</v>
      </c>
      <c r="E14" s="44">
        <v>1826662</v>
      </c>
      <c r="F14" s="49">
        <v>868454</v>
      </c>
      <c r="G14" s="44">
        <v>435963</v>
      </c>
      <c r="H14" s="44">
        <v>432491</v>
      </c>
      <c r="I14" s="44">
        <v>366</v>
      </c>
      <c r="J14" s="44">
        <v>178</v>
      </c>
      <c r="K14" s="44">
        <v>188</v>
      </c>
      <c r="L14" s="45"/>
      <c r="M14" s="44">
        <v>3868205</v>
      </c>
      <c r="N14" s="46">
        <v>0.9502391936311545</v>
      </c>
      <c r="O14" s="50">
        <v>892500</v>
      </c>
      <c r="P14" s="46">
        <v>0.97305770308123252</v>
      </c>
      <c r="Q14" s="44">
        <v>860</v>
      </c>
      <c r="R14" s="47">
        <v>0.42558139534883721</v>
      </c>
    </row>
    <row r="15" spans="1:18" x14ac:dyDescent="0.45">
      <c r="A15" s="51" t="s">
        <v>22</v>
      </c>
      <c r="B15" s="43">
        <v>3015202</v>
      </c>
      <c r="C15" s="43">
        <v>2633224</v>
      </c>
      <c r="D15" s="43">
        <v>1324472</v>
      </c>
      <c r="E15" s="44">
        <v>1308752</v>
      </c>
      <c r="F15" s="49">
        <v>381151</v>
      </c>
      <c r="G15" s="44">
        <v>191762</v>
      </c>
      <c r="H15" s="44">
        <v>189389</v>
      </c>
      <c r="I15" s="44">
        <v>827</v>
      </c>
      <c r="J15" s="44">
        <v>417</v>
      </c>
      <c r="K15" s="44">
        <v>410</v>
      </c>
      <c r="L15" s="45"/>
      <c r="M15" s="44">
        <v>2698650</v>
      </c>
      <c r="N15" s="46">
        <v>0.97575602616122881</v>
      </c>
      <c r="O15" s="50">
        <v>375900</v>
      </c>
      <c r="P15" s="46">
        <v>1.0139691407289173</v>
      </c>
      <c r="Q15" s="44">
        <v>1120</v>
      </c>
      <c r="R15" s="47">
        <v>0.73839285714285718</v>
      </c>
    </row>
    <row r="16" spans="1:18" x14ac:dyDescent="0.45">
      <c r="A16" s="48" t="s">
        <v>23</v>
      </c>
      <c r="B16" s="43">
        <v>2962114</v>
      </c>
      <c r="C16" s="43">
        <v>2113495</v>
      </c>
      <c r="D16" s="43">
        <v>1063411</v>
      </c>
      <c r="E16" s="44">
        <v>1050084</v>
      </c>
      <c r="F16" s="49">
        <v>848405</v>
      </c>
      <c r="G16" s="44">
        <v>425681</v>
      </c>
      <c r="H16" s="44">
        <v>422724</v>
      </c>
      <c r="I16" s="44">
        <v>214</v>
      </c>
      <c r="J16" s="44">
        <v>94</v>
      </c>
      <c r="K16" s="44">
        <v>120</v>
      </c>
      <c r="L16" s="45"/>
      <c r="M16" s="44">
        <v>2329595</v>
      </c>
      <c r="N16" s="46">
        <v>0.90723709485983617</v>
      </c>
      <c r="O16" s="50">
        <v>887500</v>
      </c>
      <c r="P16" s="46">
        <v>0.95594929577464793</v>
      </c>
      <c r="Q16" s="44">
        <v>340</v>
      </c>
      <c r="R16" s="47">
        <v>0.62941176470588234</v>
      </c>
    </row>
    <row r="17" spans="1:18" x14ac:dyDescent="0.45">
      <c r="A17" s="48" t="s">
        <v>24</v>
      </c>
      <c r="B17" s="43">
        <v>11376198</v>
      </c>
      <c r="C17" s="43">
        <v>9685993</v>
      </c>
      <c r="D17" s="43">
        <v>4878292</v>
      </c>
      <c r="E17" s="44">
        <v>4807701</v>
      </c>
      <c r="F17" s="49">
        <v>1672190</v>
      </c>
      <c r="G17" s="44">
        <v>837641</v>
      </c>
      <c r="H17" s="44">
        <v>834549</v>
      </c>
      <c r="I17" s="44">
        <v>18015</v>
      </c>
      <c r="J17" s="44">
        <v>9040</v>
      </c>
      <c r="K17" s="44">
        <v>8975</v>
      </c>
      <c r="L17" s="45"/>
      <c r="M17" s="44">
        <v>10144410</v>
      </c>
      <c r="N17" s="46">
        <v>0.95481087613769555</v>
      </c>
      <c r="O17" s="50">
        <v>659400</v>
      </c>
      <c r="P17" s="46">
        <v>2.535926599939339</v>
      </c>
      <c r="Q17" s="44">
        <v>37520</v>
      </c>
      <c r="R17" s="47">
        <v>0.48014392324093819</v>
      </c>
    </row>
    <row r="18" spans="1:18" x14ac:dyDescent="0.45">
      <c r="A18" s="48" t="s">
        <v>25</v>
      </c>
      <c r="B18" s="43">
        <v>9698965</v>
      </c>
      <c r="C18" s="43">
        <v>8003739</v>
      </c>
      <c r="D18" s="43">
        <v>4027979</v>
      </c>
      <c r="E18" s="44">
        <v>3975760</v>
      </c>
      <c r="F18" s="49">
        <v>1694441</v>
      </c>
      <c r="G18" s="44">
        <v>849165</v>
      </c>
      <c r="H18" s="44">
        <v>845276</v>
      </c>
      <c r="I18" s="44">
        <v>785</v>
      </c>
      <c r="J18" s="44">
        <v>364</v>
      </c>
      <c r="K18" s="44">
        <v>421</v>
      </c>
      <c r="L18" s="45"/>
      <c r="M18" s="44">
        <v>8345845</v>
      </c>
      <c r="N18" s="46">
        <v>0.95900882415141908</v>
      </c>
      <c r="O18" s="50">
        <v>643300</v>
      </c>
      <c r="P18" s="46">
        <v>2.6339825897714908</v>
      </c>
      <c r="Q18" s="44">
        <v>4360</v>
      </c>
      <c r="R18" s="47">
        <v>0.18004587155963303</v>
      </c>
    </row>
    <row r="19" spans="1:18" x14ac:dyDescent="0.45">
      <c r="A19" s="48" t="s">
        <v>26</v>
      </c>
      <c r="B19" s="43">
        <v>20984466</v>
      </c>
      <c r="C19" s="43">
        <v>15628315</v>
      </c>
      <c r="D19" s="43">
        <v>7871616</v>
      </c>
      <c r="E19" s="44">
        <v>7756699</v>
      </c>
      <c r="F19" s="49">
        <v>5342799</v>
      </c>
      <c r="G19" s="44">
        <v>2681139</v>
      </c>
      <c r="H19" s="44">
        <v>2661660</v>
      </c>
      <c r="I19" s="44">
        <v>13352</v>
      </c>
      <c r="J19" s="44">
        <v>6543</v>
      </c>
      <c r="K19" s="44">
        <v>6809</v>
      </c>
      <c r="L19" s="45"/>
      <c r="M19" s="44">
        <v>16887090</v>
      </c>
      <c r="N19" s="46">
        <v>0.92545933017470738</v>
      </c>
      <c r="O19" s="50">
        <v>10132950</v>
      </c>
      <c r="P19" s="46">
        <v>0.52726984737909488</v>
      </c>
      <c r="Q19" s="44">
        <v>43540</v>
      </c>
      <c r="R19" s="47">
        <v>0.30666054203031695</v>
      </c>
    </row>
    <row r="20" spans="1:18" x14ac:dyDescent="0.45">
      <c r="A20" s="48" t="s">
        <v>27</v>
      </c>
      <c r="B20" s="43">
        <v>14167301</v>
      </c>
      <c r="C20" s="43">
        <v>10835694</v>
      </c>
      <c r="D20" s="43">
        <v>5448676</v>
      </c>
      <c r="E20" s="44">
        <v>5387018</v>
      </c>
      <c r="F20" s="49">
        <v>3325530</v>
      </c>
      <c r="G20" s="44">
        <v>1665793</v>
      </c>
      <c r="H20" s="44">
        <v>1659737</v>
      </c>
      <c r="I20" s="44">
        <v>6077</v>
      </c>
      <c r="J20" s="44">
        <v>3059</v>
      </c>
      <c r="K20" s="44">
        <v>3018</v>
      </c>
      <c r="L20" s="45"/>
      <c r="M20" s="44">
        <v>11400935</v>
      </c>
      <c r="N20" s="46">
        <v>0.9504215224453082</v>
      </c>
      <c r="O20" s="50">
        <v>1939600</v>
      </c>
      <c r="P20" s="46">
        <v>1.714544235924933</v>
      </c>
      <c r="Q20" s="44">
        <v>11540</v>
      </c>
      <c r="R20" s="47">
        <v>0.52660311958405548</v>
      </c>
    </row>
    <row r="21" spans="1:18" x14ac:dyDescent="0.45">
      <c r="A21" s="48" t="s">
        <v>28</v>
      </c>
      <c r="B21" s="43">
        <v>3475597</v>
      </c>
      <c r="C21" s="43">
        <v>2906195</v>
      </c>
      <c r="D21" s="43">
        <v>1459805</v>
      </c>
      <c r="E21" s="44">
        <v>1446390</v>
      </c>
      <c r="F21" s="49">
        <v>569324</v>
      </c>
      <c r="G21" s="44">
        <v>285855</v>
      </c>
      <c r="H21" s="44">
        <v>283469</v>
      </c>
      <c r="I21" s="44">
        <v>78</v>
      </c>
      <c r="J21" s="44">
        <v>35</v>
      </c>
      <c r="K21" s="44">
        <v>43</v>
      </c>
      <c r="L21" s="45"/>
      <c r="M21" s="44">
        <v>3078305</v>
      </c>
      <c r="N21" s="46">
        <v>0.9440893608658012</v>
      </c>
      <c r="O21" s="50">
        <v>584800</v>
      </c>
      <c r="P21" s="46">
        <v>0.97353625170998637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1651280</v>
      </c>
      <c r="C22" s="43">
        <v>1465508</v>
      </c>
      <c r="D22" s="43">
        <v>737525</v>
      </c>
      <c r="E22" s="44">
        <v>727983</v>
      </c>
      <c r="F22" s="49">
        <v>185560</v>
      </c>
      <c r="G22" s="44">
        <v>93030</v>
      </c>
      <c r="H22" s="44">
        <v>92530</v>
      </c>
      <c r="I22" s="44">
        <v>212</v>
      </c>
      <c r="J22" s="44">
        <v>110</v>
      </c>
      <c r="K22" s="44">
        <v>102</v>
      </c>
      <c r="L22" s="45"/>
      <c r="M22" s="44">
        <v>1511420</v>
      </c>
      <c r="N22" s="46">
        <v>0.96962326818488576</v>
      </c>
      <c r="O22" s="50">
        <v>176600</v>
      </c>
      <c r="P22" s="46">
        <v>1.050736126840317</v>
      </c>
      <c r="Q22" s="44">
        <v>440</v>
      </c>
      <c r="R22" s="47">
        <v>0.48181818181818181</v>
      </c>
    </row>
    <row r="23" spans="1:18" x14ac:dyDescent="0.45">
      <c r="A23" s="48" t="s">
        <v>30</v>
      </c>
      <c r="B23" s="43">
        <v>1704956</v>
      </c>
      <c r="C23" s="43">
        <v>1499159</v>
      </c>
      <c r="D23" s="43">
        <v>753830</v>
      </c>
      <c r="E23" s="44">
        <v>745329</v>
      </c>
      <c r="F23" s="49">
        <v>204800</v>
      </c>
      <c r="G23" s="44">
        <v>102791</v>
      </c>
      <c r="H23" s="44">
        <v>102009</v>
      </c>
      <c r="I23" s="44">
        <v>997</v>
      </c>
      <c r="J23" s="44">
        <v>503</v>
      </c>
      <c r="K23" s="44">
        <v>494</v>
      </c>
      <c r="L23" s="45"/>
      <c r="M23" s="44">
        <v>1546430</v>
      </c>
      <c r="N23" s="46">
        <v>0.96943217604417919</v>
      </c>
      <c r="O23" s="50">
        <v>220900</v>
      </c>
      <c r="P23" s="46">
        <v>0.92711634223630601</v>
      </c>
      <c r="Q23" s="44">
        <v>1080</v>
      </c>
      <c r="R23" s="47">
        <v>0.92314814814814816</v>
      </c>
    </row>
    <row r="24" spans="1:18" x14ac:dyDescent="0.45">
      <c r="A24" s="48" t="s">
        <v>31</v>
      </c>
      <c r="B24" s="43">
        <v>1174126</v>
      </c>
      <c r="C24" s="43">
        <v>1032520</v>
      </c>
      <c r="D24" s="43">
        <v>520341</v>
      </c>
      <c r="E24" s="44">
        <v>512179</v>
      </c>
      <c r="F24" s="49">
        <v>141543</v>
      </c>
      <c r="G24" s="44">
        <v>71180</v>
      </c>
      <c r="H24" s="44">
        <v>70363</v>
      </c>
      <c r="I24" s="44">
        <v>63</v>
      </c>
      <c r="J24" s="44">
        <v>21</v>
      </c>
      <c r="K24" s="44">
        <v>42</v>
      </c>
      <c r="L24" s="45"/>
      <c r="M24" s="44">
        <v>1068670</v>
      </c>
      <c r="N24" s="46">
        <v>0.96617290650996102</v>
      </c>
      <c r="O24" s="50">
        <v>145200</v>
      </c>
      <c r="P24" s="46">
        <v>0.97481404958677687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1256457</v>
      </c>
      <c r="C25" s="43">
        <v>1107374</v>
      </c>
      <c r="D25" s="43">
        <v>556745</v>
      </c>
      <c r="E25" s="44">
        <v>550629</v>
      </c>
      <c r="F25" s="49">
        <v>149056</v>
      </c>
      <c r="G25" s="44">
        <v>74850</v>
      </c>
      <c r="H25" s="44">
        <v>74206</v>
      </c>
      <c r="I25" s="44">
        <v>27</v>
      </c>
      <c r="J25" s="44">
        <v>10</v>
      </c>
      <c r="K25" s="44">
        <v>17</v>
      </c>
      <c r="L25" s="45"/>
      <c r="M25" s="44">
        <v>1196190</v>
      </c>
      <c r="N25" s="46">
        <v>0.92575092585626029</v>
      </c>
      <c r="O25" s="50">
        <v>139400</v>
      </c>
      <c r="P25" s="46">
        <v>1.0692682926829269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3176052</v>
      </c>
      <c r="C26" s="43">
        <v>2888177</v>
      </c>
      <c r="D26" s="43">
        <v>1449862</v>
      </c>
      <c r="E26" s="44">
        <v>1438315</v>
      </c>
      <c r="F26" s="49">
        <v>287754</v>
      </c>
      <c r="G26" s="44">
        <v>144797</v>
      </c>
      <c r="H26" s="44">
        <v>142957</v>
      </c>
      <c r="I26" s="44">
        <v>121</v>
      </c>
      <c r="J26" s="44">
        <v>55</v>
      </c>
      <c r="K26" s="44">
        <v>66</v>
      </c>
      <c r="L26" s="45"/>
      <c r="M26" s="44">
        <v>3001070</v>
      </c>
      <c r="N26" s="46">
        <v>0.96238241693795878</v>
      </c>
      <c r="O26" s="50">
        <v>268100</v>
      </c>
      <c r="P26" s="46">
        <v>1.0733084669899291</v>
      </c>
      <c r="Q26" s="44">
        <v>140</v>
      </c>
      <c r="R26" s="47">
        <v>0.86428571428571432</v>
      </c>
    </row>
    <row r="27" spans="1:18" x14ac:dyDescent="0.45">
      <c r="A27" s="48" t="s">
        <v>34</v>
      </c>
      <c r="B27" s="43">
        <v>3076131</v>
      </c>
      <c r="C27" s="43">
        <v>2735999</v>
      </c>
      <c r="D27" s="43">
        <v>1375980</v>
      </c>
      <c r="E27" s="44">
        <v>1360019</v>
      </c>
      <c r="F27" s="49">
        <v>338007</v>
      </c>
      <c r="G27" s="44">
        <v>170256</v>
      </c>
      <c r="H27" s="44">
        <v>167751</v>
      </c>
      <c r="I27" s="44">
        <v>2125</v>
      </c>
      <c r="J27" s="44">
        <v>1065</v>
      </c>
      <c r="K27" s="44">
        <v>1060</v>
      </c>
      <c r="L27" s="45"/>
      <c r="M27" s="44">
        <v>2827425</v>
      </c>
      <c r="N27" s="46">
        <v>0.96766457112036575</v>
      </c>
      <c r="O27" s="50">
        <v>279600</v>
      </c>
      <c r="P27" s="46">
        <v>1.2088948497854077</v>
      </c>
      <c r="Q27" s="44">
        <v>2580</v>
      </c>
      <c r="R27" s="47">
        <v>0.8236434108527132</v>
      </c>
    </row>
    <row r="28" spans="1:18" x14ac:dyDescent="0.45">
      <c r="A28" s="48" t="s">
        <v>35</v>
      </c>
      <c r="B28" s="43">
        <v>5829567</v>
      </c>
      <c r="C28" s="43">
        <v>5051439</v>
      </c>
      <c r="D28" s="43">
        <v>2542149</v>
      </c>
      <c r="E28" s="44">
        <v>2509290</v>
      </c>
      <c r="F28" s="49">
        <v>777948</v>
      </c>
      <c r="G28" s="44">
        <v>390188</v>
      </c>
      <c r="H28" s="44">
        <v>387760</v>
      </c>
      <c r="I28" s="44">
        <v>180</v>
      </c>
      <c r="J28" s="44">
        <v>91</v>
      </c>
      <c r="K28" s="44">
        <v>89</v>
      </c>
      <c r="L28" s="45"/>
      <c r="M28" s="44">
        <v>5131120</v>
      </c>
      <c r="N28" s="46">
        <v>0.98447103166560124</v>
      </c>
      <c r="O28" s="50">
        <v>752600</v>
      </c>
      <c r="P28" s="46">
        <v>1.0336805740100983</v>
      </c>
      <c r="Q28" s="44">
        <v>1060</v>
      </c>
      <c r="R28" s="47">
        <v>0.16981132075471697</v>
      </c>
    </row>
    <row r="29" spans="1:18" x14ac:dyDescent="0.45">
      <c r="A29" s="48" t="s">
        <v>36</v>
      </c>
      <c r="B29" s="43">
        <v>11085480</v>
      </c>
      <c r="C29" s="43">
        <v>8657134</v>
      </c>
      <c r="D29" s="43">
        <v>4354148</v>
      </c>
      <c r="E29" s="44">
        <v>4302986</v>
      </c>
      <c r="F29" s="49">
        <v>2427625</v>
      </c>
      <c r="G29" s="44">
        <v>1218158</v>
      </c>
      <c r="H29" s="44">
        <v>1209467</v>
      </c>
      <c r="I29" s="44">
        <v>721</v>
      </c>
      <c r="J29" s="44">
        <v>343</v>
      </c>
      <c r="K29" s="44">
        <v>378</v>
      </c>
      <c r="L29" s="45"/>
      <c r="M29" s="44">
        <v>9496710</v>
      </c>
      <c r="N29" s="46">
        <v>0.91159296219427566</v>
      </c>
      <c r="O29" s="50">
        <v>2709600</v>
      </c>
      <c r="P29" s="46">
        <v>0.89593482432831417</v>
      </c>
      <c r="Q29" s="44">
        <v>1340</v>
      </c>
      <c r="R29" s="47">
        <v>0.53805970149253735</v>
      </c>
    </row>
    <row r="30" spans="1:18" x14ac:dyDescent="0.45">
      <c r="A30" s="48" t="s">
        <v>37</v>
      </c>
      <c r="B30" s="43">
        <v>2730955</v>
      </c>
      <c r="C30" s="43">
        <v>2460300</v>
      </c>
      <c r="D30" s="43">
        <v>1236082</v>
      </c>
      <c r="E30" s="44">
        <v>1224218</v>
      </c>
      <c r="F30" s="49">
        <v>270180</v>
      </c>
      <c r="G30" s="44">
        <v>135856</v>
      </c>
      <c r="H30" s="44">
        <v>134324</v>
      </c>
      <c r="I30" s="44">
        <v>475</v>
      </c>
      <c r="J30" s="44">
        <v>240</v>
      </c>
      <c r="K30" s="44">
        <v>235</v>
      </c>
      <c r="L30" s="45"/>
      <c r="M30" s="44">
        <v>2556715</v>
      </c>
      <c r="N30" s="46">
        <v>0.96228950039406036</v>
      </c>
      <c r="O30" s="50">
        <v>239400</v>
      </c>
      <c r="P30" s="46">
        <v>1.1285714285714286</v>
      </c>
      <c r="Q30" s="44">
        <v>780</v>
      </c>
      <c r="R30" s="47">
        <v>0.60897435897435892</v>
      </c>
    </row>
    <row r="31" spans="1:18" x14ac:dyDescent="0.45">
      <c r="A31" s="48" t="s">
        <v>38</v>
      </c>
      <c r="B31" s="43">
        <v>2152421</v>
      </c>
      <c r="C31" s="43">
        <v>1784033</v>
      </c>
      <c r="D31" s="43">
        <v>897482</v>
      </c>
      <c r="E31" s="44">
        <v>886551</v>
      </c>
      <c r="F31" s="49">
        <v>368295</v>
      </c>
      <c r="G31" s="44">
        <v>184546</v>
      </c>
      <c r="H31" s="44">
        <v>183749</v>
      </c>
      <c r="I31" s="44">
        <v>93</v>
      </c>
      <c r="J31" s="44">
        <v>48</v>
      </c>
      <c r="K31" s="44">
        <v>45</v>
      </c>
      <c r="L31" s="45"/>
      <c r="M31" s="44">
        <v>1839980</v>
      </c>
      <c r="N31" s="46">
        <v>0.96959369123577432</v>
      </c>
      <c r="O31" s="50">
        <v>348300</v>
      </c>
      <c r="P31" s="46">
        <v>1.0574074074074074</v>
      </c>
      <c r="Q31" s="44">
        <v>240</v>
      </c>
      <c r="R31" s="47">
        <v>0.38750000000000001</v>
      </c>
    </row>
    <row r="32" spans="1:18" x14ac:dyDescent="0.45">
      <c r="A32" s="48" t="s">
        <v>39</v>
      </c>
      <c r="B32" s="43">
        <v>3721030</v>
      </c>
      <c r="C32" s="43">
        <v>3070513</v>
      </c>
      <c r="D32" s="43">
        <v>1542545</v>
      </c>
      <c r="E32" s="44">
        <v>1527968</v>
      </c>
      <c r="F32" s="49">
        <v>650024</v>
      </c>
      <c r="G32" s="44">
        <v>326471</v>
      </c>
      <c r="H32" s="44">
        <v>323553</v>
      </c>
      <c r="I32" s="44">
        <v>493</v>
      </c>
      <c r="J32" s="44">
        <v>254</v>
      </c>
      <c r="K32" s="44">
        <v>239</v>
      </c>
      <c r="L32" s="45"/>
      <c r="M32" s="44">
        <v>3270695</v>
      </c>
      <c r="N32" s="46">
        <v>0.93879527134141216</v>
      </c>
      <c r="O32" s="50">
        <v>704200</v>
      </c>
      <c r="P32" s="46">
        <v>0.92306731042317525</v>
      </c>
      <c r="Q32" s="44">
        <v>1060</v>
      </c>
      <c r="R32" s="47">
        <v>0.46509433962264152</v>
      </c>
    </row>
    <row r="33" spans="1:18" x14ac:dyDescent="0.45">
      <c r="A33" s="48" t="s">
        <v>40</v>
      </c>
      <c r="B33" s="43">
        <v>12803608</v>
      </c>
      <c r="C33" s="43">
        <v>9873459</v>
      </c>
      <c r="D33" s="43">
        <v>4960641</v>
      </c>
      <c r="E33" s="44">
        <v>4912818</v>
      </c>
      <c r="F33" s="49">
        <v>2866339</v>
      </c>
      <c r="G33" s="44">
        <v>1437377</v>
      </c>
      <c r="H33" s="44">
        <v>1428962</v>
      </c>
      <c r="I33" s="44">
        <v>63810</v>
      </c>
      <c r="J33" s="44">
        <v>32145</v>
      </c>
      <c r="K33" s="44">
        <v>31665</v>
      </c>
      <c r="L33" s="45"/>
      <c r="M33" s="44">
        <v>11045065</v>
      </c>
      <c r="N33" s="46">
        <v>0.89392493389581684</v>
      </c>
      <c r="O33" s="50">
        <v>3481300</v>
      </c>
      <c r="P33" s="46">
        <v>0.82335305776577716</v>
      </c>
      <c r="Q33" s="44">
        <v>72620</v>
      </c>
      <c r="R33" s="47">
        <v>0.87868355824841637</v>
      </c>
    </row>
    <row r="34" spans="1:18" x14ac:dyDescent="0.45">
      <c r="A34" s="48" t="s">
        <v>41</v>
      </c>
      <c r="B34" s="43">
        <v>8225241</v>
      </c>
      <c r="C34" s="43">
        <v>6841476</v>
      </c>
      <c r="D34" s="43">
        <v>3437923</v>
      </c>
      <c r="E34" s="44">
        <v>3403553</v>
      </c>
      <c r="F34" s="49">
        <v>1382654</v>
      </c>
      <c r="G34" s="44">
        <v>694848</v>
      </c>
      <c r="H34" s="44">
        <v>687806</v>
      </c>
      <c r="I34" s="44">
        <v>1111</v>
      </c>
      <c r="J34" s="44">
        <v>546</v>
      </c>
      <c r="K34" s="44">
        <v>565</v>
      </c>
      <c r="L34" s="45"/>
      <c r="M34" s="44">
        <v>7300935</v>
      </c>
      <c r="N34" s="46">
        <v>0.93706847136702354</v>
      </c>
      <c r="O34" s="50">
        <v>1135400</v>
      </c>
      <c r="P34" s="46">
        <v>1.2177681874229347</v>
      </c>
      <c r="Q34" s="44">
        <v>2440</v>
      </c>
      <c r="R34" s="47">
        <v>0.45532786885245902</v>
      </c>
    </row>
    <row r="35" spans="1:18" x14ac:dyDescent="0.45">
      <c r="A35" s="48" t="s">
        <v>42</v>
      </c>
      <c r="B35" s="43">
        <v>2020392</v>
      </c>
      <c r="C35" s="43">
        <v>1798577</v>
      </c>
      <c r="D35" s="43">
        <v>904051</v>
      </c>
      <c r="E35" s="44">
        <v>894526</v>
      </c>
      <c r="F35" s="49">
        <v>221626</v>
      </c>
      <c r="G35" s="44">
        <v>111094</v>
      </c>
      <c r="H35" s="44">
        <v>110532</v>
      </c>
      <c r="I35" s="44">
        <v>189</v>
      </c>
      <c r="J35" s="44">
        <v>92</v>
      </c>
      <c r="K35" s="44">
        <v>97</v>
      </c>
      <c r="L35" s="45"/>
      <c r="M35" s="44">
        <v>1933500</v>
      </c>
      <c r="N35" s="46">
        <v>0.93021825704680627</v>
      </c>
      <c r="O35" s="50">
        <v>127300</v>
      </c>
      <c r="P35" s="46">
        <v>1.7409740769835036</v>
      </c>
      <c r="Q35" s="44">
        <v>700</v>
      </c>
      <c r="R35" s="47">
        <v>0.27</v>
      </c>
    </row>
    <row r="36" spans="1:18" x14ac:dyDescent="0.45">
      <c r="A36" s="48" t="s">
        <v>43</v>
      </c>
      <c r="B36" s="43">
        <v>1374625</v>
      </c>
      <c r="C36" s="43">
        <v>1312608</v>
      </c>
      <c r="D36" s="43">
        <v>659842</v>
      </c>
      <c r="E36" s="44">
        <v>652766</v>
      </c>
      <c r="F36" s="49">
        <v>61942</v>
      </c>
      <c r="G36" s="44">
        <v>31093</v>
      </c>
      <c r="H36" s="44">
        <v>30849</v>
      </c>
      <c r="I36" s="44">
        <v>75</v>
      </c>
      <c r="J36" s="44">
        <v>39</v>
      </c>
      <c r="K36" s="44">
        <v>36</v>
      </c>
      <c r="L36" s="45"/>
      <c r="M36" s="44">
        <v>1364345</v>
      </c>
      <c r="N36" s="46">
        <v>0.96207923948854579</v>
      </c>
      <c r="O36" s="50">
        <v>48100</v>
      </c>
      <c r="P36" s="46">
        <v>1.2877754677754678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802259</v>
      </c>
      <c r="C37" s="43">
        <v>702576</v>
      </c>
      <c r="D37" s="43">
        <v>353583</v>
      </c>
      <c r="E37" s="44">
        <v>348993</v>
      </c>
      <c r="F37" s="49">
        <v>99620</v>
      </c>
      <c r="G37" s="44">
        <v>50015</v>
      </c>
      <c r="H37" s="44">
        <v>49605</v>
      </c>
      <c r="I37" s="44">
        <v>63</v>
      </c>
      <c r="J37" s="44">
        <v>30</v>
      </c>
      <c r="K37" s="44">
        <v>33</v>
      </c>
      <c r="L37" s="45"/>
      <c r="M37" s="44">
        <v>771460</v>
      </c>
      <c r="N37" s="46">
        <v>0.91070956368444245</v>
      </c>
      <c r="O37" s="50">
        <v>110800</v>
      </c>
      <c r="P37" s="46">
        <v>0.89909747292418774</v>
      </c>
      <c r="Q37" s="44">
        <v>340</v>
      </c>
      <c r="R37" s="47">
        <v>0.18529411764705883</v>
      </c>
    </row>
    <row r="38" spans="1:18" x14ac:dyDescent="0.45">
      <c r="A38" s="48" t="s">
        <v>45</v>
      </c>
      <c r="B38" s="43">
        <v>1021294</v>
      </c>
      <c r="C38" s="43">
        <v>966008</v>
      </c>
      <c r="D38" s="43">
        <v>486195</v>
      </c>
      <c r="E38" s="44">
        <v>479813</v>
      </c>
      <c r="F38" s="49">
        <v>55176</v>
      </c>
      <c r="G38" s="44">
        <v>27681</v>
      </c>
      <c r="H38" s="44">
        <v>27495</v>
      </c>
      <c r="I38" s="44">
        <v>110</v>
      </c>
      <c r="J38" s="44">
        <v>52</v>
      </c>
      <c r="K38" s="44">
        <v>58</v>
      </c>
      <c r="L38" s="45"/>
      <c r="M38" s="44">
        <v>1010400</v>
      </c>
      <c r="N38" s="46">
        <v>0.95606492478226446</v>
      </c>
      <c r="O38" s="50">
        <v>47400</v>
      </c>
      <c r="P38" s="46">
        <v>1.1640506329113924</v>
      </c>
      <c r="Q38" s="44">
        <v>680</v>
      </c>
      <c r="R38" s="47">
        <v>0.16176470588235295</v>
      </c>
    </row>
    <row r="39" spans="1:18" x14ac:dyDescent="0.45">
      <c r="A39" s="48" t="s">
        <v>46</v>
      </c>
      <c r="B39" s="43">
        <v>2710710</v>
      </c>
      <c r="C39" s="43">
        <v>2378170</v>
      </c>
      <c r="D39" s="43">
        <v>1195894</v>
      </c>
      <c r="E39" s="44">
        <v>1182276</v>
      </c>
      <c r="F39" s="49">
        <v>332231</v>
      </c>
      <c r="G39" s="44">
        <v>166815</v>
      </c>
      <c r="H39" s="44">
        <v>165416</v>
      </c>
      <c r="I39" s="44">
        <v>309</v>
      </c>
      <c r="J39" s="44">
        <v>155</v>
      </c>
      <c r="K39" s="44">
        <v>154</v>
      </c>
      <c r="L39" s="45"/>
      <c r="M39" s="44">
        <v>2637630</v>
      </c>
      <c r="N39" s="46">
        <v>0.90163138878462867</v>
      </c>
      <c r="O39" s="50">
        <v>385900</v>
      </c>
      <c r="P39" s="46">
        <v>0.86092511013215856</v>
      </c>
      <c r="Q39" s="44">
        <v>720</v>
      </c>
      <c r="R39" s="47">
        <v>0.42916666666666664</v>
      </c>
    </row>
    <row r="40" spans="1:18" x14ac:dyDescent="0.45">
      <c r="A40" s="48" t="s">
        <v>47</v>
      </c>
      <c r="B40" s="43">
        <v>4083109</v>
      </c>
      <c r="C40" s="43">
        <v>3491452</v>
      </c>
      <c r="D40" s="43">
        <v>1755282</v>
      </c>
      <c r="E40" s="44">
        <v>1736170</v>
      </c>
      <c r="F40" s="49">
        <v>591541</v>
      </c>
      <c r="G40" s="44">
        <v>297103</v>
      </c>
      <c r="H40" s="44">
        <v>294438</v>
      </c>
      <c r="I40" s="44">
        <v>116</v>
      </c>
      <c r="J40" s="44">
        <v>58</v>
      </c>
      <c r="K40" s="44">
        <v>58</v>
      </c>
      <c r="L40" s="45"/>
      <c r="M40" s="44">
        <v>3721430</v>
      </c>
      <c r="N40" s="46">
        <v>0.9382017127824519</v>
      </c>
      <c r="O40" s="50">
        <v>616200</v>
      </c>
      <c r="P40" s="46">
        <v>0.95998214865303477</v>
      </c>
      <c r="Q40" s="44">
        <v>1140</v>
      </c>
      <c r="R40" s="47">
        <v>0.10175438596491228</v>
      </c>
    </row>
    <row r="41" spans="1:18" x14ac:dyDescent="0.45">
      <c r="A41" s="48" t="s">
        <v>48</v>
      </c>
      <c r="B41" s="43">
        <v>2002629</v>
      </c>
      <c r="C41" s="43">
        <v>1790584</v>
      </c>
      <c r="D41" s="43">
        <v>900419</v>
      </c>
      <c r="E41" s="44">
        <v>890165</v>
      </c>
      <c r="F41" s="49">
        <v>211992</v>
      </c>
      <c r="G41" s="44">
        <v>106547</v>
      </c>
      <c r="H41" s="44">
        <v>105445</v>
      </c>
      <c r="I41" s="44">
        <v>53</v>
      </c>
      <c r="J41" s="44">
        <v>30</v>
      </c>
      <c r="K41" s="44">
        <v>23</v>
      </c>
      <c r="L41" s="45"/>
      <c r="M41" s="44">
        <v>1918775</v>
      </c>
      <c r="N41" s="46">
        <v>0.93319122877877814</v>
      </c>
      <c r="O41" s="50">
        <v>210200</v>
      </c>
      <c r="P41" s="46">
        <v>1.0085252140818268</v>
      </c>
      <c r="Q41" s="44">
        <v>320</v>
      </c>
      <c r="R41" s="47">
        <v>0.16562499999999999</v>
      </c>
    </row>
    <row r="42" spans="1:18" x14ac:dyDescent="0.45">
      <c r="A42" s="48" t="s">
        <v>49</v>
      </c>
      <c r="B42" s="43">
        <v>1077876</v>
      </c>
      <c r="C42" s="43">
        <v>926282</v>
      </c>
      <c r="D42" s="43">
        <v>466366</v>
      </c>
      <c r="E42" s="44">
        <v>459916</v>
      </c>
      <c r="F42" s="49">
        <v>151431</v>
      </c>
      <c r="G42" s="44">
        <v>75883</v>
      </c>
      <c r="H42" s="44">
        <v>75548</v>
      </c>
      <c r="I42" s="44">
        <v>163</v>
      </c>
      <c r="J42" s="44">
        <v>79</v>
      </c>
      <c r="K42" s="44">
        <v>84</v>
      </c>
      <c r="L42" s="45"/>
      <c r="M42" s="44">
        <v>967405</v>
      </c>
      <c r="N42" s="46">
        <v>0.9574914332673492</v>
      </c>
      <c r="O42" s="50">
        <v>152900</v>
      </c>
      <c r="P42" s="46">
        <v>0.99039241334205363</v>
      </c>
      <c r="Q42" s="44">
        <v>660</v>
      </c>
      <c r="R42" s="47">
        <v>0.24696969696969698</v>
      </c>
    </row>
    <row r="43" spans="1:18" x14ac:dyDescent="0.45">
      <c r="A43" s="48" t="s">
        <v>50</v>
      </c>
      <c r="B43" s="43">
        <v>1422487</v>
      </c>
      <c r="C43" s="43">
        <v>1310540</v>
      </c>
      <c r="D43" s="43">
        <v>658541</v>
      </c>
      <c r="E43" s="44">
        <v>651999</v>
      </c>
      <c r="F43" s="49">
        <v>111774</v>
      </c>
      <c r="G43" s="44">
        <v>56011</v>
      </c>
      <c r="H43" s="44">
        <v>55763</v>
      </c>
      <c r="I43" s="44">
        <v>173</v>
      </c>
      <c r="J43" s="44">
        <v>85</v>
      </c>
      <c r="K43" s="44">
        <v>88</v>
      </c>
      <c r="L43" s="45"/>
      <c r="M43" s="44">
        <v>1375710</v>
      </c>
      <c r="N43" s="46">
        <v>0.95262809749147714</v>
      </c>
      <c r="O43" s="50">
        <v>102300</v>
      </c>
      <c r="P43" s="46">
        <v>1.0926099706744867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2022045</v>
      </c>
      <c r="C44" s="43">
        <v>1889870</v>
      </c>
      <c r="D44" s="43">
        <v>950463</v>
      </c>
      <c r="E44" s="44">
        <v>939407</v>
      </c>
      <c r="F44" s="49">
        <v>132119</v>
      </c>
      <c r="G44" s="44">
        <v>66345</v>
      </c>
      <c r="H44" s="44">
        <v>65774</v>
      </c>
      <c r="I44" s="44">
        <v>56</v>
      </c>
      <c r="J44" s="44">
        <v>26</v>
      </c>
      <c r="K44" s="44">
        <v>30</v>
      </c>
      <c r="L44" s="45"/>
      <c r="M44" s="44">
        <v>1974750</v>
      </c>
      <c r="N44" s="46">
        <v>0.95701734396759086</v>
      </c>
      <c r="O44" s="50">
        <v>128400</v>
      </c>
      <c r="P44" s="46">
        <v>1.0289641744548286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1022097</v>
      </c>
      <c r="C45" s="43">
        <v>963657</v>
      </c>
      <c r="D45" s="43">
        <v>484820</v>
      </c>
      <c r="E45" s="44">
        <v>478837</v>
      </c>
      <c r="F45" s="49">
        <v>58367</v>
      </c>
      <c r="G45" s="44">
        <v>29380</v>
      </c>
      <c r="H45" s="44">
        <v>28987</v>
      </c>
      <c r="I45" s="44">
        <v>73</v>
      </c>
      <c r="J45" s="44">
        <v>32</v>
      </c>
      <c r="K45" s="44">
        <v>41</v>
      </c>
      <c r="L45" s="45"/>
      <c r="M45" s="44">
        <v>1017195</v>
      </c>
      <c r="N45" s="46">
        <v>0.94736702402194273</v>
      </c>
      <c r="O45" s="50">
        <v>55600</v>
      </c>
      <c r="P45" s="46">
        <v>1.0497661870503596</v>
      </c>
      <c r="Q45" s="44">
        <v>140</v>
      </c>
      <c r="R45" s="47">
        <v>0.52142857142857146</v>
      </c>
    </row>
    <row r="46" spans="1:18" x14ac:dyDescent="0.45">
      <c r="A46" s="48" t="s">
        <v>53</v>
      </c>
      <c r="B46" s="43">
        <v>7559721</v>
      </c>
      <c r="C46" s="43">
        <v>6585813</v>
      </c>
      <c r="D46" s="43">
        <v>3314171</v>
      </c>
      <c r="E46" s="44">
        <v>3271642</v>
      </c>
      <c r="F46" s="49">
        <v>973714</v>
      </c>
      <c r="G46" s="44">
        <v>491363</v>
      </c>
      <c r="H46" s="44">
        <v>482351</v>
      </c>
      <c r="I46" s="44">
        <v>194</v>
      </c>
      <c r="J46" s="44">
        <v>100</v>
      </c>
      <c r="K46" s="44">
        <v>94</v>
      </c>
      <c r="L46" s="45"/>
      <c r="M46" s="44">
        <v>6699330</v>
      </c>
      <c r="N46" s="46">
        <v>0.98305546972607705</v>
      </c>
      <c r="O46" s="50">
        <v>1044200</v>
      </c>
      <c r="P46" s="46">
        <v>0.9324976058226393</v>
      </c>
      <c r="Q46" s="44">
        <v>720</v>
      </c>
      <c r="R46" s="47">
        <v>0.26944444444444443</v>
      </c>
    </row>
    <row r="47" spans="1:18" x14ac:dyDescent="0.45">
      <c r="A47" s="48" t="s">
        <v>54</v>
      </c>
      <c r="B47" s="43">
        <v>1173477</v>
      </c>
      <c r="C47" s="43">
        <v>1090095</v>
      </c>
      <c r="D47" s="43">
        <v>548107</v>
      </c>
      <c r="E47" s="44">
        <v>541988</v>
      </c>
      <c r="F47" s="49">
        <v>83366</v>
      </c>
      <c r="G47" s="44">
        <v>42002</v>
      </c>
      <c r="H47" s="44">
        <v>41364</v>
      </c>
      <c r="I47" s="44">
        <v>16</v>
      </c>
      <c r="J47" s="44">
        <v>5</v>
      </c>
      <c r="K47" s="44">
        <v>11</v>
      </c>
      <c r="L47" s="45"/>
      <c r="M47" s="44">
        <v>1167505</v>
      </c>
      <c r="N47" s="46">
        <v>0.93369621543376691</v>
      </c>
      <c r="O47" s="50">
        <v>74400</v>
      </c>
      <c r="P47" s="46">
        <v>1.1205107526881721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1997217</v>
      </c>
      <c r="C48" s="43">
        <v>1713639</v>
      </c>
      <c r="D48" s="43">
        <v>861139</v>
      </c>
      <c r="E48" s="44">
        <v>852500</v>
      </c>
      <c r="F48" s="49">
        <v>283549</v>
      </c>
      <c r="G48" s="44">
        <v>142092</v>
      </c>
      <c r="H48" s="44">
        <v>141457</v>
      </c>
      <c r="I48" s="44">
        <v>29</v>
      </c>
      <c r="J48" s="44">
        <v>12</v>
      </c>
      <c r="K48" s="44">
        <v>17</v>
      </c>
      <c r="L48" s="45"/>
      <c r="M48" s="44">
        <v>1788850</v>
      </c>
      <c r="N48" s="46">
        <v>0.95795566984375435</v>
      </c>
      <c r="O48" s="50">
        <v>288800</v>
      </c>
      <c r="P48" s="46">
        <v>0.98181786703601104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2621104</v>
      </c>
      <c r="C49" s="43">
        <v>2253447</v>
      </c>
      <c r="D49" s="43">
        <v>1131960</v>
      </c>
      <c r="E49" s="44">
        <v>1121487</v>
      </c>
      <c r="F49" s="49">
        <v>367408</v>
      </c>
      <c r="G49" s="44">
        <v>184303</v>
      </c>
      <c r="H49" s="44">
        <v>183105</v>
      </c>
      <c r="I49" s="44">
        <v>249</v>
      </c>
      <c r="J49" s="44">
        <v>125</v>
      </c>
      <c r="K49" s="44">
        <v>124</v>
      </c>
      <c r="L49" s="45"/>
      <c r="M49" s="44">
        <v>2362755</v>
      </c>
      <c r="N49" s="46">
        <v>0.95373705695258293</v>
      </c>
      <c r="O49" s="50">
        <v>349700</v>
      </c>
      <c r="P49" s="46">
        <v>1.0506376894480984</v>
      </c>
      <c r="Q49" s="44">
        <v>720</v>
      </c>
      <c r="R49" s="47">
        <v>0.34583333333333333</v>
      </c>
    </row>
    <row r="50" spans="1:18" x14ac:dyDescent="0.45">
      <c r="A50" s="48" t="s">
        <v>57</v>
      </c>
      <c r="B50" s="43">
        <v>1669541</v>
      </c>
      <c r="C50" s="43">
        <v>1534050</v>
      </c>
      <c r="D50" s="43">
        <v>772147</v>
      </c>
      <c r="E50" s="44">
        <v>761903</v>
      </c>
      <c r="F50" s="49">
        <v>135397</v>
      </c>
      <c r="G50" s="44">
        <v>67943</v>
      </c>
      <c r="H50" s="44">
        <v>67454</v>
      </c>
      <c r="I50" s="44">
        <v>94</v>
      </c>
      <c r="J50" s="44">
        <v>40</v>
      </c>
      <c r="K50" s="44">
        <v>54</v>
      </c>
      <c r="L50" s="45"/>
      <c r="M50" s="44">
        <v>1585625</v>
      </c>
      <c r="N50" s="46">
        <v>0.9674733937721719</v>
      </c>
      <c r="O50" s="50">
        <v>125500</v>
      </c>
      <c r="P50" s="46">
        <v>1.0788605577689243</v>
      </c>
      <c r="Q50" s="44">
        <v>340</v>
      </c>
      <c r="R50" s="47">
        <v>0.27647058823529413</v>
      </c>
    </row>
    <row r="51" spans="1:18" x14ac:dyDescent="0.45">
      <c r="A51" s="48" t="s">
        <v>58</v>
      </c>
      <c r="B51" s="43">
        <v>1583337</v>
      </c>
      <c r="C51" s="43">
        <v>1520595</v>
      </c>
      <c r="D51" s="43">
        <v>765219</v>
      </c>
      <c r="E51" s="44">
        <v>755376</v>
      </c>
      <c r="F51" s="49">
        <v>62715</v>
      </c>
      <c r="G51" s="44">
        <v>31485</v>
      </c>
      <c r="H51" s="44">
        <v>31230</v>
      </c>
      <c r="I51" s="44">
        <v>27</v>
      </c>
      <c r="J51" s="44">
        <v>10</v>
      </c>
      <c r="K51" s="44">
        <v>17</v>
      </c>
      <c r="L51" s="45"/>
      <c r="M51" s="44">
        <v>1595395</v>
      </c>
      <c r="N51" s="46">
        <v>0.95311505927999018</v>
      </c>
      <c r="O51" s="50">
        <v>55600</v>
      </c>
      <c r="P51" s="46">
        <v>1.1279676258992806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2368243</v>
      </c>
      <c r="C52" s="43">
        <v>2170280</v>
      </c>
      <c r="D52" s="43">
        <v>1092316</v>
      </c>
      <c r="E52" s="44">
        <v>1077964</v>
      </c>
      <c r="F52" s="49">
        <v>197727</v>
      </c>
      <c r="G52" s="44">
        <v>99452</v>
      </c>
      <c r="H52" s="44">
        <v>98275</v>
      </c>
      <c r="I52" s="44">
        <v>236</v>
      </c>
      <c r="J52" s="44">
        <v>115</v>
      </c>
      <c r="K52" s="44">
        <v>121</v>
      </c>
      <c r="L52" s="45"/>
      <c r="M52" s="44">
        <v>2263710</v>
      </c>
      <c r="N52" s="46">
        <v>0.95872704542542997</v>
      </c>
      <c r="O52" s="50">
        <v>197100</v>
      </c>
      <c r="P52" s="46">
        <v>1.0031811263318113</v>
      </c>
      <c r="Q52" s="44">
        <v>340</v>
      </c>
      <c r="R52" s="47">
        <v>0.69411764705882351</v>
      </c>
    </row>
    <row r="53" spans="1:18" x14ac:dyDescent="0.45">
      <c r="A53" s="48" t="s">
        <v>60</v>
      </c>
      <c r="B53" s="43">
        <v>1938684</v>
      </c>
      <c r="C53" s="43">
        <v>1659936</v>
      </c>
      <c r="D53" s="43">
        <v>835630</v>
      </c>
      <c r="E53" s="44">
        <v>824306</v>
      </c>
      <c r="F53" s="49">
        <v>278267</v>
      </c>
      <c r="G53" s="44">
        <v>139935</v>
      </c>
      <c r="H53" s="44">
        <v>138332</v>
      </c>
      <c r="I53" s="44">
        <v>481</v>
      </c>
      <c r="J53" s="44">
        <v>242</v>
      </c>
      <c r="K53" s="44">
        <v>239</v>
      </c>
      <c r="L53" s="45"/>
      <c r="M53" s="44">
        <v>1882825</v>
      </c>
      <c r="N53" s="46">
        <v>0.88161990625788378</v>
      </c>
      <c r="O53" s="50">
        <v>305500</v>
      </c>
      <c r="P53" s="46">
        <v>0.91085761047463176</v>
      </c>
      <c r="Q53" s="44">
        <v>1160</v>
      </c>
      <c r="R53" s="47">
        <v>0.41465517241379313</v>
      </c>
    </row>
    <row r="55" spans="1:18" x14ac:dyDescent="0.45">
      <c r="A55" s="102" t="s">
        <v>125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45">
      <c r="A56" s="114" t="s">
        <v>126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45">
      <c r="A57" s="114" t="s">
        <v>127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45">
      <c r="A58" s="114" t="s">
        <v>128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45">
      <c r="A59" s="102" t="s">
        <v>129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45">
      <c r="A60" s="22" t="s">
        <v>130</v>
      </c>
    </row>
    <row r="61" spans="1:18" x14ac:dyDescent="0.45">
      <c r="A61" s="22" t="s">
        <v>131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132</v>
      </c>
    </row>
    <row r="2" spans="1:6" x14ac:dyDescent="0.45">
      <c r="D2" s="52" t="s">
        <v>133</v>
      </c>
    </row>
    <row r="3" spans="1:6" ht="36" x14ac:dyDescent="0.45">
      <c r="A3" s="48" t="s">
        <v>3</v>
      </c>
      <c r="B3" s="42" t="s">
        <v>134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135</v>
      </c>
    </row>
    <row r="54" spans="1:4" x14ac:dyDescent="0.45">
      <c r="A54" t="s">
        <v>136</v>
      </c>
    </row>
    <row r="55" spans="1:4" x14ac:dyDescent="0.45">
      <c r="A55" t="s">
        <v>137</v>
      </c>
    </row>
    <row r="56" spans="1:4" x14ac:dyDescent="0.45">
      <c r="A56" t="s">
        <v>138</v>
      </c>
    </row>
    <row r="57" spans="1:4" x14ac:dyDescent="0.45">
      <c r="A57" s="22" t="s">
        <v>139</v>
      </c>
    </row>
    <row r="58" spans="1:4" x14ac:dyDescent="0.45">
      <c r="A58" t="s">
        <v>140</v>
      </c>
    </row>
    <row r="59" spans="1:4" x14ac:dyDescent="0.45">
      <c r="A59" t="s">
        <v>141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DIGI-808455956-3511044</_dlc_DocId>
    <_dlc_DocIdUrl xmlns="89559dea-130d-4237-8e78-1ce7f44b9a24">
      <Url>https://digitalgojp.sharepoint.com/sites/digi_portal/_layouts/15/DocIdRedir.aspx?ID=DIGI-808455956-3511044</Url>
      <Description>DIGI-808455956-3511044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2022-03-29T05:32:55Z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b9c28cea-fc93-4bc3-ab31-f3fd15355a17</vt:lpwstr>
  </property>
</Properties>
</file>