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6" yWindow="8268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2" l="1"/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<sst xmlns="http://schemas.openxmlformats.org/spreadsheetml/2006/main" count="351" uniqueCount="152">
  <si>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</si>
  <si>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（7月1日公表時点）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</si>
  <si>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</si>
  <si>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</si>
  <si>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</si>
  <si>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</si>
  <si>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</si>
  <si>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</si>
  <si>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</si>
  <si>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</si>
  <si>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</si>
  <si>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</si>
  <si>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</si>
  <si>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</si>
  <si>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</si>
  <si>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</si>
  <si>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</si>
  <si>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</si>
  <si>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</si>
  <si>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</si>
  <si>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</si>
  <si>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</si>
  <si>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</si>
  <si>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</si>
  <si>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</si>
  <si>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</si>
  <si>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</si>
  <si>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</si>
  <si>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</si>
  <si>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</si>
  <si>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</si>
  <si>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</si>
  <si>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</si>
  <si>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</si>
  <si>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</si>
  <si>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</si>
  <si>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</si>
  <si>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</si>
  <si>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</si>
  <si>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</si>
  <si>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</si>
  <si>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</si>
  <si>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</si>
  <si>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</si>
  <si>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</si>
  <si>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</si>
  <si>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</si>
  <si>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</si>
  <si>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</si>
  <si>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</si>
  <si>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</si>
  <si>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</si>
  <si>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</si>
  <si>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</si>
  <si>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</si>
  <si>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</si>
  <si>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</si>
  <si>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</si>
  <si>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</si>
  <si>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</si>
  <si>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</si>
  <si>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</si>
  <si>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</si>
  <si>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</si>
  <si>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</si>
  <si>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</si>
  <si>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</si>
  <si>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</si>
  <si>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</si>
  <si>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</si>
  <si>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</si>
  <si>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</si>
  <si>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</si>
  <si>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</si>
  <si>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</si>
  <si>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</si>
  <si>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</si>
  <si>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</si>
  <si>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</si>
  <si>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</si>
  <si>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</si>
  <si>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</si>
  <si>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</si>
  <si>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</si>
  <si>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</si>
  <si>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</si>
  <si>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</si>
  <si>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</si>
  <si>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</si>
  <si>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</si>
  <si>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</si>
  <si>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</si>
  <si>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</si>
  <si>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</si>
  <si>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</si>
  <si>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接種回数（6月30日まで）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</si>
  <si>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</si>
  <si>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</si>
  <si>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</si>
  <si>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</si>
  <si>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</si>
  <si>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</si>
  <si>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</si>
  <si>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</si>
  <si>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</si>
  <si>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</si>
  <si>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</si>
  <si>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</si>
  <si>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</si>
  <si>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</si>
  <si>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</si>
  <si>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</si>
  <si>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</si>
  <si>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</si>
  <si>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</si>
  <si>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</si>
  <si>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</si>
  <si>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</si>
  <si>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</si>
  <si>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（6月30日まで）</t>
  </si>
  <si>
    <t>ワクチン供給量
（6月30日まで）※4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</si>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</sst>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44742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77832127</v>
      </c>
      <c r="D10" s="11">
        <f>C10/$B10</f>
        <v>0.61456916290237207</v>
      </c>
      <c r="E10" s="21">
        <f>SUM(E11:E57)</f>
        <v>589636</v>
      </c>
      <c r="F10" s="11">
        <f>E10/$B10</f>
        <v>4.6558165233888966E-3</v>
      </c>
      <c r="G10" s="21">
        <f>SUM(G11:G57)</f>
        <v>57544</v>
      </c>
      <c r="H10" s="11">
        <f>G10/$B10</f>
        <v>4.5437236875274007E-4</v>
      </c>
    </row>
    <row r="11" spans="1:8" x14ac:dyDescent="0.45">
      <c r="A11" s="12" t="s">
        <v>14</v>
      </c>
      <c r="B11" s="20">
        <v>5226603</v>
      </c>
      <c r="C11" s="21">
        <v>3340004</v>
      </c>
      <c r="D11" s="11">
        <f t="shared" ref="D11:D57" si="0">C11/$B11</f>
        <v>0.63903916176529951</v>
      </c>
      <c r="E11" s="21">
        <v>25628</v>
      </c>
      <c r="F11" s="11">
        <f t="shared" ref="F11:F57" si="1">E11/$B11</f>
        <v>4.9033760551547532E-3</v>
      </c>
      <c r="G11" s="21">
        <v>3610</v>
      </c>
      <c r="H11" s="11">
        <f t="shared" ref="H11:H57" si="2">G11/$B11</f>
        <v>6.9069718897723815E-4</v>
      </c>
    </row>
    <row r="12" spans="1:8" x14ac:dyDescent="0.45">
      <c r="A12" s="12" t="s">
        <v>15</v>
      </c>
      <c r="B12" s="20">
        <v>1259615</v>
      </c>
      <c r="C12" s="21">
        <v>858300</v>
      </c>
      <c r="D12" s="11">
        <f t="shared" si="0"/>
        <v>0.68139868134310877</v>
      </c>
      <c r="E12" s="21">
        <v>7208</v>
      </c>
      <c r="F12" s="11">
        <f t="shared" si="1"/>
        <v>5.7223834266819625E-3</v>
      </c>
      <c r="G12" s="21">
        <v>793</v>
      </c>
      <c r="H12" s="11">
        <f t="shared" si="2"/>
        <v>6.2955744413967761E-4</v>
      </c>
    </row>
    <row r="13" spans="1:8" x14ac:dyDescent="0.45">
      <c r="A13" s="12" t="s">
        <v>16</v>
      </c>
      <c r="B13" s="20">
        <v>1220823</v>
      </c>
      <c r="C13" s="21">
        <v>842689</v>
      </c>
      <c r="D13" s="11">
        <f t="shared" si="0"/>
        <v>0.69026304386467163</v>
      </c>
      <c r="E13" s="21">
        <v>7008</v>
      </c>
      <c r="F13" s="11">
        <f t="shared" si="1"/>
        <v>5.7403898845287153E-3</v>
      </c>
      <c r="G13" s="21">
        <v>616</v>
      </c>
      <c r="H13" s="11">
        <f t="shared" si="2"/>
        <v>5.0457764966747843E-4</v>
      </c>
    </row>
    <row r="14" spans="1:8" x14ac:dyDescent="0.45">
      <c r="A14" s="12" t="s">
        <v>17</v>
      </c>
      <c r="B14" s="20">
        <v>2281989</v>
      </c>
      <c r="C14" s="21">
        <v>1473142</v>
      </c>
      <c r="D14" s="11">
        <f t="shared" si="0"/>
        <v>0.64555175331695291</v>
      </c>
      <c r="E14" s="21">
        <v>13725</v>
      </c>
      <c r="F14" s="11">
        <f t="shared" si="1"/>
        <v>6.014489990968405E-3</v>
      </c>
      <c r="G14" s="21">
        <v>1054</v>
      </c>
      <c r="H14" s="11">
        <f t="shared" si="2"/>
        <v>4.6187777416981416E-4</v>
      </c>
    </row>
    <row r="15" spans="1:8" x14ac:dyDescent="0.45">
      <c r="A15" s="12" t="s">
        <v>18</v>
      </c>
      <c r="B15" s="20">
        <v>971288</v>
      </c>
      <c r="C15" s="21">
        <v>700514</v>
      </c>
      <c r="D15" s="11">
        <f t="shared" si="0"/>
        <v>0.7212217179662469</v>
      </c>
      <c r="E15" s="21">
        <v>7059</v>
      </c>
      <c r="F15" s="11">
        <f t="shared" si="1"/>
        <v>7.2676693215606497E-3</v>
      </c>
      <c r="G15" s="21">
        <v>435</v>
      </c>
      <c r="H15" s="11">
        <f t="shared" si="2"/>
        <v>4.4785892546803834E-4</v>
      </c>
    </row>
    <row r="16" spans="1:8" x14ac:dyDescent="0.45">
      <c r="A16" s="12" t="s">
        <v>19</v>
      </c>
      <c r="B16" s="20">
        <v>1069562</v>
      </c>
      <c r="C16" s="21">
        <v>752420</v>
      </c>
      <c r="D16" s="11">
        <f t="shared" si="0"/>
        <v>0.70348422999321214</v>
      </c>
      <c r="E16" s="21">
        <v>6067</v>
      </c>
      <c r="F16" s="11">
        <f t="shared" si="1"/>
        <v>5.6724154373472505E-3</v>
      </c>
      <c r="G16" s="21">
        <v>369</v>
      </c>
      <c r="H16" s="11">
        <f t="shared" si="2"/>
        <v>3.4500103780799989E-4</v>
      </c>
    </row>
    <row r="17" spans="1:8" x14ac:dyDescent="0.45">
      <c r="A17" s="12" t="s">
        <v>20</v>
      </c>
      <c r="B17" s="20">
        <v>1862059.0000000002</v>
      </c>
      <c r="C17" s="21">
        <v>1270511</v>
      </c>
      <c r="D17" s="11">
        <f t="shared" si="0"/>
        <v>0.6823151146123726</v>
      </c>
      <c r="E17" s="21">
        <v>10896</v>
      </c>
      <c r="F17" s="11">
        <f t="shared" si="1"/>
        <v>5.8515868723815938E-3</v>
      </c>
      <c r="G17" s="21">
        <v>1009</v>
      </c>
      <c r="H17" s="11">
        <f t="shared" si="2"/>
        <v>5.4187327039583594E-4</v>
      </c>
    </row>
    <row r="18" spans="1:8" x14ac:dyDescent="0.45">
      <c r="A18" s="12" t="s">
        <v>21</v>
      </c>
      <c r="B18" s="20">
        <v>2907675</v>
      </c>
      <c r="C18" s="21">
        <v>1906344</v>
      </c>
      <c r="D18" s="11">
        <f t="shared" si="0"/>
        <v>0.65562485490985067</v>
      </c>
      <c r="E18" s="21">
        <v>15416</v>
      </c>
      <c r="F18" s="11">
        <f t="shared" si="1"/>
        <v>5.3018305003138247E-3</v>
      </c>
      <c r="G18" s="21">
        <v>1094</v>
      </c>
      <c r="H18" s="11">
        <f t="shared" si="2"/>
        <v>3.7624562580068269E-4</v>
      </c>
    </row>
    <row r="19" spans="1:8" x14ac:dyDescent="0.45">
      <c r="A19" s="12" t="s">
        <v>22</v>
      </c>
      <c r="B19" s="20">
        <v>1955401</v>
      </c>
      <c r="C19" s="21">
        <v>1264628</v>
      </c>
      <c r="D19" s="11">
        <f t="shared" si="0"/>
        <v>0.64673588691015294</v>
      </c>
      <c r="E19" s="21">
        <v>11685</v>
      </c>
      <c r="F19" s="11">
        <f t="shared" si="1"/>
        <v>5.9757563793820297E-3</v>
      </c>
      <c r="G19" s="21">
        <v>793</v>
      </c>
      <c r="H19" s="11">
        <f t="shared" si="2"/>
        <v>4.0554341539152328E-4</v>
      </c>
    </row>
    <row r="20" spans="1:8" x14ac:dyDescent="0.45">
      <c r="A20" s="12" t="s">
        <v>23</v>
      </c>
      <c r="B20" s="20">
        <v>1958101</v>
      </c>
      <c r="C20" s="21">
        <v>1259531</v>
      </c>
      <c r="D20" s="11">
        <f t="shared" si="0"/>
        <v>0.64324107898417904</v>
      </c>
      <c r="E20" s="21">
        <v>6710</v>
      </c>
      <c r="F20" s="11">
        <f t="shared" si="1"/>
        <v>3.4267895272000778E-3</v>
      </c>
      <c r="G20" s="21">
        <v>649</v>
      </c>
      <c r="H20" s="11">
        <f t="shared" si="2"/>
        <v>3.3144357722099117E-4</v>
      </c>
    </row>
    <row r="21" spans="1:8" x14ac:dyDescent="0.45">
      <c r="A21" s="12" t="s">
        <v>24</v>
      </c>
      <c r="B21" s="20">
        <v>7393799</v>
      </c>
      <c r="C21" s="21">
        <v>4556394</v>
      </c>
      <c r="D21" s="11">
        <f t="shared" si="0"/>
        <v>0.61624531583831266</v>
      </c>
      <c r="E21" s="21">
        <v>38455</v>
      </c>
      <c r="F21" s="11">
        <f t="shared" si="1"/>
        <v>5.2009799022126515E-3</v>
      </c>
      <c r="G21" s="21">
        <v>5561</v>
      </c>
      <c r="H21" s="11">
        <f t="shared" si="2"/>
        <v>7.5211673998711623E-4</v>
      </c>
    </row>
    <row r="22" spans="1:8" x14ac:dyDescent="0.45">
      <c r="A22" s="12" t="s">
        <v>25</v>
      </c>
      <c r="B22" s="20">
        <v>6322892.0000000009</v>
      </c>
      <c r="C22" s="21">
        <v>3977818</v>
      </c>
      <c r="D22" s="11">
        <f t="shared" si="0"/>
        <v>0.62911370303335867</v>
      </c>
      <c r="E22" s="21">
        <v>36371</v>
      </c>
      <c r="F22" s="11">
        <f t="shared" si="1"/>
        <v>5.7522728523593308E-3</v>
      </c>
      <c r="G22" s="21">
        <v>3715</v>
      </c>
      <c r="H22" s="11">
        <f t="shared" si="2"/>
        <v>5.8754759689078973E-4</v>
      </c>
    </row>
    <row r="23" spans="1:8" x14ac:dyDescent="0.45">
      <c r="A23" s="12" t="s">
        <v>26</v>
      </c>
      <c r="B23" s="20">
        <v>13843329.000000002</v>
      </c>
      <c r="C23" s="21">
        <v>8290032</v>
      </c>
      <c r="D23" s="11">
        <f t="shared" si="0"/>
        <v>0.59884670804255236</v>
      </c>
      <c r="E23" s="21">
        <v>62598</v>
      </c>
      <c r="F23" s="11">
        <f t="shared" si="1"/>
        <v>4.5218892074298019E-3</v>
      </c>
      <c r="G23" s="21">
        <v>6028</v>
      </c>
      <c r="H23" s="11">
        <f t="shared" si="2"/>
        <v>4.354443934692298E-4</v>
      </c>
    </row>
    <row r="24" spans="1:8" x14ac:dyDescent="0.45">
      <c r="A24" s="12" t="s">
        <v>27</v>
      </c>
      <c r="B24" s="20">
        <v>9220206</v>
      </c>
      <c r="C24" s="21">
        <v>5624835</v>
      </c>
      <c r="D24" s="11">
        <f t="shared" si="0"/>
        <v>0.61005524171585757</v>
      </c>
      <c r="E24" s="21">
        <v>42210</v>
      </c>
      <c r="F24" s="11">
        <f t="shared" si="1"/>
        <v>4.5779888215078928E-3</v>
      </c>
      <c r="G24" s="21">
        <v>3824</v>
      </c>
      <c r="H24" s="11">
        <f t="shared" si="2"/>
        <v>4.1474127584568065E-4</v>
      </c>
    </row>
    <row r="25" spans="1:8" x14ac:dyDescent="0.45">
      <c r="A25" s="12" t="s">
        <v>28</v>
      </c>
      <c r="B25" s="20">
        <v>2213174</v>
      </c>
      <c r="C25" s="21">
        <v>1548831</v>
      </c>
      <c r="D25" s="11">
        <f t="shared" si="0"/>
        <v>0.69982342102338091</v>
      </c>
      <c r="E25" s="21">
        <v>10245</v>
      </c>
      <c r="F25" s="11">
        <f t="shared" si="1"/>
        <v>4.6290982995462627E-3</v>
      </c>
      <c r="G25" s="21">
        <v>382</v>
      </c>
      <c r="H25" s="11">
        <f t="shared" si="2"/>
        <v>1.726027867668787E-4</v>
      </c>
    </row>
    <row r="26" spans="1:8" x14ac:dyDescent="0.45">
      <c r="A26" s="12" t="s">
        <v>29</v>
      </c>
      <c r="B26" s="20">
        <v>1047674</v>
      </c>
      <c r="C26" s="21">
        <v>691973</v>
      </c>
      <c r="D26" s="11">
        <f t="shared" si="0"/>
        <v>0.66048503637581923</v>
      </c>
      <c r="E26" s="21">
        <v>4354</v>
      </c>
      <c r="F26" s="11">
        <f t="shared" si="1"/>
        <v>4.1558729146662036E-3</v>
      </c>
      <c r="G26" s="21">
        <v>224</v>
      </c>
      <c r="H26" s="11">
        <f t="shared" si="2"/>
        <v>2.1380696667093008E-4</v>
      </c>
    </row>
    <row r="27" spans="1:8" x14ac:dyDescent="0.45">
      <c r="A27" s="12" t="s">
        <v>30</v>
      </c>
      <c r="B27" s="20">
        <v>1132656</v>
      </c>
      <c r="C27" s="21">
        <v>709407</v>
      </c>
      <c r="D27" s="11">
        <f t="shared" si="0"/>
        <v>0.62632167224647206</v>
      </c>
      <c r="E27" s="21">
        <v>5386</v>
      </c>
      <c r="F27" s="11">
        <f t="shared" si="1"/>
        <v>4.7551948694043028E-3</v>
      </c>
      <c r="G27" s="21">
        <v>470</v>
      </c>
      <c r="H27" s="11">
        <f t="shared" si="2"/>
        <v>4.1495387831786524E-4</v>
      </c>
    </row>
    <row r="28" spans="1:8" x14ac:dyDescent="0.45">
      <c r="A28" s="12" t="s">
        <v>31</v>
      </c>
      <c r="B28" s="20">
        <v>774582.99999999988</v>
      </c>
      <c r="C28" s="21">
        <v>497350</v>
      </c>
      <c r="D28" s="11">
        <f t="shared" si="0"/>
        <v>0.64208741994079399</v>
      </c>
      <c r="E28" s="21">
        <v>3736</v>
      </c>
      <c r="F28" s="11">
        <f t="shared" si="1"/>
        <v>4.8232403757892967E-3</v>
      </c>
      <c r="G28" s="21">
        <v>660</v>
      </c>
      <c r="H28" s="11">
        <f t="shared" si="2"/>
        <v>8.5207137259661018E-4</v>
      </c>
    </row>
    <row r="29" spans="1:8" x14ac:dyDescent="0.45">
      <c r="A29" s="12" t="s">
        <v>32</v>
      </c>
      <c r="B29" s="20">
        <v>820997</v>
      </c>
      <c r="C29" s="21">
        <v>520755</v>
      </c>
      <c r="D29" s="11">
        <f t="shared" si="0"/>
        <v>0.6342958622260495</v>
      </c>
      <c r="E29" s="21">
        <v>3104</v>
      </c>
      <c r="F29" s="11">
        <f t="shared" si="1"/>
        <v>3.7807689918477167E-3</v>
      </c>
      <c r="G29" s="21">
        <v>474</v>
      </c>
      <c r="H29" s="11">
        <f t="shared" si="2"/>
        <v>5.7734681125509594E-4</v>
      </c>
    </row>
    <row r="30" spans="1:8" x14ac:dyDescent="0.45">
      <c r="A30" s="12" t="s">
        <v>33</v>
      </c>
      <c r="B30" s="20">
        <v>2071737</v>
      </c>
      <c r="C30" s="21">
        <v>1378475</v>
      </c>
      <c r="D30" s="11">
        <f t="shared" si="0"/>
        <v>0.66537161811561985</v>
      </c>
      <c r="E30" s="21">
        <v>9981</v>
      </c>
      <c r="F30" s="11">
        <f t="shared" si="1"/>
        <v>4.8176964547140873E-3</v>
      </c>
      <c r="G30" s="21">
        <v>832</v>
      </c>
      <c r="H30" s="11">
        <f t="shared" si="2"/>
        <v>4.0159537624708154E-4</v>
      </c>
    </row>
    <row r="31" spans="1:8" x14ac:dyDescent="0.45">
      <c r="A31" s="12" t="s">
        <v>34</v>
      </c>
      <c r="B31" s="20">
        <v>2016791</v>
      </c>
      <c r="C31" s="21">
        <v>1297742</v>
      </c>
      <c r="D31" s="11">
        <f t="shared" si="0"/>
        <v>0.64346875804185955</v>
      </c>
      <c r="E31" s="21">
        <v>7607</v>
      </c>
      <c r="F31" s="11">
        <f t="shared" si="1"/>
        <v>3.7718335712525492E-3</v>
      </c>
      <c r="G31" s="21">
        <v>418</v>
      </c>
      <c r="H31" s="11">
        <f t="shared" si="2"/>
        <v>2.0725994909735317E-4</v>
      </c>
    </row>
    <row r="32" spans="1:8" x14ac:dyDescent="0.45">
      <c r="A32" s="12" t="s">
        <v>35</v>
      </c>
      <c r="B32" s="20">
        <v>3686259.9999999995</v>
      </c>
      <c r="C32" s="21">
        <v>2340775</v>
      </c>
      <c r="D32" s="11">
        <f t="shared" si="0"/>
        <v>0.63499997287223375</v>
      </c>
      <c r="E32" s="21">
        <v>19294</v>
      </c>
      <c r="F32" s="11">
        <f t="shared" si="1"/>
        <v>5.2340312403357341E-3</v>
      </c>
      <c r="G32" s="21">
        <v>1739</v>
      </c>
      <c r="H32" s="11">
        <f t="shared" si="2"/>
        <v>4.7175185689560701E-4</v>
      </c>
    </row>
    <row r="33" spans="1:8" x14ac:dyDescent="0.45">
      <c r="A33" s="12" t="s">
        <v>36</v>
      </c>
      <c r="B33" s="20">
        <v>7558801.9999999991</v>
      </c>
      <c r="C33" s="21">
        <v>4409908</v>
      </c>
      <c r="D33" s="11">
        <f t="shared" si="0"/>
        <v>0.5834136150146545</v>
      </c>
      <c r="E33" s="21">
        <v>29620</v>
      </c>
      <c r="F33" s="11">
        <f t="shared" si="1"/>
        <v>3.9186103829680951E-3</v>
      </c>
      <c r="G33" s="21">
        <v>3073</v>
      </c>
      <c r="H33" s="11">
        <f t="shared" si="2"/>
        <v>4.0654590502569064E-4</v>
      </c>
    </row>
    <row r="34" spans="1:8" x14ac:dyDescent="0.45">
      <c r="A34" s="12" t="s">
        <v>37</v>
      </c>
      <c r="B34" s="20">
        <v>1800557</v>
      </c>
      <c r="C34" s="21">
        <v>1117367</v>
      </c>
      <c r="D34" s="11">
        <f t="shared" si="0"/>
        <v>0.62056741330599363</v>
      </c>
      <c r="E34" s="21">
        <v>8869</v>
      </c>
      <c r="F34" s="11">
        <f t="shared" si="1"/>
        <v>4.9256979923434805E-3</v>
      </c>
      <c r="G34" s="21">
        <v>1116</v>
      </c>
      <c r="H34" s="11">
        <f t="shared" si="2"/>
        <v>6.1980820379471462E-4</v>
      </c>
    </row>
    <row r="35" spans="1:8" x14ac:dyDescent="0.45">
      <c r="A35" s="12" t="s">
        <v>38</v>
      </c>
      <c r="B35" s="20">
        <v>1418843</v>
      </c>
      <c r="C35" s="21">
        <v>854083</v>
      </c>
      <c r="D35" s="11">
        <f t="shared" si="0"/>
        <v>0.60195736949049328</v>
      </c>
      <c r="E35" s="21">
        <v>5987</v>
      </c>
      <c r="F35" s="11">
        <f t="shared" si="1"/>
        <v>4.2196352943912755E-3</v>
      </c>
      <c r="G35" s="21">
        <v>481</v>
      </c>
      <c r="H35" s="11">
        <f t="shared" si="2"/>
        <v>3.3900861476569291E-4</v>
      </c>
    </row>
    <row r="36" spans="1:8" x14ac:dyDescent="0.45">
      <c r="A36" s="12" t="s">
        <v>39</v>
      </c>
      <c r="B36" s="20">
        <v>2530542</v>
      </c>
      <c r="C36" s="21">
        <v>1470592</v>
      </c>
      <c r="D36" s="11">
        <f t="shared" si="0"/>
        <v>0.58113716350094169</v>
      </c>
      <c r="E36" s="21">
        <v>12381</v>
      </c>
      <c r="F36" s="11">
        <f t="shared" si="1"/>
        <v>4.89262774536048E-3</v>
      </c>
      <c r="G36" s="21">
        <v>779</v>
      </c>
      <c r="H36" s="11">
        <f t="shared" si="2"/>
        <v>3.0783919018139197E-4</v>
      </c>
    </row>
    <row r="37" spans="1:8" x14ac:dyDescent="0.45">
      <c r="A37" s="12" t="s">
        <v>40</v>
      </c>
      <c r="B37" s="20">
        <v>8839511</v>
      </c>
      <c r="C37" s="21">
        <v>4836748</v>
      </c>
      <c r="D37" s="11">
        <f t="shared" si="0"/>
        <v>0.54717370678083888</v>
      </c>
      <c r="E37" s="21">
        <v>42559</v>
      </c>
      <c r="F37" s="11">
        <f t="shared" si="1"/>
        <v>4.8146328456404432E-3</v>
      </c>
      <c r="G37" s="21">
        <v>4378</v>
      </c>
      <c r="H37" s="11">
        <f t="shared" si="2"/>
        <v>4.9527626584773749E-4</v>
      </c>
    </row>
    <row r="38" spans="1:8" x14ac:dyDescent="0.45">
      <c r="A38" s="12" t="s">
        <v>41</v>
      </c>
      <c r="B38" s="20">
        <v>5523625</v>
      </c>
      <c r="C38" s="21">
        <v>3239986</v>
      </c>
      <c r="D38" s="11">
        <f t="shared" si="0"/>
        <v>0.58656878408653734</v>
      </c>
      <c r="E38" s="21">
        <v>23186</v>
      </c>
      <c r="F38" s="11">
        <f t="shared" si="1"/>
        <v>4.1976057389848153E-3</v>
      </c>
      <c r="G38" s="21">
        <v>2267</v>
      </c>
      <c r="H38" s="11">
        <f t="shared" si="2"/>
        <v>4.1041888252732581E-4</v>
      </c>
    </row>
    <row r="39" spans="1:8" x14ac:dyDescent="0.45">
      <c r="A39" s="12" t="s">
        <v>42</v>
      </c>
      <c r="B39" s="20">
        <v>1344738.9999999998</v>
      </c>
      <c r="C39" s="21">
        <v>826483</v>
      </c>
      <c r="D39" s="11">
        <f t="shared" si="0"/>
        <v>0.61460476717043244</v>
      </c>
      <c r="E39" s="21">
        <v>4724</v>
      </c>
      <c r="F39" s="11">
        <f t="shared" si="1"/>
        <v>3.512949352997125E-3</v>
      </c>
      <c r="G39" s="21">
        <v>454</v>
      </c>
      <c r="H39" s="11">
        <f t="shared" si="2"/>
        <v>3.3761198269701413E-4</v>
      </c>
    </row>
    <row r="40" spans="1:8" x14ac:dyDescent="0.45">
      <c r="A40" s="12" t="s">
        <v>43</v>
      </c>
      <c r="B40" s="20">
        <v>944432</v>
      </c>
      <c r="C40" s="21">
        <v>584024</v>
      </c>
      <c r="D40" s="11">
        <f t="shared" si="0"/>
        <v>0.61838650109272031</v>
      </c>
      <c r="E40" s="21">
        <v>2341</v>
      </c>
      <c r="F40" s="11">
        <f t="shared" si="1"/>
        <v>2.4787385433784541E-3</v>
      </c>
      <c r="G40" s="21">
        <v>165</v>
      </c>
      <c r="H40" s="11">
        <f t="shared" si="2"/>
        <v>1.7470818439019431E-4</v>
      </c>
    </row>
    <row r="41" spans="1:8" x14ac:dyDescent="0.45">
      <c r="A41" s="12" t="s">
        <v>44</v>
      </c>
      <c r="B41" s="20">
        <v>556788</v>
      </c>
      <c r="C41" s="21">
        <v>340865</v>
      </c>
      <c r="D41" s="11">
        <f t="shared" si="0"/>
        <v>0.61219889796475502</v>
      </c>
      <c r="E41" s="21">
        <v>1948</v>
      </c>
      <c r="F41" s="11">
        <f t="shared" si="1"/>
        <v>3.4986386200852029E-3</v>
      </c>
      <c r="G41" s="21">
        <v>195</v>
      </c>
      <c r="H41" s="11">
        <f t="shared" si="2"/>
        <v>3.5022306515226622E-4</v>
      </c>
    </row>
    <row r="42" spans="1:8" x14ac:dyDescent="0.45">
      <c r="A42" s="12" t="s">
        <v>45</v>
      </c>
      <c r="B42" s="20">
        <v>672814.99999999988</v>
      </c>
      <c r="C42" s="21">
        <v>437643</v>
      </c>
      <c r="D42" s="11">
        <f t="shared" si="0"/>
        <v>0.65046558117758979</v>
      </c>
      <c r="E42" s="21">
        <v>3702</v>
      </c>
      <c r="F42" s="11">
        <f t="shared" si="1"/>
        <v>5.5022554491204875E-3</v>
      </c>
      <c r="G42" s="21">
        <v>412</v>
      </c>
      <c r="H42" s="11">
        <f t="shared" si="2"/>
        <v>6.1235257834620224E-4</v>
      </c>
    </row>
    <row r="43" spans="1:8" x14ac:dyDescent="0.45">
      <c r="A43" s="12" t="s">
        <v>46</v>
      </c>
      <c r="B43" s="20">
        <v>1893791</v>
      </c>
      <c r="C43" s="21">
        <v>1144024</v>
      </c>
      <c r="D43" s="11">
        <f t="shared" si="0"/>
        <v>0.60409200381668304</v>
      </c>
      <c r="E43" s="21">
        <v>11884</v>
      </c>
      <c r="F43" s="11">
        <f t="shared" si="1"/>
        <v>6.2752436778926507E-3</v>
      </c>
      <c r="G43" s="21">
        <v>1789</v>
      </c>
      <c r="H43" s="11">
        <f t="shared" si="2"/>
        <v>9.4466601647172257E-4</v>
      </c>
    </row>
    <row r="44" spans="1:8" x14ac:dyDescent="0.45">
      <c r="A44" s="12" t="s">
        <v>47</v>
      </c>
      <c r="B44" s="20">
        <v>2812432.9999999995</v>
      </c>
      <c r="C44" s="21">
        <v>1674826</v>
      </c>
      <c r="D44" s="11">
        <f t="shared" si="0"/>
        <v>0.59550787520982729</v>
      </c>
      <c r="E44" s="21">
        <v>10224</v>
      </c>
      <c r="F44" s="11">
        <f t="shared" si="1"/>
        <v>3.6352866006052415E-3</v>
      </c>
      <c r="G44" s="21">
        <v>531</v>
      </c>
      <c r="H44" s="11">
        <f t="shared" si="2"/>
        <v>1.8880449774270181E-4</v>
      </c>
    </row>
    <row r="45" spans="1:8" x14ac:dyDescent="0.45">
      <c r="A45" s="12" t="s">
        <v>48</v>
      </c>
      <c r="B45" s="20">
        <v>1356110</v>
      </c>
      <c r="C45" s="21">
        <v>882350</v>
      </c>
      <c r="D45" s="11">
        <f t="shared" si="0"/>
        <v>0.65064780880607032</v>
      </c>
      <c r="E45" s="21">
        <v>4586</v>
      </c>
      <c r="F45" s="11">
        <f t="shared" si="1"/>
        <v>3.3817315704478251E-3</v>
      </c>
      <c r="G45" s="21">
        <v>333</v>
      </c>
      <c r="H45" s="11">
        <f t="shared" si="2"/>
        <v>2.455553015610828E-4</v>
      </c>
    </row>
    <row r="46" spans="1:8" x14ac:dyDescent="0.45">
      <c r="A46" s="12" t="s">
        <v>49</v>
      </c>
      <c r="B46" s="20">
        <v>734949</v>
      </c>
      <c r="C46" s="21">
        <v>468272</v>
      </c>
      <c r="D46" s="11">
        <f t="shared" si="0"/>
        <v>0.63714897224161138</v>
      </c>
      <c r="E46" s="21">
        <v>2620</v>
      </c>
      <c r="F46" s="11">
        <f t="shared" si="1"/>
        <v>3.5648732088893243E-3</v>
      </c>
      <c r="G46" s="21">
        <v>132</v>
      </c>
      <c r="H46" s="11">
        <f t="shared" si="2"/>
        <v>1.7960429907381328E-4</v>
      </c>
    </row>
    <row r="47" spans="1:8" x14ac:dyDescent="0.45">
      <c r="A47" s="12" t="s">
        <v>50</v>
      </c>
      <c r="B47" s="20">
        <v>973896</v>
      </c>
      <c r="C47" s="21">
        <v>597772</v>
      </c>
      <c r="D47" s="11">
        <f t="shared" si="0"/>
        <v>0.61379449140359954</v>
      </c>
      <c r="E47" s="21">
        <v>3896</v>
      </c>
      <c r="F47" s="11">
        <f t="shared" si="1"/>
        <v>4.0004271503322735E-3</v>
      </c>
      <c r="G47" s="21">
        <v>88</v>
      </c>
      <c r="H47" s="11">
        <f t="shared" si="2"/>
        <v>9.0358724134815212E-5</v>
      </c>
    </row>
    <row r="48" spans="1:8" x14ac:dyDescent="0.45">
      <c r="A48" s="12" t="s">
        <v>51</v>
      </c>
      <c r="B48" s="20">
        <v>1356219</v>
      </c>
      <c r="C48" s="21">
        <v>863964</v>
      </c>
      <c r="D48" s="11">
        <f t="shared" si="0"/>
        <v>0.63703870835020004</v>
      </c>
      <c r="E48" s="21">
        <v>6345</v>
      </c>
      <c r="F48" s="11">
        <f t="shared" si="1"/>
        <v>4.6784479497780224E-3</v>
      </c>
      <c r="G48" s="21">
        <v>482</v>
      </c>
      <c r="H48" s="11">
        <f t="shared" si="2"/>
        <v>3.553998284937757E-4</v>
      </c>
    </row>
    <row r="49" spans="1:8" x14ac:dyDescent="0.45">
      <c r="A49" s="12" t="s">
        <v>52</v>
      </c>
      <c r="B49" s="20">
        <v>701167</v>
      </c>
      <c r="C49" s="21">
        <v>432281</v>
      </c>
      <c r="D49" s="11">
        <f t="shared" si="0"/>
        <v>0.61651646469386034</v>
      </c>
      <c r="E49" s="21">
        <v>2260</v>
      </c>
      <c r="F49" s="11">
        <f t="shared" si="1"/>
        <v>3.2231978972199204E-3</v>
      </c>
      <c r="G49" s="21">
        <v>309</v>
      </c>
      <c r="H49" s="11">
        <f t="shared" si="2"/>
        <v>4.406938717880334E-4</v>
      </c>
    </row>
    <row r="50" spans="1:8" x14ac:dyDescent="0.45">
      <c r="A50" s="12" t="s">
        <v>53</v>
      </c>
      <c r="B50" s="20">
        <v>5124170</v>
      </c>
      <c r="C50" s="21">
        <v>2992087</v>
      </c>
      <c r="D50" s="11">
        <f t="shared" si="0"/>
        <v>0.58391641963478969</v>
      </c>
      <c r="E50" s="21">
        <v>20052</v>
      </c>
      <c r="F50" s="11">
        <f t="shared" si="1"/>
        <v>3.913219116461788E-3</v>
      </c>
      <c r="G50" s="21">
        <v>1806</v>
      </c>
      <c r="H50" s="11">
        <f t="shared" si="2"/>
        <v>3.5244732317624123E-4</v>
      </c>
    </row>
    <row r="51" spans="1:8" x14ac:dyDescent="0.45">
      <c r="A51" s="12" t="s">
        <v>54</v>
      </c>
      <c r="B51" s="20">
        <v>818222</v>
      </c>
      <c r="C51" s="21">
        <v>488086</v>
      </c>
      <c r="D51" s="11">
        <f t="shared" si="0"/>
        <v>0.59652025978279732</v>
      </c>
      <c r="E51" s="21">
        <v>3503</v>
      </c>
      <c r="F51" s="11">
        <f t="shared" si="1"/>
        <v>4.2812341882765316E-3</v>
      </c>
      <c r="G51" s="21">
        <v>264</v>
      </c>
      <c r="H51" s="11">
        <f t="shared" si="2"/>
        <v>3.2265082092635007E-4</v>
      </c>
    </row>
    <row r="52" spans="1:8" x14ac:dyDescent="0.45">
      <c r="A52" s="12" t="s">
        <v>55</v>
      </c>
      <c r="B52" s="20">
        <v>1335937.9999999998</v>
      </c>
      <c r="C52" s="21">
        <v>868103</v>
      </c>
      <c r="D52" s="11">
        <f t="shared" si="0"/>
        <v>0.64980785036431343</v>
      </c>
      <c r="E52" s="21">
        <v>6626</v>
      </c>
      <c r="F52" s="11">
        <f t="shared" si="1"/>
        <v>4.9598110091935415E-3</v>
      </c>
      <c r="G52" s="21">
        <v>1211</v>
      </c>
      <c r="H52" s="11">
        <f t="shared" si="2"/>
        <v>9.0647919289667646E-4</v>
      </c>
    </row>
    <row r="53" spans="1:8" x14ac:dyDescent="0.45">
      <c r="A53" s="12" t="s">
        <v>56</v>
      </c>
      <c r="B53" s="20">
        <v>1758645</v>
      </c>
      <c r="C53" s="21">
        <v>1135189</v>
      </c>
      <c r="D53" s="11">
        <f t="shared" si="0"/>
        <v>0.6454907044912418</v>
      </c>
      <c r="E53" s="21">
        <v>5190</v>
      </c>
      <c r="F53" s="11">
        <f t="shared" si="1"/>
        <v>2.9511356754774272E-3</v>
      </c>
      <c r="G53" s="21">
        <v>613</v>
      </c>
      <c r="H53" s="11">
        <f t="shared" si="2"/>
        <v>3.4856380906891384E-4</v>
      </c>
    </row>
    <row r="54" spans="1:8" x14ac:dyDescent="0.45">
      <c r="A54" s="12" t="s">
        <v>57</v>
      </c>
      <c r="B54" s="20">
        <v>1141741</v>
      </c>
      <c r="C54" s="21">
        <v>708953</v>
      </c>
      <c r="D54" s="11">
        <f t="shared" si="0"/>
        <v>0.62094030082128959</v>
      </c>
      <c r="E54" s="21">
        <v>4662</v>
      </c>
      <c r="F54" s="11">
        <f t="shared" si="1"/>
        <v>4.083237792108718E-3</v>
      </c>
      <c r="G54" s="21">
        <v>356</v>
      </c>
      <c r="H54" s="11">
        <f t="shared" si="2"/>
        <v>3.1180451608552203E-4</v>
      </c>
    </row>
    <row r="55" spans="1:8" x14ac:dyDescent="0.45">
      <c r="A55" s="12" t="s">
        <v>58</v>
      </c>
      <c r="B55" s="20">
        <v>1087241</v>
      </c>
      <c r="C55" s="21">
        <v>661457</v>
      </c>
      <c r="D55" s="11">
        <f t="shared" si="0"/>
        <v>0.60838121446854931</v>
      </c>
      <c r="E55" s="21">
        <v>4598</v>
      </c>
      <c r="F55" s="11">
        <f t="shared" si="1"/>
        <v>4.2290531722037712E-3</v>
      </c>
      <c r="G55" s="21">
        <v>261</v>
      </c>
      <c r="H55" s="11">
        <f t="shared" si="2"/>
        <v>2.4005717223688216E-4</v>
      </c>
    </row>
    <row r="56" spans="1:8" x14ac:dyDescent="0.45">
      <c r="A56" s="12" t="s">
        <v>59</v>
      </c>
      <c r="B56" s="20">
        <v>1617517</v>
      </c>
      <c r="C56" s="21">
        <v>1016894</v>
      </c>
      <c r="D56" s="11">
        <f t="shared" si="0"/>
        <v>0.6286759273627418</v>
      </c>
      <c r="E56" s="21">
        <v>7397</v>
      </c>
      <c r="F56" s="11">
        <f t="shared" si="1"/>
        <v>4.5730585830009822E-3</v>
      </c>
      <c r="G56" s="21">
        <v>566</v>
      </c>
      <c r="H56" s="11">
        <f t="shared" si="2"/>
        <v>3.4991904258193269E-4</v>
      </c>
    </row>
    <row r="57" spans="1:8" x14ac:dyDescent="0.45">
      <c r="A57" s="12" t="s">
        <v>60</v>
      </c>
      <c r="B57" s="20">
        <v>1485118</v>
      </c>
      <c r="C57" s="21">
        <v>677700</v>
      </c>
      <c r="D57" s="11">
        <f t="shared" si="0"/>
        <v>0.45632737600648571</v>
      </c>
      <c r="E57" s="21">
        <v>5733</v>
      </c>
      <c r="F57" s="11">
        <f t="shared" si="1"/>
        <v>3.8602993162832853E-3</v>
      </c>
      <c r="G57" s="21">
        <v>734</v>
      </c>
      <c r="H57" s="11">
        <f t="shared" si="2"/>
        <v>4.9423682158589416E-4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C22" sqref="C2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（7月1日公表時点）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44742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16115476</v>
      </c>
      <c r="D10" s="11">
        <f>C10/$B10</f>
        <v>0.58497431053112869</v>
      </c>
      <c r="E10" s="21">
        <f>SUM(E11:E30)</f>
        <v>128703</v>
      </c>
      <c r="F10" s="11">
        <f>E10/$B10</f>
        <v>4.6717793931924725E-3</v>
      </c>
      <c r="G10" s="21">
        <f>SUM(G11:G30)</f>
        <v>11250</v>
      </c>
      <c r="H10" s="11">
        <f>G10/$B10</f>
        <v>4.0836280563324334E-4</v>
      </c>
    </row>
    <row r="11" spans="1:8" x14ac:dyDescent="0.45">
      <c r="A11" s="12" t="s">
        <v>70</v>
      </c>
      <c r="B11" s="20">
        <v>1961575</v>
      </c>
      <c r="C11" s="21">
        <v>1166276</v>
      </c>
      <c r="D11" s="11">
        <f t="shared" ref="D11:D30" si="0">C11/$B11</f>
        <v>0.59456100327542916</v>
      </c>
      <c r="E11" s="21">
        <v>8069</v>
      </c>
      <c r="F11" s="11">
        <f t="shared" ref="F11:F30" si="1">E11/$B11</f>
        <v>4.1135312185361251E-3</v>
      </c>
      <c r="G11" s="21">
        <v>1067</v>
      </c>
      <c r="H11" s="11">
        <f t="shared" ref="H11:H30" si="2">G11/$B11</f>
        <v>5.4395065189962149E-4</v>
      </c>
    </row>
    <row r="12" spans="1:8" x14ac:dyDescent="0.45">
      <c r="A12" s="12" t="s">
        <v>71</v>
      </c>
      <c r="B12" s="20">
        <v>1065932</v>
      </c>
      <c r="C12" s="21">
        <v>644863</v>
      </c>
      <c r="D12" s="11">
        <f t="shared" si="0"/>
        <v>0.60497573954060857</v>
      </c>
      <c r="E12" s="21">
        <v>7335</v>
      </c>
      <c r="F12" s="11">
        <f t="shared" si="1"/>
        <v>6.8813019967502616E-3</v>
      </c>
      <c r="G12" s="21">
        <v>462</v>
      </c>
      <c r="H12" s="11">
        <f t="shared" si="2"/>
        <v>4.3342352044970975E-4</v>
      </c>
    </row>
    <row r="13" spans="1:8" x14ac:dyDescent="0.45">
      <c r="A13" s="12" t="s">
        <v>72</v>
      </c>
      <c r="B13" s="20">
        <v>1324589</v>
      </c>
      <c r="C13" s="21">
        <v>802456</v>
      </c>
      <c r="D13" s="11">
        <f t="shared" si="0"/>
        <v>0.60581508679295992</v>
      </c>
      <c r="E13" s="21">
        <v>8287</v>
      </c>
      <c r="F13" s="11">
        <f t="shared" si="1"/>
        <v>6.2562802499492292E-3</v>
      </c>
      <c r="G13" s="21">
        <v>301</v>
      </c>
      <c r="H13" s="11">
        <f t="shared" si="2"/>
        <v>2.2724029868887631E-4</v>
      </c>
    </row>
    <row r="14" spans="1:8" x14ac:dyDescent="0.45">
      <c r="A14" s="12" t="s">
        <v>73</v>
      </c>
      <c r="B14" s="20">
        <v>974726</v>
      </c>
      <c r="C14" s="21">
        <v>609763</v>
      </c>
      <c r="D14" s="11">
        <f t="shared" si="0"/>
        <v>0.62557375098232737</v>
      </c>
      <c r="E14" s="21">
        <v>4391</v>
      </c>
      <c r="F14" s="11">
        <f t="shared" si="1"/>
        <v>4.5048557235571841E-3</v>
      </c>
      <c r="G14" s="21">
        <v>423</v>
      </c>
      <c r="H14" s="11">
        <f t="shared" si="2"/>
        <v>4.3396811001245478E-4</v>
      </c>
    </row>
    <row r="15" spans="1:8" x14ac:dyDescent="0.45">
      <c r="A15" s="12" t="s">
        <v>74</v>
      </c>
      <c r="B15" s="20">
        <v>3759920</v>
      </c>
      <c r="C15" s="21">
        <v>2301226</v>
      </c>
      <c r="D15" s="11">
        <f t="shared" si="0"/>
        <v>0.61204121364284347</v>
      </c>
      <c r="E15" s="21">
        <v>16966</v>
      </c>
      <c r="F15" s="11">
        <f t="shared" si="1"/>
        <v>4.5123300495755227E-3</v>
      </c>
      <c r="G15" s="21">
        <v>1401</v>
      </c>
      <c r="H15" s="11">
        <f t="shared" si="2"/>
        <v>3.7261431094278601E-4</v>
      </c>
    </row>
    <row r="16" spans="1:8" x14ac:dyDescent="0.45">
      <c r="A16" s="12" t="s">
        <v>75</v>
      </c>
      <c r="B16" s="20">
        <v>1521562.0000000002</v>
      </c>
      <c r="C16" s="21">
        <v>888110</v>
      </c>
      <c r="D16" s="11">
        <f t="shared" si="0"/>
        <v>0.58368308356807008</v>
      </c>
      <c r="E16" s="21">
        <v>6960</v>
      </c>
      <c r="F16" s="11">
        <f t="shared" si="1"/>
        <v>4.5742467280334284E-3</v>
      </c>
      <c r="G16" s="21">
        <v>622</v>
      </c>
      <c r="H16" s="11">
        <f t="shared" si="2"/>
        <v>4.0879044035011382E-4</v>
      </c>
    </row>
    <row r="17" spans="1:8" x14ac:dyDescent="0.45">
      <c r="A17" s="12" t="s">
        <v>76</v>
      </c>
      <c r="B17" s="20">
        <v>718601</v>
      </c>
      <c r="C17" s="21">
        <v>444945</v>
      </c>
      <c r="D17" s="11">
        <f t="shared" si="0"/>
        <v>0.6191822722206064</v>
      </c>
      <c r="E17" s="21">
        <v>2989</v>
      </c>
      <c r="F17" s="11">
        <f t="shared" si="1"/>
        <v>4.1594709720693401E-3</v>
      </c>
      <c r="G17" s="21">
        <v>342</v>
      </c>
      <c r="H17" s="11">
        <f t="shared" si="2"/>
        <v>4.7592474822606706E-4</v>
      </c>
    </row>
    <row r="18" spans="1:8" x14ac:dyDescent="0.45">
      <c r="A18" s="12" t="s">
        <v>77</v>
      </c>
      <c r="B18" s="20">
        <v>784774</v>
      </c>
      <c r="C18" s="21">
        <v>522540</v>
      </c>
      <c r="D18" s="11">
        <f t="shared" si="0"/>
        <v>0.66584774724952667</v>
      </c>
      <c r="E18" s="21">
        <v>4606</v>
      </c>
      <c r="F18" s="11">
        <f t="shared" si="1"/>
        <v>5.869205656660389E-3</v>
      </c>
      <c r="G18" s="21">
        <v>139</v>
      </c>
      <c r="H18" s="11">
        <f t="shared" si="2"/>
        <v>1.7712105650798828E-4</v>
      </c>
    </row>
    <row r="19" spans="1:8" x14ac:dyDescent="0.45">
      <c r="A19" s="12" t="s">
        <v>78</v>
      </c>
      <c r="B19" s="20">
        <v>694295.99999999988</v>
      </c>
      <c r="C19" s="21">
        <v>440057</v>
      </c>
      <c r="D19" s="11">
        <f t="shared" si="0"/>
        <v>0.63381756484266083</v>
      </c>
      <c r="E19" s="21">
        <v>4838</v>
      </c>
      <c r="F19" s="11">
        <f t="shared" si="1"/>
        <v>6.9682095244679512E-3</v>
      </c>
      <c r="G19" s="21">
        <v>438</v>
      </c>
      <c r="H19" s="11">
        <f t="shared" si="2"/>
        <v>6.3085485153306382E-4</v>
      </c>
    </row>
    <row r="20" spans="1:8" x14ac:dyDescent="0.45">
      <c r="A20" s="12" t="s">
        <v>79</v>
      </c>
      <c r="B20" s="20">
        <v>799966</v>
      </c>
      <c r="C20" s="21">
        <v>499371</v>
      </c>
      <c r="D20" s="11">
        <f t="shared" si="0"/>
        <v>0.62424028021190903</v>
      </c>
      <c r="E20" s="21">
        <v>2652</v>
      </c>
      <c r="F20" s="11">
        <f t="shared" si="1"/>
        <v>3.3151408934879731E-3</v>
      </c>
      <c r="G20" s="21">
        <v>478</v>
      </c>
      <c r="H20" s="11">
        <f t="shared" si="2"/>
        <v>5.9752539482928028E-4</v>
      </c>
    </row>
    <row r="21" spans="1:8" x14ac:dyDescent="0.45">
      <c r="A21" s="12" t="s">
        <v>80</v>
      </c>
      <c r="B21" s="20">
        <v>2300944</v>
      </c>
      <c r="C21" s="21">
        <v>1306923</v>
      </c>
      <c r="D21" s="11">
        <f t="shared" si="0"/>
        <v>0.56799426670097142</v>
      </c>
      <c r="E21" s="21">
        <v>9688</v>
      </c>
      <c r="F21" s="11">
        <f t="shared" si="1"/>
        <v>4.2104457996370182E-3</v>
      </c>
      <c r="G21" s="21">
        <v>864</v>
      </c>
      <c r="H21" s="11">
        <f t="shared" si="2"/>
        <v>3.7549805644987449E-4</v>
      </c>
    </row>
    <row r="22" spans="1:8" x14ac:dyDescent="0.45">
      <c r="A22" s="12" t="s">
        <v>81</v>
      </c>
      <c r="B22" s="20">
        <v>1400720</v>
      </c>
      <c r="C22" s="21">
        <v>787570</v>
      </c>
      <c r="D22" s="11">
        <f t="shared" si="0"/>
        <v>0.5622608372836827</v>
      </c>
      <c r="E22" s="21">
        <v>8016</v>
      </c>
      <c r="F22" s="11">
        <f t="shared" si="1"/>
        <v>5.7227711462676341E-3</v>
      </c>
      <c r="G22" s="21">
        <v>422</v>
      </c>
      <c r="H22" s="11">
        <f t="shared" si="2"/>
        <v>3.0127363070420925E-4</v>
      </c>
    </row>
    <row r="23" spans="1:8" x14ac:dyDescent="0.45">
      <c r="A23" s="12" t="s">
        <v>82</v>
      </c>
      <c r="B23" s="20">
        <v>2739963</v>
      </c>
      <c r="C23" s="21">
        <v>1405318</v>
      </c>
      <c r="D23" s="11">
        <f t="shared" si="0"/>
        <v>0.5128967069993281</v>
      </c>
      <c r="E23" s="21">
        <v>14194</v>
      </c>
      <c r="F23" s="11">
        <f t="shared" si="1"/>
        <v>5.1803619245953322E-3</v>
      </c>
      <c r="G23" s="21">
        <v>1304</v>
      </c>
      <c r="H23" s="11">
        <f t="shared" si="2"/>
        <v>4.7591883540033206E-4</v>
      </c>
    </row>
    <row r="24" spans="1:8" x14ac:dyDescent="0.45">
      <c r="A24" s="12" t="s">
        <v>83</v>
      </c>
      <c r="B24" s="20">
        <v>831479.00000000012</v>
      </c>
      <c r="C24" s="21">
        <v>466230</v>
      </c>
      <c r="D24" s="11">
        <f t="shared" si="0"/>
        <v>0.56072372242714486</v>
      </c>
      <c r="E24" s="21">
        <v>3087</v>
      </c>
      <c r="F24" s="11">
        <f t="shared" si="1"/>
        <v>3.71266141417883E-3</v>
      </c>
      <c r="G24" s="21">
        <v>389</v>
      </c>
      <c r="H24" s="11">
        <f t="shared" si="2"/>
        <v>4.6784103988194522E-4</v>
      </c>
    </row>
    <row r="25" spans="1:8" x14ac:dyDescent="0.45">
      <c r="A25" s="12" t="s">
        <v>84</v>
      </c>
      <c r="B25" s="20">
        <v>1526835</v>
      </c>
      <c r="C25" s="21">
        <v>855771</v>
      </c>
      <c r="D25" s="11">
        <f t="shared" si="0"/>
        <v>0.56048688954602166</v>
      </c>
      <c r="E25" s="21">
        <v>6596</v>
      </c>
      <c r="F25" s="11">
        <f t="shared" si="1"/>
        <v>4.3200476803321904E-3</v>
      </c>
      <c r="G25" s="21">
        <v>785</v>
      </c>
      <c r="H25" s="11">
        <f t="shared" si="2"/>
        <v>5.1413545013049872E-4</v>
      </c>
    </row>
    <row r="26" spans="1:8" x14ac:dyDescent="0.45">
      <c r="A26" s="12" t="s">
        <v>85</v>
      </c>
      <c r="B26" s="20">
        <v>708155</v>
      </c>
      <c r="C26" s="21">
        <v>404756</v>
      </c>
      <c r="D26" s="11">
        <f t="shared" si="0"/>
        <v>0.57156413497045133</v>
      </c>
      <c r="E26" s="21">
        <v>4791</v>
      </c>
      <c r="F26" s="11">
        <f t="shared" si="1"/>
        <v>6.7654680119465368E-3</v>
      </c>
      <c r="G26" s="21">
        <v>464</v>
      </c>
      <c r="H26" s="11">
        <f t="shared" si="2"/>
        <v>6.5522378575311906E-4</v>
      </c>
    </row>
    <row r="27" spans="1:8" x14ac:dyDescent="0.45">
      <c r="A27" s="12" t="s">
        <v>86</v>
      </c>
      <c r="B27" s="20">
        <v>1194817</v>
      </c>
      <c r="C27" s="21">
        <v>677293</v>
      </c>
      <c r="D27" s="11">
        <f t="shared" si="0"/>
        <v>0.5668591926629768</v>
      </c>
      <c r="E27" s="21">
        <v>4110</v>
      </c>
      <c r="F27" s="11">
        <f t="shared" si="1"/>
        <v>3.4398573170619433E-3</v>
      </c>
      <c r="G27" s="21">
        <v>246</v>
      </c>
      <c r="H27" s="11">
        <f t="shared" si="2"/>
        <v>2.0588927007232069E-4</v>
      </c>
    </row>
    <row r="28" spans="1:8" x14ac:dyDescent="0.45">
      <c r="A28" s="12" t="s">
        <v>87</v>
      </c>
      <c r="B28" s="20">
        <v>944709</v>
      </c>
      <c r="C28" s="21">
        <v>571464</v>
      </c>
      <c r="D28" s="11">
        <f t="shared" si="0"/>
        <v>0.60491008342251429</v>
      </c>
      <c r="E28" s="21">
        <v>3237</v>
      </c>
      <c r="F28" s="11">
        <f t="shared" si="1"/>
        <v>3.4264519550464747E-3</v>
      </c>
      <c r="G28" s="21">
        <v>251</v>
      </c>
      <c r="H28" s="11">
        <f t="shared" si="2"/>
        <v>2.6569028134589592E-4</v>
      </c>
    </row>
    <row r="29" spans="1:8" x14ac:dyDescent="0.45">
      <c r="A29" s="12" t="s">
        <v>88</v>
      </c>
      <c r="B29" s="20">
        <v>1562767</v>
      </c>
      <c r="C29" s="21">
        <v>871073</v>
      </c>
      <c r="D29" s="11">
        <f t="shared" si="0"/>
        <v>0.55739147294510316</v>
      </c>
      <c r="E29" s="21">
        <v>5402</v>
      </c>
      <c r="F29" s="11">
        <f t="shared" si="1"/>
        <v>3.4566893209288397E-3</v>
      </c>
      <c r="G29" s="21">
        <v>466</v>
      </c>
      <c r="H29" s="11">
        <f t="shared" si="2"/>
        <v>2.981890454559125E-4</v>
      </c>
    </row>
    <row r="30" spans="1:8" x14ac:dyDescent="0.45">
      <c r="A30" s="12" t="s">
        <v>89</v>
      </c>
      <c r="B30" s="20">
        <v>732702</v>
      </c>
      <c r="C30" s="21">
        <v>449471</v>
      </c>
      <c r="D30" s="11">
        <f t="shared" si="0"/>
        <v>0.61344311875769408</v>
      </c>
      <c r="E30" s="21">
        <v>2489</v>
      </c>
      <c r="F30" s="11">
        <f t="shared" si="1"/>
        <v>3.3970154305570342E-3</v>
      </c>
      <c r="G30" s="21">
        <v>386</v>
      </c>
      <c r="H30" s="11">
        <f t="shared" si="2"/>
        <v>5.2681717806147654E-4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44742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5645939</v>
      </c>
      <c r="D39" s="11">
        <f>C39/$B39</f>
        <v>0.58979199631287227</v>
      </c>
      <c r="E39" s="21">
        <v>43498</v>
      </c>
      <c r="F39" s="11">
        <f>E39/$B39</f>
        <v>4.5439336584432314E-3</v>
      </c>
      <c r="G39" s="21">
        <v>3641</v>
      </c>
      <c r="H39" s="11">
        <f>G39/$B39</f>
        <v>3.8034995747831635E-4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B12" sqref="B1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（7月1日公表時点）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284459495</v>
      </c>
      <c r="C7" s="32">
        <f>SUM(C8:C54)</f>
        <v>103726247</v>
      </c>
      <c r="D7" s="31">
        <f t="shared" ref="D7:D54" si="0">C7/U7</f>
        <v>0.81903135950267292</v>
      </c>
      <c r="E7" s="32">
        <f>SUM(E8:E54)</f>
        <v>102303049</v>
      </c>
      <c r="F7" s="31">
        <f t="shared" ref="F7:F54" si="1">E7/U7</f>
        <v>0.80779366579934742</v>
      </c>
      <c r="G7" s="32">
        <f>SUM(G8:G54)</f>
        <v>77832127</v>
      </c>
      <c r="H7" s="31">
        <f>G7/U7</f>
        <v>0.61456916290237218</v>
      </c>
      <c r="I7" s="32">
        <f t="shared" ref="I7:J7" si="2">SUM(I8:I54)</f>
        <v>1031432</v>
      </c>
      <c r="J7" s="32">
        <f t="shared" si="2"/>
        <v>5273032</v>
      </c>
      <c r="K7" s="32">
        <f t="shared" ref="K7:P7" si="3">SUM(K8:K54)</f>
        <v>23244246</v>
      </c>
      <c r="L7" s="32">
        <f t="shared" si="3"/>
        <v>25444324</v>
      </c>
      <c r="M7" s="32">
        <f t="shared" si="3"/>
        <v>13715070</v>
      </c>
      <c r="N7" s="32">
        <f t="shared" si="3"/>
        <v>6533203</v>
      </c>
      <c r="O7" s="32">
        <f t="shared" si="3"/>
        <v>2590820</v>
      </c>
      <c r="P7" s="63">
        <f t="shared" si="3"/>
        <v>598072</v>
      </c>
      <c r="Q7" s="64">
        <f>P7/U7</f>
        <v>4.722427904293911E-3</v>
      </c>
      <c r="R7" s="63">
        <f t="shared" ref="R7:S7" si="4">SUM(R8:R54)</f>
        <v>6281</v>
      </c>
      <c r="S7" s="63">
        <f t="shared" si="4"/>
        <v>591791</v>
      </c>
      <c r="U7" s="1">
        <v>126645025</v>
      </c>
    </row>
    <row r="8" spans="1:21" x14ac:dyDescent="0.45">
      <c r="A8" s="33" t="s">
        <v>14</v>
      </c>
      <c r="B8" s="32">
        <f>C8+E8+G8+P8</f>
        <v>11931981</v>
      </c>
      <c r="C8" s="34">
        <f>SUM(一般接種!D7+一般接種!G7+一般接種!J7+一般接種!M7+医療従事者等!C5)</f>
        <v>4319745</v>
      </c>
      <c r="D8" s="30">
        <f t="shared" si="0"/>
        <v>0.82649189157852621</v>
      </c>
      <c r="E8" s="34">
        <f>SUM(一般接種!E7+一般接種!H7+一般接種!K7+一般接種!N7+医療従事者等!D5)</f>
        <v>4255146</v>
      </c>
      <c r="F8" s="31">
        <f t="shared" si="1"/>
        <v>0.81413223847305793</v>
      </c>
      <c r="G8" s="29">
        <f>SUM(I8:O8)</f>
        <v>3340004</v>
      </c>
      <c r="H8" s="31">
        <f t="shared" ref="H8:H54" si="5">G8/U8</f>
        <v>0.63903916176529951</v>
      </c>
      <c r="I8" s="35">
        <v>42011</v>
      </c>
      <c r="J8" s="35">
        <v>230666</v>
      </c>
      <c r="K8" s="35">
        <v>922312</v>
      </c>
      <c r="L8" s="35">
        <v>1074316</v>
      </c>
      <c r="M8" s="35">
        <v>653809</v>
      </c>
      <c r="N8" s="35">
        <v>304744</v>
      </c>
      <c r="O8" s="35">
        <v>112146</v>
      </c>
      <c r="P8" s="35">
        <f>SUM(R8:S8)</f>
        <v>17086</v>
      </c>
      <c r="Q8" s="65">
        <f t="shared" ref="Q8:Q54" si="6">P8/U8</f>
        <v>3.2690449226773109E-3</v>
      </c>
      <c r="R8" s="35">
        <v>128</v>
      </c>
      <c r="S8" s="35">
        <v>16958</v>
      </c>
      <c r="U8" s="1">
        <v>5226603</v>
      </c>
    </row>
    <row r="9" spans="1:21" x14ac:dyDescent="0.45">
      <c r="A9" s="33" t="s">
        <v>15</v>
      </c>
      <c r="B9" s="32">
        <f>C9+E9+G9+P9</f>
        <v>3036118</v>
      </c>
      <c r="C9" s="34">
        <f>SUM(一般接種!D8+一般接種!G8+一般接種!J8+一般接種!M8+医療従事者等!C6)</f>
        <v>1094151</v>
      </c>
      <c r="D9" s="30">
        <f t="shared" si="0"/>
        <v>0.86863922706541286</v>
      </c>
      <c r="E9" s="34">
        <f>SUM(一般接種!E8+一般接種!H8+一般接種!K8+一般接種!N8+医療従事者等!D6)</f>
        <v>1079041</v>
      </c>
      <c r="F9" s="31">
        <f t="shared" si="1"/>
        <v>0.85664349821175523</v>
      </c>
      <c r="G9" s="29">
        <f t="shared" ref="G9:G54" si="7">SUM(I9:O9)</f>
        <v>858300</v>
      </c>
      <c r="H9" s="31">
        <f t="shared" si="5"/>
        <v>0.68139868134310877</v>
      </c>
      <c r="I9" s="35">
        <v>10657</v>
      </c>
      <c r="J9" s="35">
        <v>43846</v>
      </c>
      <c r="K9" s="35">
        <v>228132</v>
      </c>
      <c r="L9" s="35">
        <v>263644</v>
      </c>
      <c r="M9" s="35">
        <v>181372</v>
      </c>
      <c r="N9" s="35">
        <v>91903</v>
      </c>
      <c r="O9" s="35">
        <v>38746</v>
      </c>
      <c r="P9" s="35">
        <f t="shared" ref="P9:P54" si="8">SUM(R9:S9)</f>
        <v>4626</v>
      </c>
      <c r="Q9" s="65">
        <f t="shared" si="6"/>
        <v>3.6725507397101496E-3</v>
      </c>
      <c r="R9" s="35">
        <v>67</v>
      </c>
      <c r="S9" s="35">
        <v>4559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2949605</v>
      </c>
      <c r="C10" s="34">
        <f>SUM(一般接種!D9+一般接種!G9+一般接種!J9+一般接種!M9+医療従事者等!C7)</f>
        <v>1059286</v>
      </c>
      <c r="D10" s="30">
        <f t="shared" si="0"/>
        <v>0.86768188345075414</v>
      </c>
      <c r="E10" s="34">
        <f>SUM(一般接種!E9+一般接種!H9+一般接種!K9+一般接種!N9+医療従事者等!D7)</f>
        <v>1043737</v>
      </c>
      <c r="F10" s="31">
        <f t="shared" si="1"/>
        <v>0.85494539339445608</v>
      </c>
      <c r="G10" s="29">
        <f t="shared" si="7"/>
        <v>842689</v>
      </c>
      <c r="H10" s="31">
        <f t="shared" si="5"/>
        <v>0.69026304386467163</v>
      </c>
      <c r="I10" s="35">
        <v>10365</v>
      </c>
      <c r="J10" s="35">
        <v>47617</v>
      </c>
      <c r="K10" s="35">
        <v>220890</v>
      </c>
      <c r="L10" s="35">
        <v>256504</v>
      </c>
      <c r="M10" s="35">
        <v>168431</v>
      </c>
      <c r="N10" s="35">
        <v>106555</v>
      </c>
      <c r="O10" s="35">
        <v>32327</v>
      </c>
      <c r="P10" s="35">
        <f t="shared" si="8"/>
        <v>3893</v>
      </c>
      <c r="Q10" s="65">
        <f t="shared" si="6"/>
        <v>3.1888324515511259E-3</v>
      </c>
      <c r="R10" s="35">
        <v>6</v>
      </c>
      <c r="S10" s="35">
        <v>3887</v>
      </c>
      <c r="U10" s="1">
        <v>1220823</v>
      </c>
    </row>
    <row r="11" spans="1:21" x14ac:dyDescent="0.45">
      <c r="A11" s="33" t="s">
        <v>17</v>
      </c>
      <c r="B11" s="32">
        <f t="shared" si="9"/>
        <v>5325520</v>
      </c>
      <c r="C11" s="34">
        <f>SUM(一般接種!D10+一般接種!G10+一般接種!J10+一般接種!M10+医療従事者等!C8)</f>
        <v>1934543</v>
      </c>
      <c r="D11" s="30">
        <f t="shared" si="0"/>
        <v>0.84774422663737647</v>
      </c>
      <c r="E11" s="34">
        <f>SUM(一般接種!E10+一般接種!H10+一般接種!K10+一般接種!N10+医療従事者等!D8)</f>
        <v>1900172</v>
      </c>
      <c r="F11" s="31">
        <f t="shared" si="1"/>
        <v>0.83268236612884639</v>
      </c>
      <c r="G11" s="29">
        <f t="shared" si="7"/>
        <v>1473142</v>
      </c>
      <c r="H11" s="31">
        <f t="shared" si="5"/>
        <v>0.64555175331695291</v>
      </c>
      <c r="I11" s="35">
        <v>18719</v>
      </c>
      <c r="J11" s="35">
        <v>124996</v>
      </c>
      <c r="K11" s="35">
        <v>459696</v>
      </c>
      <c r="L11" s="35">
        <v>393600</v>
      </c>
      <c r="M11" s="35">
        <v>269408</v>
      </c>
      <c r="N11" s="35">
        <v>150620</v>
      </c>
      <c r="O11" s="35">
        <v>56103</v>
      </c>
      <c r="P11" s="35">
        <f t="shared" si="8"/>
        <v>17663</v>
      </c>
      <c r="Q11" s="65">
        <f t="shared" si="6"/>
        <v>7.740177538103821E-3</v>
      </c>
      <c r="R11" s="35">
        <v>19</v>
      </c>
      <c r="S11" s="35">
        <v>17644</v>
      </c>
      <c r="U11" s="1">
        <v>2281989</v>
      </c>
    </row>
    <row r="12" spans="1:21" x14ac:dyDescent="0.45">
      <c r="A12" s="33" t="s">
        <v>18</v>
      </c>
      <c r="B12" s="32">
        <f t="shared" si="9"/>
        <v>2401960</v>
      </c>
      <c r="C12" s="34">
        <f>SUM(一般接種!D11+一般接種!G11+一般接種!J11+一般接種!M11+医療従事者等!C9)</f>
        <v>855283</v>
      </c>
      <c r="D12" s="30">
        <f t="shared" si="0"/>
        <v>0.88056580540478213</v>
      </c>
      <c r="E12" s="34">
        <f>SUM(一般接種!E11+一般接種!H11+一般接種!K11+一般接種!N11+医療従事者等!D9)</f>
        <v>844818</v>
      </c>
      <c r="F12" s="31">
        <f t="shared" si="1"/>
        <v>0.8697914521748441</v>
      </c>
      <c r="G12" s="29">
        <f t="shared" si="7"/>
        <v>700514</v>
      </c>
      <c r="H12" s="31">
        <f t="shared" si="5"/>
        <v>0.7212217179662469</v>
      </c>
      <c r="I12" s="35">
        <v>4877</v>
      </c>
      <c r="J12" s="35">
        <v>29629</v>
      </c>
      <c r="K12" s="35">
        <v>127326</v>
      </c>
      <c r="L12" s="35">
        <v>229204</v>
      </c>
      <c r="M12" s="35">
        <v>189173</v>
      </c>
      <c r="N12" s="35">
        <v>89769</v>
      </c>
      <c r="O12" s="35">
        <v>30536</v>
      </c>
      <c r="P12" s="35">
        <f t="shared" si="8"/>
        <v>1345</v>
      </c>
      <c r="Q12" s="65">
        <f t="shared" si="6"/>
        <v>1.3847592063322104E-3</v>
      </c>
      <c r="R12" s="35">
        <v>3</v>
      </c>
      <c r="S12" s="35">
        <v>1342</v>
      </c>
      <c r="U12" s="1">
        <v>971288</v>
      </c>
    </row>
    <row r="13" spans="1:21" x14ac:dyDescent="0.45">
      <c r="A13" s="33" t="s">
        <v>19</v>
      </c>
      <c r="B13" s="32">
        <f t="shared" si="9"/>
        <v>2612609</v>
      </c>
      <c r="C13" s="34">
        <f>SUM(一般接種!D12+一般接種!G12+一般接種!J12+一般接種!M12+医療従事者等!C10)</f>
        <v>933610</v>
      </c>
      <c r="D13" s="30">
        <f t="shared" si="0"/>
        <v>0.87289002414072303</v>
      </c>
      <c r="E13" s="34">
        <f>SUM(一般接種!E12+一般接種!H12+一般接種!K12+一般接種!N12+医療従事者等!D10)</f>
        <v>923791</v>
      </c>
      <c r="F13" s="31">
        <f t="shared" si="1"/>
        <v>0.86370963067124673</v>
      </c>
      <c r="G13" s="29">
        <f t="shared" si="7"/>
        <v>752420</v>
      </c>
      <c r="H13" s="31">
        <f t="shared" si="5"/>
        <v>0.70348422999321214</v>
      </c>
      <c r="I13" s="35">
        <v>9650</v>
      </c>
      <c r="J13" s="35">
        <v>34695</v>
      </c>
      <c r="K13" s="35">
        <v>192756</v>
      </c>
      <c r="L13" s="35">
        <v>270758</v>
      </c>
      <c r="M13" s="35">
        <v>142415</v>
      </c>
      <c r="N13" s="35">
        <v>77078</v>
      </c>
      <c r="O13" s="35">
        <v>25068</v>
      </c>
      <c r="P13" s="35">
        <f t="shared" si="8"/>
        <v>2788</v>
      </c>
      <c r="Q13" s="65">
        <f t="shared" si="6"/>
        <v>2.6066745078826658E-3</v>
      </c>
      <c r="R13" s="35">
        <v>2</v>
      </c>
      <c r="S13" s="35">
        <v>2786</v>
      </c>
      <c r="U13" s="1">
        <v>1069562</v>
      </c>
    </row>
    <row r="14" spans="1:21" x14ac:dyDescent="0.45">
      <c r="A14" s="33" t="s">
        <v>20</v>
      </c>
      <c r="B14" s="32">
        <f t="shared" si="9"/>
        <v>4453533</v>
      </c>
      <c r="C14" s="34">
        <f>SUM(一般接種!D13+一般接種!G13+一般接種!J13+一般接種!M13+医療従事者等!C11)</f>
        <v>1595700</v>
      </c>
      <c r="D14" s="30">
        <f t="shared" si="0"/>
        <v>0.85695458629398957</v>
      </c>
      <c r="E14" s="34">
        <f>SUM(一般接種!E13+一般接種!H13+一般接種!K13+一般接種!N13+医療従事者等!D11)</f>
        <v>1575505</v>
      </c>
      <c r="F14" s="31">
        <f t="shared" si="1"/>
        <v>0.84610906528740493</v>
      </c>
      <c r="G14" s="29">
        <f t="shared" si="7"/>
        <v>1270511</v>
      </c>
      <c r="H14" s="31">
        <f t="shared" si="5"/>
        <v>0.6823151146123726</v>
      </c>
      <c r="I14" s="35">
        <v>19044</v>
      </c>
      <c r="J14" s="35">
        <v>75135</v>
      </c>
      <c r="K14" s="35">
        <v>345571</v>
      </c>
      <c r="L14" s="35">
        <v>418699</v>
      </c>
      <c r="M14" s="35">
        <v>236559</v>
      </c>
      <c r="N14" s="35">
        <v>128445</v>
      </c>
      <c r="O14" s="35">
        <v>47058</v>
      </c>
      <c r="P14" s="35">
        <f t="shared" si="8"/>
        <v>11817</v>
      </c>
      <c r="Q14" s="65">
        <f t="shared" si="6"/>
        <v>6.3462006305922639E-3</v>
      </c>
      <c r="R14" s="35">
        <v>119</v>
      </c>
      <c r="S14" s="35">
        <v>11698</v>
      </c>
      <c r="U14" s="1">
        <v>1862059</v>
      </c>
    </row>
    <row r="15" spans="1:21" x14ac:dyDescent="0.45">
      <c r="A15" s="33" t="s">
        <v>21</v>
      </c>
      <c r="B15" s="32">
        <f t="shared" si="9"/>
        <v>6844821</v>
      </c>
      <c r="C15" s="34">
        <f>SUM(一般接種!D14+一般接種!G14+一般接種!J14+一般接種!M14+医療従事者等!C12)</f>
        <v>2473975</v>
      </c>
      <c r="D15" s="30">
        <f t="shared" si="0"/>
        <v>0.85084302750479335</v>
      </c>
      <c r="E15" s="34">
        <f>SUM(一般接種!E14+一般接種!H14+一般接種!K14+一般接種!N14+医療従事者等!D12)</f>
        <v>2440617</v>
      </c>
      <c r="F15" s="31">
        <f t="shared" si="1"/>
        <v>0.83937063117439192</v>
      </c>
      <c r="G15" s="29">
        <f t="shared" si="7"/>
        <v>1906344</v>
      </c>
      <c r="H15" s="31">
        <f t="shared" si="5"/>
        <v>0.65562485490985067</v>
      </c>
      <c r="I15" s="35">
        <v>21238</v>
      </c>
      <c r="J15" s="35">
        <v>141748</v>
      </c>
      <c r="K15" s="35">
        <v>554044</v>
      </c>
      <c r="L15" s="35">
        <v>592361</v>
      </c>
      <c r="M15" s="35">
        <v>346636</v>
      </c>
      <c r="N15" s="35">
        <v>180633</v>
      </c>
      <c r="O15" s="35">
        <v>69684</v>
      </c>
      <c r="P15" s="35">
        <f t="shared" si="8"/>
        <v>23885</v>
      </c>
      <c r="Q15" s="65">
        <f t="shared" si="6"/>
        <v>8.2144668850542106E-3</v>
      </c>
      <c r="R15" s="35">
        <v>87</v>
      </c>
      <c r="S15" s="35">
        <v>23798</v>
      </c>
      <c r="U15" s="1">
        <v>2907675</v>
      </c>
    </row>
    <row r="16" spans="1:21" x14ac:dyDescent="0.45">
      <c r="A16" s="36" t="s">
        <v>22</v>
      </c>
      <c r="B16" s="32">
        <f t="shared" si="9"/>
        <v>4516672</v>
      </c>
      <c r="C16" s="34">
        <f>SUM(一般接種!D15+一般接種!G15+一般接種!J15+一般接種!M15+医療従事者等!C13)</f>
        <v>1632456</v>
      </c>
      <c r="D16" s="30">
        <f t="shared" si="0"/>
        <v>0.83484461754903472</v>
      </c>
      <c r="E16" s="34">
        <f>SUM(一般接種!E15+一般接種!H15+一般接種!K15+一般接種!N15+医療従事者等!D13)</f>
        <v>1611716</v>
      </c>
      <c r="F16" s="31">
        <f t="shared" si="1"/>
        <v>0.82423809745417953</v>
      </c>
      <c r="G16" s="29">
        <f t="shared" si="7"/>
        <v>1264628</v>
      </c>
      <c r="H16" s="31">
        <f t="shared" si="5"/>
        <v>0.64673588691015294</v>
      </c>
      <c r="I16" s="35">
        <v>14817</v>
      </c>
      <c r="J16" s="35">
        <v>72217</v>
      </c>
      <c r="K16" s="35">
        <v>366960</v>
      </c>
      <c r="L16" s="35">
        <v>347694</v>
      </c>
      <c r="M16" s="35">
        <v>253618</v>
      </c>
      <c r="N16" s="35">
        <v>147738</v>
      </c>
      <c r="O16" s="35">
        <v>61584</v>
      </c>
      <c r="P16" s="35">
        <f t="shared" si="8"/>
        <v>7872</v>
      </c>
      <c r="Q16" s="65">
        <f t="shared" si="6"/>
        <v>4.0257727187415779E-3</v>
      </c>
      <c r="R16" s="35">
        <v>222</v>
      </c>
      <c r="S16" s="35">
        <v>7650</v>
      </c>
      <c r="U16" s="1">
        <v>1955401</v>
      </c>
    </row>
    <row r="17" spans="1:21" x14ac:dyDescent="0.45">
      <c r="A17" s="33" t="s">
        <v>23</v>
      </c>
      <c r="B17" s="32">
        <f t="shared" si="9"/>
        <v>4466911</v>
      </c>
      <c r="C17" s="34">
        <f>SUM(一般接種!D16+一般接種!G16+一般接種!J16+一般接種!M16+医療従事者等!C14)</f>
        <v>1613066</v>
      </c>
      <c r="D17" s="30">
        <f t="shared" si="0"/>
        <v>0.82379100975894504</v>
      </c>
      <c r="E17" s="34">
        <f>SUM(一般接種!E16+一般接種!H16+一般接種!K16+一般接種!N16+医療従事者等!D14)</f>
        <v>1588101</v>
      </c>
      <c r="F17" s="31">
        <f t="shared" si="1"/>
        <v>0.81104141206199276</v>
      </c>
      <c r="G17" s="29">
        <f t="shared" si="7"/>
        <v>1259531</v>
      </c>
      <c r="H17" s="31">
        <f t="shared" si="5"/>
        <v>0.64324107898417904</v>
      </c>
      <c r="I17" s="35">
        <v>16266</v>
      </c>
      <c r="J17" s="35">
        <v>72023</v>
      </c>
      <c r="K17" s="35">
        <v>402322</v>
      </c>
      <c r="L17" s="35">
        <v>435473</v>
      </c>
      <c r="M17" s="35">
        <v>217390</v>
      </c>
      <c r="N17" s="35">
        <v>78331</v>
      </c>
      <c r="O17" s="35">
        <v>37726</v>
      </c>
      <c r="P17" s="35">
        <f t="shared" si="8"/>
        <v>6213</v>
      </c>
      <c r="Q17" s="65">
        <f t="shared" si="6"/>
        <v>3.1729721806995656E-3</v>
      </c>
      <c r="R17" s="35">
        <v>51</v>
      </c>
      <c r="S17" s="35">
        <v>6162</v>
      </c>
      <c r="U17" s="1">
        <v>1958101</v>
      </c>
    </row>
    <row r="18" spans="1:21" x14ac:dyDescent="0.45">
      <c r="A18" s="33" t="s">
        <v>24</v>
      </c>
      <c r="B18" s="32">
        <f t="shared" si="9"/>
        <v>16760435</v>
      </c>
      <c r="C18" s="34">
        <f>SUM(一般接種!D17+一般接種!G17+一般接種!J17+一般接種!M17+医療従事者等!C15)</f>
        <v>6129191</v>
      </c>
      <c r="D18" s="30">
        <f t="shared" si="0"/>
        <v>0.82896370323293889</v>
      </c>
      <c r="E18" s="34">
        <f>SUM(一般接種!E17+一般接種!H17+一般接種!K17+一般接種!N17+医療従事者等!D15)</f>
        <v>6041611</v>
      </c>
      <c r="F18" s="31">
        <f t="shared" si="1"/>
        <v>0.8171186422568425</v>
      </c>
      <c r="G18" s="29">
        <f t="shared" si="7"/>
        <v>4556394</v>
      </c>
      <c r="H18" s="31">
        <f t="shared" si="5"/>
        <v>0.61624531583831266</v>
      </c>
      <c r="I18" s="35">
        <v>49475</v>
      </c>
      <c r="J18" s="35">
        <v>269952</v>
      </c>
      <c r="K18" s="35">
        <v>1314918</v>
      </c>
      <c r="L18" s="35">
        <v>1415348</v>
      </c>
      <c r="M18" s="35">
        <v>836659</v>
      </c>
      <c r="N18" s="35">
        <v>477156</v>
      </c>
      <c r="O18" s="35">
        <v>192886</v>
      </c>
      <c r="P18" s="35">
        <f t="shared" si="8"/>
        <v>33239</v>
      </c>
      <c r="Q18" s="65">
        <f t="shared" si="6"/>
        <v>4.4955238842711307E-3</v>
      </c>
      <c r="R18" s="35">
        <v>209</v>
      </c>
      <c r="S18" s="35">
        <v>33030</v>
      </c>
      <c r="U18" s="1">
        <v>7393799</v>
      </c>
    </row>
    <row r="19" spans="1:21" x14ac:dyDescent="0.45">
      <c r="A19" s="33" t="s">
        <v>25</v>
      </c>
      <c r="B19" s="32">
        <f t="shared" si="9"/>
        <v>14406901</v>
      </c>
      <c r="C19" s="34">
        <f>SUM(一般接種!D18+一般接種!G18+一般接種!J18+一般接種!M18+医療従事者等!C16)</f>
        <v>5231242</v>
      </c>
      <c r="D19" s="30">
        <f t="shared" si="0"/>
        <v>0.82734957358120298</v>
      </c>
      <c r="E19" s="34">
        <f>SUM(一般接種!E18+一般接種!H18+一般接種!K18+一般接種!N18+医療従事者等!D16)</f>
        <v>5166018</v>
      </c>
      <c r="F19" s="31">
        <f t="shared" si="1"/>
        <v>0.81703404075223807</v>
      </c>
      <c r="G19" s="29">
        <f t="shared" si="7"/>
        <v>3977818</v>
      </c>
      <c r="H19" s="31">
        <f t="shared" si="5"/>
        <v>0.62911370303335878</v>
      </c>
      <c r="I19" s="35">
        <v>43092</v>
      </c>
      <c r="J19" s="35">
        <v>213528</v>
      </c>
      <c r="K19" s="35">
        <v>1088367</v>
      </c>
      <c r="L19" s="35">
        <v>1321796</v>
      </c>
      <c r="M19" s="35">
        <v>754062</v>
      </c>
      <c r="N19" s="35">
        <v>393463</v>
      </c>
      <c r="O19" s="35">
        <v>163510</v>
      </c>
      <c r="P19" s="35">
        <f t="shared" si="8"/>
        <v>31823</v>
      </c>
      <c r="Q19" s="65">
        <f t="shared" si="6"/>
        <v>5.0329817431643623E-3</v>
      </c>
      <c r="R19" s="35">
        <v>208</v>
      </c>
      <c r="S19" s="35">
        <v>31615</v>
      </c>
      <c r="U19" s="1">
        <v>6322892</v>
      </c>
    </row>
    <row r="20" spans="1:21" x14ac:dyDescent="0.45">
      <c r="A20" s="33" t="s">
        <v>26</v>
      </c>
      <c r="B20" s="32">
        <f t="shared" si="9"/>
        <v>30858178</v>
      </c>
      <c r="C20" s="34">
        <f>SUM(一般接種!D19+一般接種!G19+一般接種!J19+一般接種!M19+医療従事者等!C17)</f>
        <v>11298867</v>
      </c>
      <c r="D20" s="30">
        <f t="shared" si="0"/>
        <v>0.81619580087997623</v>
      </c>
      <c r="E20" s="34">
        <f>SUM(一般接種!E19+一般接種!H19+一般接種!K19+一般接種!N19+医療従事者等!D17)</f>
        <v>11154178</v>
      </c>
      <c r="F20" s="31">
        <f t="shared" si="1"/>
        <v>0.80574390740839863</v>
      </c>
      <c r="G20" s="29">
        <f t="shared" si="7"/>
        <v>8290032</v>
      </c>
      <c r="H20" s="31">
        <f t="shared" si="5"/>
        <v>0.59884670804255247</v>
      </c>
      <c r="I20" s="35">
        <v>103364</v>
      </c>
      <c r="J20" s="35">
        <v>609930</v>
      </c>
      <c r="K20" s="35">
        <v>2636241</v>
      </c>
      <c r="L20" s="35">
        <v>2935267</v>
      </c>
      <c r="M20" s="35">
        <v>1265661</v>
      </c>
      <c r="N20" s="35">
        <v>516778</v>
      </c>
      <c r="O20" s="35">
        <v>222791</v>
      </c>
      <c r="P20" s="35">
        <f t="shared" si="8"/>
        <v>115101</v>
      </c>
      <c r="Q20" s="65">
        <f t="shared" si="6"/>
        <v>8.3145463060221997E-3</v>
      </c>
      <c r="R20" s="35">
        <v>1305</v>
      </c>
      <c r="S20" s="35">
        <v>113796</v>
      </c>
      <c r="U20" s="1">
        <v>13843329</v>
      </c>
    </row>
    <row r="21" spans="1:21" x14ac:dyDescent="0.45">
      <c r="A21" s="33" t="s">
        <v>27</v>
      </c>
      <c r="B21" s="32">
        <f t="shared" si="9"/>
        <v>20789888</v>
      </c>
      <c r="C21" s="34">
        <f>SUM(一般接種!D20+一般接種!G20+一般接種!J20+一般接種!M20+医療従事者等!C18)</f>
        <v>7608646</v>
      </c>
      <c r="D21" s="30">
        <f t="shared" si="0"/>
        <v>0.82521431733737838</v>
      </c>
      <c r="E21" s="34">
        <f>SUM(一般接種!E20+一般接種!H20+一般接種!K20+一般接種!N20+医療従事者等!D18)</f>
        <v>7517387</v>
      </c>
      <c r="F21" s="31">
        <f t="shared" si="1"/>
        <v>0.81531659921698063</v>
      </c>
      <c r="G21" s="29">
        <f t="shared" si="7"/>
        <v>5624835</v>
      </c>
      <c r="H21" s="31">
        <f t="shared" si="5"/>
        <v>0.61005524171585757</v>
      </c>
      <c r="I21" s="35">
        <v>51323</v>
      </c>
      <c r="J21" s="35">
        <v>304427</v>
      </c>
      <c r="K21" s="35">
        <v>1455534</v>
      </c>
      <c r="L21" s="35">
        <v>2052752</v>
      </c>
      <c r="M21" s="35">
        <v>1099258</v>
      </c>
      <c r="N21" s="35">
        <v>475865</v>
      </c>
      <c r="O21" s="35">
        <v>185676</v>
      </c>
      <c r="P21" s="35">
        <f t="shared" si="8"/>
        <v>39020</v>
      </c>
      <c r="Q21" s="65">
        <f t="shared" si="6"/>
        <v>4.2320095668144505E-3</v>
      </c>
      <c r="R21" s="35">
        <v>636</v>
      </c>
      <c r="S21" s="35">
        <v>38384</v>
      </c>
      <c r="U21" s="1">
        <v>9220206</v>
      </c>
    </row>
    <row r="22" spans="1:21" x14ac:dyDescent="0.45">
      <c r="A22" s="33" t="s">
        <v>28</v>
      </c>
      <c r="B22" s="32">
        <f t="shared" si="9"/>
        <v>5326066</v>
      </c>
      <c r="C22" s="34">
        <f>SUM(一般接種!D21+一般接種!G21+一般接種!J21+一般接種!M21+医療従事者等!C19)</f>
        <v>1901994</v>
      </c>
      <c r="D22" s="30">
        <f t="shared" si="0"/>
        <v>0.85939650474838403</v>
      </c>
      <c r="E22" s="34">
        <f>SUM(一般接種!E21+一般接種!H21+一般接種!K21+一般接種!N21+医療従事者等!D19)</f>
        <v>1869830</v>
      </c>
      <c r="F22" s="31">
        <f t="shared" si="1"/>
        <v>0.84486353083851518</v>
      </c>
      <c r="G22" s="29">
        <f t="shared" si="7"/>
        <v>1548831</v>
      </c>
      <c r="H22" s="31">
        <f t="shared" si="5"/>
        <v>0.69982342102338091</v>
      </c>
      <c r="I22" s="35">
        <v>16810</v>
      </c>
      <c r="J22" s="35">
        <v>65004</v>
      </c>
      <c r="K22" s="35">
        <v>344062</v>
      </c>
      <c r="L22" s="35">
        <v>567968</v>
      </c>
      <c r="M22" s="35">
        <v>356253</v>
      </c>
      <c r="N22" s="35">
        <v>149854</v>
      </c>
      <c r="O22" s="35">
        <v>48880</v>
      </c>
      <c r="P22" s="35">
        <f t="shared" si="8"/>
        <v>5411</v>
      </c>
      <c r="Q22" s="65">
        <f t="shared" si="6"/>
        <v>2.4449049193601587E-3</v>
      </c>
      <c r="R22" s="35">
        <v>8</v>
      </c>
      <c r="S22" s="35">
        <v>5403</v>
      </c>
      <c r="U22" s="1">
        <v>2213174</v>
      </c>
    </row>
    <row r="23" spans="1:21" x14ac:dyDescent="0.45">
      <c r="A23" s="33" t="s">
        <v>29</v>
      </c>
      <c r="B23" s="32">
        <f t="shared" si="9"/>
        <v>2481472</v>
      </c>
      <c r="C23" s="34">
        <f>SUM(一般接種!D22+一般接種!G22+一般接種!J22+一般接種!M22+医療従事者等!C20)</f>
        <v>897095</v>
      </c>
      <c r="D23" s="30">
        <f t="shared" si="0"/>
        <v>0.85627303913240183</v>
      </c>
      <c r="E23" s="34">
        <f>SUM(一般接種!E22+一般接種!H22+一般接種!K22+一般接種!N22+医療従事者等!D20)</f>
        <v>889206</v>
      </c>
      <c r="F23" s="31">
        <f t="shared" si="1"/>
        <v>0.84874302502496002</v>
      </c>
      <c r="G23" s="29">
        <f t="shared" si="7"/>
        <v>691973</v>
      </c>
      <c r="H23" s="31">
        <f t="shared" si="5"/>
        <v>0.66048503637581923</v>
      </c>
      <c r="I23" s="35">
        <v>10202</v>
      </c>
      <c r="J23" s="35">
        <v>39156</v>
      </c>
      <c r="K23" s="35">
        <v>212887</v>
      </c>
      <c r="L23" s="35">
        <v>219607</v>
      </c>
      <c r="M23" s="35">
        <v>127711</v>
      </c>
      <c r="N23" s="35">
        <v>63011</v>
      </c>
      <c r="O23" s="35">
        <v>19399</v>
      </c>
      <c r="P23" s="35">
        <f t="shared" si="8"/>
        <v>3198</v>
      </c>
      <c r="Q23" s="65">
        <f t="shared" si="6"/>
        <v>3.0524762473822962E-3</v>
      </c>
      <c r="R23" s="35">
        <v>91</v>
      </c>
      <c r="S23" s="35">
        <v>3107</v>
      </c>
      <c r="U23" s="1">
        <v>1047674</v>
      </c>
    </row>
    <row r="24" spans="1:21" x14ac:dyDescent="0.45">
      <c r="A24" s="33" t="s">
        <v>30</v>
      </c>
      <c r="B24" s="32">
        <f t="shared" si="9"/>
        <v>2580164</v>
      </c>
      <c r="C24" s="34">
        <f>SUM(一般接種!D23+一般接種!G23+一般接種!J23+一般接種!M23+医療従事者等!C21)</f>
        <v>938062</v>
      </c>
      <c r="D24" s="30">
        <f t="shared" si="0"/>
        <v>0.82819673404811345</v>
      </c>
      <c r="E24" s="34">
        <f>SUM(一般接種!E23+一般接種!H23+一般接種!K23+一般接種!N23+医療従事者等!D21)</f>
        <v>926631</v>
      </c>
      <c r="F24" s="31">
        <f t="shared" si="1"/>
        <v>0.81810452599906769</v>
      </c>
      <c r="G24" s="29">
        <f t="shared" si="7"/>
        <v>709407</v>
      </c>
      <c r="H24" s="31">
        <f t="shared" si="5"/>
        <v>0.62632167224647206</v>
      </c>
      <c r="I24" s="35">
        <v>9290</v>
      </c>
      <c r="J24" s="35">
        <v>55397</v>
      </c>
      <c r="K24" s="35">
        <v>204649</v>
      </c>
      <c r="L24" s="35">
        <v>215452</v>
      </c>
      <c r="M24" s="35">
        <v>130688</v>
      </c>
      <c r="N24" s="35">
        <v>67668</v>
      </c>
      <c r="O24" s="35">
        <v>26263</v>
      </c>
      <c r="P24" s="35">
        <f t="shared" si="8"/>
        <v>6064</v>
      </c>
      <c r="Q24" s="65">
        <f t="shared" si="6"/>
        <v>5.3537879108926274E-3</v>
      </c>
      <c r="R24" s="35">
        <v>38</v>
      </c>
      <c r="S24" s="35">
        <v>6026</v>
      </c>
      <c r="U24" s="1">
        <v>1132656</v>
      </c>
    </row>
    <row r="25" spans="1:21" x14ac:dyDescent="0.45">
      <c r="A25" s="33" t="s">
        <v>31</v>
      </c>
      <c r="B25" s="32">
        <f t="shared" si="9"/>
        <v>1790058</v>
      </c>
      <c r="C25" s="34">
        <f>SUM(一般接種!D24+一般接種!G24+一般接種!J24+一般接種!M24+医療従事者等!C22)</f>
        <v>648066</v>
      </c>
      <c r="D25" s="30">
        <f t="shared" si="0"/>
        <v>0.83666437295938589</v>
      </c>
      <c r="E25" s="34">
        <f>SUM(一般接種!E24+一般接種!H24+一般接種!K24+一般接種!N24+医療従事者等!D22)</f>
        <v>641491</v>
      </c>
      <c r="F25" s="31">
        <f t="shared" si="1"/>
        <v>0.82817593466419992</v>
      </c>
      <c r="G25" s="29">
        <f t="shared" si="7"/>
        <v>497350</v>
      </c>
      <c r="H25" s="31">
        <f t="shared" si="5"/>
        <v>0.64208741994079399</v>
      </c>
      <c r="I25" s="35">
        <v>7668</v>
      </c>
      <c r="J25" s="35">
        <v>32337</v>
      </c>
      <c r="K25" s="35">
        <v>143716</v>
      </c>
      <c r="L25" s="35">
        <v>172125</v>
      </c>
      <c r="M25" s="35">
        <v>92005</v>
      </c>
      <c r="N25" s="35">
        <v>34538</v>
      </c>
      <c r="O25" s="35">
        <v>14961</v>
      </c>
      <c r="P25" s="35">
        <f t="shared" si="8"/>
        <v>3151</v>
      </c>
      <c r="Q25" s="65">
        <f t="shared" si="6"/>
        <v>4.0679952955332095E-3</v>
      </c>
      <c r="R25" s="35">
        <v>145</v>
      </c>
      <c r="S25" s="35">
        <v>3006</v>
      </c>
      <c r="U25" s="1">
        <v>774583</v>
      </c>
    </row>
    <row r="26" spans="1:21" x14ac:dyDescent="0.45">
      <c r="A26" s="33" t="s">
        <v>32</v>
      </c>
      <c r="B26" s="32">
        <f t="shared" si="9"/>
        <v>1882059</v>
      </c>
      <c r="C26" s="34">
        <f>SUM(一般接種!D25+一般接種!G25+一般接種!J25+一般接種!M25+医療従事者等!C23)</f>
        <v>681919</v>
      </c>
      <c r="D26" s="30">
        <f t="shared" si="0"/>
        <v>0.83059865017777168</v>
      </c>
      <c r="E26" s="34">
        <f>SUM(一般接種!E25+一般接種!H25+一般接種!K25+一般接種!N25+医療従事者等!D23)</f>
        <v>673769</v>
      </c>
      <c r="F26" s="31">
        <f t="shared" si="1"/>
        <v>0.82067169551167662</v>
      </c>
      <c r="G26" s="29">
        <f t="shared" si="7"/>
        <v>520755</v>
      </c>
      <c r="H26" s="31">
        <f t="shared" si="5"/>
        <v>0.6342958622260495</v>
      </c>
      <c r="I26" s="35">
        <v>6300</v>
      </c>
      <c r="J26" s="35">
        <v>37900</v>
      </c>
      <c r="K26" s="35">
        <v>168889</v>
      </c>
      <c r="L26" s="35">
        <v>164973</v>
      </c>
      <c r="M26" s="35">
        <v>96314</v>
      </c>
      <c r="N26" s="35">
        <v>34613</v>
      </c>
      <c r="O26" s="35">
        <v>11766</v>
      </c>
      <c r="P26" s="35">
        <f t="shared" si="8"/>
        <v>5616</v>
      </c>
      <c r="Q26" s="65">
        <f t="shared" si="6"/>
        <v>6.8404634852502503E-3</v>
      </c>
      <c r="R26" s="35">
        <v>115</v>
      </c>
      <c r="S26" s="35">
        <v>5501</v>
      </c>
      <c r="U26" s="1">
        <v>820997</v>
      </c>
    </row>
    <row r="27" spans="1:21" x14ac:dyDescent="0.45">
      <c r="A27" s="33" t="s">
        <v>33</v>
      </c>
      <c r="B27" s="32">
        <f t="shared" si="9"/>
        <v>4822959</v>
      </c>
      <c r="C27" s="34">
        <f>SUM(一般接種!D26+一般接種!G26+一般接種!J26+一般接種!M26+医療従事者等!C24)</f>
        <v>1731373</v>
      </c>
      <c r="D27" s="30">
        <f t="shared" si="0"/>
        <v>0.83571080692192112</v>
      </c>
      <c r="E27" s="34">
        <f>SUM(一般接種!E26+一般接種!H26+一般接種!K26+一般接種!N26+医療従事者等!D24)</f>
        <v>1708215</v>
      </c>
      <c r="F27" s="31">
        <f t="shared" si="1"/>
        <v>0.82453274715854374</v>
      </c>
      <c r="G27" s="29">
        <f t="shared" si="7"/>
        <v>1378475</v>
      </c>
      <c r="H27" s="31">
        <f t="shared" si="5"/>
        <v>0.66537161811561985</v>
      </c>
      <c r="I27" s="35">
        <v>14334</v>
      </c>
      <c r="J27" s="35">
        <v>69300</v>
      </c>
      <c r="K27" s="35">
        <v>457321</v>
      </c>
      <c r="L27" s="35">
        <v>432750</v>
      </c>
      <c r="M27" s="35">
        <v>235394</v>
      </c>
      <c r="N27" s="35">
        <v>123092</v>
      </c>
      <c r="O27" s="35">
        <v>46284</v>
      </c>
      <c r="P27" s="35">
        <f t="shared" si="8"/>
        <v>4896</v>
      </c>
      <c r="Q27" s="65">
        <f t="shared" si="6"/>
        <v>2.3632343294539798E-3</v>
      </c>
      <c r="R27" s="35">
        <v>12</v>
      </c>
      <c r="S27" s="35">
        <v>4884</v>
      </c>
      <c r="U27" s="1">
        <v>2071737</v>
      </c>
    </row>
    <row r="28" spans="1:21" x14ac:dyDescent="0.45">
      <c r="A28" s="33" t="s">
        <v>34</v>
      </c>
      <c r="B28" s="32">
        <f t="shared" si="9"/>
        <v>4630562</v>
      </c>
      <c r="C28" s="34">
        <f>SUM(一般接種!D27+一般接種!G27+一般接種!J27+一般接種!M27+医療従事者等!C25)</f>
        <v>1669324</v>
      </c>
      <c r="D28" s="30">
        <f t="shared" si="0"/>
        <v>0.82771293604543061</v>
      </c>
      <c r="E28" s="34">
        <f>SUM(一般接種!E27+一般接種!H27+一般接種!K27+一般接種!N27+医療従事者等!D25)</f>
        <v>1655650</v>
      </c>
      <c r="F28" s="31">
        <f t="shared" si="1"/>
        <v>0.82093285818907358</v>
      </c>
      <c r="G28" s="29">
        <f t="shared" si="7"/>
        <v>1297742</v>
      </c>
      <c r="H28" s="31">
        <f t="shared" si="5"/>
        <v>0.64346875804185955</v>
      </c>
      <c r="I28" s="35">
        <v>15488</v>
      </c>
      <c r="J28" s="35">
        <v>85221</v>
      </c>
      <c r="K28" s="35">
        <v>466737</v>
      </c>
      <c r="L28" s="35">
        <v>403364</v>
      </c>
      <c r="M28" s="35">
        <v>192080</v>
      </c>
      <c r="N28" s="35">
        <v>97710</v>
      </c>
      <c r="O28" s="35">
        <v>37142</v>
      </c>
      <c r="P28" s="35">
        <f t="shared" si="8"/>
        <v>7846</v>
      </c>
      <c r="Q28" s="65">
        <f t="shared" si="6"/>
        <v>3.8903386617651506E-3</v>
      </c>
      <c r="R28" s="35">
        <v>35</v>
      </c>
      <c r="S28" s="35">
        <v>7811</v>
      </c>
      <c r="U28" s="1">
        <v>2016791</v>
      </c>
    </row>
    <row r="29" spans="1:21" x14ac:dyDescent="0.45">
      <c r="A29" s="33" t="s">
        <v>35</v>
      </c>
      <c r="B29" s="32">
        <f t="shared" si="9"/>
        <v>8593006</v>
      </c>
      <c r="C29" s="34">
        <f>SUM(一般接種!D28+一般接種!G28+一般接種!J28+一般接種!M28+医療従事者等!C26)</f>
        <v>3138305</v>
      </c>
      <c r="D29" s="30">
        <f t="shared" si="0"/>
        <v>0.85135204787508201</v>
      </c>
      <c r="E29" s="34">
        <f>SUM(一般接種!E28+一般接種!H28+一般接種!K28+一般接種!N28+医療従事者等!D26)</f>
        <v>3103482</v>
      </c>
      <c r="F29" s="31">
        <f t="shared" si="1"/>
        <v>0.84190534579763776</v>
      </c>
      <c r="G29" s="29">
        <f t="shared" si="7"/>
        <v>2340775</v>
      </c>
      <c r="H29" s="31">
        <f t="shared" si="5"/>
        <v>0.63499997287223364</v>
      </c>
      <c r="I29" s="35">
        <v>23549</v>
      </c>
      <c r="J29" s="35">
        <v>115757</v>
      </c>
      <c r="K29" s="35">
        <v>656628</v>
      </c>
      <c r="L29" s="35">
        <v>755655</v>
      </c>
      <c r="M29" s="35">
        <v>453098</v>
      </c>
      <c r="N29" s="35">
        <v>251314</v>
      </c>
      <c r="O29" s="35">
        <v>84774</v>
      </c>
      <c r="P29" s="35">
        <f t="shared" si="8"/>
        <v>10444</v>
      </c>
      <c r="Q29" s="65">
        <f t="shared" si="6"/>
        <v>2.8332239180090392E-3</v>
      </c>
      <c r="R29" s="35">
        <v>23</v>
      </c>
      <c r="S29" s="35">
        <v>10421</v>
      </c>
      <c r="U29" s="1">
        <v>3686260</v>
      </c>
    </row>
    <row r="30" spans="1:21" x14ac:dyDescent="0.45">
      <c r="A30" s="33" t="s">
        <v>36</v>
      </c>
      <c r="B30" s="32">
        <f t="shared" si="9"/>
        <v>16367659</v>
      </c>
      <c r="C30" s="34">
        <f>SUM(一般接種!D29+一般接種!G29+一般接種!J29+一般接種!M29+医療従事者等!C27)</f>
        <v>6011911</v>
      </c>
      <c r="D30" s="30">
        <f t="shared" si="0"/>
        <v>0.79535235874679611</v>
      </c>
      <c r="E30" s="34">
        <f>SUM(一般接種!E29+一般接種!H29+一般接種!K29+一般接種!N29+医療従事者等!D27)</f>
        <v>5906865</v>
      </c>
      <c r="F30" s="31">
        <f t="shared" si="1"/>
        <v>0.78145518297740835</v>
      </c>
      <c r="G30" s="29">
        <f t="shared" si="7"/>
        <v>4409908</v>
      </c>
      <c r="H30" s="31">
        <f t="shared" si="5"/>
        <v>0.58341361501465439</v>
      </c>
      <c r="I30" s="35">
        <v>43139</v>
      </c>
      <c r="J30" s="35">
        <v>374712</v>
      </c>
      <c r="K30" s="35">
        <v>1354962</v>
      </c>
      <c r="L30" s="35">
        <v>1360587</v>
      </c>
      <c r="M30" s="35">
        <v>760001</v>
      </c>
      <c r="N30" s="35">
        <v>369543</v>
      </c>
      <c r="O30" s="35">
        <v>146964</v>
      </c>
      <c r="P30" s="35">
        <f t="shared" si="8"/>
        <v>38975</v>
      </c>
      <c r="Q30" s="65">
        <f t="shared" si="6"/>
        <v>5.1562403671904624E-3</v>
      </c>
      <c r="R30" s="35">
        <v>65</v>
      </c>
      <c r="S30" s="35">
        <v>38910</v>
      </c>
      <c r="U30" s="1">
        <v>7558802</v>
      </c>
    </row>
    <row r="31" spans="1:21" x14ac:dyDescent="0.45">
      <c r="A31" s="33" t="s">
        <v>37</v>
      </c>
      <c r="B31" s="32">
        <f t="shared" si="9"/>
        <v>4066489</v>
      </c>
      <c r="C31" s="34">
        <f>SUM(一般接種!D30+一般接種!G30+一般接種!J30+一般接種!M30+医療従事者等!C28)</f>
        <v>1480922</v>
      </c>
      <c r="D31" s="30">
        <f t="shared" si="0"/>
        <v>0.82247993259863472</v>
      </c>
      <c r="E31" s="34">
        <f>SUM(一般接種!E30+一般接種!H30+一般接種!K30+一般接種!N30+医療従事者等!D28)</f>
        <v>1464999</v>
      </c>
      <c r="F31" s="31">
        <f t="shared" si="1"/>
        <v>0.81363655802065693</v>
      </c>
      <c r="G31" s="29">
        <f t="shared" si="7"/>
        <v>1117367</v>
      </c>
      <c r="H31" s="31">
        <f t="shared" si="5"/>
        <v>0.62056741330599363</v>
      </c>
      <c r="I31" s="35">
        <v>16818</v>
      </c>
      <c r="J31" s="35">
        <v>67464</v>
      </c>
      <c r="K31" s="35">
        <v>347138</v>
      </c>
      <c r="L31" s="35">
        <v>353766</v>
      </c>
      <c r="M31" s="35">
        <v>196820</v>
      </c>
      <c r="N31" s="35">
        <v>98161</v>
      </c>
      <c r="O31" s="35">
        <v>37200</v>
      </c>
      <c r="P31" s="35">
        <f t="shared" si="8"/>
        <v>3201</v>
      </c>
      <c r="Q31" s="65">
        <f t="shared" si="6"/>
        <v>1.7777832081961305E-3</v>
      </c>
      <c r="R31" s="35">
        <v>79</v>
      </c>
      <c r="S31" s="35">
        <v>3122</v>
      </c>
      <c r="U31" s="1">
        <v>1800557</v>
      </c>
    </row>
    <row r="32" spans="1:21" x14ac:dyDescent="0.45">
      <c r="A32" s="33" t="s">
        <v>38</v>
      </c>
      <c r="B32" s="32">
        <f t="shared" si="9"/>
        <v>3163623</v>
      </c>
      <c r="C32" s="34">
        <f>SUM(一般接種!D31+一般接種!G31+一般接種!J31+一般接種!M31+医療従事者等!C29)</f>
        <v>1157686</v>
      </c>
      <c r="D32" s="30">
        <f t="shared" si="0"/>
        <v>0.81593664697221613</v>
      </c>
      <c r="E32" s="34">
        <f>SUM(一般接種!E31+一般接種!H31+一般接種!K31+一般接種!N31+医療従事者等!D29)</f>
        <v>1145682</v>
      </c>
      <c r="F32" s="31">
        <f t="shared" si="1"/>
        <v>0.80747623239498667</v>
      </c>
      <c r="G32" s="29">
        <f t="shared" si="7"/>
        <v>854083</v>
      </c>
      <c r="H32" s="31">
        <f t="shared" si="5"/>
        <v>0.60195736949049328</v>
      </c>
      <c r="I32" s="35">
        <v>8742</v>
      </c>
      <c r="J32" s="35">
        <v>52911</v>
      </c>
      <c r="K32" s="35">
        <v>238670</v>
      </c>
      <c r="L32" s="35">
        <v>285902</v>
      </c>
      <c r="M32" s="35">
        <v>161034</v>
      </c>
      <c r="N32" s="35">
        <v>83122</v>
      </c>
      <c r="O32" s="35">
        <v>23702</v>
      </c>
      <c r="P32" s="35">
        <f t="shared" si="8"/>
        <v>6172</v>
      </c>
      <c r="Q32" s="65">
        <f t="shared" si="6"/>
        <v>4.3500232231473111E-3</v>
      </c>
      <c r="R32" s="35">
        <v>9</v>
      </c>
      <c r="S32" s="35">
        <v>6163</v>
      </c>
      <c r="U32" s="1">
        <v>1418843</v>
      </c>
    </row>
    <row r="33" spans="1:21" x14ac:dyDescent="0.45">
      <c r="A33" s="33" t="s">
        <v>39</v>
      </c>
      <c r="B33" s="32">
        <f t="shared" si="9"/>
        <v>5504203</v>
      </c>
      <c r="C33" s="34">
        <f>SUM(一般接種!D32+一般接種!G32+一般接種!J32+一般接種!M32+医療従事者等!C30)</f>
        <v>2029779</v>
      </c>
      <c r="D33" s="30">
        <f t="shared" si="0"/>
        <v>0.80211235379614332</v>
      </c>
      <c r="E33" s="34">
        <f>SUM(一般接種!E32+一般接種!H32+一般接種!K32+一般接種!N32+医療従事者等!D30)</f>
        <v>1997871</v>
      </c>
      <c r="F33" s="31">
        <f t="shared" si="1"/>
        <v>0.78950319733875196</v>
      </c>
      <c r="G33" s="29">
        <f t="shared" si="7"/>
        <v>1470592</v>
      </c>
      <c r="H33" s="31">
        <f t="shared" si="5"/>
        <v>0.58113716350094169</v>
      </c>
      <c r="I33" s="35">
        <v>25998</v>
      </c>
      <c r="J33" s="35">
        <v>96335</v>
      </c>
      <c r="K33" s="35">
        <v>450570</v>
      </c>
      <c r="L33" s="35">
        <v>475088</v>
      </c>
      <c r="M33" s="35">
        <v>251552</v>
      </c>
      <c r="N33" s="35">
        <v>124657</v>
      </c>
      <c r="O33" s="35">
        <v>46392</v>
      </c>
      <c r="P33" s="35">
        <f t="shared" si="8"/>
        <v>5961</v>
      </c>
      <c r="Q33" s="65">
        <f t="shared" si="6"/>
        <v>2.3556218391158892E-3</v>
      </c>
      <c r="R33" s="35">
        <v>10</v>
      </c>
      <c r="S33" s="35">
        <v>5951</v>
      </c>
      <c r="U33" s="1">
        <v>2530542</v>
      </c>
    </row>
    <row r="34" spans="1:21" x14ac:dyDescent="0.45">
      <c r="A34" s="33" t="s">
        <v>40</v>
      </c>
      <c r="B34" s="32">
        <f t="shared" si="9"/>
        <v>18585801</v>
      </c>
      <c r="C34" s="34">
        <f>SUM(一般接種!D33+一般接種!G33+一般接種!J33+一般接種!M33+医療従事者等!C31)</f>
        <v>6902979</v>
      </c>
      <c r="D34" s="30">
        <f t="shared" si="0"/>
        <v>0.7809231755014503</v>
      </c>
      <c r="E34" s="34">
        <f>SUM(一般接種!E33+一般接種!H33+一般接種!K33+一般接種!N33+医療従事者等!D31)</f>
        <v>6813847</v>
      </c>
      <c r="F34" s="31">
        <f t="shared" si="1"/>
        <v>0.77083981229278409</v>
      </c>
      <c r="G34" s="29">
        <f t="shared" si="7"/>
        <v>4836748</v>
      </c>
      <c r="H34" s="31">
        <f t="shared" si="5"/>
        <v>0.54717370678083888</v>
      </c>
      <c r="I34" s="35">
        <v>65030</v>
      </c>
      <c r="J34" s="35">
        <v>372382</v>
      </c>
      <c r="K34" s="35">
        <v>1521856</v>
      </c>
      <c r="L34" s="35">
        <v>1555200</v>
      </c>
      <c r="M34" s="35">
        <v>769617</v>
      </c>
      <c r="N34" s="35">
        <v>367642</v>
      </c>
      <c r="O34" s="35">
        <v>185021</v>
      </c>
      <c r="P34" s="35">
        <f t="shared" si="8"/>
        <v>32227</v>
      </c>
      <c r="Q34" s="65">
        <f t="shared" si="6"/>
        <v>3.6457899085141701E-3</v>
      </c>
      <c r="R34" s="35">
        <v>333</v>
      </c>
      <c r="S34" s="35">
        <v>31894</v>
      </c>
      <c r="U34" s="1">
        <v>8839511</v>
      </c>
    </row>
    <row r="35" spans="1:21" x14ac:dyDescent="0.45">
      <c r="A35" s="33" t="s">
        <v>41</v>
      </c>
      <c r="B35" s="32">
        <f t="shared" si="9"/>
        <v>12075393</v>
      </c>
      <c r="C35" s="34">
        <f>SUM(一般接種!D34+一般接種!G34+一般接種!J34+一般接種!M34+医療従事者等!C32)</f>
        <v>4433624</v>
      </c>
      <c r="D35" s="30">
        <f t="shared" si="0"/>
        <v>0.80266564077032743</v>
      </c>
      <c r="E35" s="34">
        <f>SUM(一般接種!E34+一般接種!H34+一般接種!K34+一般接種!N34+医療従事者等!D32)</f>
        <v>4382275</v>
      </c>
      <c r="F35" s="31">
        <f t="shared" si="1"/>
        <v>0.79336939057231437</v>
      </c>
      <c r="G35" s="29">
        <f t="shared" si="7"/>
        <v>3239986</v>
      </c>
      <c r="H35" s="31">
        <f t="shared" si="5"/>
        <v>0.58656878408653734</v>
      </c>
      <c r="I35" s="35">
        <v>45452</v>
      </c>
      <c r="J35" s="35">
        <v>242935</v>
      </c>
      <c r="K35" s="35">
        <v>1008681</v>
      </c>
      <c r="L35" s="35">
        <v>1036483</v>
      </c>
      <c r="M35" s="35">
        <v>543933</v>
      </c>
      <c r="N35" s="35">
        <v>252597</v>
      </c>
      <c r="O35" s="35">
        <v>109905</v>
      </c>
      <c r="P35" s="35">
        <f t="shared" si="8"/>
        <v>19508</v>
      </c>
      <c r="Q35" s="65">
        <f t="shared" si="6"/>
        <v>3.531738667994297E-3</v>
      </c>
      <c r="R35" s="35">
        <v>100</v>
      </c>
      <c r="S35" s="35">
        <v>19408</v>
      </c>
      <c r="U35" s="1">
        <v>5523625</v>
      </c>
    </row>
    <row r="36" spans="1:21" x14ac:dyDescent="0.45">
      <c r="A36" s="33" t="s">
        <v>42</v>
      </c>
      <c r="B36" s="32">
        <f t="shared" si="9"/>
        <v>3008238</v>
      </c>
      <c r="C36" s="34">
        <f>SUM(一般接種!D35+一般接種!G35+一般接種!J35+一般接種!M35+医療従事者等!C33)</f>
        <v>1094318</v>
      </c>
      <c r="D36" s="30">
        <f t="shared" si="0"/>
        <v>0.81377724599346046</v>
      </c>
      <c r="E36" s="34">
        <f>SUM(一般接種!E35+一般接種!H35+一般接種!K35+一般接種!N35+医療従事者等!D33)</f>
        <v>1083090</v>
      </c>
      <c r="F36" s="31">
        <f t="shared" si="1"/>
        <v>0.80542767035090079</v>
      </c>
      <c r="G36" s="29">
        <f t="shared" si="7"/>
        <v>826483</v>
      </c>
      <c r="H36" s="31">
        <f t="shared" si="5"/>
        <v>0.61460476717043233</v>
      </c>
      <c r="I36" s="35">
        <v>7549</v>
      </c>
      <c r="J36" s="35">
        <v>54404</v>
      </c>
      <c r="K36" s="35">
        <v>307539</v>
      </c>
      <c r="L36" s="35">
        <v>254077</v>
      </c>
      <c r="M36" s="35">
        <v>131459</v>
      </c>
      <c r="N36" s="35">
        <v>53509</v>
      </c>
      <c r="O36" s="35">
        <v>17946</v>
      </c>
      <c r="P36" s="35">
        <f t="shared" si="8"/>
        <v>4347</v>
      </c>
      <c r="Q36" s="65">
        <f t="shared" si="6"/>
        <v>3.2325975523874893E-3</v>
      </c>
      <c r="R36" s="35">
        <v>64</v>
      </c>
      <c r="S36" s="35">
        <v>4283</v>
      </c>
      <c r="U36" s="1">
        <v>1344739</v>
      </c>
    </row>
    <row r="37" spans="1:21" x14ac:dyDescent="0.45">
      <c r="A37" s="33" t="s">
        <v>43</v>
      </c>
      <c r="B37" s="32">
        <f t="shared" si="9"/>
        <v>2077214</v>
      </c>
      <c r="C37" s="34">
        <f>SUM(一般接種!D36+一般接種!G36+一般接種!J36+一般接種!M36+医療従事者等!C34)</f>
        <v>749931</v>
      </c>
      <c r="D37" s="30">
        <f t="shared" si="0"/>
        <v>0.79405505107832008</v>
      </c>
      <c r="E37" s="34">
        <f>SUM(一般接種!E36+一般接種!H36+一般接種!K36+一般接種!N36+医療従事者等!D34)</f>
        <v>740897</v>
      </c>
      <c r="F37" s="31">
        <f t="shared" si="1"/>
        <v>0.78448951327358662</v>
      </c>
      <c r="G37" s="29">
        <f t="shared" si="7"/>
        <v>584024</v>
      </c>
      <c r="H37" s="31">
        <f t="shared" si="5"/>
        <v>0.61838650109272031</v>
      </c>
      <c r="I37" s="35">
        <v>7683</v>
      </c>
      <c r="J37" s="35">
        <v>44744</v>
      </c>
      <c r="K37" s="35">
        <v>212472</v>
      </c>
      <c r="L37" s="35">
        <v>196368</v>
      </c>
      <c r="M37" s="35">
        <v>83407</v>
      </c>
      <c r="N37" s="35">
        <v>29761</v>
      </c>
      <c r="O37" s="35">
        <v>9589</v>
      </c>
      <c r="P37" s="35">
        <f t="shared" si="8"/>
        <v>2362</v>
      </c>
      <c r="Q37" s="65">
        <f t="shared" si="6"/>
        <v>2.5009741304826607E-3</v>
      </c>
      <c r="R37" s="35">
        <v>2</v>
      </c>
      <c r="S37" s="35">
        <v>2360</v>
      </c>
      <c r="U37" s="1">
        <v>944432</v>
      </c>
    </row>
    <row r="38" spans="1:21" x14ac:dyDescent="0.45">
      <c r="A38" s="33" t="s">
        <v>44</v>
      </c>
      <c r="B38" s="32">
        <f t="shared" si="9"/>
        <v>1225543</v>
      </c>
      <c r="C38" s="34">
        <f>SUM(一般接種!D37+一般接種!G37+一般接種!J37+一般接種!M37+医療従事者等!C35)</f>
        <v>443866</v>
      </c>
      <c r="D38" s="30">
        <f t="shared" si="0"/>
        <v>0.79719031300961951</v>
      </c>
      <c r="E38" s="34">
        <f>SUM(一般接種!E37+一般接種!H37+一般接種!K37+一般接種!N37+医療従事者等!D35)</f>
        <v>438512</v>
      </c>
      <c r="F38" s="31">
        <f t="shared" si="1"/>
        <v>0.78757444485154138</v>
      </c>
      <c r="G38" s="29">
        <f t="shared" si="7"/>
        <v>340865</v>
      </c>
      <c r="H38" s="31">
        <f t="shared" si="5"/>
        <v>0.61219889796475502</v>
      </c>
      <c r="I38" s="35">
        <v>4911</v>
      </c>
      <c r="J38" s="35">
        <v>23197</v>
      </c>
      <c r="K38" s="35">
        <v>108378</v>
      </c>
      <c r="L38" s="35">
        <v>110528</v>
      </c>
      <c r="M38" s="35">
        <v>59641</v>
      </c>
      <c r="N38" s="35">
        <v>25026</v>
      </c>
      <c r="O38" s="35">
        <v>9184</v>
      </c>
      <c r="P38" s="35">
        <f t="shared" si="8"/>
        <v>2300</v>
      </c>
      <c r="Q38" s="65">
        <f t="shared" si="6"/>
        <v>4.1308361530780118E-3</v>
      </c>
      <c r="R38" s="35">
        <v>16</v>
      </c>
      <c r="S38" s="35">
        <v>2284</v>
      </c>
      <c r="U38" s="1">
        <v>556788</v>
      </c>
    </row>
    <row r="39" spans="1:21" x14ac:dyDescent="0.45">
      <c r="A39" s="33" t="s">
        <v>45</v>
      </c>
      <c r="B39" s="32">
        <f t="shared" si="9"/>
        <v>1559299</v>
      </c>
      <c r="C39" s="34">
        <f>SUM(一般接種!D38+一般接種!G38+一般接種!J38+一般接種!M38+医療従事者等!C36)</f>
        <v>564590</v>
      </c>
      <c r="D39" s="30">
        <f t="shared" si="0"/>
        <v>0.8391459762341803</v>
      </c>
      <c r="E39" s="34">
        <f>SUM(一般接種!E38+一般接種!H38+一般接種!K38+一般接種!N38+医療従事者等!D36)</f>
        <v>555362</v>
      </c>
      <c r="F39" s="31">
        <f t="shared" si="1"/>
        <v>0.82543046751335802</v>
      </c>
      <c r="G39" s="29">
        <f t="shared" si="7"/>
        <v>437643</v>
      </c>
      <c r="H39" s="31">
        <f t="shared" si="5"/>
        <v>0.65046558117758968</v>
      </c>
      <c r="I39" s="35">
        <v>4900</v>
      </c>
      <c r="J39" s="35">
        <v>30259</v>
      </c>
      <c r="K39" s="35">
        <v>111389</v>
      </c>
      <c r="L39" s="35">
        <v>142629</v>
      </c>
      <c r="M39" s="35">
        <v>82590</v>
      </c>
      <c r="N39" s="35">
        <v>45518</v>
      </c>
      <c r="O39" s="35">
        <v>20358</v>
      </c>
      <c r="P39" s="35">
        <f t="shared" si="8"/>
        <v>1704</v>
      </c>
      <c r="Q39" s="65">
        <f t="shared" si="6"/>
        <v>2.5326427026745838E-3</v>
      </c>
      <c r="R39" s="35">
        <v>25</v>
      </c>
      <c r="S39" s="35">
        <v>1679</v>
      </c>
      <c r="U39" s="1">
        <v>672815</v>
      </c>
    </row>
    <row r="40" spans="1:21" x14ac:dyDescent="0.45">
      <c r="A40" s="33" t="s">
        <v>46</v>
      </c>
      <c r="B40" s="32">
        <f t="shared" si="9"/>
        <v>4150998</v>
      </c>
      <c r="C40" s="34">
        <f>SUM(一般接種!D39+一般接種!G39+一般接種!J39+一般接種!M39+医療従事者等!C37)</f>
        <v>1515379</v>
      </c>
      <c r="D40" s="30">
        <f t="shared" si="0"/>
        <v>0.80018280792336638</v>
      </c>
      <c r="E40" s="34">
        <f>SUM(一般接種!E39+一般接種!H39+一般接種!K39+一般接種!N39+医療従事者等!D37)</f>
        <v>1485811</v>
      </c>
      <c r="F40" s="31">
        <f t="shared" si="1"/>
        <v>0.78456968060361465</v>
      </c>
      <c r="G40" s="29">
        <f t="shared" si="7"/>
        <v>1144024</v>
      </c>
      <c r="H40" s="31">
        <f t="shared" si="5"/>
        <v>0.60409200381668304</v>
      </c>
      <c r="I40" s="35">
        <v>21845</v>
      </c>
      <c r="J40" s="35">
        <v>137987</v>
      </c>
      <c r="K40" s="35">
        <v>362792</v>
      </c>
      <c r="L40" s="35">
        <v>318168</v>
      </c>
      <c r="M40" s="35">
        <v>163376</v>
      </c>
      <c r="N40" s="35">
        <v>92041</v>
      </c>
      <c r="O40" s="35">
        <v>47815</v>
      </c>
      <c r="P40" s="35">
        <f t="shared" si="8"/>
        <v>5784</v>
      </c>
      <c r="Q40" s="65">
        <f t="shared" si="6"/>
        <v>3.054191301996894E-3</v>
      </c>
      <c r="R40" s="35">
        <v>248</v>
      </c>
      <c r="S40" s="35">
        <v>5536</v>
      </c>
      <c r="U40" s="1">
        <v>1893791</v>
      </c>
    </row>
    <row r="41" spans="1:21" x14ac:dyDescent="0.45">
      <c r="A41" s="33" t="s">
        <v>47</v>
      </c>
      <c r="B41" s="32">
        <f t="shared" si="9"/>
        <v>6149393</v>
      </c>
      <c r="C41" s="34">
        <f>SUM(一般接種!D40+一般接種!G40+一般接種!J40+一般接種!M40+医療従事者等!C38)</f>
        <v>2244175</v>
      </c>
      <c r="D41" s="30">
        <f t="shared" si="0"/>
        <v>0.79794789778103159</v>
      </c>
      <c r="E41" s="34">
        <f>SUM(一般接種!E40+一般接種!H40+一般接種!K40+一般接種!N40+医療従事者等!D38)</f>
        <v>2216963</v>
      </c>
      <c r="F41" s="31">
        <f t="shared" si="1"/>
        <v>0.78827228950876338</v>
      </c>
      <c r="G41" s="29">
        <f t="shared" si="7"/>
        <v>1674826</v>
      </c>
      <c r="H41" s="31">
        <f t="shared" si="5"/>
        <v>0.59550787520982718</v>
      </c>
      <c r="I41" s="35">
        <v>22404</v>
      </c>
      <c r="J41" s="35">
        <v>121274</v>
      </c>
      <c r="K41" s="35">
        <v>545059</v>
      </c>
      <c r="L41" s="35">
        <v>532117</v>
      </c>
      <c r="M41" s="35">
        <v>292488</v>
      </c>
      <c r="N41" s="35">
        <v>116472</v>
      </c>
      <c r="O41" s="35">
        <v>45012</v>
      </c>
      <c r="P41" s="35">
        <f t="shared" si="8"/>
        <v>13429</v>
      </c>
      <c r="Q41" s="65">
        <f t="shared" si="6"/>
        <v>4.7748693035531871E-3</v>
      </c>
      <c r="R41" s="35">
        <v>55</v>
      </c>
      <c r="S41" s="35">
        <v>13374</v>
      </c>
      <c r="U41" s="1">
        <v>2812433</v>
      </c>
    </row>
    <row r="42" spans="1:21" x14ac:dyDescent="0.45">
      <c r="A42" s="33" t="s">
        <v>48</v>
      </c>
      <c r="B42" s="32">
        <f t="shared" si="9"/>
        <v>3111261</v>
      </c>
      <c r="C42" s="34">
        <f>SUM(一般接種!D41+一般接種!G41+一般接種!J41+一般接種!M41+医療従事者等!C39)</f>
        <v>1121785</v>
      </c>
      <c r="D42" s="30">
        <f t="shared" si="0"/>
        <v>0.82720796985495282</v>
      </c>
      <c r="E42" s="34">
        <f>SUM(一般接種!E41+一般接種!H41+一般接種!K41+一般接種!N41+医療従事者等!D39)</f>
        <v>1098509</v>
      </c>
      <c r="F42" s="31">
        <f t="shared" si="1"/>
        <v>0.81004417045814869</v>
      </c>
      <c r="G42" s="29">
        <f t="shared" si="7"/>
        <v>882350</v>
      </c>
      <c r="H42" s="31">
        <f t="shared" si="5"/>
        <v>0.65064780880607032</v>
      </c>
      <c r="I42" s="35">
        <v>44775</v>
      </c>
      <c r="J42" s="35">
        <v>46751</v>
      </c>
      <c r="K42" s="35">
        <v>287067</v>
      </c>
      <c r="L42" s="35">
        <v>309797</v>
      </c>
      <c r="M42" s="35">
        <v>133715</v>
      </c>
      <c r="N42" s="35">
        <v>41851</v>
      </c>
      <c r="O42" s="35">
        <v>18394</v>
      </c>
      <c r="P42" s="35">
        <f t="shared" si="8"/>
        <v>8617</v>
      </c>
      <c r="Q42" s="65">
        <f t="shared" si="6"/>
        <v>6.3542043049605122E-3</v>
      </c>
      <c r="R42" s="35">
        <v>396</v>
      </c>
      <c r="S42" s="35">
        <v>8221</v>
      </c>
      <c r="U42" s="1">
        <v>1356110</v>
      </c>
    </row>
    <row r="43" spans="1:21" x14ac:dyDescent="0.45">
      <c r="A43" s="33" t="s">
        <v>49</v>
      </c>
      <c r="B43" s="32">
        <f t="shared" si="9"/>
        <v>1662524</v>
      </c>
      <c r="C43" s="34">
        <f>SUM(一般接種!D42+一般接種!G42+一般接種!J42+一般接種!M42+医療従事者等!C40)</f>
        <v>599600</v>
      </c>
      <c r="D43" s="30">
        <f t="shared" si="0"/>
        <v>0.81583892215650333</v>
      </c>
      <c r="E43" s="34">
        <f>SUM(一般接種!E42+一般接種!H42+一般接種!K42+一般接種!N42+医療従事者等!D40)</f>
        <v>592250</v>
      </c>
      <c r="F43" s="31">
        <f t="shared" si="1"/>
        <v>0.80583822823080242</v>
      </c>
      <c r="G43" s="29">
        <f t="shared" si="7"/>
        <v>468272</v>
      </c>
      <c r="H43" s="31">
        <f t="shared" si="5"/>
        <v>0.63714897224161138</v>
      </c>
      <c r="I43" s="35">
        <v>7926</v>
      </c>
      <c r="J43" s="35">
        <v>39722</v>
      </c>
      <c r="K43" s="35">
        <v>152834</v>
      </c>
      <c r="L43" s="35">
        <v>160450</v>
      </c>
      <c r="M43" s="35">
        <v>67283</v>
      </c>
      <c r="N43" s="35">
        <v>28996</v>
      </c>
      <c r="O43" s="35">
        <v>11061</v>
      </c>
      <c r="P43" s="35">
        <f t="shared" si="8"/>
        <v>2402</v>
      </c>
      <c r="Q43" s="65">
        <f t="shared" si="6"/>
        <v>3.2682539876916629E-3</v>
      </c>
      <c r="R43" s="35">
        <v>8</v>
      </c>
      <c r="S43" s="35">
        <v>2394</v>
      </c>
      <c r="U43" s="1">
        <v>734949</v>
      </c>
    </row>
    <row r="44" spans="1:21" x14ac:dyDescent="0.45">
      <c r="A44" s="33" t="s">
        <v>50</v>
      </c>
      <c r="B44" s="32">
        <f t="shared" si="9"/>
        <v>2155351</v>
      </c>
      <c r="C44" s="34">
        <f>SUM(一般接種!D43+一般接種!G43+一般接種!J43+一般接種!M43+医療従事者等!C41)</f>
        <v>779976</v>
      </c>
      <c r="D44" s="30">
        <f t="shared" si="0"/>
        <v>0.80088222972473444</v>
      </c>
      <c r="E44" s="34">
        <f>SUM(一般接種!E43+一般接種!H43+一般接種!K43+一般接種!N43+医療従事者等!D41)</f>
        <v>771577</v>
      </c>
      <c r="F44" s="31">
        <f t="shared" si="1"/>
        <v>0.79225810558827636</v>
      </c>
      <c r="G44" s="29">
        <f t="shared" si="7"/>
        <v>597772</v>
      </c>
      <c r="H44" s="31">
        <f t="shared" si="5"/>
        <v>0.61379449140359954</v>
      </c>
      <c r="I44" s="35">
        <v>9392</v>
      </c>
      <c r="J44" s="35">
        <v>48472</v>
      </c>
      <c r="K44" s="35">
        <v>170707</v>
      </c>
      <c r="L44" s="35">
        <v>187060</v>
      </c>
      <c r="M44" s="35">
        <v>113922</v>
      </c>
      <c r="N44" s="35">
        <v>52740</v>
      </c>
      <c r="O44" s="35">
        <v>15479</v>
      </c>
      <c r="P44" s="35">
        <f t="shared" si="8"/>
        <v>6026</v>
      </c>
      <c r="Q44" s="65">
        <f t="shared" si="6"/>
        <v>6.1875189958681418E-3</v>
      </c>
      <c r="R44" s="35">
        <v>147</v>
      </c>
      <c r="S44" s="35">
        <v>5879</v>
      </c>
      <c r="U44" s="1">
        <v>973896</v>
      </c>
    </row>
    <row r="45" spans="1:21" x14ac:dyDescent="0.45">
      <c r="A45" s="33" t="s">
        <v>51</v>
      </c>
      <c r="B45" s="32">
        <f t="shared" si="9"/>
        <v>3084729</v>
      </c>
      <c r="C45" s="34">
        <f>SUM(一般接種!D44+一般接種!G44+一般接種!J44+一般接種!M44+医療従事者等!C42)</f>
        <v>1114024</v>
      </c>
      <c r="D45" s="30">
        <f t="shared" si="0"/>
        <v>0.82141895962230294</v>
      </c>
      <c r="E45" s="34">
        <f>SUM(一般接種!E44+一般接種!H44+一般接種!K44+一般接種!N44+医療従事者等!D42)</f>
        <v>1102804</v>
      </c>
      <c r="F45" s="31">
        <f t="shared" si="1"/>
        <v>0.81314595946524859</v>
      </c>
      <c r="G45" s="29">
        <f t="shared" si="7"/>
        <v>863964</v>
      </c>
      <c r="H45" s="31">
        <f t="shared" si="5"/>
        <v>0.63703870835020004</v>
      </c>
      <c r="I45" s="35">
        <v>12481</v>
      </c>
      <c r="J45" s="35">
        <v>59187</v>
      </c>
      <c r="K45" s="35">
        <v>279949</v>
      </c>
      <c r="L45" s="35">
        <v>271657</v>
      </c>
      <c r="M45" s="35">
        <v>142376</v>
      </c>
      <c r="N45" s="35">
        <v>71619</v>
      </c>
      <c r="O45" s="35">
        <v>26695</v>
      </c>
      <c r="P45" s="35">
        <f t="shared" si="8"/>
        <v>3937</v>
      </c>
      <c r="Q45" s="65">
        <f t="shared" si="6"/>
        <v>2.9029234953941805E-3</v>
      </c>
      <c r="R45" s="35">
        <v>211</v>
      </c>
      <c r="S45" s="35">
        <v>3726</v>
      </c>
      <c r="U45" s="1">
        <v>1356219</v>
      </c>
    </row>
    <row r="46" spans="1:21" x14ac:dyDescent="0.45">
      <c r="A46" s="33" t="s">
        <v>52</v>
      </c>
      <c r="B46" s="32">
        <f t="shared" si="9"/>
        <v>1560877</v>
      </c>
      <c r="C46" s="34">
        <f>SUM(一般接種!D45+一般接種!G45+一般接種!J45+一般接種!M45+医療従事者等!C43)</f>
        <v>565933</v>
      </c>
      <c r="D46" s="30">
        <f t="shared" si="0"/>
        <v>0.80713011308290317</v>
      </c>
      <c r="E46" s="34">
        <f>SUM(一般接種!E45+一般接種!H45+一般接種!K45+一般接種!N45+医療従事者等!D43)</f>
        <v>558456</v>
      </c>
      <c r="F46" s="31">
        <f t="shared" si="1"/>
        <v>0.79646646234064067</v>
      </c>
      <c r="G46" s="29">
        <f t="shared" si="7"/>
        <v>432281</v>
      </c>
      <c r="H46" s="31">
        <f t="shared" si="5"/>
        <v>0.61651646469386034</v>
      </c>
      <c r="I46" s="35">
        <v>10595</v>
      </c>
      <c r="J46" s="35">
        <v>33513</v>
      </c>
      <c r="K46" s="35">
        <v>140993</v>
      </c>
      <c r="L46" s="35">
        <v>125401</v>
      </c>
      <c r="M46" s="35">
        <v>73268</v>
      </c>
      <c r="N46" s="35">
        <v>36041</v>
      </c>
      <c r="O46" s="35">
        <v>12470</v>
      </c>
      <c r="P46" s="35">
        <f t="shared" si="8"/>
        <v>4207</v>
      </c>
      <c r="Q46" s="65">
        <f t="shared" si="6"/>
        <v>5.9999971476124804E-3</v>
      </c>
      <c r="R46" s="35">
        <v>167</v>
      </c>
      <c r="S46" s="35">
        <v>4040</v>
      </c>
      <c r="U46" s="1">
        <v>701167</v>
      </c>
    </row>
    <row r="47" spans="1:21" x14ac:dyDescent="0.45">
      <c r="A47" s="33" t="s">
        <v>53</v>
      </c>
      <c r="B47" s="32">
        <f t="shared" si="9"/>
        <v>11212430</v>
      </c>
      <c r="C47" s="34">
        <f>SUM(一般接種!D46+一般接種!G46+一般接種!J46+一般接種!M46+医療従事者等!C44)</f>
        <v>4134125</v>
      </c>
      <c r="D47" s="30">
        <f t="shared" si="0"/>
        <v>0.80678919707972219</v>
      </c>
      <c r="E47" s="34">
        <f>SUM(一般接種!E46+一般接種!H46+一般接種!K46+一般接種!N46+医療従事者等!D44)</f>
        <v>4053038</v>
      </c>
      <c r="F47" s="31">
        <f t="shared" si="1"/>
        <v>0.79096478063764475</v>
      </c>
      <c r="G47" s="29">
        <f t="shared" si="7"/>
        <v>2992087</v>
      </c>
      <c r="H47" s="31">
        <f t="shared" si="5"/>
        <v>0.58391641963478969</v>
      </c>
      <c r="I47" s="35">
        <v>43819</v>
      </c>
      <c r="J47" s="35">
        <v>229831</v>
      </c>
      <c r="K47" s="35">
        <v>929385</v>
      </c>
      <c r="L47" s="35">
        <v>1024033</v>
      </c>
      <c r="M47" s="35">
        <v>490446</v>
      </c>
      <c r="N47" s="35">
        <v>192350</v>
      </c>
      <c r="O47" s="35">
        <v>82223</v>
      </c>
      <c r="P47" s="35">
        <f t="shared" si="8"/>
        <v>33180</v>
      </c>
      <c r="Q47" s="65">
        <f t="shared" si="6"/>
        <v>6.4751950071914085E-3</v>
      </c>
      <c r="R47" s="35">
        <v>75</v>
      </c>
      <c r="S47" s="35">
        <v>33105</v>
      </c>
      <c r="U47" s="1">
        <v>5124170</v>
      </c>
    </row>
    <row r="48" spans="1:21" x14ac:dyDescent="0.45">
      <c r="A48" s="33" t="s">
        <v>54</v>
      </c>
      <c r="B48" s="32">
        <f t="shared" si="9"/>
        <v>1801753</v>
      </c>
      <c r="C48" s="34">
        <f>SUM(一般接種!D47+一般接種!G47+一般接種!J47+一般接種!M47+医療従事者等!C45)</f>
        <v>658050</v>
      </c>
      <c r="D48" s="30">
        <f t="shared" si="0"/>
        <v>0.80424383602494187</v>
      </c>
      <c r="E48" s="34">
        <f>SUM(一般接種!E47+一般接種!H47+一般接種!K47+一般接種!N47+医療従事者等!D45)</f>
        <v>650061</v>
      </c>
      <c r="F48" s="31">
        <f t="shared" si="1"/>
        <v>0.79447998220531835</v>
      </c>
      <c r="G48" s="29">
        <f t="shared" si="7"/>
        <v>488086</v>
      </c>
      <c r="H48" s="31">
        <f t="shared" si="5"/>
        <v>0.59652025978279732</v>
      </c>
      <c r="I48" s="35">
        <v>8398</v>
      </c>
      <c r="J48" s="35">
        <v>56451</v>
      </c>
      <c r="K48" s="35">
        <v>165682</v>
      </c>
      <c r="L48" s="35">
        <v>147038</v>
      </c>
      <c r="M48" s="35">
        <v>63217</v>
      </c>
      <c r="N48" s="35">
        <v>32292</v>
      </c>
      <c r="O48" s="35">
        <v>15008</v>
      </c>
      <c r="P48" s="35">
        <f t="shared" si="8"/>
        <v>5556</v>
      </c>
      <c r="Q48" s="65">
        <f t="shared" si="6"/>
        <v>6.7903331858590946E-3</v>
      </c>
      <c r="R48" s="35">
        <v>41</v>
      </c>
      <c r="S48" s="35">
        <v>5515</v>
      </c>
      <c r="U48" s="1">
        <v>818222</v>
      </c>
    </row>
    <row r="49" spans="1:21" x14ac:dyDescent="0.45">
      <c r="A49" s="33" t="s">
        <v>55</v>
      </c>
      <c r="B49" s="32">
        <f t="shared" si="9"/>
        <v>3057712</v>
      </c>
      <c r="C49" s="34">
        <f>SUM(一般接種!D48+一般接種!G48+一般接種!J48+一般接種!M48+医療従事者等!C46)</f>
        <v>1100892</v>
      </c>
      <c r="D49" s="30">
        <f t="shared" si="0"/>
        <v>0.82405920035211211</v>
      </c>
      <c r="E49" s="34">
        <f>SUM(一般接種!E48+一般接種!H48+一般接種!K48+一般接種!N48+医療従事者等!D46)</f>
        <v>1084585</v>
      </c>
      <c r="F49" s="31">
        <f t="shared" si="1"/>
        <v>0.81185279556386603</v>
      </c>
      <c r="G49" s="29">
        <f t="shared" si="7"/>
        <v>868103</v>
      </c>
      <c r="H49" s="31">
        <f t="shared" si="5"/>
        <v>0.64980785036431332</v>
      </c>
      <c r="I49" s="35">
        <v>14888</v>
      </c>
      <c r="J49" s="35">
        <v>65868</v>
      </c>
      <c r="K49" s="35">
        <v>277815</v>
      </c>
      <c r="L49" s="35">
        <v>302225</v>
      </c>
      <c r="M49" s="35">
        <v>132549</v>
      </c>
      <c r="N49" s="35">
        <v>51809</v>
      </c>
      <c r="O49" s="35">
        <v>22949</v>
      </c>
      <c r="P49" s="35">
        <f t="shared" si="8"/>
        <v>4132</v>
      </c>
      <c r="Q49" s="65">
        <f t="shared" si="6"/>
        <v>3.0929579067292047E-3</v>
      </c>
      <c r="R49" s="35">
        <v>81</v>
      </c>
      <c r="S49" s="35">
        <v>4051</v>
      </c>
      <c r="U49" s="1">
        <v>1335938</v>
      </c>
    </row>
    <row r="50" spans="1:21" x14ac:dyDescent="0.45">
      <c r="A50" s="33" t="s">
        <v>56</v>
      </c>
      <c r="B50" s="32">
        <f t="shared" si="9"/>
        <v>4046935</v>
      </c>
      <c r="C50" s="34">
        <f>SUM(一般接種!D49+一般接種!G49+一般接種!J49+一般接種!M49+医療従事者等!C47)</f>
        <v>1459785</v>
      </c>
      <c r="D50" s="30">
        <f t="shared" si="0"/>
        <v>0.83006234913811483</v>
      </c>
      <c r="E50" s="34">
        <f>SUM(一般接種!E49+一般接種!H49+一般接種!K49+一般接種!N49+医療従事者等!D47)</f>
        <v>1443896</v>
      </c>
      <c r="F50" s="31">
        <f t="shared" si="1"/>
        <v>0.821027552462265</v>
      </c>
      <c r="G50" s="29">
        <f t="shared" si="7"/>
        <v>1135189</v>
      </c>
      <c r="H50" s="31">
        <f t="shared" si="5"/>
        <v>0.6454907044912418</v>
      </c>
      <c r="I50" s="35">
        <v>21247</v>
      </c>
      <c r="J50" s="35">
        <v>78047</v>
      </c>
      <c r="K50" s="35">
        <v>344192</v>
      </c>
      <c r="L50" s="35">
        <v>429438</v>
      </c>
      <c r="M50" s="35">
        <v>176569</v>
      </c>
      <c r="N50" s="35">
        <v>65834</v>
      </c>
      <c r="O50" s="35">
        <v>19862</v>
      </c>
      <c r="P50" s="35">
        <f t="shared" si="8"/>
        <v>8065</v>
      </c>
      <c r="Q50" s="65">
        <f t="shared" si="6"/>
        <v>4.5859169985983531E-3</v>
      </c>
      <c r="R50" s="35">
        <v>107</v>
      </c>
      <c r="S50" s="35">
        <v>7958</v>
      </c>
      <c r="U50" s="1">
        <v>1758645</v>
      </c>
    </row>
    <row r="51" spans="1:21" x14ac:dyDescent="0.45">
      <c r="A51" s="33" t="s">
        <v>57</v>
      </c>
      <c r="B51" s="32">
        <f t="shared" si="9"/>
        <v>2552317</v>
      </c>
      <c r="C51" s="34">
        <f>SUM(一般接種!D50+一般接種!G50+一般接種!J50+一般接種!M50+医療従事者等!C48)</f>
        <v>925968</v>
      </c>
      <c r="D51" s="30">
        <f t="shared" si="0"/>
        <v>0.81101405660302994</v>
      </c>
      <c r="E51" s="34">
        <f>SUM(一般接種!E50+一般接種!H50+一般接種!K50+一般接種!N50+医療従事者等!D48)</f>
        <v>910630</v>
      </c>
      <c r="F51" s="31">
        <f t="shared" si="1"/>
        <v>0.79758018674988462</v>
      </c>
      <c r="G51" s="29">
        <f t="shared" si="7"/>
        <v>708953</v>
      </c>
      <c r="H51" s="31">
        <f t="shared" si="5"/>
        <v>0.62094030082128959</v>
      </c>
      <c r="I51" s="35">
        <v>19397</v>
      </c>
      <c r="J51" s="35">
        <v>50865</v>
      </c>
      <c r="K51" s="35">
        <v>216535</v>
      </c>
      <c r="L51" s="35">
        <v>218811</v>
      </c>
      <c r="M51" s="35">
        <v>116312</v>
      </c>
      <c r="N51" s="35">
        <v>63316</v>
      </c>
      <c r="O51" s="35">
        <v>23717</v>
      </c>
      <c r="P51" s="35">
        <f t="shared" si="8"/>
        <v>6766</v>
      </c>
      <c r="Q51" s="65">
        <f t="shared" si="6"/>
        <v>5.9260375163894437E-3</v>
      </c>
      <c r="R51" s="35">
        <v>242</v>
      </c>
      <c r="S51" s="35">
        <v>6524</v>
      </c>
      <c r="U51" s="1">
        <v>1141741</v>
      </c>
    </row>
    <row r="52" spans="1:21" x14ac:dyDescent="0.45">
      <c r="A52" s="33" t="s">
        <v>58</v>
      </c>
      <c r="B52" s="32">
        <f t="shared" si="9"/>
        <v>2396927</v>
      </c>
      <c r="C52" s="34">
        <f>SUM(一般接種!D51+一般接種!G51+一般接種!J51+一般接種!M51+医療従事者等!C49)</f>
        <v>870876</v>
      </c>
      <c r="D52" s="30">
        <f t="shared" si="0"/>
        <v>0.80099628325274708</v>
      </c>
      <c r="E52" s="34">
        <f>SUM(一般接種!E51+一般接種!H51+一般接種!K51+一般接種!N51+医療従事者等!D49)</f>
        <v>859119</v>
      </c>
      <c r="F52" s="31">
        <f t="shared" si="1"/>
        <v>0.79018267339072024</v>
      </c>
      <c r="G52" s="29">
        <f t="shared" si="7"/>
        <v>661457</v>
      </c>
      <c r="H52" s="31">
        <f t="shared" si="5"/>
        <v>0.60838121446854931</v>
      </c>
      <c r="I52" s="35">
        <v>10939</v>
      </c>
      <c r="J52" s="35">
        <v>46229</v>
      </c>
      <c r="K52" s="35">
        <v>186569</v>
      </c>
      <c r="L52" s="35">
        <v>215352</v>
      </c>
      <c r="M52" s="35">
        <v>121917</v>
      </c>
      <c r="N52" s="35">
        <v>56858</v>
      </c>
      <c r="O52" s="35">
        <v>23593</v>
      </c>
      <c r="P52" s="35">
        <f t="shared" si="8"/>
        <v>5475</v>
      </c>
      <c r="Q52" s="65">
        <f t="shared" si="6"/>
        <v>5.035682061290919E-3</v>
      </c>
      <c r="R52" s="35">
        <v>156</v>
      </c>
      <c r="S52" s="35">
        <v>5319</v>
      </c>
      <c r="U52" s="1">
        <v>1087241</v>
      </c>
    </row>
    <row r="53" spans="1:21" x14ac:dyDescent="0.45">
      <c r="A53" s="33" t="s">
        <v>59</v>
      </c>
      <c r="B53" s="32">
        <f t="shared" si="9"/>
        <v>3640747</v>
      </c>
      <c r="C53" s="34">
        <f>SUM(一般接種!D52+一般接種!G52+一般接種!J52+一般接種!M52+医療従事者等!C50)</f>
        <v>1321023</v>
      </c>
      <c r="D53" s="30">
        <f t="shared" si="0"/>
        <v>0.81669806252422694</v>
      </c>
      <c r="E53" s="34">
        <f>SUM(一般接種!E52+一般接種!H52+一般接種!K52+一般接種!N52+医療従事者等!D50)</f>
        <v>1298001</v>
      </c>
      <c r="F53" s="31">
        <f t="shared" si="1"/>
        <v>0.80246513637878303</v>
      </c>
      <c r="G53" s="29">
        <f t="shared" si="7"/>
        <v>1016894</v>
      </c>
      <c r="H53" s="31">
        <f t="shared" si="5"/>
        <v>0.6286759273627418</v>
      </c>
      <c r="I53" s="35">
        <v>17302</v>
      </c>
      <c r="J53" s="35">
        <v>70629</v>
      </c>
      <c r="K53" s="35">
        <v>342125</v>
      </c>
      <c r="L53" s="35">
        <v>301857</v>
      </c>
      <c r="M53" s="35">
        <v>171948</v>
      </c>
      <c r="N53" s="35">
        <v>82295</v>
      </c>
      <c r="O53" s="35">
        <v>30738</v>
      </c>
      <c r="P53" s="35">
        <f t="shared" si="8"/>
        <v>4829</v>
      </c>
      <c r="Q53" s="65">
        <f t="shared" si="6"/>
        <v>2.985440029378362E-3</v>
      </c>
      <c r="R53" s="35">
        <v>101</v>
      </c>
      <c r="S53" s="35">
        <v>4728</v>
      </c>
      <c r="U53" s="1">
        <v>1617517</v>
      </c>
    </row>
    <row r="54" spans="1:21" x14ac:dyDescent="0.45">
      <c r="A54" s="33" t="s">
        <v>60</v>
      </c>
      <c r="B54" s="32">
        <f t="shared" si="9"/>
        <v>2780601</v>
      </c>
      <c r="C54" s="34">
        <f>SUM(一般接種!D53+一般接種!G53+一般接種!J53+一般接種!M53+医療従事者等!C51)</f>
        <v>1059151</v>
      </c>
      <c r="D54" s="37">
        <f t="shared" si="0"/>
        <v>0.71317632672959319</v>
      </c>
      <c r="E54" s="34">
        <f>SUM(一般接種!E53+一般接種!H53+一般接種!K53+一般接種!N53+医療従事者等!D51)</f>
        <v>1037837</v>
      </c>
      <c r="F54" s="31">
        <f t="shared" si="1"/>
        <v>0.6988246051828878</v>
      </c>
      <c r="G54" s="29">
        <f t="shared" si="7"/>
        <v>677700</v>
      </c>
      <c r="H54" s="31">
        <f t="shared" si="5"/>
        <v>0.45632737600648571</v>
      </c>
      <c r="I54" s="35">
        <v>17263</v>
      </c>
      <c r="J54" s="35">
        <v>58382</v>
      </c>
      <c r="K54" s="35">
        <v>210929</v>
      </c>
      <c r="L54" s="35">
        <v>190982</v>
      </c>
      <c r="M54" s="35">
        <v>117636</v>
      </c>
      <c r="N54" s="35">
        <v>58275</v>
      </c>
      <c r="O54" s="35">
        <v>24233</v>
      </c>
      <c r="P54" s="35">
        <f t="shared" si="8"/>
        <v>5913</v>
      </c>
      <c r="Q54" s="65">
        <f t="shared" si="6"/>
        <v>3.9815018065904526E-3</v>
      </c>
      <c r="R54" s="35">
        <v>14</v>
      </c>
      <c r="S54" s="35">
        <v>5899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20" sqref="F20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W2" s="49" t="str">
        <f>'進捗状況 (都道府県別)'!H3</f>
        <v>（7月1日公表時点）</v>
      </c>
    </row>
    <row r="3" spans="1:23" ht="37.5" customHeight="1" x14ac:dyDescent="0.45">
      <c r="A3" s="119" t="s">
        <v>3</v>
      </c>
      <c r="B3" s="132" t="s">
        <v>119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120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121</v>
      </c>
      <c r="D4" s="123"/>
      <c r="E4" s="123"/>
      <c r="F4" s="124" t="s">
        <v>122</v>
      </c>
      <c r="G4" s="125"/>
      <c r="H4" s="126"/>
      <c r="I4" s="124" t="s">
        <v>123</v>
      </c>
      <c r="J4" s="125"/>
      <c r="K4" s="126"/>
      <c r="L4" s="129" t="s">
        <v>124</v>
      </c>
      <c r="M4" s="130"/>
      <c r="N4" s="131"/>
      <c r="P4" s="98" t="s">
        <v>125</v>
      </c>
      <c r="Q4" s="98"/>
      <c r="R4" s="127" t="s">
        <v>126</v>
      </c>
      <c r="S4" s="127"/>
      <c r="T4" s="128" t="s">
        <v>123</v>
      </c>
      <c r="U4" s="128"/>
      <c r="V4" s="114" t="s">
        <v>127</v>
      </c>
      <c r="W4" s="114"/>
    </row>
    <row r="5" spans="1:23" ht="36" x14ac:dyDescent="0.45">
      <c r="A5" s="121"/>
      <c r="B5" s="122"/>
      <c r="C5" s="38" t="s">
        <v>128</v>
      </c>
      <c r="D5" s="38" t="s">
        <v>96</v>
      </c>
      <c r="E5" s="38" t="s">
        <v>97</v>
      </c>
      <c r="F5" s="38" t="s">
        <v>128</v>
      </c>
      <c r="G5" s="38" t="s">
        <v>96</v>
      </c>
      <c r="H5" s="38" t="s">
        <v>97</v>
      </c>
      <c r="I5" s="38" t="s">
        <v>128</v>
      </c>
      <c r="J5" s="38" t="s">
        <v>96</v>
      </c>
      <c r="K5" s="38" t="s">
        <v>97</v>
      </c>
      <c r="L5" s="68" t="s">
        <v>128</v>
      </c>
      <c r="M5" s="68" t="s">
        <v>96</v>
      </c>
      <c r="N5" s="68" t="s">
        <v>97</v>
      </c>
      <c r="P5" s="39" t="s">
        <v>129</v>
      </c>
      <c r="Q5" s="39" t="s">
        <v>130</v>
      </c>
      <c r="R5" s="39" t="s">
        <v>131</v>
      </c>
      <c r="S5" s="39" t="s">
        <v>132</v>
      </c>
      <c r="T5" s="39" t="s">
        <v>131</v>
      </c>
      <c r="U5" s="39" t="s">
        <v>130</v>
      </c>
      <c r="V5" s="39" t="s">
        <v>133</v>
      </c>
      <c r="W5" s="39" t="s">
        <v>130</v>
      </c>
    </row>
    <row r="6" spans="1:23" x14ac:dyDescent="0.45">
      <c r="A6" s="28" t="s">
        <v>134</v>
      </c>
      <c r="B6" s="40">
        <f>SUM(B7:B53)</f>
        <v>193735181</v>
      </c>
      <c r="C6" s="40">
        <f>SUM(C7:C53)</f>
        <v>161278220</v>
      </c>
      <c r="D6" s="40">
        <f>SUM(D7:D53)</f>
        <v>80913253</v>
      </c>
      <c r="E6" s="41">
        <f>SUM(E7:E53)</f>
        <v>80364967</v>
      </c>
      <c r="F6" s="41">
        <f t="shared" ref="F6:T6" si="0">SUM(F7:F53)</f>
        <v>32330826</v>
      </c>
      <c r="G6" s="41">
        <f>SUM(G7:G53)</f>
        <v>16215439</v>
      </c>
      <c r="H6" s="41">
        <f t="shared" ref="H6:N6" si="1">SUM(H7:H53)</f>
        <v>16115387</v>
      </c>
      <c r="I6" s="41">
        <f>SUM(I7:I53)</f>
        <v>117526</v>
      </c>
      <c r="J6" s="41">
        <f t="shared" si="1"/>
        <v>58707</v>
      </c>
      <c r="K6" s="41">
        <f t="shared" si="1"/>
        <v>58819</v>
      </c>
      <c r="L6" s="69">
        <f>SUM(L7:L53)</f>
        <v>8609</v>
      </c>
      <c r="M6" s="69">
        <f t="shared" si="1"/>
        <v>6684</v>
      </c>
      <c r="N6" s="69">
        <f t="shared" si="1"/>
        <v>1925</v>
      </c>
      <c r="O6" s="42"/>
      <c r="P6" s="41">
        <f>SUM(P7:P53)</f>
        <v>177120330</v>
      </c>
      <c r="Q6" s="43">
        <f>C6/P6</f>
        <v>0.91055735950808137</v>
      </c>
      <c r="R6" s="41">
        <f t="shared" si="0"/>
        <v>34261550</v>
      </c>
      <c r="S6" s="44">
        <f>F6/R6</f>
        <v>0.94364749989419627</v>
      </c>
      <c r="T6" s="41">
        <f t="shared" si="0"/>
        <v>202140</v>
      </c>
      <c r="U6" s="44">
        <f>I6/T6</f>
        <v>0.58140892450776693</v>
      </c>
      <c r="V6" s="41">
        <f t="shared" ref="V6" si="2">SUM(V7:V53)</f>
        <v>199870</v>
      </c>
      <c r="W6" s="44">
        <f>L6/V6</f>
        <v>4.3072997448341421E-2</v>
      </c>
    </row>
    <row r="7" spans="1:23" x14ac:dyDescent="0.45">
      <c r="A7" s="45" t="s">
        <v>14</v>
      </c>
      <c r="B7" s="40">
        <v>7952881</v>
      </c>
      <c r="C7" s="40">
        <v>6454245</v>
      </c>
      <c r="D7" s="40">
        <v>3239214</v>
      </c>
      <c r="E7" s="41">
        <v>3215031</v>
      </c>
      <c r="F7" s="46">
        <v>1497531</v>
      </c>
      <c r="G7" s="41">
        <v>750799</v>
      </c>
      <c r="H7" s="41">
        <v>746732</v>
      </c>
      <c r="I7" s="41">
        <v>866</v>
      </c>
      <c r="J7" s="41">
        <v>425</v>
      </c>
      <c r="K7" s="41">
        <v>441</v>
      </c>
      <c r="L7" s="69">
        <v>239</v>
      </c>
      <c r="M7" s="69">
        <v>186</v>
      </c>
      <c r="N7" s="69">
        <v>53</v>
      </c>
      <c r="O7" s="42"/>
      <c r="P7" s="41">
        <v>7433760</v>
      </c>
      <c r="Q7" s="43">
        <v>0.86823424485051981</v>
      </c>
      <c r="R7" s="47">
        <v>1518500</v>
      </c>
      <c r="S7" s="43">
        <v>0.98619097793875532</v>
      </c>
      <c r="T7" s="41">
        <v>900</v>
      </c>
      <c r="U7" s="44">
        <v>0.9622222222222222</v>
      </c>
      <c r="V7" s="41">
        <v>990</v>
      </c>
      <c r="W7" s="44">
        <v>0.24141414141414141</v>
      </c>
    </row>
    <row r="8" spans="1:23" x14ac:dyDescent="0.45">
      <c r="A8" s="45" t="s">
        <v>15</v>
      </c>
      <c r="B8" s="40">
        <v>2045557</v>
      </c>
      <c r="C8" s="40">
        <v>1854623</v>
      </c>
      <c r="D8" s="40">
        <v>930530</v>
      </c>
      <c r="E8" s="41">
        <v>924093</v>
      </c>
      <c r="F8" s="46">
        <v>188447</v>
      </c>
      <c r="G8" s="41">
        <v>94669</v>
      </c>
      <c r="H8" s="41">
        <v>93778</v>
      </c>
      <c r="I8" s="41">
        <v>2418</v>
      </c>
      <c r="J8" s="41">
        <v>1214</v>
      </c>
      <c r="K8" s="41">
        <v>1204</v>
      </c>
      <c r="L8" s="69">
        <v>69</v>
      </c>
      <c r="M8" s="69">
        <v>66</v>
      </c>
      <c r="N8" s="69">
        <v>3</v>
      </c>
      <c r="O8" s="42"/>
      <c r="P8" s="41">
        <v>1921955</v>
      </c>
      <c r="Q8" s="43">
        <v>0.96496692170212106</v>
      </c>
      <c r="R8" s="47">
        <v>186500</v>
      </c>
      <c r="S8" s="43">
        <v>1.0104396782841822</v>
      </c>
      <c r="T8" s="41">
        <v>3800</v>
      </c>
      <c r="U8" s="44">
        <v>0.63631578947368417</v>
      </c>
      <c r="V8" s="41">
        <v>800</v>
      </c>
      <c r="W8" s="44">
        <v>8.6249999999999993E-2</v>
      </c>
    </row>
    <row r="9" spans="1:23" x14ac:dyDescent="0.45">
      <c r="A9" s="45" t="s">
        <v>16</v>
      </c>
      <c r="B9" s="40">
        <v>1966683</v>
      </c>
      <c r="C9" s="40">
        <v>1722026</v>
      </c>
      <c r="D9" s="40">
        <v>864052</v>
      </c>
      <c r="E9" s="41">
        <v>857974</v>
      </c>
      <c r="F9" s="46">
        <v>244558</v>
      </c>
      <c r="G9" s="41">
        <v>122745</v>
      </c>
      <c r="H9" s="41">
        <v>121813</v>
      </c>
      <c r="I9" s="41">
        <v>98</v>
      </c>
      <c r="J9" s="41">
        <v>50</v>
      </c>
      <c r="K9" s="41">
        <v>48</v>
      </c>
      <c r="L9" s="69">
        <v>1</v>
      </c>
      <c r="M9" s="69">
        <v>1</v>
      </c>
      <c r="N9" s="69">
        <v>0</v>
      </c>
      <c r="O9" s="42"/>
      <c r="P9" s="41">
        <v>1879585</v>
      </c>
      <c r="Q9" s="43">
        <v>0.91617351702636485</v>
      </c>
      <c r="R9" s="47">
        <v>227500</v>
      </c>
      <c r="S9" s="43">
        <v>1.0749802197802198</v>
      </c>
      <c r="T9" s="41">
        <v>260</v>
      </c>
      <c r="U9" s="44">
        <v>0.37692307692307692</v>
      </c>
      <c r="V9" s="41">
        <v>500</v>
      </c>
      <c r="W9" s="44">
        <v>2E-3</v>
      </c>
    </row>
    <row r="10" spans="1:23" x14ac:dyDescent="0.45">
      <c r="A10" s="45" t="s">
        <v>17</v>
      </c>
      <c r="B10" s="40">
        <v>3555457</v>
      </c>
      <c r="C10" s="40">
        <v>2813503</v>
      </c>
      <c r="D10" s="40">
        <v>1411618</v>
      </c>
      <c r="E10" s="41">
        <v>1401885</v>
      </c>
      <c r="F10" s="46">
        <v>741803</v>
      </c>
      <c r="G10" s="41">
        <v>371799</v>
      </c>
      <c r="H10" s="41">
        <v>370004</v>
      </c>
      <c r="I10" s="41">
        <v>54</v>
      </c>
      <c r="J10" s="41">
        <v>21</v>
      </c>
      <c r="K10" s="41">
        <v>33</v>
      </c>
      <c r="L10" s="69">
        <v>97</v>
      </c>
      <c r="M10" s="69">
        <v>93</v>
      </c>
      <c r="N10" s="69">
        <v>4</v>
      </c>
      <c r="O10" s="42"/>
      <c r="P10" s="41">
        <v>3169865</v>
      </c>
      <c r="Q10" s="43">
        <v>0.8875781776195516</v>
      </c>
      <c r="R10" s="47">
        <v>854400</v>
      </c>
      <c r="S10" s="43">
        <v>0.86821512172284643</v>
      </c>
      <c r="T10" s="41">
        <v>240</v>
      </c>
      <c r="U10" s="44">
        <v>0.22500000000000001</v>
      </c>
      <c r="V10" s="41">
        <v>2510</v>
      </c>
      <c r="W10" s="44">
        <v>3.8645418326693229E-2</v>
      </c>
    </row>
    <row r="11" spans="1:23" x14ac:dyDescent="0.45">
      <c r="A11" s="45" t="s">
        <v>18</v>
      </c>
      <c r="B11" s="40">
        <v>1590133</v>
      </c>
      <c r="C11" s="40">
        <v>1493936</v>
      </c>
      <c r="D11" s="40">
        <v>749097</v>
      </c>
      <c r="E11" s="41">
        <v>744839</v>
      </c>
      <c r="F11" s="46">
        <v>96121</v>
      </c>
      <c r="G11" s="41">
        <v>48360</v>
      </c>
      <c r="H11" s="41">
        <v>47761</v>
      </c>
      <c r="I11" s="41">
        <v>67</v>
      </c>
      <c r="J11" s="41">
        <v>34</v>
      </c>
      <c r="K11" s="41">
        <v>33</v>
      </c>
      <c r="L11" s="69">
        <v>9</v>
      </c>
      <c r="M11" s="69">
        <v>9</v>
      </c>
      <c r="N11" s="69">
        <v>0</v>
      </c>
      <c r="O11" s="42"/>
      <c r="P11" s="41">
        <v>1523455</v>
      </c>
      <c r="Q11" s="43">
        <v>0.98062364822065629</v>
      </c>
      <c r="R11" s="47">
        <v>87900</v>
      </c>
      <c r="S11" s="43">
        <v>1.0935267349260522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45">
      <c r="A12" s="45" t="s">
        <v>19</v>
      </c>
      <c r="B12" s="40">
        <v>1742843</v>
      </c>
      <c r="C12" s="40">
        <v>1664716</v>
      </c>
      <c r="D12" s="40">
        <v>834919</v>
      </c>
      <c r="E12" s="41">
        <v>829797</v>
      </c>
      <c r="F12" s="46">
        <v>77875</v>
      </c>
      <c r="G12" s="41">
        <v>39015</v>
      </c>
      <c r="H12" s="41">
        <v>38860</v>
      </c>
      <c r="I12" s="41">
        <v>161</v>
      </c>
      <c r="J12" s="41">
        <v>80</v>
      </c>
      <c r="K12" s="41">
        <v>81</v>
      </c>
      <c r="L12" s="69">
        <v>91</v>
      </c>
      <c r="M12" s="69">
        <v>85</v>
      </c>
      <c r="N12" s="69">
        <v>6</v>
      </c>
      <c r="O12" s="42"/>
      <c r="P12" s="41">
        <v>1736595</v>
      </c>
      <c r="Q12" s="43">
        <v>0.95860923243473584</v>
      </c>
      <c r="R12" s="47">
        <v>61700</v>
      </c>
      <c r="S12" s="43">
        <v>1.2621555915721232</v>
      </c>
      <c r="T12" s="41">
        <v>340</v>
      </c>
      <c r="U12" s="44">
        <v>0.47352941176470587</v>
      </c>
      <c r="V12" s="41">
        <v>300</v>
      </c>
      <c r="W12" s="44">
        <v>0.30333333333333334</v>
      </c>
    </row>
    <row r="13" spans="1:23" x14ac:dyDescent="0.45">
      <c r="A13" s="45" t="s">
        <v>20</v>
      </c>
      <c r="B13" s="40">
        <v>2969082</v>
      </c>
      <c r="C13" s="40">
        <v>2760783</v>
      </c>
      <c r="D13" s="40">
        <v>1385841</v>
      </c>
      <c r="E13" s="41">
        <v>1374942</v>
      </c>
      <c r="F13" s="46">
        <v>207997</v>
      </c>
      <c r="G13" s="41">
        <v>104477</v>
      </c>
      <c r="H13" s="41">
        <v>103520</v>
      </c>
      <c r="I13" s="41">
        <v>253</v>
      </c>
      <c r="J13" s="41">
        <v>126</v>
      </c>
      <c r="K13" s="41">
        <v>127</v>
      </c>
      <c r="L13" s="69">
        <v>49</v>
      </c>
      <c r="M13" s="69">
        <v>42</v>
      </c>
      <c r="N13" s="69">
        <v>7</v>
      </c>
      <c r="O13" s="42"/>
      <c r="P13" s="41">
        <v>2910040</v>
      </c>
      <c r="Q13" s="43">
        <v>0.94870963973003808</v>
      </c>
      <c r="R13" s="47">
        <v>178600</v>
      </c>
      <c r="S13" s="43">
        <v>1.1645968645016798</v>
      </c>
      <c r="T13" s="41">
        <v>560</v>
      </c>
      <c r="U13" s="44">
        <v>0.45178571428571429</v>
      </c>
      <c r="V13" s="41">
        <v>11240</v>
      </c>
      <c r="W13" s="44">
        <v>4.3594306049822068E-3</v>
      </c>
    </row>
    <row r="14" spans="1:23" x14ac:dyDescent="0.45">
      <c r="A14" s="45" t="s">
        <v>21</v>
      </c>
      <c r="B14" s="40">
        <v>4642219</v>
      </c>
      <c r="C14" s="40">
        <v>3770456</v>
      </c>
      <c r="D14" s="40">
        <v>1891469</v>
      </c>
      <c r="E14" s="41">
        <v>1878987</v>
      </c>
      <c r="F14" s="46">
        <v>871007</v>
      </c>
      <c r="G14" s="41">
        <v>436890</v>
      </c>
      <c r="H14" s="41">
        <v>434117</v>
      </c>
      <c r="I14" s="41">
        <v>370</v>
      </c>
      <c r="J14" s="41">
        <v>176</v>
      </c>
      <c r="K14" s="41">
        <v>194</v>
      </c>
      <c r="L14" s="69">
        <v>386</v>
      </c>
      <c r="M14" s="69">
        <v>250</v>
      </c>
      <c r="N14" s="69">
        <v>136</v>
      </c>
      <c r="O14" s="42"/>
      <c r="P14" s="41">
        <v>4064675</v>
      </c>
      <c r="Q14" s="43">
        <v>0.92761561502457146</v>
      </c>
      <c r="R14" s="47">
        <v>892500</v>
      </c>
      <c r="S14" s="43">
        <v>0.97591820728291312</v>
      </c>
      <c r="T14" s="41">
        <v>860</v>
      </c>
      <c r="U14" s="44">
        <v>0.43023255813953487</v>
      </c>
      <c r="V14" s="41">
        <v>5400</v>
      </c>
      <c r="W14" s="44">
        <v>7.1481481481481479E-2</v>
      </c>
    </row>
    <row r="15" spans="1:23" x14ac:dyDescent="0.45">
      <c r="A15" s="48" t="s">
        <v>22</v>
      </c>
      <c r="B15" s="40">
        <v>3083436</v>
      </c>
      <c r="C15" s="40">
        <v>2700179</v>
      </c>
      <c r="D15" s="40">
        <v>1354562</v>
      </c>
      <c r="E15" s="41">
        <v>1345617</v>
      </c>
      <c r="F15" s="46">
        <v>382277</v>
      </c>
      <c r="G15" s="41">
        <v>192191</v>
      </c>
      <c r="H15" s="41">
        <v>190086</v>
      </c>
      <c r="I15" s="41">
        <v>828</v>
      </c>
      <c r="J15" s="41">
        <v>413</v>
      </c>
      <c r="K15" s="41">
        <v>415</v>
      </c>
      <c r="L15" s="69">
        <v>152</v>
      </c>
      <c r="M15" s="69">
        <v>120</v>
      </c>
      <c r="N15" s="69">
        <v>32</v>
      </c>
      <c r="O15" s="42"/>
      <c r="P15" s="41">
        <v>2869350</v>
      </c>
      <c r="Q15" s="43">
        <v>0.94104204785055845</v>
      </c>
      <c r="R15" s="47">
        <v>375900</v>
      </c>
      <c r="S15" s="43">
        <v>1.0169646182495344</v>
      </c>
      <c r="T15" s="41">
        <v>1220</v>
      </c>
      <c r="U15" s="44">
        <v>0.67868852459016393</v>
      </c>
      <c r="V15" s="41">
        <v>810</v>
      </c>
      <c r="W15" s="44">
        <v>0.18765432098765433</v>
      </c>
    </row>
    <row r="16" spans="1:23" x14ac:dyDescent="0.45">
      <c r="A16" s="45" t="s">
        <v>23</v>
      </c>
      <c r="B16" s="40">
        <v>3007564</v>
      </c>
      <c r="C16" s="40">
        <v>2156419</v>
      </c>
      <c r="D16" s="40">
        <v>1082189</v>
      </c>
      <c r="E16" s="41">
        <v>1074230</v>
      </c>
      <c r="F16" s="46">
        <v>850870</v>
      </c>
      <c r="G16" s="41">
        <v>426633</v>
      </c>
      <c r="H16" s="41">
        <v>424237</v>
      </c>
      <c r="I16" s="41">
        <v>224</v>
      </c>
      <c r="J16" s="41">
        <v>95</v>
      </c>
      <c r="K16" s="41">
        <v>129</v>
      </c>
      <c r="L16" s="69">
        <v>51</v>
      </c>
      <c r="M16" s="69">
        <v>44</v>
      </c>
      <c r="N16" s="69">
        <v>7</v>
      </c>
      <c r="O16" s="42"/>
      <c r="P16" s="41">
        <v>2506095</v>
      </c>
      <c r="Q16" s="43">
        <v>0.86046977468930752</v>
      </c>
      <c r="R16" s="47">
        <v>887500</v>
      </c>
      <c r="S16" s="43">
        <v>0.95872676056338024</v>
      </c>
      <c r="T16" s="41">
        <v>440</v>
      </c>
      <c r="U16" s="44">
        <v>0.50909090909090904</v>
      </c>
      <c r="V16" s="41">
        <v>440</v>
      </c>
      <c r="W16" s="44">
        <v>0.11590909090909091</v>
      </c>
    </row>
    <row r="17" spans="1:23" x14ac:dyDescent="0.45">
      <c r="A17" s="45" t="s">
        <v>24</v>
      </c>
      <c r="B17" s="40">
        <v>11576617</v>
      </c>
      <c r="C17" s="40">
        <v>9878110</v>
      </c>
      <c r="D17" s="40">
        <v>4961786</v>
      </c>
      <c r="E17" s="41">
        <v>4916324</v>
      </c>
      <c r="F17" s="46">
        <v>1679602</v>
      </c>
      <c r="G17" s="41">
        <v>841086</v>
      </c>
      <c r="H17" s="41">
        <v>838516</v>
      </c>
      <c r="I17" s="41">
        <v>18081</v>
      </c>
      <c r="J17" s="41">
        <v>9065</v>
      </c>
      <c r="K17" s="41">
        <v>9016</v>
      </c>
      <c r="L17" s="69">
        <v>824</v>
      </c>
      <c r="M17" s="69">
        <v>625</v>
      </c>
      <c r="N17" s="69">
        <v>199</v>
      </c>
      <c r="O17" s="42"/>
      <c r="P17" s="41">
        <v>10836010</v>
      </c>
      <c r="Q17" s="43">
        <v>0.91160030306358153</v>
      </c>
      <c r="R17" s="47">
        <v>659400</v>
      </c>
      <c r="S17" s="43">
        <v>2.5471671216257206</v>
      </c>
      <c r="T17" s="41">
        <v>37820</v>
      </c>
      <c r="U17" s="44">
        <v>0.47808038075092546</v>
      </c>
      <c r="V17" s="41">
        <v>13470</v>
      </c>
      <c r="W17" s="44">
        <v>6.1172976985894578E-2</v>
      </c>
    </row>
    <row r="18" spans="1:23" x14ac:dyDescent="0.45">
      <c r="A18" s="45" t="s">
        <v>25</v>
      </c>
      <c r="B18" s="40">
        <v>9886880</v>
      </c>
      <c r="C18" s="40">
        <v>8182442</v>
      </c>
      <c r="D18" s="40">
        <v>4106407</v>
      </c>
      <c r="E18" s="41">
        <v>4076035</v>
      </c>
      <c r="F18" s="46">
        <v>1703325</v>
      </c>
      <c r="G18" s="41">
        <v>853452</v>
      </c>
      <c r="H18" s="41">
        <v>849873</v>
      </c>
      <c r="I18" s="41">
        <v>815</v>
      </c>
      <c r="J18" s="41">
        <v>368</v>
      </c>
      <c r="K18" s="41">
        <v>447</v>
      </c>
      <c r="L18" s="69">
        <v>298</v>
      </c>
      <c r="M18" s="69">
        <v>254</v>
      </c>
      <c r="N18" s="69">
        <v>44</v>
      </c>
      <c r="O18" s="42"/>
      <c r="P18" s="41">
        <v>8816645</v>
      </c>
      <c r="Q18" s="43">
        <v>0.92806753589375546</v>
      </c>
      <c r="R18" s="47">
        <v>643300</v>
      </c>
      <c r="S18" s="43">
        <v>2.6477926317425773</v>
      </c>
      <c r="T18" s="41">
        <v>4560</v>
      </c>
      <c r="U18" s="44">
        <v>0.1787280701754386</v>
      </c>
      <c r="V18" s="41">
        <v>4850</v>
      </c>
      <c r="W18" s="44">
        <v>6.1443298969072163E-2</v>
      </c>
    </row>
    <row r="19" spans="1:23" x14ac:dyDescent="0.45">
      <c r="A19" s="45" t="s">
        <v>26</v>
      </c>
      <c r="B19" s="40">
        <v>21296616</v>
      </c>
      <c r="C19" s="40">
        <v>15916530</v>
      </c>
      <c r="D19" s="40">
        <v>7989259</v>
      </c>
      <c r="E19" s="41">
        <v>7927271</v>
      </c>
      <c r="F19" s="46">
        <v>5364084</v>
      </c>
      <c r="G19" s="41">
        <v>2690689</v>
      </c>
      <c r="H19" s="41">
        <v>2673395</v>
      </c>
      <c r="I19" s="41">
        <v>13661</v>
      </c>
      <c r="J19" s="41">
        <v>6787</v>
      </c>
      <c r="K19" s="41">
        <v>6874</v>
      </c>
      <c r="L19" s="69">
        <v>2341</v>
      </c>
      <c r="M19" s="69">
        <v>1648</v>
      </c>
      <c r="N19" s="69">
        <v>693</v>
      </c>
      <c r="O19" s="42"/>
      <c r="P19" s="41">
        <v>17678890</v>
      </c>
      <c r="Q19" s="43">
        <v>0.90031274587940757</v>
      </c>
      <c r="R19" s="47">
        <v>10135450</v>
      </c>
      <c r="S19" s="43">
        <v>0.52923984628210885</v>
      </c>
      <c r="T19" s="41">
        <v>43740</v>
      </c>
      <c r="U19" s="44">
        <v>0.31232281664380429</v>
      </c>
      <c r="V19" s="41">
        <v>21960</v>
      </c>
      <c r="W19" s="44">
        <v>0.10660291438979963</v>
      </c>
    </row>
    <row r="20" spans="1:23" x14ac:dyDescent="0.45">
      <c r="A20" s="45" t="s">
        <v>27</v>
      </c>
      <c r="B20" s="40">
        <v>14381572</v>
      </c>
      <c r="C20" s="40">
        <v>11037403</v>
      </c>
      <c r="D20" s="40">
        <v>5536628</v>
      </c>
      <c r="E20" s="41">
        <v>5500775</v>
      </c>
      <c r="F20" s="46">
        <v>3337161</v>
      </c>
      <c r="G20" s="41">
        <v>1671799</v>
      </c>
      <c r="H20" s="41">
        <v>1665362</v>
      </c>
      <c r="I20" s="41">
        <v>6094</v>
      </c>
      <c r="J20" s="41">
        <v>3053</v>
      </c>
      <c r="K20" s="41">
        <v>3041</v>
      </c>
      <c r="L20" s="69">
        <v>914</v>
      </c>
      <c r="M20" s="69">
        <v>760</v>
      </c>
      <c r="N20" s="69">
        <v>154</v>
      </c>
      <c r="O20" s="42"/>
      <c r="P20" s="41">
        <v>11882835</v>
      </c>
      <c r="Q20" s="43">
        <v>0.92885266857614368</v>
      </c>
      <c r="R20" s="47">
        <v>1939900</v>
      </c>
      <c r="S20" s="43">
        <v>1.7202747564307439</v>
      </c>
      <c r="T20" s="41">
        <v>11640</v>
      </c>
      <c r="U20" s="44">
        <v>0.52353951890034367</v>
      </c>
      <c r="V20" s="41">
        <v>13780</v>
      </c>
      <c r="W20" s="44">
        <v>6.6328011611030482E-2</v>
      </c>
    </row>
    <row r="21" spans="1:23" x14ac:dyDescent="0.45">
      <c r="A21" s="45" t="s">
        <v>28</v>
      </c>
      <c r="B21" s="40">
        <v>3552447</v>
      </c>
      <c r="C21" s="40">
        <v>2980645</v>
      </c>
      <c r="D21" s="40">
        <v>1494486</v>
      </c>
      <c r="E21" s="41">
        <v>1486159</v>
      </c>
      <c r="F21" s="46">
        <v>571556</v>
      </c>
      <c r="G21" s="41">
        <v>286673</v>
      </c>
      <c r="H21" s="41">
        <v>284883</v>
      </c>
      <c r="I21" s="41">
        <v>77</v>
      </c>
      <c r="J21" s="41">
        <v>35</v>
      </c>
      <c r="K21" s="41">
        <v>42</v>
      </c>
      <c r="L21" s="69">
        <v>169</v>
      </c>
      <c r="M21" s="69">
        <v>135</v>
      </c>
      <c r="N21" s="69">
        <v>34</v>
      </c>
      <c r="O21" s="42"/>
      <c r="P21" s="41">
        <v>3293905</v>
      </c>
      <c r="Q21" s="43">
        <v>0.90489707505225558</v>
      </c>
      <c r="R21" s="47">
        <v>584800</v>
      </c>
      <c r="S21" s="43">
        <v>0.97735294117647054</v>
      </c>
      <c r="T21" s="41">
        <v>340</v>
      </c>
      <c r="U21" s="44">
        <v>0.22647058823529412</v>
      </c>
      <c r="V21" s="41">
        <v>4180</v>
      </c>
      <c r="W21" s="44">
        <v>4.0430622009569379E-2</v>
      </c>
    </row>
    <row r="22" spans="1:23" x14ac:dyDescent="0.45">
      <c r="A22" s="45" t="s">
        <v>29</v>
      </c>
      <c r="B22" s="40">
        <v>1677934</v>
      </c>
      <c r="C22" s="40">
        <v>1491617</v>
      </c>
      <c r="D22" s="40">
        <v>747651</v>
      </c>
      <c r="E22" s="41">
        <v>743966</v>
      </c>
      <c r="F22" s="46">
        <v>186073</v>
      </c>
      <c r="G22" s="41">
        <v>93257</v>
      </c>
      <c r="H22" s="41">
        <v>92816</v>
      </c>
      <c r="I22" s="41">
        <v>216</v>
      </c>
      <c r="J22" s="41">
        <v>107</v>
      </c>
      <c r="K22" s="41">
        <v>109</v>
      </c>
      <c r="L22" s="69">
        <v>28</v>
      </c>
      <c r="M22" s="69">
        <v>27</v>
      </c>
      <c r="N22" s="69">
        <v>1</v>
      </c>
      <c r="O22" s="42"/>
      <c r="P22" s="41">
        <v>1611720</v>
      </c>
      <c r="Q22" s="43">
        <v>0.92548147320874596</v>
      </c>
      <c r="R22" s="47">
        <v>176600</v>
      </c>
      <c r="S22" s="43">
        <v>1.0536409966024916</v>
      </c>
      <c r="T22" s="41">
        <v>540</v>
      </c>
      <c r="U22" s="44">
        <v>0.4</v>
      </c>
      <c r="V22" s="41">
        <v>180</v>
      </c>
      <c r="W22" s="44">
        <v>0.15555555555555556</v>
      </c>
    </row>
    <row r="23" spans="1:23" x14ac:dyDescent="0.45">
      <c r="A23" s="45" t="s">
        <v>30</v>
      </c>
      <c r="B23" s="40">
        <v>1736850</v>
      </c>
      <c r="C23" s="40">
        <v>1530202</v>
      </c>
      <c r="D23" s="40">
        <v>767392</v>
      </c>
      <c r="E23" s="41">
        <v>762810</v>
      </c>
      <c r="F23" s="46">
        <v>205606</v>
      </c>
      <c r="G23" s="41">
        <v>103148</v>
      </c>
      <c r="H23" s="41">
        <v>102458</v>
      </c>
      <c r="I23" s="41">
        <v>1009</v>
      </c>
      <c r="J23" s="41">
        <v>503</v>
      </c>
      <c r="K23" s="41">
        <v>506</v>
      </c>
      <c r="L23" s="69">
        <v>33</v>
      </c>
      <c r="M23" s="69">
        <v>23</v>
      </c>
      <c r="N23" s="69">
        <v>10</v>
      </c>
      <c r="O23" s="42"/>
      <c r="P23" s="41">
        <v>1620330</v>
      </c>
      <c r="Q23" s="43">
        <v>0.94437676275820359</v>
      </c>
      <c r="R23" s="47">
        <v>220900</v>
      </c>
      <c r="S23" s="43">
        <v>0.93076505205975557</v>
      </c>
      <c r="T23" s="41">
        <v>1180</v>
      </c>
      <c r="U23" s="44">
        <v>0.85508474576271187</v>
      </c>
      <c r="V23" s="41">
        <v>1100</v>
      </c>
      <c r="W23" s="44">
        <v>0.03</v>
      </c>
    </row>
    <row r="24" spans="1:23" x14ac:dyDescent="0.45">
      <c r="A24" s="45" t="s">
        <v>31</v>
      </c>
      <c r="B24" s="40">
        <v>1195161</v>
      </c>
      <c r="C24" s="40">
        <v>1052224</v>
      </c>
      <c r="D24" s="40">
        <v>527773</v>
      </c>
      <c r="E24" s="41">
        <v>524451</v>
      </c>
      <c r="F24" s="46">
        <v>142771</v>
      </c>
      <c r="G24" s="41">
        <v>71622</v>
      </c>
      <c r="H24" s="41">
        <v>71149</v>
      </c>
      <c r="I24" s="41">
        <v>63</v>
      </c>
      <c r="J24" s="41">
        <v>21</v>
      </c>
      <c r="K24" s="41">
        <v>42</v>
      </c>
      <c r="L24" s="69">
        <v>103</v>
      </c>
      <c r="M24" s="69">
        <v>85</v>
      </c>
      <c r="N24" s="69">
        <v>18</v>
      </c>
      <c r="O24" s="42"/>
      <c r="P24" s="41">
        <v>1125370</v>
      </c>
      <c r="Q24" s="43">
        <v>0.9350027102197499</v>
      </c>
      <c r="R24" s="47">
        <v>145200</v>
      </c>
      <c r="S24" s="43">
        <v>0.98327134986225895</v>
      </c>
      <c r="T24" s="41">
        <v>140</v>
      </c>
      <c r="U24" s="44">
        <v>0.45</v>
      </c>
      <c r="V24" s="41">
        <v>3000</v>
      </c>
      <c r="W24" s="44">
        <v>3.4333333333333334E-2</v>
      </c>
    </row>
    <row r="25" spans="1:23" x14ac:dyDescent="0.45">
      <c r="A25" s="45" t="s">
        <v>32</v>
      </c>
      <c r="B25" s="40">
        <v>1275018</v>
      </c>
      <c r="C25" s="40">
        <v>1124869</v>
      </c>
      <c r="D25" s="40">
        <v>563995</v>
      </c>
      <c r="E25" s="41">
        <v>560874</v>
      </c>
      <c r="F25" s="46">
        <v>150085</v>
      </c>
      <c r="G25" s="41">
        <v>75293</v>
      </c>
      <c r="H25" s="41">
        <v>74792</v>
      </c>
      <c r="I25" s="41">
        <v>32</v>
      </c>
      <c r="J25" s="41">
        <v>12</v>
      </c>
      <c r="K25" s="41">
        <v>20</v>
      </c>
      <c r="L25" s="69">
        <v>32</v>
      </c>
      <c r="M25" s="69">
        <v>30</v>
      </c>
      <c r="N25" s="69">
        <v>2</v>
      </c>
      <c r="O25" s="42"/>
      <c r="P25" s="41">
        <v>1271190</v>
      </c>
      <c r="Q25" s="43">
        <v>0.88489446896215362</v>
      </c>
      <c r="R25" s="47">
        <v>139400</v>
      </c>
      <c r="S25" s="43">
        <v>1.0766499282639885</v>
      </c>
      <c r="T25" s="41">
        <v>380</v>
      </c>
      <c r="U25" s="44">
        <v>8.4210526315789472E-2</v>
      </c>
      <c r="V25" s="41">
        <v>3280</v>
      </c>
      <c r="W25" s="44">
        <v>9.7560975609756097E-3</v>
      </c>
    </row>
    <row r="26" spans="1:23" x14ac:dyDescent="0.45">
      <c r="A26" s="45" t="s">
        <v>33</v>
      </c>
      <c r="B26" s="40">
        <v>3243179</v>
      </c>
      <c r="C26" s="40">
        <v>2952442</v>
      </c>
      <c r="D26" s="40">
        <v>1480611</v>
      </c>
      <c r="E26" s="41">
        <v>1471831</v>
      </c>
      <c r="F26" s="46">
        <v>290363</v>
      </c>
      <c r="G26" s="41">
        <v>145683</v>
      </c>
      <c r="H26" s="41">
        <v>144680</v>
      </c>
      <c r="I26" s="41">
        <v>121</v>
      </c>
      <c r="J26" s="41">
        <v>55</v>
      </c>
      <c r="K26" s="41">
        <v>66</v>
      </c>
      <c r="L26" s="69">
        <v>253</v>
      </c>
      <c r="M26" s="69">
        <v>221</v>
      </c>
      <c r="N26" s="69">
        <v>32</v>
      </c>
      <c r="O26" s="42"/>
      <c r="P26" s="41">
        <v>3174370</v>
      </c>
      <c r="Q26" s="43">
        <v>0.93008754493017509</v>
      </c>
      <c r="R26" s="47">
        <v>268100</v>
      </c>
      <c r="S26" s="43">
        <v>1.0830399104811637</v>
      </c>
      <c r="T26" s="41">
        <v>140</v>
      </c>
      <c r="U26" s="44">
        <v>0.86428571428571432</v>
      </c>
      <c r="V26" s="41">
        <v>7250</v>
      </c>
      <c r="W26" s="44">
        <v>3.4896551724137928E-2</v>
      </c>
    </row>
    <row r="27" spans="1:23" x14ac:dyDescent="0.45">
      <c r="A27" s="45" t="s">
        <v>34</v>
      </c>
      <c r="B27" s="40">
        <v>3122847</v>
      </c>
      <c r="C27" s="40">
        <v>2781760</v>
      </c>
      <c r="D27" s="40">
        <v>1393567</v>
      </c>
      <c r="E27" s="41">
        <v>1388193</v>
      </c>
      <c r="F27" s="46">
        <v>338886</v>
      </c>
      <c r="G27" s="41">
        <v>170583</v>
      </c>
      <c r="H27" s="41">
        <v>168303</v>
      </c>
      <c r="I27" s="41">
        <v>2138</v>
      </c>
      <c r="J27" s="41">
        <v>1065</v>
      </c>
      <c r="K27" s="41">
        <v>1073</v>
      </c>
      <c r="L27" s="69">
        <v>63</v>
      </c>
      <c r="M27" s="69">
        <v>33</v>
      </c>
      <c r="N27" s="69">
        <v>30</v>
      </c>
      <c r="O27" s="42"/>
      <c r="P27" s="41">
        <v>3040725</v>
      </c>
      <c r="Q27" s="43">
        <v>0.91483445559858256</v>
      </c>
      <c r="R27" s="47">
        <v>279600</v>
      </c>
      <c r="S27" s="43">
        <v>1.2120386266094421</v>
      </c>
      <c r="T27" s="41">
        <v>2680</v>
      </c>
      <c r="U27" s="44">
        <v>0.7977611940298508</v>
      </c>
      <c r="V27" s="41">
        <v>300</v>
      </c>
      <c r="W27" s="44">
        <v>0.21</v>
      </c>
    </row>
    <row r="28" spans="1:23" x14ac:dyDescent="0.45">
      <c r="A28" s="45" t="s">
        <v>35</v>
      </c>
      <c r="B28" s="40">
        <v>5930759</v>
      </c>
      <c r="C28" s="40">
        <v>5148010</v>
      </c>
      <c r="D28" s="40">
        <v>2582232</v>
      </c>
      <c r="E28" s="41">
        <v>2565778</v>
      </c>
      <c r="F28" s="46">
        <v>782311</v>
      </c>
      <c r="G28" s="41">
        <v>392093</v>
      </c>
      <c r="H28" s="41">
        <v>390218</v>
      </c>
      <c r="I28" s="41">
        <v>202</v>
      </c>
      <c r="J28" s="41">
        <v>94</v>
      </c>
      <c r="K28" s="41">
        <v>108</v>
      </c>
      <c r="L28" s="69">
        <v>236</v>
      </c>
      <c r="M28" s="69">
        <v>202</v>
      </c>
      <c r="N28" s="69">
        <v>34</v>
      </c>
      <c r="O28" s="42"/>
      <c r="P28" s="41">
        <v>5396620</v>
      </c>
      <c r="Q28" s="43">
        <v>0.95393227612839149</v>
      </c>
      <c r="R28" s="47">
        <v>752600</v>
      </c>
      <c r="S28" s="43">
        <v>1.0394778102577731</v>
      </c>
      <c r="T28" s="41">
        <v>1160</v>
      </c>
      <c r="U28" s="44">
        <v>0.17413793103448275</v>
      </c>
      <c r="V28" s="41">
        <v>44570</v>
      </c>
      <c r="W28" s="44">
        <v>5.2950415077406329E-3</v>
      </c>
    </row>
    <row r="29" spans="1:23" x14ac:dyDescent="0.45">
      <c r="A29" s="45" t="s">
        <v>36</v>
      </c>
      <c r="B29" s="40">
        <v>11235174</v>
      </c>
      <c r="C29" s="40">
        <v>8800981</v>
      </c>
      <c r="D29" s="40">
        <v>4413205</v>
      </c>
      <c r="E29" s="41">
        <v>4387776</v>
      </c>
      <c r="F29" s="46">
        <v>2433293</v>
      </c>
      <c r="G29" s="41">
        <v>1220509</v>
      </c>
      <c r="H29" s="41">
        <v>1212784</v>
      </c>
      <c r="I29" s="41">
        <v>739</v>
      </c>
      <c r="J29" s="41">
        <v>331</v>
      </c>
      <c r="K29" s="41">
        <v>408</v>
      </c>
      <c r="L29" s="69">
        <v>161</v>
      </c>
      <c r="M29" s="69">
        <v>131</v>
      </c>
      <c r="N29" s="69">
        <v>30</v>
      </c>
      <c r="O29" s="42"/>
      <c r="P29" s="41">
        <v>10122810</v>
      </c>
      <c r="Q29" s="43">
        <v>0.86942074384484147</v>
      </c>
      <c r="R29" s="47">
        <v>2709900</v>
      </c>
      <c r="S29" s="43">
        <v>0.89792722978707706</v>
      </c>
      <c r="T29" s="41">
        <v>1540</v>
      </c>
      <c r="U29" s="44">
        <v>0.47987012987012989</v>
      </c>
      <c r="V29" s="41">
        <v>2180</v>
      </c>
      <c r="W29" s="44">
        <v>7.3853211009174316E-2</v>
      </c>
    </row>
    <row r="30" spans="1:23" x14ac:dyDescent="0.45">
      <c r="A30" s="45" t="s">
        <v>37</v>
      </c>
      <c r="B30" s="40">
        <v>2775193</v>
      </c>
      <c r="C30" s="40">
        <v>2502926</v>
      </c>
      <c r="D30" s="40">
        <v>1254777</v>
      </c>
      <c r="E30" s="41">
        <v>1248149</v>
      </c>
      <c r="F30" s="46">
        <v>271705</v>
      </c>
      <c r="G30" s="41">
        <v>136476</v>
      </c>
      <c r="H30" s="41">
        <v>135229</v>
      </c>
      <c r="I30" s="41">
        <v>520</v>
      </c>
      <c r="J30" s="41">
        <v>258</v>
      </c>
      <c r="K30" s="41">
        <v>262</v>
      </c>
      <c r="L30" s="69">
        <v>42</v>
      </c>
      <c r="M30" s="69">
        <v>28</v>
      </c>
      <c r="N30" s="69">
        <v>14</v>
      </c>
      <c r="O30" s="42"/>
      <c r="P30" s="41">
        <v>2667815</v>
      </c>
      <c r="Q30" s="43">
        <v>0.93819324053579423</v>
      </c>
      <c r="R30" s="47">
        <v>239400</v>
      </c>
      <c r="S30" s="43">
        <v>1.1349415204678364</v>
      </c>
      <c r="T30" s="41">
        <v>880</v>
      </c>
      <c r="U30" s="44">
        <v>0.59090909090909094</v>
      </c>
      <c r="V30" s="41">
        <v>2010</v>
      </c>
      <c r="W30" s="44">
        <v>2.0895522388059702E-2</v>
      </c>
    </row>
    <row r="31" spans="1:23" x14ac:dyDescent="0.45">
      <c r="A31" s="45" t="s">
        <v>38</v>
      </c>
      <c r="B31" s="40">
        <v>2182214</v>
      </c>
      <c r="C31" s="40">
        <v>1813371</v>
      </c>
      <c r="D31" s="40">
        <v>909755</v>
      </c>
      <c r="E31" s="41">
        <v>903616</v>
      </c>
      <c r="F31" s="46">
        <v>368724</v>
      </c>
      <c r="G31" s="41">
        <v>184747</v>
      </c>
      <c r="H31" s="41">
        <v>183977</v>
      </c>
      <c r="I31" s="41">
        <v>94</v>
      </c>
      <c r="J31" s="41">
        <v>44</v>
      </c>
      <c r="K31" s="41">
        <v>50</v>
      </c>
      <c r="L31" s="69">
        <v>25</v>
      </c>
      <c r="M31" s="69">
        <v>14</v>
      </c>
      <c r="N31" s="69">
        <v>11</v>
      </c>
      <c r="O31" s="42"/>
      <c r="P31" s="41">
        <v>1916090</v>
      </c>
      <c r="Q31" s="43">
        <v>0.94639134904936617</v>
      </c>
      <c r="R31" s="47">
        <v>348300</v>
      </c>
      <c r="S31" s="43">
        <v>1.0586391042204997</v>
      </c>
      <c r="T31" s="41">
        <v>240</v>
      </c>
      <c r="U31" s="44">
        <v>0.39166666666666666</v>
      </c>
      <c r="V31" s="41">
        <v>240</v>
      </c>
      <c r="W31" s="44">
        <v>0.10416666666666667</v>
      </c>
    </row>
    <row r="32" spans="1:23" x14ac:dyDescent="0.45">
      <c r="A32" s="45" t="s">
        <v>39</v>
      </c>
      <c r="B32" s="40">
        <v>3764836</v>
      </c>
      <c r="C32" s="40">
        <v>3111774</v>
      </c>
      <c r="D32" s="40">
        <v>1560316</v>
      </c>
      <c r="E32" s="41">
        <v>1551458</v>
      </c>
      <c r="F32" s="46">
        <v>652445</v>
      </c>
      <c r="G32" s="41">
        <v>327439</v>
      </c>
      <c r="H32" s="41">
        <v>325006</v>
      </c>
      <c r="I32" s="41">
        <v>499</v>
      </c>
      <c r="J32" s="41">
        <v>251</v>
      </c>
      <c r="K32" s="41">
        <v>248</v>
      </c>
      <c r="L32" s="69">
        <v>118</v>
      </c>
      <c r="M32" s="69">
        <v>110</v>
      </c>
      <c r="N32" s="69">
        <v>8</v>
      </c>
      <c r="O32" s="42"/>
      <c r="P32" s="41">
        <v>3409695</v>
      </c>
      <c r="Q32" s="43">
        <v>0.91262532279280106</v>
      </c>
      <c r="R32" s="47">
        <v>704200</v>
      </c>
      <c r="S32" s="43">
        <v>0.92650525418915086</v>
      </c>
      <c r="T32" s="41">
        <v>1060</v>
      </c>
      <c r="U32" s="44">
        <v>0.47075471698113208</v>
      </c>
      <c r="V32" s="41">
        <v>1170</v>
      </c>
      <c r="W32" s="44">
        <v>0.10085470085470086</v>
      </c>
    </row>
    <row r="33" spans="1:23" x14ac:dyDescent="0.45">
      <c r="A33" s="45" t="s">
        <v>40</v>
      </c>
      <c r="B33" s="40">
        <v>12927977</v>
      </c>
      <c r="C33" s="40">
        <v>9987546</v>
      </c>
      <c r="D33" s="40">
        <v>5008931</v>
      </c>
      <c r="E33" s="41">
        <v>4978615</v>
      </c>
      <c r="F33" s="46">
        <v>2875833</v>
      </c>
      <c r="G33" s="41">
        <v>1441396</v>
      </c>
      <c r="H33" s="41">
        <v>1434437</v>
      </c>
      <c r="I33" s="41">
        <v>63928</v>
      </c>
      <c r="J33" s="41">
        <v>32160</v>
      </c>
      <c r="K33" s="41">
        <v>31768</v>
      </c>
      <c r="L33" s="69">
        <v>670</v>
      </c>
      <c r="M33" s="69">
        <v>514</v>
      </c>
      <c r="N33" s="69">
        <v>156</v>
      </c>
      <c r="O33" s="42"/>
      <c r="P33" s="41">
        <v>11521165</v>
      </c>
      <c r="Q33" s="43">
        <v>0.86688681222775643</v>
      </c>
      <c r="R33" s="47">
        <v>3481600</v>
      </c>
      <c r="S33" s="43">
        <v>0.8260090188419118</v>
      </c>
      <c r="T33" s="41">
        <v>72720</v>
      </c>
      <c r="U33" s="44">
        <v>0.87909790979097913</v>
      </c>
      <c r="V33" s="41">
        <v>21990</v>
      </c>
      <c r="W33" s="44">
        <v>3.0468394724874944E-2</v>
      </c>
    </row>
    <row r="34" spans="1:23" x14ac:dyDescent="0.45">
      <c r="A34" s="45" t="s">
        <v>41</v>
      </c>
      <c r="B34" s="40">
        <v>8312074</v>
      </c>
      <c r="C34" s="40">
        <v>6922149</v>
      </c>
      <c r="D34" s="40">
        <v>3469952</v>
      </c>
      <c r="E34" s="41">
        <v>3452197</v>
      </c>
      <c r="F34" s="46">
        <v>1388438</v>
      </c>
      <c r="G34" s="41">
        <v>697128</v>
      </c>
      <c r="H34" s="41">
        <v>691310</v>
      </c>
      <c r="I34" s="41">
        <v>1125</v>
      </c>
      <c r="J34" s="41">
        <v>546</v>
      </c>
      <c r="K34" s="41">
        <v>579</v>
      </c>
      <c r="L34" s="69">
        <v>362</v>
      </c>
      <c r="M34" s="69">
        <v>285</v>
      </c>
      <c r="N34" s="69">
        <v>77</v>
      </c>
      <c r="O34" s="42"/>
      <c r="P34" s="41">
        <v>7609375</v>
      </c>
      <c r="Q34" s="43">
        <v>0.90968693223819297</v>
      </c>
      <c r="R34" s="47">
        <v>1135400</v>
      </c>
      <c r="S34" s="43">
        <v>1.222862427338383</v>
      </c>
      <c r="T34" s="41">
        <v>2540</v>
      </c>
      <c r="U34" s="44">
        <v>0.44291338582677164</v>
      </c>
      <c r="V34" s="41">
        <v>2080</v>
      </c>
      <c r="W34" s="44">
        <v>0.17403846153846153</v>
      </c>
    </row>
    <row r="35" spans="1:23" x14ac:dyDescent="0.45">
      <c r="A35" s="45" t="s">
        <v>42</v>
      </c>
      <c r="B35" s="40">
        <v>2039281</v>
      </c>
      <c r="C35" s="40">
        <v>1816751</v>
      </c>
      <c r="D35" s="40">
        <v>910841</v>
      </c>
      <c r="E35" s="41">
        <v>905910</v>
      </c>
      <c r="F35" s="46">
        <v>222263</v>
      </c>
      <c r="G35" s="41">
        <v>111384</v>
      </c>
      <c r="H35" s="41">
        <v>110879</v>
      </c>
      <c r="I35" s="41">
        <v>206</v>
      </c>
      <c r="J35" s="41">
        <v>93</v>
      </c>
      <c r="K35" s="41">
        <v>113</v>
      </c>
      <c r="L35" s="69">
        <v>61</v>
      </c>
      <c r="M35" s="69">
        <v>61</v>
      </c>
      <c r="N35" s="69">
        <v>0</v>
      </c>
      <c r="O35" s="42"/>
      <c r="P35" s="41">
        <v>1964100</v>
      </c>
      <c r="Q35" s="43">
        <v>0.92497887072959628</v>
      </c>
      <c r="R35" s="47">
        <v>127300</v>
      </c>
      <c r="S35" s="43">
        <v>1.7459780047132758</v>
      </c>
      <c r="T35" s="41">
        <v>800</v>
      </c>
      <c r="U35" s="44">
        <v>0.25750000000000001</v>
      </c>
      <c r="V35" s="41">
        <v>2270</v>
      </c>
      <c r="W35" s="44">
        <v>2.6872246696035242E-2</v>
      </c>
    </row>
    <row r="36" spans="1:23" x14ac:dyDescent="0.45">
      <c r="A36" s="45" t="s">
        <v>43</v>
      </c>
      <c r="B36" s="40">
        <v>1388839</v>
      </c>
      <c r="C36" s="40">
        <v>1326431</v>
      </c>
      <c r="D36" s="40">
        <v>664889</v>
      </c>
      <c r="E36" s="41">
        <v>661542</v>
      </c>
      <c r="F36" s="46">
        <v>62314</v>
      </c>
      <c r="G36" s="41">
        <v>31220</v>
      </c>
      <c r="H36" s="41">
        <v>31094</v>
      </c>
      <c r="I36" s="41">
        <v>75</v>
      </c>
      <c r="J36" s="41">
        <v>39</v>
      </c>
      <c r="K36" s="41">
        <v>36</v>
      </c>
      <c r="L36" s="69">
        <v>19</v>
      </c>
      <c r="M36" s="69">
        <v>19</v>
      </c>
      <c r="N36" s="69">
        <v>0</v>
      </c>
      <c r="O36" s="42"/>
      <c r="P36" s="41">
        <v>1398645</v>
      </c>
      <c r="Q36" s="43">
        <v>0.94836859960890718</v>
      </c>
      <c r="R36" s="47">
        <v>48100</v>
      </c>
      <c r="S36" s="43">
        <v>1.2955093555093555</v>
      </c>
      <c r="T36" s="41">
        <v>160</v>
      </c>
      <c r="U36" s="44">
        <v>0.46875</v>
      </c>
      <c r="V36" s="41">
        <v>2090</v>
      </c>
      <c r="W36" s="44">
        <v>9.0909090909090905E-3</v>
      </c>
    </row>
    <row r="37" spans="1:23" x14ac:dyDescent="0.45">
      <c r="A37" s="45" t="s">
        <v>44</v>
      </c>
      <c r="B37" s="40">
        <v>817571</v>
      </c>
      <c r="C37" s="40">
        <v>717454</v>
      </c>
      <c r="D37" s="40">
        <v>359871</v>
      </c>
      <c r="E37" s="41">
        <v>357583</v>
      </c>
      <c r="F37" s="46">
        <v>100000</v>
      </c>
      <c r="G37" s="41">
        <v>50192</v>
      </c>
      <c r="H37" s="41">
        <v>49808</v>
      </c>
      <c r="I37" s="41">
        <v>63</v>
      </c>
      <c r="J37" s="41">
        <v>30</v>
      </c>
      <c r="K37" s="41">
        <v>33</v>
      </c>
      <c r="L37" s="69">
        <v>54</v>
      </c>
      <c r="M37" s="69">
        <v>39</v>
      </c>
      <c r="N37" s="69">
        <v>15</v>
      </c>
      <c r="O37" s="42"/>
      <c r="P37" s="41">
        <v>826860</v>
      </c>
      <c r="Q37" s="43">
        <v>0.86768497690056356</v>
      </c>
      <c r="R37" s="47">
        <v>110800</v>
      </c>
      <c r="S37" s="43">
        <v>0.90252707581227432</v>
      </c>
      <c r="T37" s="41">
        <v>440</v>
      </c>
      <c r="U37" s="44">
        <v>0.14318181818181819</v>
      </c>
      <c r="V37" s="41">
        <v>350</v>
      </c>
      <c r="W37" s="44">
        <v>0.15428571428571428</v>
      </c>
    </row>
    <row r="38" spans="1:23" x14ac:dyDescent="0.45">
      <c r="A38" s="45" t="s">
        <v>45</v>
      </c>
      <c r="B38" s="40">
        <v>1043985</v>
      </c>
      <c r="C38" s="40">
        <v>988439</v>
      </c>
      <c r="D38" s="40">
        <v>495813</v>
      </c>
      <c r="E38" s="41">
        <v>492626</v>
      </c>
      <c r="F38" s="46">
        <v>55410</v>
      </c>
      <c r="G38" s="41">
        <v>27791</v>
      </c>
      <c r="H38" s="41">
        <v>27619</v>
      </c>
      <c r="I38" s="41">
        <v>116</v>
      </c>
      <c r="J38" s="41">
        <v>53</v>
      </c>
      <c r="K38" s="41">
        <v>63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0.9173447795823666</v>
      </c>
      <c r="R38" s="47">
        <v>47400</v>
      </c>
      <c r="S38" s="43">
        <v>1.1689873417721519</v>
      </c>
      <c r="T38" s="41">
        <v>780</v>
      </c>
      <c r="U38" s="44">
        <v>0.14871794871794872</v>
      </c>
      <c r="V38" s="41">
        <v>400</v>
      </c>
      <c r="W38" s="44">
        <v>0.05</v>
      </c>
    </row>
    <row r="39" spans="1:23" x14ac:dyDescent="0.45">
      <c r="A39" s="45" t="s">
        <v>46</v>
      </c>
      <c r="B39" s="40">
        <v>2755731</v>
      </c>
      <c r="C39" s="40">
        <v>2421856</v>
      </c>
      <c r="D39" s="40">
        <v>1214872</v>
      </c>
      <c r="E39" s="41">
        <v>1206984</v>
      </c>
      <c r="F39" s="46">
        <v>333462</v>
      </c>
      <c r="G39" s="41">
        <v>167384</v>
      </c>
      <c r="H39" s="41">
        <v>166078</v>
      </c>
      <c r="I39" s="41">
        <v>316</v>
      </c>
      <c r="J39" s="41">
        <v>151</v>
      </c>
      <c r="K39" s="41">
        <v>165</v>
      </c>
      <c r="L39" s="69">
        <v>97</v>
      </c>
      <c r="M39" s="69">
        <v>58</v>
      </c>
      <c r="N39" s="69">
        <v>39</v>
      </c>
      <c r="O39" s="42"/>
      <c r="P39" s="41">
        <v>2837130</v>
      </c>
      <c r="Q39" s="43">
        <v>0.8536288432324215</v>
      </c>
      <c r="R39" s="47">
        <v>385900</v>
      </c>
      <c r="S39" s="43">
        <v>0.86411505571391556</v>
      </c>
      <c r="T39" s="41">
        <v>720</v>
      </c>
      <c r="U39" s="44">
        <v>0.43888888888888888</v>
      </c>
      <c r="V39" s="41">
        <v>740</v>
      </c>
      <c r="W39" s="44">
        <v>0.13108108108108107</v>
      </c>
    </row>
    <row r="40" spans="1:23" x14ac:dyDescent="0.45">
      <c r="A40" s="45" t="s">
        <v>47</v>
      </c>
      <c r="B40" s="40">
        <v>4144023</v>
      </c>
      <c r="C40" s="40">
        <v>3548791</v>
      </c>
      <c r="D40" s="40">
        <v>1779317</v>
      </c>
      <c r="E40" s="41">
        <v>1769474</v>
      </c>
      <c r="F40" s="46">
        <v>595099</v>
      </c>
      <c r="G40" s="41">
        <v>298574</v>
      </c>
      <c r="H40" s="41">
        <v>296525</v>
      </c>
      <c r="I40" s="41">
        <v>124</v>
      </c>
      <c r="J40" s="41">
        <v>57</v>
      </c>
      <c r="K40" s="41">
        <v>67</v>
      </c>
      <c r="L40" s="69">
        <v>9</v>
      </c>
      <c r="M40" s="69">
        <v>8</v>
      </c>
      <c r="N40" s="69">
        <v>1</v>
      </c>
      <c r="O40" s="42"/>
      <c r="P40" s="41">
        <v>3981430</v>
      </c>
      <c r="Q40" s="43">
        <v>0.89133577634166616</v>
      </c>
      <c r="R40" s="47">
        <v>616200</v>
      </c>
      <c r="S40" s="43">
        <v>0.96575624797143789</v>
      </c>
      <c r="T40" s="41">
        <v>1240</v>
      </c>
      <c r="U40" s="44">
        <v>0.1</v>
      </c>
      <c r="V40" s="41">
        <v>1120</v>
      </c>
      <c r="W40" s="44">
        <v>8.0357142857142849E-3</v>
      </c>
    </row>
    <row r="41" spans="1:23" x14ac:dyDescent="0.45">
      <c r="A41" s="45" t="s">
        <v>48</v>
      </c>
      <c r="B41" s="40">
        <v>2034663</v>
      </c>
      <c r="C41" s="40">
        <v>1821669</v>
      </c>
      <c r="D41" s="40">
        <v>913154</v>
      </c>
      <c r="E41" s="41">
        <v>908515</v>
      </c>
      <c r="F41" s="46">
        <v>212917</v>
      </c>
      <c r="G41" s="41">
        <v>106901</v>
      </c>
      <c r="H41" s="41">
        <v>106016</v>
      </c>
      <c r="I41" s="41">
        <v>55</v>
      </c>
      <c r="J41" s="41">
        <v>29</v>
      </c>
      <c r="K41" s="41">
        <v>26</v>
      </c>
      <c r="L41" s="69">
        <v>22</v>
      </c>
      <c r="M41" s="69">
        <v>16</v>
      </c>
      <c r="N41" s="69">
        <v>6</v>
      </c>
      <c r="O41" s="42"/>
      <c r="P41" s="41">
        <v>2024075</v>
      </c>
      <c r="Q41" s="43">
        <v>0.90000074107925843</v>
      </c>
      <c r="R41" s="47">
        <v>210200</v>
      </c>
      <c r="S41" s="43">
        <v>1.0129257849666984</v>
      </c>
      <c r="T41" s="41">
        <v>420</v>
      </c>
      <c r="U41" s="44">
        <v>0.13095238095238096</v>
      </c>
      <c r="V41" s="41">
        <v>1790</v>
      </c>
      <c r="W41" s="44">
        <v>1.2290502793296089E-2</v>
      </c>
    </row>
    <row r="42" spans="1:23" x14ac:dyDescent="0.45">
      <c r="A42" s="45" t="s">
        <v>49</v>
      </c>
      <c r="B42" s="40">
        <v>1093607</v>
      </c>
      <c r="C42" s="40">
        <v>941362</v>
      </c>
      <c r="D42" s="40">
        <v>471947</v>
      </c>
      <c r="E42" s="41">
        <v>469415</v>
      </c>
      <c r="F42" s="46">
        <v>152073</v>
      </c>
      <c r="G42" s="41">
        <v>76252</v>
      </c>
      <c r="H42" s="41">
        <v>75821</v>
      </c>
      <c r="I42" s="41">
        <v>167</v>
      </c>
      <c r="J42" s="41">
        <v>79</v>
      </c>
      <c r="K42" s="41">
        <v>88</v>
      </c>
      <c r="L42" s="69">
        <v>5</v>
      </c>
      <c r="M42" s="69">
        <v>5</v>
      </c>
      <c r="N42" s="69">
        <v>0</v>
      </c>
      <c r="O42" s="42"/>
      <c r="P42" s="41">
        <v>1025405</v>
      </c>
      <c r="Q42" s="43">
        <v>0.91803921377406972</v>
      </c>
      <c r="R42" s="47">
        <v>152900</v>
      </c>
      <c r="S42" s="43">
        <v>0.99459123610202749</v>
      </c>
      <c r="T42" s="41">
        <v>760</v>
      </c>
      <c r="U42" s="44">
        <v>0.21973684210526315</v>
      </c>
      <c r="V42" s="41">
        <v>5000</v>
      </c>
      <c r="W42" s="44">
        <v>1E-3</v>
      </c>
    </row>
    <row r="43" spans="1:23" x14ac:dyDescent="0.45">
      <c r="A43" s="45" t="s">
        <v>50</v>
      </c>
      <c r="B43" s="40">
        <v>1446716</v>
      </c>
      <c r="C43" s="40">
        <v>1334418</v>
      </c>
      <c r="D43" s="40">
        <v>669047</v>
      </c>
      <c r="E43" s="41">
        <v>665371</v>
      </c>
      <c r="F43" s="46">
        <v>112124</v>
      </c>
      <c r="G43" s="41">
        <v>56148</v>
      </c>
      <c r="H43" s="41">
        <v>55976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0.92583691225343612</v>
      </c>
      <c r="R43" s="47">
        <v>102300</v>
      </c>
      <c r="S43" s="43">
        <v>1.0960312805474095</v>
      </c>
      <c r="T43" s="41">
        <v>200</v>
      </c>
      <c r="U43" s="44">
        <v>0.86499999999999999</v>
      </c>
      <c r="V43" s="41">
        <v>490</v>
      </c>
      <c r="W43" s="44">
        <v>2.0408163265306124E-3</v>
      </c>
    </row>
    <row r="44" spans="1:23" x14ac:dyDescent="0.45">
      <c r="A44" s="45" t="s">
        <v>51</v>
      </c>
      <c r="B44" s="40">
        <v>2058023</v>
      </c>
      <c r="C44" s="40">
        <v>1924999</v>
      </c>
      <c r="D44" s="40">
        <v>965331</v>
      </c>
      <c r="E44" s="41">
        <v>959668</v>
      </c>
      <c r="F44" s="46">
        <v>132897</v>
      </c>
      <c r="G44" s="41">
        <v>66718</v>
      </c>
      <c r="H44" s="41">
        <v>66179</v>
      </c>
      <c r="I44" s="41">
        <v>56</v>
      </c>
      <c r="J44" s="41">
        <v>26</v>
      </c>
      <c r="K44" s="41">
        <v>30</v>
      </c>
      <c r="L44" s="69">
        <v>71</v>
      </c>
      <c r="M44" s="69">
        <v>69</v>
      </c>
      <c r="N44" s="69">
        <v>2</v>
      </c>
      <c r="O44" s="42"/>
      <c r="P44" s="41">
        <v>2095550</v>
      </c>
      <c r="Q44" s="43">
        <v>0.91861277468922242</v>
      </c>
      <c r="R44" s="47">
        <v>128400</v>
      </c>
      <c r="S44" s="43">
        <v>1.0350233644859812</v>
      </c>
      <c r="T44" s="41">
        <v>100</v>
      </c>
      <c r="U44" s="44">
        <v>0.56000000000000005</v>
      </c>
      <c r="V44" s="41">
        <v>6410</v>
      </c>
      <c r="W44" s="44">
        <v>1.107644305772231E-2</v>
      </c>
    </row>
    <row r="45" spans="1:23" x14ac:dyDescent="0.45">
      <c r="A45" s="45" t="s">
        <v>52</v>
      </c>
      <c r="B45" s="40">
        <v>1038309</v>
      </c>
      <c r="C45" s="40">
        <v>979264</v>
      </c>
      <c r="D45" s="40">
        <v>491906</v>
      </c>
      <c r="E45" s="41">
        <v>487358</v>
      </c>
      <c r="F45" s="46">
        <v>58857</v>
      </c>
      <c r="G45" s="41">
        <v>29595</v>
      </c>
      <c r="H45" s="41">
        <v>29262</v>
      </c>
      <c r="I45" s="41">
        <v>74</v>
      </c>
      <c r="J45" s="41">
        <v>33</v>
      </c>
      <c r="K45" s="41">
        <v>41</v>
      </c>
      <c r="L45" s="69">
        <v>114</v>
      </c>
      <c r="M45" s="69">
        <v>106</v>
      </c>
      <c r="N45" s="69">
        <v>8</v>
      </c>
      <c r="O45" s="42"/>
      <c r="P45" s="41">
        <v>1048795</v>
      </c>
      <c r="Q45" s="43">
        <v>0.93370391735277147</v>
      </c>
      <c r="R45" s="47">
        <v>55600</v>
      </c>
      <c r="S45" s="43">
        <v>1.0585791366906474</v>
      </c>
      <c r="T45" s="41">
        <v>140</v>
      </c>
      <c r="U45" s="44">
        <v>0.52857142857142858</v>
      </c>
      <c r="V45" s="41">
        <v>1840</v>
      </c>
      <c r="W45" s="44">
        <v>6.1956521739130438E-2</v>
      </c>
    </row>
    <row r="46" spans="1:23" x14ac:dyDescent="0.45">
      <c r="A46" s="45" t="s">
        <v>53</v>
      </c>
      <c r="B46" s="40">
        <v>7662229</v>
      </c>
      <c r="C46" s="40">
        <v>6682633</v>
      </c>
      <c r="D46" s="40">
        <v>3356327</v>
      </c>
      <c r="E46" s="41">
        <v>3326306</v>
      </c>
      <c r="F46" s="46">
        <v>979333</v>
      </c>
      <c r="G46" s="41">
        <v>493302</v>
      </c>
      <c r="H46" s="41">
        <v>486031</v>
      </c>
      <c r="I46" s="41">
        <v>203</v>
      </c>
      <c r="J46" s="41">
        <v>93</v>
      </c>
      <c r="K46" s="41">
        <v>110</v>
      </c>
      <c r="L46" s="69">
        <v>60</v>
      </c>
      <c r="M46" s="69">
        <v>47</v>
      </c>
      <c r="N46" s="69">
        <v>13</v>
      </c>
      <c r="O46" s="42"/>
      <c r="P46" s="41">
        <v>7070230</v>
      </c>
      <c r="Q46" s="43">
        <v>0.94517901114956659</v>
      </c>
      <c r="R46" s="47">
        <v>1044500</v>
      </c>
      <c r="S46" s="43">
        <v>0.93760938247965531</v>
      </c>
      <c r="T46" s="41">
        <v>820</v>
      </c>
      <c r="U46" s="44">
        <v>0.2475609756097561</v>
      </c>
      <c r="V46" s="41">
        <v>2010</v>
      </c>
      <c r="W46" s="44">
        <v>2.9850746268656716E-2</v>
      </c>
    </row>
    <row r="47" spans="1:23" x14ac:dyDescent="0.45">
      <c r="A47" s="45" t="s">
        <v>54</v>
      </c>
      <c r="B47" s="40">
        <v>1192065</v>
      </c>
      <c r="C47" s="40">
        <v>1108431</v>
      </c>
      <c r="D47" s="40">
        <v>555815</v>
      </c>
      <c r="E47" s="41">
        <v>552616</v>
      </c>
      <c r="F47" s="46">
        <v>83560</v>
      </c>
      <c r="G47" s="41">
        <v>42088</v>
      </c>
      <c r="H47" s="41">
        <v>41472</v>
      </c>
      <c r="I47" s="41">
        <v>16</v>
      </c>
      <c r="J47" s="41">
        <v>5</v>
      </c>
      <c r="K47" s="41">
        <v>11</v>
      </c>
      <c r="L47" s="69">
        <v>58</v>
      </c>
      <c r="M47" s="69">
        <v>57</v>
      </c>
      <c r="N47" s="69">
        <v>1</v>
      </c>
      <c r="O47" s="42"/>
      <c r="P47" s="41">
        <v>1212205</v>
      </c>
      <c r="Q47" s="43">
        <v>0.91439236762758769</v>
      </c>
      <c r="R47" s="47">
        <v>74400</v>
      </c>
      <c r="S47" s="43">
        <v>1.1231182795698924</v>
      </c>
      <c r="T47" s="41">
        <v>140</v>
      </c>
      <c r="U47" s="44">
        <v>0.11428571428571428</v>
      </c>
      <c r="V47" s="41">
        <v>590</v>
      </c>
      <c r="W47" s="44">
        <v>9.8305084745762716E-2</v>
      </c>
    </row>
    <row r="48" spans="1:23" x14ac:dyDescent="0.45">
      <c r="A48" s="45" t="s">
        <v>55</v>
      </c>
      <c r="B48" s="40">
        <v>2034298</v>
      </c>
      <c r="C48" s="40">
        <v>1749492</v>
      </c>
      <c r="D48" s="40">
        <v>878191</v>
      </c>
      <c r="E48" s="41">
        <v>871301</v>
      </c>
      <c r="F48" s="46">
        <v>284776</v>
      </c>
      <c r="G48" s="41">
        <v>142684</v>
      </c>
      <c r="H48" s="41">
        <v>142092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1908250</v>
      </c>
      <c r="Q48" s="43">
        <v>0.9168044019389493</v>
      </c>
      <c r="R48" s="47">
        <v>288800</v>
      </c>
      <c r="S48" s="43">
        <v>0.98606648199445979</v>
      </c>
      <c r="T48" s="41">
        <v>300</v>
      </c>
      <c r="U48" s="44">
        <v>9.6666666666666665E-2</v>
      </c>
      <c r="V48" s="41">
        <v>210</v>
      </c>
      <c r="W48" s="44">
        <v>4.7619047619047623E-3</v>
      </c>
    </row>
    <row r="49" spans="1:23" x14ac:dyDescent="0.45">
      <c r="A49" s="45" t="s">
        <v>56</v>
      </c>
      <c r="B49" s="40">
        <v>2669484</v>
      </c>
      <c r="C49" s="40">
        <v>2301362</v>
      </c>
      <c r="D49" s="40">
        <v>1154123</v>
      </c>
      <c r="E49" s="41">
        <v>1147239</v>
      </c>
      <c r="F49" s="46">
        <v>367856</v>
      </c>
      <c r="G49" s="41">
        <v>184493</v>
      </c>
      <c r="H49" s="41">
        <v>183363</v>
      </c>
      <c r="I49" s="41">
        <v>252</v>
      </c>
      <c r="J49" s="41">
        <v>124</v>
      </c>
      <c r="K49" s="41">
        <v>128</v>
      </c>
      <c r="L49" s="69">
        <v>14</v>
      </c>
      <c r="M49" s="69">
        <v>13</v>
      </c>
      <c r="N49" s="69">
        <v>1</v>
      </c>
      <c r="O49" s="42"/>
      <c r="P49" s="41">
        <v>2537755</v>
      </c>
      <c r="Q49" s="43">
        <v>0.90684955797545463</v>
      </c>
      <c r="R49" s="47">
        <v>350000</v>
      </c>
      <c r="S49" s="43">
        <v>1.0510171428571429</v>
      </c>
      <c r="T49" s="41">
        <v>720</v>
      </c>
      <c r="U49" s="44">
        <v>0.35</v>
      </c>
      <c r="V49" s="41">
        <v>400</v>
      </c>
      <c r="W49" s="44">
        <v>3.5000000000000003E-2</v>
      </c>
    </row>
    <row r="50" spans="1:23" x14ac:dyDescent="0.45">
      <c r="A50" s="45" t="s">
        <v>57</v>
      </c>
      <c r="B50" s="40">
        <v>1697473</v>
      </c>
      <c r="C50" s="40">
        <v>1561527</v>
      </c>
      <c r="D50" s="40">
        <v>783847</v>
      </c>
      <c r="E50" s="41">
        <v>777680</v>
      </c>
      <c r="F50" s="46">
        <v>135710</v>
      </c>
      <c r="G50" s="41">
        <v>68064</v>
      </c>
      <c r="H50" s="41">
        <v>67646</v>
      </c>
      <c r="I50" s="41">
        <v>98</v>
      </c>
      <c r="J50" s="41">
        <v>42</v>
      </c>
      <c r="K50" s="41">
        <v>56</v>
      </c>
      <c r="L50" s="69">
        <v>138</v>
      </c>
      <c r="M50" s="69">
        <v>101</v>
      </c>
      <c r="N50" s="69">
        <v>37</v>
      </c>
      <c r="O50" s="42"/>
      <c r="P50" s="41">
        <v>1675025</v>
      </c>
      <c r="Q50" s="43">
        <v>0.93224101132818915</v>
      </c>
      <c r="R50" s="47">
        <v>125500</v>
      </c>
      <c r="S50" s="43">
        <v>1.0813545816733068</v>
      </c>
      <c r="T50" s="41">
        <v>440</v>
      </c>
      <c r="U50" s="44">
        <v>0.22272727272727272</v>
      </c>
      <c r="V50" s="41">
        <v>700</v>
      </c>
      <c r="W50" s="44">
        <v>0.19714285714285715</v>
      </c>
    </row>
    <row r="51" spans="1:23" x14ac:dyDescent="0.45">
      <c r="A51" s="45" t="s">
        <v>58</v>
      </c>
      <c r="B51" s="40">
        <v>1612193</v>
      </c>
      <c r="C51" s="40">
        <v>1549081</v>
      </c>
      <c r="D51" s="40">
        <v>777336</v>
      </c>
      <c r="E51" s="41">
        <v>771745</v>
      </c>
      <c r="F51" s="46">
        <v>63067</v>
      </c>
      <c r="G51" s="41">
        <v>31629</v>
      </c>
      <c r="H51" s="41">
        <v>31438</v>
      </c>
      <c r="I51" s="41">
        <v>27</v>
      </c>
      <c r="J51" s="41">
        <v>10</v>
      </c>
      <c r="K51" s="41">
        <v>17</v>
      </c>
      <c r="L51" s="69">
        <v>18</v>
      </c>
      <c r="M51" s="69">
        <v>15</v>
      </c>
      <c r="N51" s="69">
        <v>3</v>
      </c>
      <c r="O51" s="42"/>
      <c r="P51" s="41">
        <v>1622295</v>
      </c>
      <c r="Q51" s="43">
        <v>0.95487010685479523</v>
      </c>
      <c r="R51" s="47">
        <v>55600</v>
      </c>
      <c r="S51" s="43">
        <v>1.1342985611510792</v>
      </c>
      <c r="T51" s="41">
        <v>300</v>
      </c>
      <c r="U51" s="44">
        <v>0.09</v>
      </c>
      <c r="V51" s="41">
        <v>210</v>
      </c>
      <c r="W51" s="44">
        <v>8.5714285714285715E-2</v>
      </c>
    </row>
    <row r="52" spans="1:23" x14ac:dyDescent="0.45">
      <c r="A52" s="45" t="s">
        <v>59</v>
      </c>
      <c r="B52" s="40">
        <v>2414153</v>
      </c>
      <c r="C52" s="40">
        <v>2214607</v>
      </c>
      <c r="D52" s="40">
        <v>1111722</v>
      </c>
      <c r="E52" s="41">
        <v>1102885</v>
      </c>
      <c r="F52" s="46">
        <v>199312</v>
      </c>
      <c r="G52" s="41">
        <v>100053</v>
      </c>
      <c r="H52" s="41">
        <v>99259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0.91991268624787637</v>
      </c>
      <c r="R52" s="47">
        <v>197100</v>
      </c>
      <c r="S52" s="43">
        <v>1.011222729578894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1963335</v>
      </c>
      <c r="C53" s="40">
        <v>1683766</v>
      </c>
      <c r="D53" s="40">
        <v>846690</v>
      </c>
      <c r="E53" s="41">
        <v>837076</v>
      </c>
      <c r="F53" s="46">
        <v>279049</v>
      </c>
      <c r="G53" s="41">
        <v>140316</v>
      </c>
      <c r="H53" s="41">
        <v>138733</v>
      </c>
      <c r="I53" s="41">
        <v>489</v>
      </c>
      <c r="J53" s="41">
        <v>242</v>
      </c>
      <c r="K53" s="41">
        <v>247</v>
      </c>
      <c r="L53" s="69">
        <v>31</v>
      </c>
      <c r="M53" s="69">
        <v>30</v>
      </c>
      <c r="N53" s="69">
        <v>1</v>
      </c>
      <c r="O53" s="42"/>
      <c r="P53" s="41">
        <v>1955425</v>
      </c>
      <c r="Q53" s="43">
        <v>0.86107419103263994</v>
      </c>
      <c r="R53" s="47">
        <v>305500</v>
      </c>
      <c r="S53" s="43">
        <v>0.91341734860883794</v>
      </c>
      <c r="T53" s="41">
        <v>1260</v>
      </c>
      <c r="U53" s="44">
        <v>0.3880952380952381</v>
      </c>
      <c r="V53" s="41">
        <v>2260</v>
      </c>
      <c r="W53" s="44">
        <v>1.3716814159292035E-2</v>
      </c>
    </row>
    <row r="55" spans="1:23" x14ac:dyDescent="0.45">
      <c r="A55" s="133" t="s">
        <v>135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136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137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138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139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140</v>
      </c>
    </row>
    <row r="61" spans="1:23" x14ac:dyDescent="0.45">
      <c r="A61" s="22" t="s">
        <v>141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21" sqref="E2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142</v>
      </c>
    </row>
    <row r="2" spans="1:6" x14ac:dyDescent="0.45">
      <c r="D2" s="49" t="s">
        <v>143</v>
      </c>
    </row>
    <row r="3" spans="1:6" ht="36" x14ac:dyDescent="0.45">
      <c r="A3" s="45" t="s">
        <v>3</v>
      </c>
      <c r="B3" s="39" t="s">
        <v>144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145</v>
      </c>
    </row>
    <row r="54" spans="1:4" x14ac:dyDescent="0.45">
      <c r="A54" t="s">
        <v>146</v>
      </c>
    </row>
    <row r="55" spans="1:4" x14ac:dyDescent="0.45">
      <c r="A55" t="s">
        <v>147</v>
      </c>
    </row>
    <row r="56" spans="1:4" x14ac:dyDescent="0.45">
      <c r="A56" t="s">
        <v>148</v>
      </c>
    </row>
    <row r="57" spans="1:4" x14ac:dyDescent="0.45">
      <c r="A57" s="22" t="s">
        <v>149</v>
      </c>
    </row>
    <row r="58" spans="1:4" x14ac:dyDescent="0.45">
      <c r="A58" t="s">
        <v>150</v>
      </c>
    </row>
    <row r="59" spans="1:4" x14ac:dyDescent="0.45">
      <c r="A59" t="s">
        <v>151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DIGI-808455956-3892873</_dlc_DocId>
    <_dlc_DocIdUrl xmlns="89559dea-130d-4237-8e78-1ce7f44b9a24">
      <Url>https://digitalgojp.sharepoint.com/sites/digi_portal/_layouts/15/DocIdRedir.aspx?ID=DIGI-808455956-3892873</Url>
      <Description>DIGI-808455956-3892873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2022-07-01T06:05:55Z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fc6a4bef-caed-478b-88c4-a5693743c337</vt:lpwstr>
  </property>
  <property fmtid="{D5CDD505-2E9C-101B-9397-08002B2CF9AE}" pid="4" name="MediaServiceImageTags">
    <vt:lpwstr/>
  </property>
</Properties>
</file>