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8" yWindow="-108" windowWidth="46296" windowHeight="25536"/>
  </bookViews>
  <sheets>
    <sheet name="進捗状況 (都道府県別)" sheetId="9" r:id="rId1"/>
    <sheet name="進捗状況（政令市・特別区）" sheetId="10" r:id="rId2"/>
    <sheet name="総接種回数" sheetId="11" r:id="rId3"/>
    <sheet name="一般接種" sheetId="12" r:id="rId4"/>
    <sheet name="医療従事者等" sheetId="13" r:id="rId5"/>
  </sheets>
  <definedNames>
    <definedName name="_xlnm.Print_Area" localSheetId="0">'進捗状況 (都道府県別)'!$A$1:$H$63</definedName>
    <definedName name="_xlnm.Print_Area" localSheetId="1">'進捗状況（政令市・特別区）'!$A$1:$H$45</definedName>
    <definedName name="_xlnm.Print_Area" localSheetId="2">総接種回数!$A$1:$N$61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8" i="11" l="1"/>
  <c r="D8" i="11"/>
  <c r="E8" i="11"/>
  <c r="F8" i="11"/>
  <c r="G8" i="11"/>
  <c r="C9" i="11"/>
  <c r="D9" i="11"/>
  <c r="E9" i="11"/>
  <c r="F9" i="11"/>
  <c r="G9" i="11"/>
  <c r="C10" i="11"/>
  <c r="D10" i="11"/>
  <c r="E10" i="11"/>
  <c r="F10" i="11"/>
  <c r="G10" i="11"/>
  <c r="C11" i="11"/>
  <c r="D11" i="11"/>
  <c r="E11" i="11"/>
  <c r="F11" i="11"/>
  <c r="G11" i="11"/>
  <c r="C12" i="11"/>
  <c r="D12" i="11"/>
  <c r="E12" i="11"/>
  <c r="F12" i="11"/>
  <c r="G12" i="11"/>
  <c r="C13" i="11"/>
  <c r="D13" i="11"/>
  <c r="E13" i="11"/>
  <c r="F13" i="11"/>
  <c r="G13" i="11"/>
  <c r="C14" i="11"/>
  <c r="D14" i="11"/>
  <c r="E14" i="11"/>
  <c r="F14" i="11"/>
  <c r="G14" i="11"/>
  <c r="C15" i="11"/>
  <c r="D15" i="11"/>
  <c r="E15" i="11"/>
  <c r="F15" i="11"/>
  <c r="G15" i="11"/>
  <c r="C16" i="11"/>
  <c r="D16" i="11"/>
  <c r="E16" i="11"/>
  <c r="F16" i="11"/>
  <c r="G16" i="11"/>
  <c r="C17" i="11"/>
  <c r="D17" i="11"/>
  <c r="E17" i="11"/>
  <c r="F17" i="11"/>
  <c r="G17" i="11"/>
  <c r="C18" i="11"/>
  <c r="D18" i="11"/>
  <c r="E18" i="11"/>
  <c r="F18" i="11"/>
  <c r="G18" i="11"/>
  <c r="C19" i="11"/>
  <c r="D19" i="11"/>
  <c r="E19" i="11"/>
  <c r="F19" i="11"/>
  <c r="G19" i="11"/>
  <c r="C20" i="11"/>
  <c r="D20" i="11"/>
  <c r="E20" i="11"/>
  <c r="F20" i="11"/>
  <c r="G20" i="11"/>
  <c r="C21" i="11"/>
  <c r="D21" i="11"/>
  <c r="E21" i="11"/>
  <c r="F21" i="11"/>
  <c r="G21" i="11"/>
  <c r="C22" i="11"/>
  <c r="D22" i="11"/>
  <c r="E22" i="11"/>
  <c r="F22" i="11"/>
  <c r="G22" i="11"/>
  <c r="C23" i="11"/>
  <c r="D23" i="11"/>
  <c r="E23" i="11"/>
  <c r="F23" i="11"/>
  <c r="G23" i="11"/>
  <c r="C24" i="11"/>
  <c r="D24" i="11"/>
  <c r="E24" i="11"/>
  <c r="F24" i="11"/>
  <c r="G24" i="11"/>
  <c r="C25" i="11"/>
  <c r="D25" i="11"/>
  <c r="E25" i="11"/>
  <c r="F25" i="11"/>
  <c r="G25" i="11"/>
  <c r="C26" i="11"/>
  <c r="D26" i="11"/>
  <c r="E26" i="11"/>
  <c r="F26" i="11"/>
  <c r="G26" i="11"/>
  <c r="C27" i="11"/>
  <c r="D27" i="11"/>
  <c r="E27" i="11"/>
  <c r="F27" i="11"/>
  <c r="G27" i="11"/>
  <c r="C28" i="11"/>
  <c r="D28" i="11"/>
  <c r="E28" i="11"/>
  <c r="F28" i="11"/>
  <c r="G28" i="11"/>
  <c r="C29" i="11"/>
  <c r="D29" i="11"/>
  <c r="E29" i="11"/>
  <c r="F29" i="11"/>
  <c r="G29" i="11"/>
  <c r="C30" i="11"/>
  <c r="D30" i="11"/>
  <c r="E30" i="11"/>
  <c r="F30" i="11"/>
  <c r="G30" i="11"/>
  <c r="C31" i="11"/>
  <c r="D31" i="11"/>
  <c r="E31" i="11"/>
  <c r="F31" i="11"/>
  <c r="G31" i="11"/>
  <c r="C32" i="11"/>
  <c r="D32" i="11"/>
  <c r="E32" i="11"/>
  <c r="F32" i="11"/>
  <c r="G32" i="11"/>
  <c r="C33" i="11"/>
  <c r="D33" i="11"/>
  <c r="E33" i="11"/>
  <c r="F33" i="11"/>
  <c r="G33" i="11"/>
  <c r="C34" i="11"/>
  <c r="D34" i="11"/>
  <c r="E34" i="11"/>
  <c r="F34" i="11"/>
  <c r="G34" i="11"/>
  <c r="C35" i="11"/>
  <c r="D35" i="11"/>
  <c r="E35" i="11"/>
  <c r="F35" i="11"/>
  <c r="G35" i="11"/>
  <c r="C36" i="11"/>
  <c r="D36" i="11"/>
  <c r="E36" i="11"/>
  <c r="F36" i="11"/>
  <c r="G36" i="11"/>
  <c r="C37" i="11"/>
  <c r="D37" i="11"/>
  <c r="E37" i="11"/>
  <c r="F37" i="11"/>
  <c r="G37" i="11"/>
  <c r="C38" i="11"/>
  <c r="D38" i="11"/>
  <c r="E38" i="11"/>
  <c r="F38" i="11"/>
  <c r="G38" i="11"/>
  <c r="C39" i="11"/>
  <c r="D39" i="11"/>
  <c r="E39" i="11"/>
  <c r="F39" i="11"/>
  <c r="G39" i="11"/>
  <c r="C40" i="11"/>
  <c r="D40" i="11"/>
  <c r="E40" i="11"/>
  <c r="F40" i="11"/>
  <c r="G40" i="11"/>
  <c r="C41" i="11"/>
  <c r="D41" i="11"/>
  <c r="E41" i="11"/>
  <c r="F41" i="11"/>
  <c r="G41" i="11"/>
  <c r="C42" i="11"/>
  <c r="D42" i="11"/>
  <c r="E42" i="11"/>
  <c r="F42" i="11"/>
  <c r="G42" i="11"/>
  <c r="C43" i="11"/>
  <c r="D43" i="11"/>
  <c r="E43" i="11"/>
  <c r="F43" i="11"/>
  <c r="G43" i="11"/>
  <c r="C44" i="11"/>
  <c r="D44" i="11"/>
  <c r="E44" i="11"/>
  <c r="F44" i="11"/>
  <c r="G44" i="11"/>
  <c r="C45" i="11"/>
  <c r="D45" i="11"/>
  <c r="E45" i="11"/>
  <c r="F45" i="11"/>
  <c r="G45" i="11"/>
  <c r="C46" i="11"/>
  <c r="D46" i="11"/>
  <c r="E46" i="11"/>
  <c r="F46" i="11"/>
  <c r="G46" i="11"/>
  <c r="C47" i="11"/>
  <c r="D47" i="11"/>
  <c r="E47" i="11"/>
  <c r="F47" i="11"/>
  <c r="G47" i="11"/>
  <c r="C48" i="11"/>
  <c r="D48" i="11"/>
  <c r="E48" i="11"/>
  <c r="F48" i="11"/>
  <c r="G48" i="11"/>
  <c r="C49" i="11"/>
  <c r="D49" i="11"/>
  <c r="E49" i="11"/>
  <c r="F49" i="11"/>
  <c r="G49" i="11"/>
  <c r="C50" i="11"/>
  <c r="D50" i="11"/>
  <c r="E50" i="11"/>
  <c r="F50" i="11"/>
  <c r="G50" i="11"/>
  <c r="C51" i="11"/>
  <c r="D51" i="11"/>
  <c r="E51" i="11"/>
  <c r="F51" i="11"/>
  <c r="G51" i="11"/>
  <c r="C52" i="11"/>
  <c r="D52" i="11"/>
  <c r="E52" i="11"/>
  <c r="F52" i="11"/>
  <c r="G52" i="11"/>
  <c r="C53" i="11"/>
  <c r="D53" i="11"/>
  <c r="E53" i="11"/>
  <c r="F53" i="11"/>
  <c r="G53" i="11"/>
  <c r="C54" i="11"/>
  <c r="D54" i="11"/>
  <c r="E54" i="11"/>
  <c r="F54" i="11"/>
  <c r="G54" i="11"/>
  <c r="M7" i="11"/>
  <c r="L7" i="11"/>
  <c r="G5" i="10"/>
  <c r="B54" i="11" l="1"/>
  <c r="B53" i="11"/>
  <c r="B52" i="11"/>
  <c r="B51" i="11"/>
  <c r="B50" i="11"/>
  <c r="B49" i="11"/>
  <c r="B48" i="11"/>
  <c r="B47" i="11"/>
  <c r="B46" i="11"/>
  <c r="B45" i="11"/>
  <c r="B44" i="11"/>
  <c r="B43" i="11"/>
  <c r="B42" i="11"/>
  <c r="B41" i="11"/>
  <c r="B40" i="11"/>
  <c r="B39" i="11"/>
  <c r="B38" i="11"/>
  <c r="B37" i="11"/>
  <c r="B36" i="11"/>
  <c r="B35" i="11"/>
  <c r="B34" i="11"/>
  <c r="B33" i="11"/>
  <c r="B32" i="11"/>
  <c r="B31" i="11"/>
  <c r="B30" i="11"/>
  <c r="B29" i="11"/>
  <c r="B28" i="11"/>
  <c r="B27" i="11"/>
  <c r="B26" i="11"/>
  <c r="B25" i="11"/>
  <c r="B24" i="11"/>
  <c r="B23" i="11"/>
  <c r="B22" i="11"/>
  <c r="B21" i="11"/>
  <c r="B20" i="11"/>
  <c r="B19" i="11"/>
  <c r="B18" i="11"/>
  <c r="B17" i="11"/>
  <c r="B16" i="11"/>
  <c r="B15" i="11"/>
  <c r="B14" i="11"/>
  <c r="B13" i="11"/>
  <c r="B12" i="11"/>
  <c r="B11" i="11"/>
  <c r="B10" i="11"/>
  <c r="B9" i="11"/>
  <c r="B8" i="11"/>
  <c r="N7" i="11"/>
  <c r="J7" i="11" l="1"/>
  <c r="K7" i="11"/>
  <c r="I7" i="11"/>
  <c r="Q2" i="12"/>
  <c r="N2" i="11"/>
  <c r="B51" i="13"/>
  <c r="B50" i="13"/>
  <c r="B49" i="13"/>
  <c r="B48" i="13"/>
  <c r="B47" i="13"/>
  <c r="B46" i="13"/>
  <c r="B45" i="13"/>
  <c r="B44" i="13"/>
  <c r="B43" i="13"/>
  <c r="B42" i="13"/>
  <c r="B41" i="13"/>
  <c r="B40" i="13"/>
  <c r="B39" i="13"/>
  <c r="B38" i="13"/>
  <c r="B37" i="13"/>
  <c r="B36" i="13"/>
  <c r="B35" i="13"/>
  <c r="B34" i="13"/>
  <c r="B33" i="13"/>
  <c r="B32" i="13"/>
  <c r="B31" i="13"/>
  <c r="B30" i="13"/>
  <c r="B29" i="13"/>
  <c r="B28" i="13"/>
  <c r="B27" i="13"/>
  <c r="B26" i="13"/>
  <c r="B25" i="13"/>
  <c r="B24" i="13"/>
  <c r="B23" i="13"/>
  <c r="B22" i="13"/>
  <c r="B21" i="13"/>
  <c r="B20" i="13"/>
  <c r="B19" i="13"/>
  <c r="B18" i="13"/>
  <c r="B17" i="13"/>
  <c r="B16" i="13"/>
  <c r="B15" i="13"/>
  <c r="B14" i="13"/>
  <c r="B13" i="13"/>
  <c r="B12" i="13"/>
  <c r="B11" i="13"/>
  <c r="B10" i="13"/>
  <c r="B9" i="13"/>
  <c r="B8" i="13"/>
  <c r="B7" i="13"/>
  <c r="B6" i="13"/>
  <c r="B5" i="13"/>
  <c r="D4" i="13"/>
  <c r="C4" i="13"/>
  <c r="H54" i="11"/>
  <c r="H53" i="11"/>
  <c r="H52" i="11"/>
  <c r="H51" i="11"/>
  <c r="H50" i="11"/>
  <c r="H49" i="11"/>
  <c r="H46" i="11"/>
  <c r="H45" i="11"/>
  <c r="H44" i="11"/>
  <c r="H43" i="11"/>
  <c r="H42" i="11"/>
  <c r="H41" i="11"/>
  <c r="H38" i="11"/>
  <c r="H37" i="11"/>
  <c r="H36" i="11"/>
  <c r="H34" i="11"/>
  <c r="H33" i="11"/>
  <c r="H30" i="11"/>
  <c r="H29" i="11"/>
  <c r="H28" i="11"/>
  <c r="H27" i="11"/>
  <c r="H26" i="11"/>
  <c r="H24" i="11"/>
  <c r="H22" i="11"/>
  <c r="H21" i="11"/>
  <c r="H20" i="11"/>
  <c r="H18" i="11"/>
  <c r="H16" i="11"/>
  <c r="H14" i="11"/>
  <c r="H13" i="11"/>
  <c r="H12" i="11"/>
  <c r="H11" i="11"/>
  <c r="H10" i="11"/>
  <c r="H8" i="11"/>
  <c r="B4" i="13" l="1"/>
  <c r="O6" i="12"/>
  <c r="Q6" i="12"/>
  <c r="G6" i="12"/>
  <c r="H6" i="12"/>
  <c r="J6" i="12"/>
  <c r="K6" i="12"/>
  <c r="D6" i="12"/>
  <c r="M6" i="12"/>
  <c r="E6" i="12"/>
  <c r="H35" i="11"/>
  <c r="H23" i="11"/>
  <c r="H17" i="11"/>
  <c r="H47" i="11"/>
  <c r="H19" i="11"/>
  <c r="H39" i="11"/>
  <c r="H31" i="11"/>
  <c r="H9" i="11"/>
  <c r="H25" i="11"/>
  <c r="H15" i="11"/>
  <c r="G7" i="11"/>
  <c r="H7" i="11" s="1"/>
  <c r="H32" i="11"/>
  <c r="H40" i="11"/>
  <c r="H48" i="11"/>
  <c r="C7" i="11" l="1"/>
  <c r="D7" i="11" s="1"/>
  <c r="E7" i="11"/>
  <c r="F7" i="11" s="1"/>
  <c r="I6" i="12"/>
  <c r="R6" i="12" s="1"/>
  <c r="B6" i="12"/>
  <c r="C6" i="12"/>
  <c r="N6" i="12" s="1"/>
  <c r="F6" i="12"/>
  <c r="P6" i="12" s="1"/>
  <c r="B7" i="11" l="1"/>
  <c r="H39" i="10"/>
  <c r="H26" i="10"/>
  <c r="H18" i="10"/>
  <c r="F25" i="10"/>
  <c r="F23" i="10"/>
  <c r="F17" i="10"/>
  <c r="F15" i="10"/>
  <c r="D25" i="10"/>
  <c r="D17" i="10"/>
  <c r="H53" i="9"/>
  <c r="H50" i="9"/>
  <c r="H45" i="9"/>
  <c r="H42" i="9"/>
  <c r="H29" i="9"/>
  <c r="H26" i="9"/>
  <c r="H21" i="9"/>
  <c r="H18" i="9"/>
  <c r="H13" i="9"/>
  <c r="H23" i="10"/>
  <c r="H15" i="10"/>
  <c r="D18" i="10"/>
  <c r="D13" i="10"/>
  <c r="H44" i="9"/>
  <c r="H36" i="9"/>
  <c r="H34" i="9"/>
  <c r="H28" i="9"/>
  <c r="H20" i="9"/>
  <c r="H12" i="9"/>
  <c r="F52" i="9"/>
  <c r="F44" i="9"/>
  <c r="F36" i="9"/>
  <c r="F28" i="9"/>
  <c r="F20" i="9"/>
  <c r="F12" i="9"/>
  <c r="C10" i="10"/>
  <c r="D10" i="10" s="1"/>
  <c r="E10" i="10"/>
  <c r="G10" i="10"/>
  <c r="F39" i="10"/>
  <c r="H29" i="10"/>
  <c r="H28" i="10"/>
  <c r="H21" i="10"/>
  <c r="H20" i="10"/>
  <c r="H13" i="10"/>
  <c r="H12" i="10"/>
  <c r="F29" i="10"/>
  <c r="F28" i="10"/>
  <c r="F21" i="10"/>
  <c r="F20" i="10"/>
  <c r="F13" i="10"/>
  <c r="F12" i="10"/>
  <c r="D23" i="10"/>
  <c r="D15" i="10"/>
  <c r="F50" i="9"/>
  <c r="F42" i="9"/>
  <c r="F34" i="9"/>
  <c r="F26" i="9"/>
  <c r="F18" i="9"/>
  <c r="H30" i="10"/>
  <c r="H22" i="10"/>
  <c r="H17" i="10"/>
  <c r="H14" i="10"/>
  <c r="F30" i="10"/>
  <c r="F14" i="10"/>
  <c r="H52" i="9"/>
  <c r="F51" i="9"/>
  <c r="F43" i="9"/>
  <c r="F35" i="9"/>
  <c r="F11" i="9"/>
  <c r="E5" i="10"/>
  <c r="E34" i="10" s="1"/>
  <c r="F22" i="10"/>
  <c r="H11" i="10"/>
  <c r="H16" i="10"/>
  <c r="H19" i="10"/>
  <c r="H24" i="10"/>
  <c r="H25" i="10"/>
  <c r="H27" i="10"/>
  <c r="F11" i="10"/>
  <c r="F16" i="10"/>
  <c r="F18" i="10"/>
  <c r="F19" i="10"/>
  <c r="F24" i="10"/>
  <c r="F26" i="10"/>
  <c r="F27" i="10"/>
  <c r="D11" i="10"/>
  <c r="D12" i="10"/>
  <c r="D14" i="10"/>
  <c r="D16" i="10"/>
  <c r="D19" i="10"/>
  <c r="D20" i="10"/>
  <c r="D21" i="10"/>
  <c r="D22" i="10"/>
  <c r="D24" i="10"/>
  <c r="D26" i="10"/>
  <c r="D27" i="10"/>
  <c r="D28" i="10"/>
  <c r="D29" i="10"/>
  <c r="D30" i="10"/>
  <c r="H3" i="10"/>
  <c r="H11" i="9"/>
  <c r="H14" i="9"/>
  <c r="H15" i="9"/>
  <c r="H16" i="9"/>
  <c r="H17" i="9"/>
  <c r="H19" i="9"/>
  <c r="H22" i="9"/>
  <c r="H23" i="9"/>
  <c r="H24" i="9"/>
  <c r="H25" i="9"/>
  <c r="H27" i="9"/>
  <c r="H30" i="9"/>
  <c r="H31" i="9"/>
  <c r="H32" i="9"/>
  <c r="H33" i="9"/>
  <c r="H35" i="9"/>
  <c r="H37" i="9"/>
  <c r="H38" i="9"/>
  <c r="H39" i="9"/>
  <c r="H40" i="9"/>
  <c r="H41" i="9"/>
  <c r="H43" i="9"/>
  <c r="H46" i="9"/>
  <c r="H47" i="9"/>
  <c r="H48" i="9"/>
  <c r="H49" i="9"/>
  <c r="H51" i="9"/>
  <c r="H54" i="9"/>
  <c r="H55" i="9"/>
  <c r="H56" i="9"/>
  <c r="H57" i="9"/>
  <c r="F13" i="9"/>
  <c r="F14" i="9"/>
  <c r="F15" i="9"/>
  <c r="F16" i="9"/>
  <c r="F17" i="9"/>
  <c r="F19" i="9"/>
  <c r="F21" i="9"/>
  <c r="F22" i="9"/>
  <c r="F23" i="9"/>
  <c r="F24" i="9"/>
  <c r="F25" i="9"/>
  <c r="F27" i="9"/>
  <c r="F29" i="9"/>
  <c r="F30" i="9"/>
  <c r="F31" i="9"/>
  <c r="F32" i="9"/>
  <c r="F33" i="9"/>
  <c r="F37" i="9"/>
  <c r="F38" i="9"/>
  <c r="F39" i="9"/>
  <c r="F40" i="9"/>
  <c r="F41" i="9"/>
  <c r="F45" i="9"/>
  <c r="F46" i="9"/>
  <c r="F47" i="9"/>
  <c r="F48" i="9"/>
  <c r="F49" i="9"/>
  <c r="F53" i="9"/>
  <c r="F54" i="9"/>
  <c r="F55" i="9"/>
  <c r="F56" i="9"/>
  <c r="F57" i="9"/>
  <c r="G10" i="9"/>
  <c r="H10" i="9" s="1"/>
  <c r="G34" i="10"/>
  <c r="D39" i="10" l="1"/>
  <c r="E10" i="9"/>
  <c r="F10" i="9" s="1"/>
  <c r="H10" i="10"/>
  <c r="F10" i="10"/>
  <c r="D11" i="9"/>
  <c r="D12" i="9"/>
  <c r="D14" i="9"/>
  <c r="D15" i="9"/>
  <c r="D16" i="9"/>
  <c r="D17" i="9"/>
  <c r="D18" i="9"/>
  <c r="D19" i="9"/>
  <c r="D20" i="9"/>
  <c r="D21" i="9"/>
  <c r="D22" i="9"/>
  <c r="D23" i="9"/>
  <c r="D24" i="9"/>
  <c r="D25" i="9"/>
  <c r="D27" i="9"/>
  <c r="D30" i="9"/>
  <c r="D32" i="9"/>
  <c r="D33" i="9"/>
  <c r="D35" i="9"/>
  <c r="D36" i="9"/>
  <c r="D37" i="9"/>
  <c r="D38" i="9"/>
  <c r="D39" i="9"/>
  <c r="D40" i="9"/>
  <c r="D41" i="9"/>
  <c r="D43" i="9"/>
  <c r="D46" i="9"/>
  <c r="D49" i="9"/>
  <c r="D51" i="9"/>
  <c r="D52" i="9"/>
  <c r="D54" i="9"/>
  <c r="D57" i="9"/>
  <c r="D48" i="9" l="1"/>
  <c r="D29" i="9"/>
  <c r="D26" i="9"/>
  <c r="D50" i="9"/>
  <c r="D45" i="9"/>
  <c r="D28" i="9"/>
  <c r="D13" i="9"/>
  <c r="D53" i="9"/>
  <c r="D55" i="9"/>
  <c r="D42" i="9"/>
  <c r="D47" i="9"/>
  <c r="D56" i="9"/>
  <c r="D31" i="9"/>
  <c r="D44" i="9"/>
  <c r="D34" i="9"/>
  <c r="C10" i="9" l="1"/>
  <c r="D10" i="9" s="1"/>
</calcChain>
</file>

<file path=xl/sharedStrings.xml><?xml version="1.0" encoding="utf-8"?>
<sst xmlns="http://schemas.openxmlformats.org/spreadsheetml/2006/main" count="336" uniqueCount="144">
  <si>
    <t>３回目接種の進捗状況（都道府県別）</t>
    <rPh sb="1" eb="3">
      <t>カイメ</t>
    </rPh>
    <rPh sb="3" eb="5">
      <t>セッシュ</t>
    </rPh>
    <rPh sb="6" eb="8">
      <t>シンチョク</t>
    </rPh>
    <rPh sb="8" eb="10">
      <t>ジョウキョウ</t>
    </rPh>
    <rPh sb="11" eb="15">
      <t>トドウフケン</t>
    </rPh>
    <rPh sb="15" eb="16">
      <t>ベツ</t>
    </rPh>
    <phoneticPr fontId="2"/>
  </si>
  <si>
    <t>（5月25日公表時点）</t>
  </si>
  <si>
    <t>（単位：人口（人）、増加回数（回））</t>
    <rPh sb="1" eb="3">
      <t>タンイ</t>
    </rPh>
    <rPh sb="4" eb="6">
      <t>ジンコウ</t>
    </rPh>
    <rPh sb="7" eb="8">
      <t>ヒト</t>
    </rPh>
    <rPh sb="10" eb="12">
      <t>ゾウカ</t>
    </rPh>
    <rPh sb="12" eb="14">
      <t>カイスウ</t>
    </rPh>
    <rPh sb="15" eb="16">
      <t>カイ</t>
    </rPh>
    <rPh sb="16" eb="17">
      <t>マンカイ</t>
    </rPh>
    <phoneticPr fontId="2"/>
  </si>
  <si>
    <t>都道府県名</t>
    <rPh sb="0" eb="4">
      <t>トドウフケン</t>
    </rPh>
    <rPh sb="4" eb="5">
      <t>メイ</t>
    </rPh>
    <phoneticPr fontId="2"/>
  </si>
  <si>
    <t>人口</t>
    <rPh sb="0" eb="2">
      <t>ジンコウ</t>
    </rPh>
    <phoneticPr fontId="2"/>
  </si>
  <si>
    <t>累計接種回数</t>
    <rPh sb="0" eb="2">
      <t>ルイケイ</t>
    </rPh>
    <rPh sb="2" eb="4">
      <t>セッシュ</t>
    </rPh>
    <rPh sb="4" eb="6">
      <t>カイスウ</t>
    </rPh>
    <phoneticPr fontId="2"/>
  </si>
  <si>
    <t>直近1週間</t>
  </si>
  <si>
    <t>（増加回数ベース）※1</t>
    <phoneticPr fontId="2"/>
  </si>
  <si>
    <t>（増加回数ベース）※2</t>
    <phoneticPr fontId="2"/>
  </si>
  <si>
    <t>接種回数</t>
    <rPh sb="0" eb="2">
      <t>セッシュ</t>
    </rPh>
    <rPh sb="2" eb="4">
      <t>カイスウ</t>
    </rPh>
    <phoneticPr fontId="2"/>
  </si>
  <si>
    <t>増加回数</t>
    <rPh sb="0" eb="2">
      <t>ゾウカ</t>
    </rPh>
    <rPh sb="2" eb="4">
      <t>カイスウ</t>
    </rPh>
    <phoneticPr fontId="2"/>
  </si>
  <si>
    <t>人口比</t>
    <rPh sb="0" eb="3">
      <t>ジンコウヒ</t>
    </rPh>
    <phoneticPr fontId="2"/>
  </si>
  <si>
    <t>人口比</t>
    <rPh sb="0" eb="2">
      <t>ジンコウ</t>
    </rPh>
    <rPh sb="2" eb="3">
      <t>ヒ</t>
    </rPh>
    <phoneticPr fontId="2"/>
  </si>
  <si>
    <t>合計</t>
    <rPh sb="0" eb="2">
      <t>ゴウケイ</t>
    </rPh>
    <phoneticPr fontId="2"/>
  </si>
  <si>
    <t>01 北海道</t>
  </si>
  <si>
    <t>02 青森県</t>
  </si>
  <si>
    <t>03 岩手県</t>
  </si>
  <si>
    <t>04 宮城県</t>
  </si>
  <si>
    <t>05 秋田県</t>
  </si>
  <si>
    <t>06 山形県</t>
  </si>
  <si>
    <t>07 福島県</t>
  </si>
  <si>
    <t>08 茨城県</t>
  </si>
  <si>
    <t>09 栃木県</t>
  </si>
  <si>
    <t>10 群馬県</t>
  </si>
  <si>
    <t>11 埼玉県</t>
  </si>
  <si>
    <t>12 千葉県</t>
  </si>
  <si>
    <t>13 東京都</t>
  </si>
  <si>
    <t>14 神奈川県</t>
  </si>
  <si>
    <t>15 新潟県</t>
  </si>
  <si>
    <t>16 富山県</t>
  </si>
  <si>
    <t>17 石川県</t>
  </si>
  <si>
    <t>18 福井県</t>
  </si>
  <si>
    <t>19 山梨県</t>
  </si>
  <si>
    <t>20 長野県</t>
  </si>
  <si>
    <t>21 岐阜県</t>
  </si>
  <si>
    <t>22 静岡県</t>
  </si>
  <si>
    <t>23 愛知県</t>
  </si>
  <si>
    <t>24 三重県</t>
  </si>
  <si>
    <t>25 滋賀県</t>
  </si>
  <si>
    <t>26 京都府</t>
  </si>
  <si>
    <t>27 大阪府</t>
  </si>
  <si>
    <t>28 兵庫県</t>
  </si>
  <si>
    <t>29 奈良県</t>
  </si>
  <si>
    <t>30 和歌山県</t>
  </si>
  <si>
    <t>31 鳥取県</t>
  </si>
  <si>
    <t>32 島根県</t>
  </si>
  <si>
    <t>33 岡山県</t>
  </si>
  <si>
    <t>34 広島県</t>
  </si>
  <si>
    <t>35 山口県</t>
  </si>
  <si>
    <t>36 徳島県</t>
  </si>
  <si>
    <t>37 香川県</t>
  </si>
  <si>
    <t>38 愛媛県</t>
  </si>
  <si>
    <t>39 高知県</t>
  </si>
  <si>
    <t>40 福岡県</t>
  </si>
  <si>
    <t>41 佐賀県</t>
  </si>
  <si>
    <t>42 長崎県</t>
  </si>
  <si>
    <t>43 熊本県</t>
  </si>
  <si>
    <t>44 大分県</t>
  </si>
  <si>
    <t>45 宮崎県</t>
  </si>
  <si>
    <t>46 鹿児島県</t>
  </si>
  <si>
    <t>47 沖縄県</t>
  </si>
  <si>
    <t>注：人口は、総務省が公表している、「令和3年住民基本台帳年齢階級別人口（市区町村別）」のうち、</t>
  </si>
  <si>
    <t>各市町村の性別及び年齢階級の数字を集計したものを使用</t>
    <phoneticPr fontId="2"/>
  </si>
  <si>
    <t>※1：前週同曜日の公表分との差を使用</t>
    <rPh sb="3" eb="5">
      <t>ゼンシュウ</t>
    </rPh>
    <rPh sb="5" eb="6">
      <t>ドウ</t>
    </rPh>
    <rPh sb="6" eb="8">
      <t>ヨウビ</t>
    </rPh>
    <rPh sb="9" eb="11">
      <t>コウヒョウ</t>
    </rPh>
    <rPh sb="11" eb="12">
      <t>ブン</t>
    </rPh>
    <rPh sb="14" eb="15">
      <t>サ</t>
    </rPh>
    <rPh sb="16" eb="18">
      <t>シヨウ</t>
    </rPh>
    <phoneticPr fontId="2"/>
  </si>
  <si>
    <t>※2：直近の公表分との差を使用。</t>
    <rPh sb="3" eb="5">
      <t>チョッキン</t>
    </rPh>
    <rPh sb="6" eb="8">
      <t>コウヒョウ</t>
    </rPh>
    <rPh sb="8" eb="9">
      <t>ブン</t>
    </rPh>
    <rPh sb="11" eb="12">
      <t>サ</t>
    </rPh>
    <rPh sb="13" eb="15">
      <t>シヨウ</t>
    </rPh>
    <phoneticPr fontId="2"/>
  </si>
  <si>
    <t>ただし、土日祝日直後の公表においては、直近の平日１日の入力数（直近の公表分とその翌日の集計値との差）を使用。</t>
    <phoneticPr fontId="2"/>
  </si>
  <si>
    <t>３回目接種の進捗状況（政令指定都市・特別区）</t>
    <rPh sb="1" eb="3">
      <t>カイメ</t>
    </rPh>
    <rPh sb="3" eb="5">
      <t>セッシュ</t>
    </rPh>
    <rPh sb="6" eb="8">
      <t>シンチョク</t>
    </rPh>
    <rPh sb="8" eb="10">
      <t>ジョウキョウ</t>
    </rPh>
    <rPh sb="11" eb="13">
      <t>セイレイ</t>
    </rPh>
    <rPh sb="13" eb="15">
      <t>シテイ</t>
    </rPh>
    <rPh sb="15" eb="17">
      <t>トシ</t>
    </rPh>
    <rPh sb="18" eb="21">
      <t>トクベツク</t>
    </rPh>
    <phoneticPr fontId="2"/>
  </si>
  <si>
    <t>（１）政令指定都市</t>
    <rPh sb="3" eb="5">
      <t>セイレイ</t>
    </rPh>
    <rPh sb="5" eb="7">
      <t>シテイ</t>
    </rPh>
    <rPh sb="7" eb="9">
      <t>トシ</t>
    </rPh>
    <phoneticPr fontId="2"/>
  </si>
  <si>
    <t>政令指定
都市名</t>
    <rPh sb="0" eb="2">
      <t>セイレイ</t>
    </rPh>
    <rPh sb="2" eb="4">
      <t>シテイ</t>
    </rPh>
    <rPh sb="5" eb="7">
      <t>トシ</t>
    </rPh>
    <rPh sb="7" eb="8">
      <t>メイ</t>
    </rPh>
    <phoneticPr fontId="2"/>
  </si>
  <si>
    <t>合計</t>
    <rPh sb="0" eb="2">
      <t>ゴウケイ</t>
    </rPh>
    <phoneticPr fontId="1"/>
  </si>
  <si>
    <t>札幌市</t>
  </si>
  <si>
    <t>仙台市</t>
  </si>
  <si>
    <t>さいたま市</t>
  </si>
  <si>
    <t>千葉市</t>
  </si>
  <si>
    <t>横浜市</t>
  </si>
  <si>
    <t>川崎市</t>
  </si>
  <si>
    <t>相模原市</t>
  </si>
  <si>
    <t>新潟市</t>
  </si>
  <si>
    <t>静岡市</t>
  </si>
  <si>
    <t>浜松市</t>
  </si>
  <si>
    <t>名古屋市</t>
  </si>
  <si>
    <t>京都市</t>
  </si>
  <si>
    <t>大阪市</t>
  </si>
  <si>
    <t>堺市</t>
  </si>
  <si>
    <t>神戸市</t>
  </si>
  <si>
    <t>岡山市</t>
  </si>
  <si>
    <t>広島市</t>
  </si>
  <si>
    <t>北九州市</t>
  </si>
  <si>
    <t>福岡市</t>
  </si>
  <si>
    <t>熊本市</t>
  </si>
  <si>
    <t>（２）特別区</t>
    <rPh sb="3" eb="6">
      <t>トクベツク</t>
    </rPh>
    <phoneticPr fontId="2"/>
  </si>
  <si>
    <t>注：人口は、総務省が公表している、「令和3年住民基本台帳年齢階級別人口（市区町村別）」のうち、</t>
    <rPh sb="0" eb="1">
      <t>チュウ</t>
    </rPh>
    <rPh sb="2" eb="4">
      <t>ジンコウ</t>
    </rPh>
    <rPh sb="6" eb="9">
      <t>ソウムショウ</t>
    </rPh>
    <rPh sb="10" eb="12">
      <t>コウヒョウ</t>
    </rPh>
    <rPh sb="18" eb="20">
      <t>レイワ</t>
    </rPh>
    <rPh sb="21" eb="22">
      <t>ネン</t>
    </rPh>
    <rPh sb="22" eb="24">
      <t>ジュウミン</t>
    </rPh>
    <rPh sb="24" eb="26">
      <t>キホン</t>
    </rPh>
    <rPh sb="26" eb="28">
      <t>ダイチョウ</t>
    </rPh>
    <rPh sb="28" eb="30">
      <t>ネンレイ</t>
    </rPh>
    <rPh sb="30" eb="32">
      <t>カイキュウ</t>
    </rPh>
    <rPh sb="32" eb="33">
      <t>ベツ</t>
    </rPh>
    <rPh sb="33" eb="35">
      <t>ジンコウ</t>
    </rPh>
    <rPh sb="36" eb="38">
      <t>シク</t>
    </rPh>
    <rPh sb="38" eb="40">
      <t>チョウソン</t>
    </rPh>
    <rPh sb="40" eb="41">
      <t>ベツ</t>
    </rPh>
    <phoneticPr fontId="2"/>
  </si>
  <si>
    <t>各市町村の性別及び年齢階級の数字を集計したものを使用</t>
  </si>
  <si>
    <t>※2：直近の公表分との差を使用</t>
    <rPh sb="3" eb="5">
      <t>チョッキン</t>
    </rPh>
    <rPh sb="6" eb="8">
      <t>コウヒョウ</t>
    </rPh>
    <rPh sb="8" eb="9">
      <t>ブン</t>
    </rPh>
    <rPh sb="11" eb="12">
      <t>サ</t>
    </rPh>
    <rPh sb="13" eb="15">
      <t>シヨウ</t>
    </rPh>
    <phoneticPr fontId="2"/>
  </si>
  <si>
    <t>これまでのワクチン総接種回数（都道府県別）</t>
    <rPh sb="9" eb="10">
      <t>ソウ</t>
    </rPh>
    <rPh sb="10" eb="12">
      <t>セッシュ</t>
    </rPh>
    <rPh sb="12" eb="14">
      <t>カイスウ</t>
    </rPh>
    <rPh sb="15" eb="19">
      <t>トドウフケン</t>
    </rPh>
    <rPh sb="19" eb="20">
      <t>ベツ</t>
    </rPh>
    <phoneticPr fontId="2"/>
  </si>
  <si>
    <t>接種回数（5月24日まで）</t>
  </si>
  <si>
    <t>内１回目</t>
    <rPh sb="0" eb="1">
      <t>ウチ</t>
    </rPh>
    <phoneticPr fontId="2"/>
  </si>
  <si>
    <t>内２回目</t>
    <rPh sb="0" eb="1">
      <t>ウチ</t>
    </rPh>
    <phoneticPr fontId="2"/>
  </si>
  <si>
    <t>内３回目</t>
    <rPh sb="0" eb="1">
      <t>ウチ</t>
    </rPh>
    <phoneticPr fontId="2"/>
  </si>
  <si>
    <t>内12月分</t>
    <rPh sb="0" eb="1">
      <t>ウチ</t>
    </rPh>
    <rPh sb="3" eb="4">
      <t>ガツ</t>
    </rPh>
    <rPh sb="4" eb="5">
      <t>ブン</t>
    </rPh>
    <phoneticPr fontId="2"/>
  </si>
  <si>
    <t>内1月分</t>
    <rPh sb="0" eb="1">
      <t>ウチ</t>
    </rPh>
    <rPh sb="2" eb="3">
      <t>ガツ</t>
    </rPh>
    <rPh sb="3" eb="4">
      <t>ブン</t>
    </rPh>
    <phoneticPr fontId="2"/>
  </si>
  <si>
    <t>内2月分</t>
    <rPh sb="0" eb="1">
      <t>ウチ</t>
    </rPh>
    <rPh sb="2" eb="3">
      <t>ガツ</t>
    </rPh>
    <rPh sb="3" eb="4">
      <t>ブン</t>
    </rPh>
    <phoneticPr fontId="2"/>
  </si>
  <si>
    <t>内3月分</t>
    <rPh sb="0" eb="1">
      <t>ウチ</t>
    </rPh>
    <rPh sb="2" eb="3">
      <t>ガツ</t>
    </rPh>
    <rPh sb="3" eb="4">
      <t>ブン</t>
    </rPh>
    <phoneticPr fontId="2"/>
  </si>
  <si>
    <t>内4月分</t>
  </si>
  <si>
    <t>内5月分</t>
    <phoneticPr fontId="2"/>
  </si>
  <si>
    <t>接種率</t>
    <rPh sb="0" eb="2">
      <t>セッシュ</t>
    </rPh>
    <rPh sb="2" eb="3">
      <t>リツ</t>
    </rPh>
    <phoneticPr fontId="2"/>
  </si>
  <si>
    <t>参考：人口</t>
    <rPh sb="0" eb="2">
      <t>サンコウ</t>
    </rPh>
    <rPh sb="3" eb="5">
      <t>ジンコウ</t>
    </rPh>
    <phoneticPr fontId="2"/>
  </si>
  <si>
    <t>注：１回目及び２回目は、接種回数は一般接種（高齢者含む）と医療従事者等の合計。</t>
    <rPh sb="0" eb="1">
      <t>チュウ</t>
    </rPh>
    <rPh sb="3" eb="5">
      <t>カイメ</t>
    </rPh>
    <rPh sb="5" eb="6">
      <t>オヨ</t>
    </rPh>
    <rPh sb="8" eb="10">
      <t>カイメ</t>
    </rPh>
    <rPh sb="12" eb="14">
      <t>セッシュ</t>
    </rPh>
    <rPh sb="14" eb="16">
      <t>カイスウ</t>
    </rPh>
    <rPh sb="17" eb="19">
      <t>イッパン</t>
    </rPh>
    <rPh sb="19" eb="21">
      <t>セッシュ</t>
    </rPh>
    <rPh sb="22" eb="25">
      <t>コウレイシャ</t>
    </rPh>
    <rPh sb="25" eb="26">
      <t>フク</t>
    </rPh>
    <rPh sb="29" eb="31">
      <t>イリョウ</t>
    </rPh>
    <rPh sb="31" eb="34">
      <t>ジュウジシャ</t>
    </rPh>
    <rPh sb="34" eb="35">
      <t>トウ</t>
    </rPh>
    <rPh sb="36" eb="38">
      <t>ゴウケイ</t>
    </rPh>
    <phoneticPr fontId="2"/>
  </si>
  <si>
    <t>　　一般接種（高齢者含む）はワクチン接種記録システム(VRS)への報告と、</t>
    <rPh sb="7" eb="10">
      <t>コウレイシャ</t>
    </rPh>
    <rPh sb="10" eb="11">
      <t>フク</t>
    </rPh>
    <phoneticPr fontId="2"/>
  </si>
  <si>
    <t>　　医療従事者等はワクチン接種円滑化システム（V-SYS）への報告を、公表日で集計したもの。</t>
    <rPh sb="39" eb="41">
      <t>シュウケイ</t>
    </rPh>
    <phoneticPr fontId="2"/>
  </si>
  <si>
    <t>注：３回目は、ワクチン接種記録システム（VRS）への報告を、公表日で集計したもの。</t>
    <rPh sb="0" eb="1">
      <t>チュウ</t>
    </rPh>
    <rPh sb="3" eb="5">
      <t>カイメ</t>
    </rPh>
    <rPh sb="11" eb="13">
      <t>セッシュ</t>
    </rPh>
    <rPh sb="13" eb="15">
      <t>キロク</t>
    </rPh>
    <rPh sb="26" eb="28">
      <t>ホウコク</t>
    </rPh>
    <rPh sb="30" eb="32">
      <t>コウヒョウ</t>
    </rPh>
    <rPh sb="32" eb="33">
      <t>ビ</t>
    </rPh>
    <rPh sb="34" eb="36">
      <t>シュウケイ</t>
    </rPh>
    <phoneticPr fontId="2"/>
  </si>
  <si>
    <t>　　月ごとの内訳は、公表日時点で、各月を接種日とする接種実績を集計したもの。</t>
    <rPh sb="2" eb="3">
      <t>ツキ</t>
    </rPh>
    <rPh sb="6" eb="8">
      <t>ウチワケ</t>
    </rPh>
    <rPh sb="10" eb="12">
      <t>コウヒョウ</t>
    </rPh>
    <rPh sb="12" eb="13">
      <t>ビ</t>
    </rPh>
    <rPh sb="13" eb="15">
      <t>ジテン</t>
    </rPh>
    <rPh sb="17" eb="19">
      <t>カクツキ</t>
    </rPh>
    <rPh sb="20" eb="22">
      <t>セッシュ</t>
    </rPh>
    <rPh sb="22" eb="23">
      <t>ビ</t>
    </rPh>
    <rPh sb="26" eb="28">
      <t>セッシュ</t>
    </rPh>
    <rPh sb="28" eb="30">
      <t>ジッセキ</t>
    </rPh>
    <rPh sb="31" eb="33">
      <t>シュウケイ</t>
    </rPh>
    <phoneticPr fontId="2"/>
  </si>
  <si>
    <t>注：公表日におけるデータの計上方法等の注釈については、以下を参照（https://www.kantei.go.jp/jp/content/000086996.pdf）</t>
    <rPh sb="2" eb="5">
      <t>コウヒョウビ</t>
    </rPh>
    <rPh sb="13" eb="15">
      <t>ケイジョウ</t>
    </rPh>
    <rPh sb="15" eb="17">
      <t>ホウホウ</t>
    </rPh>
    <rPh sb="17" eb="18">
      <t>トウ</t>
    </rPh>
    <rPh sb="19" eb="21">
      <t>チュウシャク</t>
    </rPh>
    <rPh sb="27" eb="29">
      <t>イカ</t>
    </rPh>
    <rPh sb="30" eb="32">
      <t>サンショウ</t>
    </rPh>
    <phoneticPr fontId="2"/>
  </si>
  <si>
    <r>
      <t>これまでのワクチン総接種回数およびワクチン供給量（</t>
    </r>
    <r>
      <rPr>
        <sz val="11"/>
        <rFont val="游ゴシック"/>
        <family val="3"/>
        <charset val="128"/>
        <scheme val="minor"/>
      </rPr>
      <t>一般接種（高齢者含む）、都道府県別）</t>
    </r>
    <rPh sb="9" eb="10">
      <t>ソウ</t>
    </rPh>
    <rPh sb="10" eb="12">
      <t>セッシュ</t>
    </rPh>
    <rPh sb="12" eb="14">
      <t>カイスウ</t>
    </rPh>
    <rPh sb="21" eb="24">
      <t>キョウキュウリョウ</t>
    </rPh>
    <rPh sb="25" eb="27">
      <t>イッパン</t>
    </rPh>
    <rPh sb="27" eb="29">
      <t>セッシュ</t>
    </rPh>
    <rPh sb="30" eb="33">
      <t>コウレイシャ</t>
    </rPh>
    <rPh sb="33" eb="34">
      <t>フク</t>
    </rPh>
    <rPh sb="37" eb="41">
      <t>トドウフケン</t>
    </rPh>
    <rPh sb="41" eb="42">
      <t>ベツ</t>
    </rPh>
    <phoneticPr fontId="2"/>
  </si>
  <si>
    <t>接種回数
（5月24日まで）</t>
  </si>
  <si>
    <t>ワクチン供給量
（5月24日まで）※4</t>
  </si>
  <si>
    <r>
      <t>ファイザー社</t>
    </r>
    <r>
      <rPr>
        <sz val="8"/>
        <color theme="1"/>
        <rFont val="游ゴシック"/>
        <family val="3"/>
        <charset val="128"/>
        <scheme val="minor"/>
      </rPr>
      <t>※6</t>
    </r>
    <phoneticPr fontId="2"/>
  </si>
  <si>
    <t>武田/モデルナ社</t>
    <rPh sb="0" eb="2">
      <t>タケダ</t>
    </rPh>
    <rPh sb="7" eb="8">
      <t>シャ</t>
    </rPh>
    <phoneticPr fontId="2"/>
  </si>
  <si>
    <t>アストラゼネカ社</t>
    <rPh sb="7" eb="8">
      <t>シャ</t>
    </rPh>
    <phoneticPr fontId="2"/>
  </si>
  <si>
    <r>
      <t>ファイザー社</t>
    </r>
    <r>
      <rPr>
        <sz val="8"/>
        <rFont val="游ゴシック"/>
        <family val="3"/>
        <charset val="128"/>
        <scheme val="minor"/>
      </rPr>
      <t>※5※6</t>
    </r>
    <phoneticPr fontId="2"/>
  </si>
  <si>
    <r>
      <t>武田/モデルナ社</t>
    </r>
    <r>
      <rPr>
        <sz val="8"/>
        <color theme="1"/>
        <rFont val="游ゴシック"/>
        <family val="3"/>
        <charset val="128"/>
        <scheme val="minor"/>
      </rPr>
      <t>※1</t>
    </r>
    <rPh sb="0" eb="2">
      <t>タケダ</t>
    </rPh>
    <rPh sb="7" eb="8">
      <t>シャ</t>
    </rPh>
    <phoneticPr fontId="2"/>
  </si>
  <si>
    <t>計</t>
    <rPh sb="0" eb="1">
      <t>ケイ</t>
    </rPh>
    <phoneticPr fontId="2"/>
  </si>
  <si>
    <t>ワクチン
累積供給量</t>
    <phoneticPr fontId="2"/>
  </si>
  <si>
    <r>
      <t>対供給量
接種率</t>
    </r>
    <r>
      <rPr>
        <sz val="8"/>
        <color theme="1"/>
        <rFont val="游ゴシック"/>
        <family val="3"/>
        <charset val="128"/>
        <scheme val="minor"/>
      </rPr>
      <t>※3</t>
    </r>
    <rPh sb="0" eb="1">
      <t>タイ</t>
    </rPh>
    <rPh sb="1" eb="4">
      <t>キョウキュウリョウセッシュリツ</t>
    </rPh>
    <phoneticPr fontId="2"/>
  </si>
  <si>
    <r>
      <t>ワクチン
累積供給量</t>
    </r>
    <r>
      <rPr>
        <sz val="8"/>
        <color theme="1"/>
        <rFont val="游ゴシック"/>
        <family val="3"/>
        <charset val="128"/>
        <scheme val="minor"/>
      </rPr>
      <t>※2</t>
    </r>
    <rPh sb="5" eb="7">
      <t>ルイセキ</t>
    </rPh>
    <rPh sb="7" eb="10">
      <t>キョウキュウリョウ</t>
    </rPh>
    <phoneticPr fontId="2"/>
  </si>
  <si>
    <r>
      <t>対供給量
接種率</t>
    </r>
    <r>
      <rPr>
        <sz val="8"/>
        <color theme="1"/>
        <rFont val="游ゴシック"/>
        <family val="3"/>
        <charset val="128"/>
        <scheme val="minor"/>
      </rPr>
      <t>※3</t>
    </r>
    <phoneticPr fontId="2"/>
  </si>
  <si>
    <t>全国</t>
    <rPh sb="0" eb="2">
      <t>ゼンコク</t>
    </rPh>
    <phoneticPr fontId="2"/>
  </si>
  <si>
    <t>注：ワクチン接種記録システム(VRS)への報告を居住地の都道府県別に集計。</t>
    <rPh sb="0" eb="1">
      <t>チュウ</t>
    </rPh>
    <rPh sb="8" eb="10">
      <t>キロク</t>
    </rPh>
    <rPh sb="21" eb="23">
      <t>ホウコク</t>
    </rPh>
    <phoneticPr fontId="2"/>
  </si>
  <si>
    <t>※1：武田/モデルナ社のワクチンは、大規模接種会場（一部会場を除く）と職域接種会場で利用。</t>
    <rPh sb="3" eb="5">
      <t>タケダ</t>
    </rPh>
    <rPh sb="10" eb="11">
      <t>シャ</t>
    </rPh>
    <rPh sb="18" eb="25">
      <t>ダイキボセッシュカイジョウ</t>
    </rPh>
    <rPh sb="26" eb="28">
      <t>イチブ</t>
    </rPh>
    <rPh sb="28" eb="30">
      <t>カイジョウ</t>
    </rPh>
    <rPh sb="31" eb="32">
      <t>ノゾ</t>
    </rPh>
    <rPh sb="35" eb="37">
      <t>ショクイキ</t>
    </rPh>
    <rPh sb="37" eb="39">
      <t>セッシュ</t>
    </rPh>
    <rPh sb="39" eb="41">
      <t>カイジョウ</t>
    </rPh>
    <rPh sb="42" eb="44">
      <t>リヨウ</t>
    </rPh>
    <phoneticPr fontId="2"/>
  </si>
  <si>
    <t>※2：職域接種等の会場の種別を問わず、ワクチンが配送された先の施設が所在する都道府県ごとに集計。</t>
    <rPh sb="3" eb="5">
      <t>ショクイキ</t>
    </rPh>
    <rPh sb="5" eb="7">
      <t>セッシュ</t>
    </rPh>
    <rPh sb="7" eb="8">
      <t>トウ</t>
    </rPh>
    <rPh sb="9" eb="11">
      <t>カイジョウ</t>
    </rPh>
    <rPh sb="12" eb="14">
      <t>シュベツ</t>
    </rPh>
    <rPh sb="15" eb="16">
      <t>ト</t>
    </rPh>
    <rPh sb="24" eb="26">
      <t>ハイソウ</t>
    </rPh>
    <rPh sb="29" eb="30">
      <t>サキ</t>
    </rPh>
    <rPh sb="31" eb="33">
      <t>シセツ</t>
    </rPh>
    <rPh sb="34" eb="36">
      <t>ショザイ</t>
    </rPh>
    <rPh sb="38" eb="42">
      <t>トドウフケン</t>
    </rPh>
    <rPh sb="45" eb="47">
      <t>シュウケイ</t>
    </rPh>
    <phoneticPr fontId="2"/>
  </si>
  <si>
    <t>※3：VRSに登録された接種回数を、ワクチン接種円滑化システム(V-SYS)に登録されたワクチンの累計供給量で除したもの。</t>
    <phoneticPr fontId="2"/>
  </si>
  <si>
    <t>※4：一般接種用の1、2回目向け供給が対象。</t>
  </si>
  <si>
    <t>※5：ファイザー社から無償提供された、2020年東京オリンピック・パラリンピック競技大会関係者分を含む。</t>
    <phoneticPr fontId="2"/>
  </si>
  <si>
    <t>※6：小児（5-11歳）対象の接種およびワクチンも含む</t>
  </si>
  <si>
    <t>これまでのワクチン総接種回数（医療従事者等、都道府県別）</t>
    <rPh sb="9" eb="10">
      <t>ソウ</t>
    </rPh>
    <rPh sb="10" eb="12">
      <t>セッシュ</t>
    </rPh>
    <rPh sb="12" eb="14">
      <t>カイスウ</t>
    </rPh>
    <rPh sb="15" eb="17">
      <t>イリョウ</t>
    </rPh>
    <rPh sb="17" eb="20">
      <t>ジュウジシャ</t>
    </rPh>
    <rPh sb="20" eb="21">
      <t>トウ</t>
    </rPh>
    <rPh sb="22" eb="26">
      <t>トドウフケン</t>
    </rPh>
    <rPh sb="26" eb="27">
      <t>ベツ</t>
    </rPh>
    <phoneticPr fontId="2"/>
  </si>
  <si>
    <t>（8月2日公表時点）</t>
    <rPh sb="2" eb="3">
      <t>ガツ</t>
    </rPh>
    <rPh sb="4" eb="5">
      <t>ニチ</t>
    </rPh>
    <rPh sb="5" eb="7">
      <t>コウヒョウ</t>
    </rPh>
    <rPh sb="7" eb="9">
      <t>ジテン</t>
    </rPh>
    <phoneticPr fontId="2"/>
  </si>
  <si>
    <t>接種回数
（7月30日まで）</t>
    <rPh sb="0" eb="2">
      <t>セッシュ</t>
    </rPh>
    <rPh sb="2" eb="4">
      <t>カイスウ</t>
    </rPh>
    <rPh sb="7" eb="8">
      <t>ガツ</t>
    </rPh>
    <rPh sb="10" eb="11">
      <t>ニチ</t>
    </rPh>
    <phoneticPr fontId="2"/>
  </si>
  <si>
    <t>注：ワクチン接種円滑化システム（V-SYS）への報告（17時時点）を</t>
    <rPh sb="6" eb="8">
      <t>セッシュ</t>
    </rPh>
    <rPh sb="8" eb="11">
      <t>エンカツカ</t>
    </rPh>
    <rPh sb="24" eb="26">
      <t>ホウコク</t>
    </rPh>
    <rPh sb="29" eb="30">
      <t>ジ</t>
    </rPh>
    <rPh sb="30" eb="32">
      <t>ジテン</t>
    </rPh>
    <phoneticPr fontId="2"/>
  </si>
  <si>
    <r>
      <t>　　接種実施機関所在地の都道府県別に集計（</t>
    </r>
    <r>
      <rPr>
        <sz val="11"/>
        <rFont val="游ゴシック"/>
        <family val="3"/>
        <charset val="128"/>
        <scheme val="minor"/>
      </rPr>
      <t>高齢者、基礎疾患保有者、その他</t>
    </r>
    <r>
      <rPr>
        <sz val="11"/>
        <color theme="1"/>
        <rFont val="游ゴシック"/>
        <family val="2"/>
        <charset val="128"/>
        <scheme val="minor"/>
      </rPr>
      <t>を除く）。</t>
    </r>
    <rPh sb="2" eb="4">
      <t>セッシュ</t>
    </rPh>
    <rPh sb="4" eb="6">
      <t>ジッシ</t>
    </rPh>
    <rPh sb="6" eb="8">
      <t>キカン</t>
    </rPh>
    <rPh sb="8" eb="11">
      <t>ショザイチ</t>
    </rPh>
    <rPh sb="12" eb="16">
      <t>トドウフケン</t>
    </rPh>
    <rPh sb="16" eb="17">
      <t>ベツ</t>
    </rPh>
    <rPh sb="21" eb="24">
      <t>コウレイシャ</t>
    </rPh>
    <rPh sb="25" eb="27">
      <t>キソ</t>
    </rPh>
    <rPh sb="27" eb="29">
      <t>シッカン</t>
    </rPh>
    <rPh sb="29" eb="32">
      <t>ホユウシャ</t>
    </rPh>
    <rPh sb="35" eb="36">
      <t>ホカ</t>
    </rPh>
    <phoneticPr fontId="2"/>
  </si>
  <si>
    <t>　　医療従事者等向け優先接種の接種実績は、45都道府県は7月21日時点まで、兵庫県、沖縄県は７月27日時点までの実績を集計。</t>
    <phoneticPr fontId="2"/>
  </si>
  <si>
    <t>　　高齢者施設等従事者向け優先接種の接種実績は、７月30日時点までの実績を集計。</t>
    <phoneticPr fontId="2"/>
  </si>
  <si>
    <r>
      <t>　　</t>
    </r>
    <r>
      <rPr>
        <sz val="11"/>
        <rFont val="游ゴシック"/>
        <family val="3"/>
        <charset val="128"/>
        <scheme val="minor"/>
      </rPr>
      <t>医療従事者等は、令和３年７月30日で集計を終了。</t>
    </r>
    <rPh sb="10" eb="12">
      <t>レイワ</t>
    </rPh>
    <rPh sb="13" eb="14">
      <t>ネン</t>
    </rPh>
    <rPh sb="15" eb="16">
      <t>ガツ</t>
    </rPh>
    <rPh sb="18" eb="19">
      <t>ニチ</t>
    </rPh>
    <rPh sb="20" eb="22">
      <t>シュウケイ</t>
    </rPh>
    <rPh sb="23" eb="25">
      <t>シュウリョウ</t>
    </rPh>
    <phoneticPr fontId="2"/>
  </si>
  <si>
    <t>　　4月9日までの接種実績は厚生労働省の「新型コロナワクチン接種実績」のページをご覧ください。</t>
    <rPh sb="3" eb="4">
      <t>ガツ</t>
    </rPh>
    <rPh sb="5" eb="6">
      <t>ニチ</t>
    </rPh>
    <rPh sb="9" eb="11">
      <t>セッシュ</t>
    </rPh>
    <rPh sb="11" eb="13">
      <t>ジッセキ</t>
    </rPh>
    <rPh sb="14" eb="16">
      <t>コウセイ</t>
    </rPh>
    <rPh sb="16" eb="19">
      <t>ロウドウショウ</t>
    </rPh>
    <rPh sb="21" eb="23">
      <t>シンガタ</t>
    </rPh>
    <rPh sb="30" eb="32">
      <t>セッシュ</t>
    </rPh>
    <rPh sb="32" eb="34">
      <t>ジッセキ</t>
    </rPh>
    <rPh sb="41" eb="42">
      <t>ラン</t>
    </rPh>
    <phoneticPr fontId="2"/>
  </si>
  <si>
    <t>　　https://www.mhlw.go.jp/stf/seisakunitsuite/bunya/vaccine_sesshujisseki.html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</si>
</sst>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_ "/>
    <numFmt numFmtId="177" formatCode="0.0%"/>
    <numFmt numFmtId="178" formatCode="#,##0.0;[Red]\-#,##0.0"/>
    <numFmt numFmtId="179" formatCode="#,##0_ ;[Red]\-#,##0\ "/>
    <numFmt numFmtId="180" formatCode="#,##0_);[Red]\(#,##0\)"/>
  </numFmts>
  <fonts count="1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</font>
    <font>
      <sz val="11"/>
      <color rgb="FFFF0000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11"/>
      <name val="游ゴシック"/>
      <family val="3"/>
      <charset val="128"/>
    </font>
    <font>
      <sz val="8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4" fillId="0" borderId="0"/>
    <xf numFmtId="9" fontId="1" fillId="0" borderId="0" applyFont="0" applyFill="0" applyBorder="0" applyAlignment="0" applyProtection="0">
      <alignment vertical="center"/>
    </xf>
  </cellStyleXfs>
  <cellXfs count="115">
    <xf numFmtId="0" fontId="0" fillId="0" borderId="0" xfId="0">
      <alignment vertical="center"/>
    </xf>
    <xf numFmtId="38" fontId="0" fillId="0" borderId="0" xfId="1" applyFont="1">
      <alignment vertical="center"/>
    </xf>
    <xf numFmtId="0" fontId="5" fillId="0" borderId="0" xfId="0" applyFont="1" applyAlignment="1">
      <alignment horizontal="left" vertical="center"/>
    </xf>
    <xf numFmtId="38" fontId="5" fillId="0" borderId="0" xfId="1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38" fontId="5" fillId="0" borderId="0" xfId="1" applyFont="1" applyAlignment="1">
      <alignment horizontal="center" vertical="center"/>
    </xf>
    <xf numFmtId="176" fontId="6" fillId="0" borderId="0" xfId="0" applyNumberFormat="1" applyFont="1">
      <alignment vertical="center"/>
    </xf>
    <xf numFmtId="0" fontId="5" fillId="0" borderId="0" xfId="0" applyFont="1" applyAlignment="1">
      <alignment horizontal="right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177" fontId="5" fillId="0" borderId="1" xfId="3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38" fontId="3" fillId="0" borderId="0" xfId="1" applyFont="1" applyFill="1" applyBorder="1" applyAlignment="1">
      <alignment horizontal="center" vertical="center"/>
    </xf>
    <xf numFmtId="38" fontId="5" fillId="0" borderId="0" xfId="1" applyFont="1" applyFill="1" applyBorder="1" applyAlignment="1">
      <alignment horizontal="center" vertical="center"/>
    </xf>
    <xf numFmtId="177" fontId="5" fillId="0" borderId="0" xfId="3" applyNumberFormat="1" applyFont="1" applyFill="1" applyBorder="1" applyAlignment="1">
      <alignment horizontal="center" vertical="center"/>
    </xf>
    <xf numFmtId="178" fontId="5" fillId="0" borderId="0" xfId="1" applyNumberFormat="1" applyFont="1" applyFill="1" applyBorder="1" applyAlignment="1">
      <alignment horizontal="center" vertical="center"/>
    </xf>
    <xf numFmtId="38" fontId="5" fillId="0" borderId="0" xfId="1" applyFont="1">
      <alignment vertical="center"/>
    </xf>
    <xf numFmtId="0" fontId="5" fillId="0" borderId="0" xfId="0" applyFont="1">
      <alignment vertical="center"/>
    </xf>
    <xf numFmtId="38" fontId="6" fillId="0" borderId="0" xfId="1" applyFont="1">
      <alignment vertical="center"/>
    </xf>
    <xf numFmtId="179" fontId="3" fillId="0" borderId="1" xfId="1" applyNumberFormat="1" applyFont="1" applyFill="1" applyBorder="1" applyAlignment="1">
      <alignment vertical="center"/>
    </xf>
    <xf numFmtId="179" fontId="5" fillId="0" borderId="1" xfId="1" applyNumberFormat="1" applyFont="1" applyFill="1" applyBorder="1" applyAlignment="1">
      <alignment vertical="center"/>
    </xf>
    <xf numFmtId="0" fontId="8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7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180" fontId="3" fillId="0" borderId="1" xfId="1" applyNumberFormat="1" applyFont="1" applyBorder="1">
      <alignment vertical="center"/>
    </xf>
    <xf numFmtId="10" fontId="3" fillId="0" borderId="1" xfId="3" applyNumberFormat="1" applyFont="1" applyBorder="1">
      <alignment vertical="center"/>
    </xf>
    <xf numFmtId="10" fontId="3" fillId="0" borderId="6" xfId="3" applyNumberFormat="1" applyFont="1" applyBorder="1">
      <alignment vertical="center"/>
    </xf>
    <xf numFmtId="180" fontId="3" fillId="0" borderId="6" xfId="1" applyNumberFormat="1" applyFont="1" applyBorder="1">
      <alignment vertical="center"/>
    </xf>
    <xf numFmtId="0" fontId="3" fillId="0" borderId="1" xfId="0" applyFont="1" applyBorder="1" applyAlignment="1">
      <alignment horizontal="left" vertical="center"/>
    </xf>
    <xf numFmtId="180" fontId="3" fillId="0" borderId="1" xfId="1" applyNumberFormat="1" applyFont="1" applyFill="1" applyBorder="1">
      <alignment vertical="center"/>
    </xf>
    <xf numFmtId="180" fontId="3" fillId="0" borderId="1" xfId="0" applyNumberFormat="1" applyFont="1" applyBorder="1">
      <alignment vertical="center"/>
    </xf>
    <xf numFmtId="38" fontId="3" fillId="0" borderId="1" xfId="1" applyFont="1" applyBorder="1" applyAlignment="1">
      <alignment horizontal="left" vertical="center"/>
    </xf>
    <xf numFmtId="10" fontId="3" fillId="0" borderId="1" xfId="3" applyNumberFormat="1" applyFont="1" applyFill="1" applyBorder="1">
      <alignment vertical="center"/>
    </xf>
    <xf numFmtId="0" fontId="0" fillId="0" borderId="1" xfId="0" applyBorder="1" applyAlignment="1"/>
    <xf numFmtId="0" fontId="0" fillId="0" borderId="1" xfId="0" applyBorder="1" applyAlignment="1">
      <alignment vertical="center" wrapText="1"/>
    </xf>
    <xf numFmtId="180" fontId="0" fillId="0" borderId="1" xfId="1" applyNumberFormat="1" applyFont="1" applyBorder="1">
      <alignment vertical="center"/>
    </xf>
    <xf numFmtId="180" fontId="0" fillId="0" borderId="1" xfId="0" applyNumberFormat="1" applyBorder="1">
      <alignment vertical="center"/>
    </xf>
    <xf numFmtId="180" fontId="0" fillId="0" borderId="0" xfId="0" applyNumberFormat="1">
      <alignment vertical="center"/>
    </xf>
    <xf numFmtId="10" fontId="0" fillId="0" borderId="1" xfId="0" applyNumberFormat="1" applyBorder="1">
      <alignment vertical="center"/>
    </xf>
    <xf numFmtId="10" fontId="0" fillId="0" borderId="1" xfId="3" applyNumberFormat="1" applyFont="1" applyBorder="1">
      <alignment vertical="center"/>
    </xf>
    <xf numFmtId="0" fontId="0" fillId="0" borderId="1" xfId="0" applyBorder="1" applyAlignment="1">
      <alignment horizontal="left" vertical="center"/>
    </xf>
    <xf numFmtId="180" fontId="4" fillId="0" borderId="1" xfId="3" applyNumberFormat="1" applyFont="1" applyBorder="1" applyAlignment="1"/>
    <xf numFmtId="176" fontId="0" fillId="0" borderId="1" xfId="0" applyNumberFormat="1" applyBorder="1">
      <alignment vertical="center"/>
    </xf>
    <xf numFmtId="38" fontId="0" fillId="0" borderId="1" xfId="1" applyFont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38" fontId="0" fillId="0" borderId="1" xfId="1" applyFont="1" applyBorder="1">
      <alignment vertical="center"/>
    </xf>
    <xf numFmtId="38" fontId="3" fillId="0" borderId="0" xfId="1" applyFo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38" fontId="10" fillId="0" borderId="0" xfId="1" applyFont="1" applyFill="1">
      <alignment vertical="center"/>
    </xf>
    <xf numFmtId="38" fontId="0" fillId="0" borderId="0" xfId="1" applyFont="1" applyFill="1">
      <alignment vertical="center"/>
    </xf>
    <xf numFmtId="38" fontId="3" fillId="0" borderId="0" xfId="1" applyFont="1" applyFill="1">
      <alignment vertical="center"/>
    </xf>
    <xf numFmtId="0" fontId="0" fillId="0" borderId="1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38" fontId="5" fillId="0" borderId="1" xfId="1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56" fontId="12" fillId="0" borderId="2" xfId="0" applyNumberFormat="1" applyFont="1" applyBorder="1" applyAlignment="1">
      <alignment horizontal="center" vertical="center" wrapText="1"/>
    </xf>
    <xf numFmtId="56" fontId="12" fillId="0" borderId="2" xfId="0" applyNumberFormat="1" applyFont="1" applyBorder="1" applyAlignment="1">
      <alignment horizontal="center" vertical="center"/>
    </xf>
    <xf numFmtId="56" fontId="3" fillId="0" borderId="7" xfId="0" applyNumberFormat="1" applyFont="1" applyBorder="1" applyAlignment="1">
      <alignment horizontal="center" vertical="center" wrapText="1"/>
    </xf>
    <xf numFmtId="56" fontId="3" fillId="0" borderId="8" xfId="0" applyNumberFormat="1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56" fontId="5" fillId="0" borderId="9" xfId="0" applyNumberFormat="1" applyFont="1" applyBorder="1" applyAlignment="1">
      <alignment horizontal="center" vertical="center" wrapText="1"/>
    </xf>
    <xf numFmtId="56" fontId="5" fillId="0" borderId="10" xfId="0" applyNumberFormat="1" applyFont="1" applyBorder="1" applyAlignment="1">
      <alignment horizontal="center" vertical="center" wrapText="1"/>
    </xf>
    <xf numFmtId="38" fontId="5" fillId="0" borderId="3" xfId="1" applyFont="1" applyFill="1" applyBorder="1" applyAlignment="1">
      <alignment horizontal="center" vertical="center"/>
    </xf>
    <xf numFmtId="38" fontId="5" fillId="0" borderId="1" xfId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56" fontId="5" fillId="0" borderId="2" xfId="0" applyNumberFormat="1" applyFont="1" applyBorder="1" applyAlignment="1">
      <alignment horizontal="center" vertical="center" wrapText="1"/>
    </xf>
    <xf numFmtId="56" fontId="5" fillId="0" borderId="2" xfId="0" applyNumberFormat="1" applyFont="1" applyBorder="1" applyAlignment="1">
      <alignment horizontal="center" vertical="center"/>
    </xf>
    <xf numFmtId="56" fontId="3" fillId="0" borderId="2" xfId="0" applyNumberFormat="1" applyFont="1" applyBorder="1" applyAlignment="1">
      <alignment horizontal="center" vertical="center" wrapText="1"/>
    </xf>
    <xf numFmtId="56" fontId="3" fillId="0" borderId="2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パーセント" xfId="3" builtinId="5"/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3"/>
  <sheetViews>
    <sheetView tabSelected="1" view="pageBreakPreview" zoomScaleNormal="100" zoomScaleSheetLayoutView="100" workbookViewId="0">
      <selection activeCell="A2" sqref="A2"/>
    </sheetView>
  </sheetViews>
  <sheetFormatPr defaultRowHeight="18" x14ac:dyDescent="0.45"/>
  <cols>
    <col min="1" max="1" width="13.59765625" customWidth="1"/>
    <col min="2" max="3" width="13.59765625" style="1" customWidth="1"/>
    <col min="4" max="8" width="13.59765625" customWidth="1"/>
    <col min="9" max="9" width="6" customWidth="1"/>
    <col min="10" max="10" width="10.5" bestFit="1" customWidth="1"/>
  </cols>
  <sheetData>
    <row r="1" spans="1:8" x14ac:dyDescent="0.45">
      <c r="A1" s="67" t="s">
        <v>0</v>
      </c>
      <c r="B1" s="67"/>
      <c r="C1" s="67"/>
      <c r="D1" s="67"/>
      <c r="E1" s="67"/>
      <c r="F1" s="67"/>
      <c r="G1" s="67"/>
      <c r="H1" s="67"/>
    </row>
    <row r="2" spans="1:8" x14ac:dyDescent="0.45">
      <c r="A2" s="2"/>
      <c r="B2" s="3"/>
      <c r="C2" s="3"/>
      <c r="D2" s="2"/>
      <c r="E2" s="2"/>
      <c r="F2" s="2"/>
      <c r="G2" s="2"/>
      <c r="H2" s="2"/>
    </row>
    <row r="3" spans="1:8" x14ac:dyDescent="0.45">
      <c r="A3" s="2"/>
      <c r="B3" s="3"/>
      <c r="C3" s="3"/>
      <c r="D3" s="2"/>
      <c r="E3" s="2"/>
      <c r="F3" s="2"/>
      <c r="G3" s="57"/>
      <c r="H3" s="56" t="s">
        <v>1</v>
      </c>
    </row>
    <row r="4" spans="1:8" x14ac:dyDescent="0.45">
      <c r="A4" s="4"/>
      <c r="B4" s="5"/>
      <c r="C4" s="5"/>
      <c r="D4" s="4"/>
      <c r="E4" s="6"/>
      <c r="F4" s="6"/>
      <c r="G4" s="6"/>
      <c r="H4" s="7" t="s">
        <v>2</v>
      </c>
    </row>
    <row r="5" spans="1:8" ht="19.5" customHeight="1" x14ac:dyDescent="0.45">
      <c r="A5" s="63" t="s">
        <v>3</v>
      </c>
      <c r="B5" s="68" t="s">
        <v>4</v>
      </c>
      <c r="C5" s="64" t="s">
        <v>5</v>
      </c>
      <c r="D5" s="69"/>
      <c r="E5" s="72" t="s">
        <v>6</v>
      </c>
      <c r="F5" s="73"/>
      <c r="G5" s="74">
        <v>44705</v>
      </c>
      <c r="H5" s="75"/>
    </row>
    <row r="6" spans="1:8" ht="21.75" customHeight="1" x14ac:dyDescent="0.45">
      <c r="A6" s="63"/>
      <c r="B6" s="68"/>
      <c r="C6" s="70"/>
      <c r="D6" s="71"/>
      <c r="E6" s="76" t="s">
        <v>7</v>
      </c>
      <c r="F6" s="77"/>
      <c r="G6" s="78" t="s">
        <v>8</v>
      </c>
      <c r="H6" s="79"/>
    </row>
    <row r="7" spans="1:8" ht="18.75" customHeight="1" x14ac:dyDescent="0.45">
      <c r="A7" s="63"/>
      <c r="B7" s="68"/>
      <c r="C7" s="80" t="s">
        <v>9</v>
      </c>
      <c r="D7" s="8"/>
      <c r="E7" s="62" t="s">
        <v>10</v>
      </c>
      <c r="F7" s="8"/>
      <c r="G7" s="62" t="s">
        <v>10</v>
      </c>
      <c r="H7" s="9"/>
    </row>
    <row r="8" spans="1:8" ht="18.75" customHeight="1" x14ac:dyDescent="0.45">
      <c r="A8" s="63"/>
      <c r="B8" s="68"/>
      <c r="C8" s="81"/>
      <c r="D8" s="64" t="s">
        <v>11</v>
      </c>
      <c r="E8" s="63"/>
      <c r="F8" s="64" t="s">
        <v>12</v>
      </c>
      <c r="G8" s="63"/>
      <c r="H8" s="66" t="s">
        <v>12</v>
      </c>
    </row>
    <row r="9" spans="1:8" ht="35.1" customHeight="1" x14ac:dyDescent="0.45">
      <c r="A9" s="63"/>
      <c r="B9" s="68"/>
      <c r="C9" s="81"/>
      <c r="D9" s="65"/>
      <c r="E9" s="63"/>
      <c r="F9" s="65"/>
      <c r="G9" s="63"/>
      <c r="H9" s="65"/>
    </row>
    <row r="10" spans="1:8" x14ac:dyDescent="0.45">
      <c r="A10" s="10" t="s">
        <v>13</v>
      </c>
      <c r="B10" s="20">
        <v>126645025.00000003</v>
      </c>
      <c r="C10" s="21">
        <f>SUM(C11:C57)</f>
        <v>73165288</v>
      </c>
      <c r="D10" s="11">
        <f>C10/$B10</f>
        <v>0.5777194011371547</v>
      </c>
      <c r="E10" s="21">
        <f>SUM(E11:E57)</f>
        <v>1732194</v>
      </c>
      <c r="F10" s="11">
        <f>E10/$B10</f>
        <v>1.3677552671334699E-2</v>
      </c>
      <c r="G10" s="21">
        <f>SUM(G11:G57)</f>
        <v>585477</v>
      </c>
      <c r="H10" s="11">
        <f>G10/$B10</f>
        <v>4.6229767020062561E-3</v>
      </c>
    </row>
    <row r="11" spans="1:8" x14ac:dyDescent="0.45">
      <c r="A11" s="12" t="s">
        <v>14</v>
      </c>
      <c r="B11" s="20">
        <v>5226603</v>
      </c>
      <c r="C11" s="21">
        <v>3124506</v>
      </c>
      <c r="D11" s="11">
        <f t="shared" ref="D11:D57" si="0">C11/$B11</f>
        <v>0.59780817483172144</v>
      </c>
      <c r="E11" s="21">
        <v>82938</v>
      </c>
      <c r="F11" s="11">
        <f t="shared" ref="F11:F57" si="1">E11/$B11</f>
        <v>1.5868433091244926E-2</v>
      </c>
      <c r="G11" s="21">
        <v>33009</v>
      </c>
      <c r="H11" s="11">
        <f t="shared" ref="H11:H57" si="2">G11/$B11</f>
        <v>6.3155743797644473E-3</v>
      </c>
    </row>
    <row r="12" spans="1:8" x14ac:dyDescent="0.45">
      <c r="A12" s="12" t="s">
        <v>15</v>
      </c>
      <c r="B12" s="20">
        <v>1259615</v>
      </c>
      <c r="C12" s="21">
        <v>788171</v>
      </c>
      <c r="D12" s="11">
        <f t="shared" si="0"/>
        <v>0.62572373304541462</v>
      </c>
      <c r="E12" s="21">
        <v>25826</v>
      </c>
      <c r="F12" s="11">
        <f t="shared" si="1"/>
        <v>2.0503090229951216E-2</v>
      </c>
      <c r="G12" s="21">
        <v>12013</v>
      </c>
      <c r="H12" s="11">
        <f t="shared" si="2"/>
        <v>9.537041080012543E-3</v>
      </c>
    </row>
    <row r="13" spans="1:8" x14ac:dyDescent="0.45">
      <c r="A13" s="12" t="s">
        <v>16</v>
      </c>
      <c r="B13" s="20">
        <v>1220823</v>
      </c>
      <c r="C13" s="21">
        <v>772983</v>
      </c>
      <c r="D13" s="11">
        <f t="shared" si="0"/>
        <v>0.63316549573525405</v>
      </c>
      <c r="E13" s="21">
        <v>27420</v>
      </c>
      <c r="F13" s="11">
        <f t="shared" si="1"/>
        <v>2.2460258366691979E-2</v>
      </c>
      <c r="G13" s="21">
        <v>8913</v>
      </c>
      <c r="H13" s="11">
        <f t="shared" si="2"/>
        <v>7.3008126485166157E-3</v>
      </c>
    </row>
    <row r="14" spans="1:8" x14ac:dyDescent="0.45">
      <c r="A14" s="12" t="s">
        <v>17</v>
      </c>
      <c r="B14" s="20">
        <v>2281989</v>
      </c>
      <c r="C14" s="21">
        <v>1365539</v>
      </c>
      <c r="D14" s="11">
        <f t="shared" si="0"/>
        <v>0.5983985900019676</v>
      </c>
      <c r="E14" s="21">
        <v>38823</v>
      </c>
      <c r="F14" s="11">
        <f t="shared" si="1"/>
        <v>1.7012790158059482E-2</v>
      </c>
      <c r="G14" s="21">
        <v>16256</v>
      </c>
      <c r="H14" s="11">
        <f t="shared" si="2"/>
        <v>7.1236101488657486E-3</v>
      </c>
    </row>
    <row r="15" spans="1:8" x14ac:dyDescent="0.45">
      <c r="A15" s="12" t="s">
        <v>18</v>
      </c>
      <c r="B15" s="20">
        <v>971288</v>
      </c>
      <c r="C15" s="21">
        <v>646605</v>
      </c>
      <c r="D15" s="11">
        <f t="shared" si="0"/>
        <v>0.66571912759140439</v>
      </c>
      <c r="E15" s="21">
        <v>23370</v>
      </c>
      <c r="F15" s="11">
        <f t="shared" si="1"/>
        <v>2.4060834685489783E-2</v>
      </c>
      <c r="G15" s="21">
        <v>6890</v>
      </c>
      <c r="H15" s="11">
        <f t="shared" si="2"/>
        <v>7.0936735551144457E-3</v>
      </c>
    </row>
    <row r="16" spans="1:8" x14ac:dyDescent="0.45">
      <c r="A16" s="12" t="s">
        <v>19</v>
      </c>
      <c r="B16" s="20">
        <v>1069562</v>
      </c>
      <c r="C16" s="21">
        <v>701903</v>
      </c>
      <c r="D16" s="11">
        <f t="shared" si="0"/>
        <v>0.65625274645135112</v>
      </c>
      <c r="E16" s="21">
        <v>21147</v>
      </c>
      <c r="F16" s="11">
        <f t="shared" si="1"/>
        <v>1.9771644841533265E-2</v>
      </c>
      <c r="G16" s="21">
        <v>8191</v>
      </c>
      <c r="H16" s="11">
        <f t="shared" si="2"/>
        <v>7.6582750696079331E-3</v>
      </c>
    </row>
    <row r="17" spans="1:8" x14ac:dyDescent="0.45">
      <c r="A17" s="12" t="s">
        <v>20</v>
      </c>
      <c r="B17" s="20">
        <v>1862059.0000000002</v>
      </c>
      <c r="C17" s="21">
        <v>1185841</v>
      </c>
      <c r="D17" s="11">
        <f t="shared" si="0"/>
        <v>0.63684394533148514</v>
      </c>
      <c r="E17" s="21">
        <v>35458</v>
      </c>
      <c r="F17" s="11">
        <f t="shared" si="1"/>
        <v>1.9042361171155153E-2</v>
      </c>
      <c r="G17" s="21">
        <v>12401</v>
      </c>
      <c r="H17" s="11">
        <f t="shared" si="2"/>
        <v>6.6598319387301897E-3</v>
      </c>
    </row>
    <row r="18" spans="1:8" x14ac:dyDescent="0.45">
      <c r="A18" s="12" t="s">
        <v>21</v>
      </c>
      <c r="B18" s="20">
        <v>2907675</v>
      </c>
      <c r="C18" s="21">
        <v>1786155</v>
      </c>
      <c r="D18" s="11">
        <f t="shared" si="0"/>
        <v>0.61428976759782306</v>
      </c>
      <c r="E18" s="21">
        <v>45675</v>
      </c>
      <c r="F18" s="11">
        <f t="shared" si="1"/>
        <v>1.5708426835874024E-2</v>
      </c>
      <c r="G18" s="21">
        <v>12106</v>
      </c>
      <c r="H18" s="11">
        <f t="shared" si="2"/>
        <v>4.1634639359625818E-3</v>
      </c>
    </row>
    <row r="19" spans="1:8" x14ac:dyDescent="0.45">
      <c r="A19" s="12" t="s">
        <v>22</v>
      </c>
      <c r="B19" s="20">
        <v>1955401</v>
      </c>
      <c r="C19" s="21">
        <v>1161984</v>
      </c>
      <c r="D19" s="11">
        <f t="shared" si="0"/>
        <v>0.5942433291176592</v>
      </c>
      <c r="E19" s="21">
        <v>39587</v>
      </c>
      <c r="F19" s="11">
        <f t="shared" si="1"/>
        <v>2.0244952314128917E-2</v>
      </c>
      <c r="G19" s="21">
        <v>9317</v>
      </c>
      <c r="H19" s="11">
        <f t="shared" si="2"/>
        <v>4.7647515778093596E-3</v>
      </c>
    </row>
    <row r="20" spans="1:8" x14ac:dyDescent="0.45">
      <c r="A20" s="12" t="s">
        <v>23</v>
      </c>
      <c r="B20" s="20">
        <v>1958101</v>
      </c>
      <c r="C20" s="21">
        <v>1202944</v>
      </c>
      <c r="D20" s="11">
        <f t="shared" si="0"/>
        <v>0.61434216110404927</v>
      </c>
      <c r="E20" s="21">
        <v>20132</v>
      </c>
      <c r="F20" s="11">
        <f t="shared" si="1"/>
        <v>1.0281389979372871E-2</v>
      </c>
      <c r="G20" s="21">
        <v>6129</v>
      </c>
      <c r="H20" s="11">
        <f t="shared" si="2"/>
        <v>3.1300734742487745E-3</v>
      </c>
    </row>
    <row r="21" spans="1:8" x14ac:dyDescent="0.45">
      <c r="A21" s="12" t="s">
        <v>24</v>
      </c>
      <c r="B21" s="20">
        <v>7393799</v>
      </c>
      <c r="C21" s="21">
        <v>4228252</v>
      </c>
      <c r="D21" s="11">
        <f t="shared" si="0"/>
        <v>0.57186461249487575</v>
      </c>
      <c r="E21" s="21">
        <v>118623</v>
      </c>
      <c r="F21" s="11">
        <f t="shared" si="1"/>
        <v>1.604357922091201E-2</v>
      </c>
      <c r="G21" s="21">
        <v>34076</v>
      </c>
      <c r="H21" s="11">
        <f t="shared" si="2"/>
        <v>4.6087268534078353E-3</v>
      </c>
    </row>
    <row r="22" spans="1:8" x14ac:dyDescent="0.45">
      <c r="A22" s="12" t="s">
        <v>25</v>
      </c>
      <c r="B22" s="20">
        <v>6322892.0000000009</v>
      </c>
      <c r="C22" s="21">
        <v>3704868</v>
      </c>
      <c r="D22" s="11">
        <f t="shared" si="0"/>
        <v>0.58594516559827359</v>
      </c>
      <c r="E22" s="21">
        <v>95876</v>
      </c>
      <c r="F22" s="11">
        <f t="shared" si="1"/>
        <v>1.5163314508614094E-2</v>
      </c>
      <c r="G22" s="21">
        <v>29212</v>
      </c>
      <c r="H22" s="11">
        <f t="shared" si="2"/>
        <v>4.620037792832773E-3</v>
      </c>
    </row>
    <row r="23" spans="1:8" x14ac:dyDescent="0.45">
      <c r="A23" s="12" t="s">
        <v>26</v>
      </c>
      <c r="B23" s="20">
        <v>13843329.000000002</v>
      </c>
      <c r="C23" s="21">
        <v>7881008</v>
      </c>
      <c r="D23" s="11">
        <f t="shared" si="0"/>
        <v>0.56930005781123882</v>
      </c>
      <c r="E23" s="21">
        <v>153847</v>
      </c>
      <c r="F23" s="11">
        <f t="shared" si="1"/>
        <v>1.1113439549114233E-2</v>
      </c>
      <c r="G23" s="21">
        <v>56597</v>
      </c>
      <c r="H23" s="11">
        <f t="shared" si="2"/>
        <v>4.0883952118742533E-3</v>
      </c>
    </row>
    <row r="24" spans="1:8" x14ac:dyDescent="0.45">
      <c r="A24" s="12" t="s">
        <v>27</v>
      </c>
      <c r="B24" s="20">
        <v>9220206</v>
      </c>
      <c r="C24" s="21">
        <v>5291352</v>
      </c>
      <c r="D24" s="11">
        <f t="shared" si="0"/>
        <v>0.57388652704722654</v>
      </c>
      <c r="E24" s="21">
        <v>121827</v>
      </c>
      <c r="F24" s="11">
        <f t="shared" si="1"/>
        <v>1.3213045348444492E-2</v>
      </c>
      <c r="G24" s="21">
        <v>35251</v>
      </c>
      <c r="H24" s="11">
        <f t="shared" si="2"/>
        <v>3.82323345053245E-3</v>
      </c>
    </row>
    <row r="25" spans="1:8" x14ac:dyDescent="0.45">
      <c r="A25" s="12" t="s">
        <v>28</v>
      </c>
      <c r="B25" s="20">
        <v>2213174</v>
      </c>
      <c r="C25" s="21">
        <v>1458039</v>
      </c>
      <c r="D25" s="11">
        <f t="shared" si="0"/>
        <v>0.65879998590259958</v>
      </c>
      <c r="E25" s="21">
        <v>35674</v>
      </c>
      <c r="F25" s="11">
        <f t="shared" si="1"/>
        <v>1.6118931453197986E-2</v>
      </c>
      <c r="G25" s="21">
        <v>11144</v>
      </c>
      <c r="H25" s="11">
        <f t="shared" si="2"/>
        <v>5.0353022401311417E-3</v>
      </c>
    </row>
    <row r="26" spans="1:8" x14ac:dyDescent="0.45">
      <c r="A26" s="12" t="s">
        <v>29</v>
      </c>
      <c r="B26" s="20">
        <v>1047674</v>
      </c>
      <c r="C26" s="21">
        <v>653782</v>
      </c>
      <c r="D26" s="11">
        <f t="shared" si="0"/>
        <v>0.62403190305381251</v>
      </c>
      <c r="E26" s="21">
        <v>14017</v>
      </c>
      <c r="F26" s="11">
        <f t="shared" si="1"/>
        <v>1.3379161838510834E-2</v>
      </c>
      <c r="G26" s="21">
        <v>6284</v>
      </c>
      <c r="H26" s="11">
        <f t="shared" si="2"/>
        <v>5.9980490114291277E-3</v>
      </c>
    </row>
    <row r="27" spans="1:8" x14ac:dyDescent="0.45">
      <c r="A27" s="12" t="s">
        <v>30</v>
      </c>
      <c r="B27" s="20">
        <v>1132656</v>
      </c>
      <c r="C27" s="21">
        <v>663750</v>
      </c>
      <c r="D27" s="11">
        <f t="shared" si="0"/>
        <v>0.58601199304996399</v>
      </c>
      <c r="E27" s="21">
        <v>16335</v>
      </c>
      <c r="F27" s="11">
        <f t="shared" si="1"/>
        <v>1.4421854473026232E-2</v>
      </c>
      <c r="G27" s="21">
        <v>5467</v>
      </c>
      <c r="H27" s="11">
        <f t="shared" si="2"/>
        <v>4.826708197369722E-3</v>
      </c>
    </row>
    <row r="28" spans="1:8" x14ac:dyDescent="0.45">
      <c r="A28" s="12" t="s">
        <v>31</v>
      </c>
      <c r="B28" s="20">
        <v>774582.99999999988</v>
      </c>
      <c r="C28" s="21">
        <v>470512</v>
      </c>
      <c r="D28" s="11">
        <f t="shared" si="0"/>
        <v>0.60743909948966102</v>
      </c>
      <c r="E28" s="21">
        <v>6715</v>
      </c>
      <c r="F28" s="11">
        <f t="shared" si="1"/>
        <v>8.6691807075549056E-3</v>
      </c>
      <c r="G28" s="21">
        <v>2198</v>
      </c>
      <c r="H28" s="11">
        <f t="shared" si="2"/>
        <v>2.8376558741929534E-3</v>
      </c>
    </row>
    <row r="29" spans="1:8" x14ac:dyDescent="0.45">
      <c r="A29" s="12" t="s">
        <v>32</v>
      </c>
      <c r="B29" s="20">
        <v>820997</v>
      </c>
      <c r="C29" s="21">
        <v>498423</v>
      </c>
      <c r="D29" s="11">
        <f t="shared" si="0"/>
        <v>0.60709478840970188</v>
      </c>
      <c r="E29" s="21">
        <v>8207</v>
      </c>
      <c r="F29" s="11">
        <f t="shared" si="1"/>
        <v>9.9963824471952997E-3</v>
      </c>
      <c r="G29" s="21">
        <v>3456</v>
      </c>
      <c r="H29" s="11">
        <f t="shared" si="2"/>
        <v>4.2095159909232311E-3</v>
      </c>
    </row>
    <row r="30" spans="1:8" x14ac:dyDescent="0.45">
      <c r="A30" s="12" t="s">
        <v>33</v>
      </c>
      <c r="B30" s="20">
        <v>2071737</v>
      </c>
      <c r="C30" s="21">
        <v>1289569</v>
      </c>
      <c r="D30" s="11">
        <f t="shared" si="0"/>
        <v>0.62245786989371721</v>
      </c>
      <c r="E30" s="21">
        <v>30569</v>
      </c>
      <c r="F30" s="11">
        <f t="shared" si="1"/>
        <v>1.4755251269828169E-2</v>
      </c>
      <c r="G30" s="21">
        <v>11099</v>
      </c>
      <c r="H30" s="11">
        <f t="shared" si="2"/>
        <v>5.3573402415461038E-3</v>
      </c>
    </row>
    <row r="31" spans="1:8" x14ac:dyDescent="0.45">
      <c r="A31" s="12" t="s">
        <v>34</v>
      </c>
      <c r="B31" s="20">
        <v>2016791</v>
      </c>
      <c r="C31" s="21">
        <v>1234923</v>
      </c>
      <c r="D31" s="11">
        <f t="shared" si="0"/>
        <v>0.61232076105059974</v>
      </c>
      <c r="E31" s="21">
        <v>26270</v>
      </c>
      <c r="F31" s="11">
        <f t="shared" si="1"/>
        <v>1.3025643212410211E-2</v>
      </c>
      <c r="G31" s="21">
        <v>7408</v>
      </c>
      <c r="H31" s="11">
        <f t="shared" si="2"/>
        <v>3.6731619686918475E-3</v>
      </c>
    </row>
    <row r="32" spans="1:8" x14ac:dyDescent="0.45">
      <c r="A32" s="12" t="s">
        <v>35</v>
      </c>
      <c r="B32" s="20">
        <v>3686259.9999999995</v>
      </c>
      <c r="C32" s="21">
        <v>2185419</v>
      </c>
      <c r="D32" s="11">
        <f t="shared" si="0"/>
        <v>0.59285536017535401</v>
      </c>
      <c r="E32" s="21">
        <v>66802</v>
      </c>
      <c r="F32" s="11">
        <f t="shared" si="1"/>
        <v>1.8121890479781678E-2</v>
      </c>
      <c r="G32" s="21">
        <v>19401</v>
      </c>
      <c r="H32" s="11">
        <f t="shared" si="2"/>
        <v>5.2630579503344863E-3</v>
      </c>
    </row>
    <row r="33" spans="1:8" x14ac:dyDescent="0.45">
      <c r="A33" s="12" t="s">
        <v>36</v>
      </c>
      <c r="B33" s="20">
        <v>7558801.9999999991</v>
      </c>
      <c r="C33" s="21">
        <v>4162952</v>
      </c>
      <c r="D33" s="11">
        <f t="shared" si="0"/>
        <v>0.55074230016873049</v>
      </c>
      <c r="E33" s="21">
        <v>99380</v>
      </c>
      <c r="F33" s="11">
        <f t="shared" si="1"/>
        <v>1.3147586085731577E-2</v>
      </c>
      <c r="G33" s="21">
        <v>29580</v>
      </c>
      <c r="H33" s="11">
        <f t="shared" si="2"/>
        <v>3.9133185391018316E-3</v>
      </c>
    </row>
    <row r="34" spans="1:8" x14ac:dyDescent="0.45">
      <c r="A34" s="12" t="s">
        <v>37</v>
      </c>
      <c r="B34" s="20">
        <v>1800557</v>
      </c>
      <c r="C34" s="21">
        <v>1042371</v>
      </c>
      <c r="D34" s="11">
        <f t="shared" si="0"/>
        <v>0.57891585770403264</v>
      </c>
      <c r="E34" s="21">
        <v>30089</v>
      </c>
      <c r="F34" s="11">
        <f t="shared" si="1"/>
        <v>1.6710940003565565E-2</v>
      </c>
      <c r="G34" s="21">
        <v>12768</v>
      </c>
      <c r="H34" s="11">
        <f t="shared" si="2"/>
        <v>7.0911390197588861E-3</v>
      </c>
    </row>
    <row r="35" spans="1:8" x14ac:dyDescent="0.45">
      <c r="A35" s="12" t="s">
        <v>38</v>
      </c>
      <c r="B35" s="20">
        <v>1418843</v>
      </c>
      <c r="C35" s="21">
        <v>807374</v>
      </c>
      <c r="D35" s="11">
        <f t="shared" si="0"/>
        <v>0.56903688427824639</v>
      </c>
      <c r="E35" s="21">
        <v>18057</v>
      </c>
      <c r="F35" s="11">
        <f t="shared" si="1"/>
        <v>1.2726566646203984E-2</v>
      </c>
      <c r="G35" s="21">
        <v>7610</v>
      </c>
      <c r="H35" s="11">
        <f t="shared" si="2"/>
        <v>5.3635250693699022E-3</v>
      </c>
    </row>
    <row r="36" spans="1:8" x14ac:dyDescent="0.45">
      <c r="A36" s="12" t="s">
        <v>39</v>
      </c>
      <c r="B36" s="20">
        <v>2530542</v>
      </c>
      <c r="C36" s="21">
        <v>1377996</v>
      </c>
      <c r="D36" s="11">
        <f t="shared" si="0"/>
        <v>0.54454579295660777</v>
      </c>
      <c r="E36" s="21">
        <v>37836</v>
      </c>
      <c r="F36" s="11">
        <f t="shared" si="1"/>
        <v>1.4951737611942422E-2</v>
      </c>
      <c r="G36" s="21">
        <v>16636</v>
      </c>
      <c r="H36" s="11">
        <f t="shared" si="2"/>
        <v>6.5740857097017161E-3</v>
      </c>
    </row>
    <row r="37" spans="1:8" x14ac:dyDescent="0.45">
      <c r="A37" s="12" t="s">
        <v>40</v>
      </c>
      <c r="B37" s="20">
        <v>8839511</v>
      </c>
      <c r="C37" s="21">
        <v>4492843</v>
      </c>
      <c r="D37" s="11">
        <f t="shared" si="0"/>
        <v>0.50826827411606823</v>
      </c>
      <c r="E37" s="21">
        <v>100946</v>
      </c>
      <c r="F37" s="11">
        <f t="shared" si="1"/>
        <v>1.1419862478818116E-2</v>
      </c>
      <c r="G37" s="21">
        <v>30347</v>
      </c>
      <c r="H37" s="11">
        <f t="shared" si="2"/>
        <v>3.4331084604114414E-3</v>
      </c>
    </row>
    <row r="38" spans="1:8" x14ac:dyDescent="0.45">
      <c r="A38" s="12" t="s">
        <v>41</v>
      </c>
      <c r="B38" s="20">
        <v>5523625</v>
      </c>
      <c r="C38" s="21">
        <v>3043589</v>
      </c>
      <c r="D38" s="11">
        <f t="shared" si="0"/>
        <v>0.55101296702799341</v>
      </c>
      <c r="E38" s="21">
        <v>71733</v>
      </c>
      <c r="F38" s="11">
        <f t="shared" si="1"/>
        <v>1.2986580370680486E-2</v>
      </c>
      <c r="G38" s="21">
        <v>27005</v>
      </c>
      <c r="H38" s="11">
        <f t="shared" si="2"/>
        <v>4.8889995247686077E-3</v>
      </c>
    </row>
    <row r="39" spans="1:8" x14ac:dyDescent="0.45">
      <c r="A39" s="12" t="s">
        <v>42</v>
      </c>
      <c r="B39" s="20">
        <v>1344738.9999999998</v>
      </c>
      <c r="C39" s="21">
        <v>787523</v>
      </c>
      <c r="D39" s="11">
        <f t="shared" si="0"/>
        <v>0.58563260231167547</v>
      </c>
      <c r="E39" s="21">
        <v>14235</v>
      </c>
      <c r="F39" s="11">
        <f t="shared" si="1"/>
        <v>1.0585697298881048E-2</v>
      </c>
      <c r="G39" s="21">
        <v>6850</v>
      </c>
      <c r="H39" s="11">
        <f t="shared" si="2"/>
        <v>5.0939252895915131E-3</v>
      </c>
    </row>
    <row r="40" spans="1:8" x14ac:dyDescent="0.45">
      <c r="A40" s="12" t="s">
        <v>43</v>
      </c>
      <c r="B40" s="20">
        <v>944432</v>
      </c>
      <c r="C40" s="21">
        <v>562825</v>
      </c>
      <c r="D40" s="11">
        <f t="shared" si="0"/>
        <v>0.59594020532976433</v>
      </c>
      <c r="E40" s="21">
        <v>6973</v>
      </c>
      <c r="F40" s="11">
        <f t="shared" si="1"/>
        <v>7.3832737560777274E-3</v>
      </c>
      <c r="G40" s="21">
        <v>2523</v>
      </c>
      <c r="H40" s="11">
        <f t="shared" si="2"/>
        <v>2.6714469649482442E-3</v>
      </c>
    </row>
    <row r="41" spans="1:8" x14ac:dyDescent="0.45">
      <c r="A41" s="12" t="s">
        <v>44</v>
      </c>
      <c r="B41" s="20">
        <v>556788</v>
      </c>
      <c r="C41" s="21">
        <v>325229</v>
      </c>
      <c r="D41" s="11">
        <f t="shared" si="0"/>
        <v>0.58411639618669942</v>
      </c>
      <c r="E41" s="21">
        <v>6023</v>
      </c>
      <c r="F41" s="11">
        <f t="shared" si="1"/>
        <v>1.0817402673908202E-2</v>
      </c>
      <c r="G41" s="21">
        <v>1253</v>
      </c>
      <c r="H41" s="11">
        <f t="shared" si="2"/>
        <v>2.2504076955681515E-3</v>
      </c>
    </row>
    <row r="42" spans="1:8" x14ac:dyDescent="0.45">
      <c r="A42" s="12" t="s">
        <v>45</v>
      </c>
      <c r="B42" s="20">
        <v>672814.99999999988</v>
      </c>
      <c r="C42" s="21">
        <v>405004</v>
      </c>
      <c r="D42" s="11">
        <f t="shared" si="0"/>
        <v>0.60195447485564391</v>
      </c>
      <c r="E42" s="21">
        <v>12057</v>
      </c>
      <c r="F42" s="11">
        <f t="shared" si="1"/>
        <v>1.7920230672621749E-2</v>
      </c>
      <c r="G42" s="21">
        <v>4109</v>
      </c>
      <c r="H42" s="11">
        <f t="shared" si="2"/>
        <v>6.1071765641372453E-3</v>
      </c>
    </row>
    <row r="43" spans="1:8" x14ac:dyDescent="0.45">
      <c r="A43" s="12" t="s">
        <v>46</v>
      </c>
      <c r="B43" s="20">
        <v>1893791</v>
      </c>
      <c r="C43" s="21">
        <v>1067754</v>
      </c>
      <c r="D43" s="11">
        <f t="shared" si="0"/>
        <v>0.56381828829052416</v>
      </c>
      <c r="E43" s="21">
        <v>25690</v>
      </c>
      <c r="F43" s="11">
        <f t="shared" si="1"/>
        <v>1.3565382874879012E-2</v>
      </c>
      <c r="G43" s="21">
        <v>9558</v>
      </c>
      <c r="H43" s="11">
        <f t="shared" si="2"/>
        <v>5.0470194440674814E-3</v>
      </c>
    </row>
    <row r="44" spans="1:8" x14ac:dyDescent="0.45">
      <c r="A44" s="12" t="s">
        <v>47</v>
      </c>
      <c r="B44" s="20">
        <v>2812432.9999999995</v>
      </c>
      <c r="C44" s="21">
        <v>1599517</v>
      </c>
      <c r="D44" s="11">
        <f t="shared" si="0"/>
        <v>0.56873070398477055</v>
      </c>
      <c r="E44" s="21">
        <v>31538</v>
      </c>
      <c r="F44" s="11">
        <f t="shared" si="1"/>
        <v>1.1213778248228492E-2</v>
      </c>
      <c r="G44" s="21">
        <v>7110</v>
      </c>
      <c r="H44" s="11">
        <f t="shared" si="2"/>
        <v>2.5280602240124479E-3</v>
      </c>
    </row>
    <row r="45" spans="1:8" x14ac:dyDescent="0.45">
      <c r="A45" s="12" t="s">
        <v>48</v>
      </c>
      <c r="B45" s="20">
        <v>1356110</v>
      </c>
      <c r="C45" s="21">
        <v>853308</v>
      </c>
      <c r="D45" s="11">
        <f t="shared" si="0"/>
        <v>0.62923214193538868</v>
      </c>
      <c r="E45" s="21">
        <v>10074</v>
      </c>
      <c r="F45" s="11">
        <f t="shared" si="1"/>
        <v>7.4286009247037481E-3</v>
      </c>
      <c r="G45" s="21">
        <v>2267</v>
      </c>
      <c r="H45" s="11">
        <f t="shared" si="2"/>
        <v>1.6716932992161403E-3</v>
      </c>
    </row>
    <row r="46" spans="1:8" x14ac:dyDescent="0.45">
      <c r="A46" s="12" t="s">
        <v>49</v>
      </c>
      <c r="B46" s="20">
        <v>734949</v>
      </c>
      <c r="C46" s="21">
        <v>443755</v>
      </c>
      <c r="D46" s="11">
        <f t="shared" si="0"/>
        <v>0.60379019496590924</v>
      </c>
      <c r="E46" s="21">
        <v>7926</v>
      </c>
      <c r="F46" s="11">
        <f t="shared" si="1"/>
        <v>1.0784421776204879E-2</v>
      </c>
      <c r="G46" s="21">
        <v>2781</v>
      </c>
      <c r="H46" s="11">
        <f t="shared" si="2"/>
        <v>3.7839360282142026E-3</v>
      </c>
    </row>
    <row r="47" spans="1:8" x14ac:dyDescent="0.45">
      <c r="A47" s="12" t="s">
        <v>50</v>
      </c>
      <c r="B47" s="20">
        <v>973896</v>
      </c>
      <c r="C47" s="21">
        <v>562645</v>
      </c>
      <c r="D47" s="11">
        <f t="shared" si="0"/>
        <v>0.57772595841855801</v>
      </c>
      <c r="E47" s="21">
        <v>15070</v>
      </c>
      <c r="F47" s="11">
        <f t="shared" si="1"/>
        <v>1.5473931508087105E-2</v>
      </c>
      <c r="G47" s="21">
        <v>3462</v>
      </c>
      <c r="H47" s="11">
        <f t="shared" si="2"/>
        <v>3.5547943517582987E-3</v>
      </c>
    </row>
    <row r="48" spans="1:8" x14ac:dyDescent="0.45">
      <c r="A48" s="12" t="s">
        <v>51</v>
      </c>
      <c r="B48" s="20">
        <v>1356219</v>
      </c>
      <c r="C48" s="21">
        <v>815500</v>
      </c>
      <c r="D48" s="11">
        <f t="shared" si="0"/>
        <v>0.6013040666735977</v>
      </c>
      <c r="E48" s="21">
        <v>18289</v>
      </c>
      <c r="F48" s="11">
        <f t="shared" si="1"/>
        <v>1.3485285193615486E-2</v>
      </c>
      <c r="G48" s="21">
        <v>11127</v>
      </c>
      <c r="H48" s="11">
        <f t="shared" si="2"/>
        <v>8.2044271611000884E-3</v>
      </c>
    </row>
    <row r="49" spans="1:8" x14ac:dyDescent="0.45">
      <c r="A49" s="12" t="s">
        <v>52</v>
      </c>
      <c r="B49" s="20">
        <v>701167</v>
      </c>
      <c r="C49" s="21">
        <v>408942</v>
      </c>
      <c r="D49" s="11">
        <f t="shared" si="0"/>
        <v>0.5832305285331455</v>
      </c>
      <c r="E49" s="21">
        <v>9895</v>
      </c>
      <c r="F49" s="11">
        <f t="shared" si="1"/>
        <v>1.411218725353589E-2</v>
      </c>
      <c r="G49" s="21">
        <v>4946</v>
      </c>
      <c r="H49" s="11">
        <f t="shared" si="2"/>
        <v>7.0539543361281976E-3</v>
      </c>
    </row>
    <row r="50" spans="1:8" x14ac:dyDescent="0.45">
      <c r="A50" s="12" t="s">
        <v>53</v>
      </c>
      <c r="B50" s="20">
        <v>5124170</v>
      </c>
      <c r="C50" s="21">
        <v>2845092</v>
      </c>
      <c r="D50" s="11">
        <f t="shared" si="0"/>
        <v>0.5552298225859017</v>
      </c>
      <c r="E50" s="21">
        <v>53180</v>
      </c>
      <c r="F50" s="11">
        <f t="shared" si="1"/>
        <v>1.0378266138711244E-2</v>
      </c>
      <c r="G50" s="21">
        <v>20718</v>
      </c>
      <c r="H50" s="11">
        <f t="shared" si="2"/>
        <v>4.0431913851413986E-3</v>
      </c>
    </row>
    <row r="51" spans="1:8" x14ac:dyDescent="0.45">
      <c r="A51" s="12" t="s">
        <v>54</v>
      </c>
      <c r="B51" s="20">
        <v>818222</v>
      </c>
      <c r="C51" s="21">
        <v>464022</v>
      </c>
      <c r="D51" s="11">
        <f t="shared" si="0"/>
        <v>0.56711014859048037</v>
      </c>
      <c r="E51" s="21">
        <v>8027</v>
      </c>
      <c r="F51" s="11">
        <f t="shared" si="1"/>
        <v>9.8102959832417121E-3</v>
      </c>
      <c r="G51" s="21">
        <v>2086</v>
      </c>
      <c r="H51" s="11">
        <f t="shared" si="2"/>
        <v>2.549430350198357E-3</v>
      </c>
    </row>
    <row r="52" spans="1:8" x14ac:dyDescent="0.45">
      <c r="A52" s="12" t="s">
        <v>55</v>
      </c>
      <c r="B52" s="20">
        <v>1335937.9999999998</v>
      </c>
      <c r="C52" s="21">
        <v>823210</v>
      </c>
      <c r="D52" s="11">
        <f t="shared" si="0"/>
        <v>0.61620374598222383</v>
      </c>
      <c r="E52" s="21">
        <v>14610</v>
      </c>
      <c r="F52" s="11">
        <f t="shared" si="1"/>
        <v>1.0936136257820349E-2</v>
      </c>
      <c r="G52" s="21">
        <v>5676</v>
      </c>
      <c r="H52" s="11">
        <f t="shared" si="2"/>
        <v>4.2487001642291791E-3</v>
      </c>
    </row>
    <row r="53" spans="1:8" x14ac:dyDescent="0.45">
      <c r="A53" s="12" t="s">
        <v>56</v>
      </c>
      <c r="B53" s="20">
        <v>1758645</v>
      </c>
      <c r="C53" s="21">
        <v>1094440</v>
      </c>
      <c r="D53" s="11">
        <f t="shared" si="0"/>
        <v>0.62232002479181414</v>
      </c>
      <c r="E53" s="21">
        <v>18836</v>
      </c>
      <c r="F53" s="11">
        <f t="shared" si="1"/>
        <v>1.0710518609497652E-2</v>
      </c>
      <c r="G53" s="21">
        <v>6307</v>
      </c>
      <c r="H53" s="11">
        <f t="shared" si="2"/>
        <v>3.5862837582343226E-3</v>
      </c>
    </row>
    <row r="54" spans="1:8" x14ac:dyDescent="0.45">
      <c r="A54" s="12" t="s">
        <v>57</v>
      </c>
      <c r="B54" s="20">
        <v>1141741</v>
      </c>
      <c r="C54" s="21">
        <v>666175</v>
      </c>
      <c r="D54" s="11">
        <f t="shared" si="0"/>
        <v>0.58347295927885567</v>
      </c>
      <c r="E54" s="21">
        <v>16688</v>
      </c>
      <c r="F54" s="11">
        <f t="shared" si="1"/>
        <v>1.4616274619199976E-2</v>
      </c>
      <c r="G54" s="21">
        <v>6404</v>
      </c>
      <c r="H54" s="11">
        <f t="shared" si="2"/>
        <v>5.6089778680103453E-3</v>
      </c>
    </row>
    <row r="55" spans="1:8" x14ac:dyDescent="0.45">
      <c r="A55" s="12" t="s">
        <v>58</v>
      </c>
      <c r="B55" s="20">
        <v>1087241</v>
      </c>
      <c r="C55" s="21">
        <v>624233</v>
      </c>
      <c r="D55" s="11">
        <f t="shared" si="0"/>
        <v>0.57414409500745467</v>
      </c>
      <c r="E55" s="21">
        <v>13970</v>
      </c>
      <c r="F55" s="11">
        <f t="shared" si="1"/>
        <v>1.2849037149997102E-2</v>
      </c>
      <c r="G55" s="21">
        <v>4996</v>
      </c>
      <c r="H55" s="11">
        <f t="shared" si="2"/>
        <v>4.5951173658830011E-3</v>
      </c>
    </row>
    <row r="56" spans="1:8" x14ac:dyDescent="0.45">
      <c r="A56" s="12" t="s">
        <v>59</v>
      </c>
      <c r="B56" s="20">
        <v>1617517</v>
      </c>
      <c r="C56" s="21">
        <v>958158</v>
      </c>
      <c r="D56" s="11">
        <f t="shared" si="0"/>
        <v>0.59236348056929233</v>
      </c>
      <c r="E56" s="21">
        <v>20652</v>
      </c>
      <c r="F56" s="11">
        <f t="shared" si="1"/>
        <v>1.2767717433572568E-2</v>
      </c>
      <c r="G56" s="21">
        <v>8428</v>
      </c>
      <c r="H56" s="11">
        <f t="shared" si="2"/>
        <v>5.2104552842412166E-3</v>
      </c>
    </row>
    <row r="57" spans="1:8" x14ac:dyDescent="0.45">
      <c r="A57" s="12" t="s">
        <v>60</v>
      </c>
      <c r="B57" s="20">
        <v>1485118</v>
      </c>
      <c r="C57" s="21">
        <v>634303</v>
      </c>
      <c r="D57" s="11">
        <f t="shared" si="0"/>
        <v>0.42710612894059596</v>
      </c>
      <c r="E57" s="21">
        <v>15282</v>
      </c>
      <c r="F57" s="11">
        <f t="shared" si="1"/>
        <v>1.0290091427078521E-2</v>
      </c>
      <c r="G57" s="21">
        <v>4112</v>
      </c>
      <c r="H57" s="11">
        <f t="shared" si="2"/>
        <v>2.7688035563504044E-3</v>
      </c>
    </row>
    <row r="58" spans="1:8" ht="9.75" customHeight="1" x14ac:dyDescent="0.45">
      <c r="A58" s="4"/>
      <c r="B58" s="13"/>
      <c r="C58" s="14"/>
      <c r="D58" s="15"/>
      <c r="E58" s="16"/>
      <c r="F58" s="15"/>
      <c r="G58" s="16"/>
      <c r="H58" s="15"/>
    </row>
    <row r="59" spans="1:8" ht="18.75" customHeight="1" x14ac:dyDescent="0.45">
      <c r="A59" s="2" t="s">
        <v>61</v>
      </c>
      <c r="B59" s="13"/>
      <c r="C59" s="14"/>
      <c r="D59" s="15"/>
      <c r="E59" s="16"/>
      <c r="F59" s="15"/>
      <c r="G59" s="16"/>
      <c r="H59" s="15"/>
    </row>
    <row r="60" spans="1:8" ht="18.75" customHeight="1" x14ac:dyDescent="0.45">
      <c r="A60" s="2" t="s">
        <v>62</v>
      </c>
      <c r="B60" s="13"/>
      <c r="C60" s="14"/>
      <c r="D60" s="15"/>
      <c r="E60" s="16"/>
      <c r="F60" s="15"/>
      <c r="G60" s="16"/>
      <c r="H60" s="15"/>
    </row>
    <row r="61" spans="1:8" x14ac:dyDescent="0.45">
      <c r="A61" s="2" t="s">
        <v>63</v>
      </c>
      <c r="B61" s="17"/>
      <c r="C61" s="17"/>
      <c r="D61" s="18"/>
      <c r="E61" s="18"/>
      <c r="F61" s="18"/>
      <c r="G61" s="18"/>
      <c r="H61" s="18"/>
    </row>
    <row r="62" spans="1:8" x14ac:dyDescent="0.45">
      <c r="A62" s="2" t="s">
        <v>64</v>
      </c>
    </row>
    <row r="63" spans="1:8" x14ac:dyDescent="0.45">
      <c r="A63" s="57" t="s">
        <v>65</v>
      </c>
      <c r="B63" s="60"/>
      <c r="C63" s="60"/>
      <c r="D63" s="24"/>
      <c r="E63" s="24"/>
      <c r="F63" s="24"/>
      <c r="G63" s="24"/>
      <c r="H63" s="24"/>
    </row>
  </sheetData>
  <mergeCells count="14">
    <mergeCell ref="G7:G9"/>
    <mergeCell ref="D8:D9"/>
    <mergeCell ref="F8:F9"/>
    <mergeCell ref="H8:H9"/>
    <mergeCell ref="A1:H1"/>
    <mergeCell ref="A5:A9"/>
    <mergeCell ref="B5:B9"/>
    <mergeCell ref="C5:D6"/>
    <mergeCell ref="E5:F5"/>
    <mergeCell ref="G5:H5"/>
    <mergeCell ref="E6:F6"/>
    <mergeCell ref="G6:H6"/>
    <mergeCell ref="C7:C9"/>
    <mergeCell ref="E7:E9"/>
  </mergeCells>
  <phoneticPr fontId="2"/>
  <pageMargins left="0.7" right="0.7" top="0.75" bottom="0.75" header="0.3" footer="0.3"/>
  <pageSetup paperSize="9" scale="6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5"/>
  <sheetViews>
    <sheetView view="pageBreakPreview" zoomScaleNormal="100" zoomScaleSheetLayoutView="100" workbookViewId="0">
      <selection activeCell="A3" sqref="A3"/>
    </sheetView>
  </sheetViews>
  <sheetFormatPr defaultRowHeight="18" x14ac:dyDescent="0.45"/>
  <cols>
    <col min="1" max="1" width="13.59765625" customWidth="1"/>
    <col min="2" max="3" width="13.59765625" style="1" customWidth="1"/>
    <col min="4" max="4" width="13.59765625" customWidth="1"/>
    <col min="5" max="5" width="13.59765625" style="1" customWidth="1"/>
    <col min="6" max="6" width="13.59765625" customWidth="1"/>
    <col min="7" max="7" width="13.59765625" style="1" customWidth="1"/>
    <col min="8" max="8" width="13.59765625" customWidth="1"/>
    <col min="10" max="10" width="9.5" bestFit="1" customWidth="1"/>
  </cols>
  <sheetData>
    <row r="1" spans="1:8" x14ac:dyDescent="0.45">
      <c r="A1" s="67" t="s">
        <v>66</v>
      </c>
      <c r="B1" s="67"/>
      <c r="C1" s="67"/>
      <c r="D1" s="67"/>
      <c r="E1" s="67"/>
      <c r="F1" s="67"/>
      <c r="G1" s="67"/>
      <c r="H1" s="67"/>
    </row>
    <row r="2" spans="1:8" x14ac:dyDescent="0.45">
      <c r="A2" s="2"/>
      <c r="B2" s="3"/>
      <c r="C2" s="3"/>
      <c r="D2" s="2"/>
      <c r="E2" s="3"/>
      <c r="F2" s="2"/>
      <c r="G2" s="3"/>
      <c r="H2" s="2"/>
    </row>
    <row r="3" spans="1:8" x14ac:dyDescent="0.45">
      <c r="A3" s="4"/>
      <c r="B3" s="5"/>
      <c r="C3" s="5"/>
      <c r="D3" s="4"/>
      <c r="E3" s="19"/>
      <c r="F3" s="6"/>
      <c r="G3" s="58"/>
      <c r="H3" s="56" t="str">
        <f>'進捗状況 (都道府県別)'!H3</f>
        <v>（5月25日公表時点）</v>
      </c>
    </row>
    <row r="4" spans="1:8" x14ac:dyDescent="0.45">
      <c r="A4" s="2" t="s">
        <v>67</v>
      </c>
      <c r="B4" s="5"/>
      <c r="C4" s="5"/>
      <c r="D4" s="4"/>
      <c r="E4" s="19"/>
      <c r="F4" s="6"/>
      <c r="G4" s="19"/>
      <c r="H4" s="7" t="s">
        <v>2</v>
      </c>
    </row>
    <row r="5" spans="1:8" ht="24" customHeight="1" x14ac:dyDescent="0.45">
      <c r="A5" s="82" t="s">
        <v>68</v>
      </c>
      <c r="B5" s="68" t="s">
        <v>4</v>
      </c>
      <c r="C5" s="64" t="s">
        <v>5</v>
      </c>
      <c r="D5" s="69"/>
      <c r="E5" s="83" t="str">
        <f>'進捗状況 (都道府県別)'!E5</f>
        <v>直近1週間</v>
      </c>
      <c r="F5" s="84"/>
      <c r="G5" s="85">
        <f>'進捗状況 (都道府県別)'!G5:H5</f>
        <v>44705</v>
      </c>
      <c r="H5" s="86"/>
    </row>
    <row r="6" spans="1:8" ht="23.25" customHeight="1" x14ac:dyDescent="0.45">
      <c r="A6" s="82"/>
      <c r="B6" s="68"/>
      <c r="C6" s="70"/>
      <c r="D6" s="71"/>
      <c r="E6" s="76" t="s">
        <v>7</v>
      </c>
      <c r="F6" s="77"/>
      <c r="G6" s="78" t="s">
        <v>8</v>
      </c>
      <c r="H6" s="79"/>
    </row>
    <row r="7" spans="1:8" ht="18.75" customHeight="1" x14ac:dyDescent="0.45">
      <c r="A7" s="63"/>
      <c r="B7" s="68"/>
      <c r="C7" s="80" t="s">
        <v>9</v>
      </c>
      <c r="D7" s="8"/>
      <c r="E7" s="80" t="s">
        <v>10</v>
      </c>
      <c r="F7" s="8"/>
      <c r="G7" s="80" t="s">
        <v>10</v>
      </c>
      <c r="H7" s="9"/>
    </row>
    <row r="8" spans="1:8" ht="18.75" customHeight="1" x14ac:dyDescent="0.45">
      <c r="A8" s="63"/>
      <c r="B8" s="68"/>
      <c r="C8" s="81"/>
      <c r="D8" s="66" t="s">
        <v>11</v>
      </c>
      <c r="E8" s="81"/>
      <c r="F8" s="64" t="s">
        <v>12</v>
      </c>
      <c r="G8" s="81"/>
      <c r="H8" s="66" t="s">
        <v>12</v>
      </c>
    </row>
    <row r="9" spans="1:8" ht="35.1" customHeight="1" x14ac:dyDescent="0.45">
      <c r="A9" s="63"/>
      <c r="B9" s="68"/>
      <c r="C9" s="81"/>
      <c r="D9" s="65"/>
      <c r="E9" s="81"/>
      <c r="F9" s="65"/>
      <c r="G9" s="81"/>
      <c r="H9" s="65"/>
    </row>
    <row r="10" spans="1:8" x14ac:dyDescent="0.45">
      <c r="A10" s="10" t="s">
        <v>69</v>
      </c>
      <c r="B10" s="20">
        <v>27549031.999999996</v>
      </c>
      <c r="C10" s="21">
        <f>SUM(C11:C30)</f>
        <v>15080647</v>
      </c>
      <c r="D10" s="11">
        <f>C10/$B10</f>
        <v>0.54741113952751597</v>
      </c>
      <c r="E10" s="21">
        <f>SUM(E11:E30)</f>
        <v>367230</v>
      </c>
      <c r="F10" s="11">
        <f>E10/$B10</f>
        <v>1.3330050943350751E-2</v>
      </c>
      <c r="G10" s="21">
        <f>SUM(G11:G30)</f>
        <v>115908</v>
      </c>
      <c r="H10" s="11">
        <f>G10/$B10</f>
        <v>4.207334762252264E-3</v>
      </c>
    </row>
    <row r="11" spans="1:8" x14ac:dyDescent="0.45">
      <c r="A11" s="12" t="s">
        <v>70</v>
      </c>
      <c r="B11" s="20">
        <v>1961575</v>
      </c>
      <c r="C11" s="21">
        <v>1081819</v>
      </c>
      <c r="D11" s="11">
        <f t="shared" ref="D11:D30" si="0">C11/$B11</f>
        <v>0.55150529548959382</v>
      </c>
      <c r="E11" s="21">
        <v>32116</v>
      </c>
      <c r="F11" s="11">
        <f t="shared" ref="F11:F30" si="1">E11/$B11</f>
        <v>1.6372557766080827E-2</v>
      </c>
      <c r="G11" s="21">
        <v>14582</v>
      </c>
      <c r="H11" s="11">
        <f t="shared" ref="H11:H30" si="2">G11/$B11</f>
        <v>7.4338223111530275E-3</v>
      </c>
    </row>
    <row r="12" spans="1:8" x14ac:dyDescent="0.45">
      <c r="A12" s="12" t="s">
        <v>71</v>
      </c>
      <c r="B12" s="20">
        <v>1065932</v>
      </c>
      <c r="C12" s="21">
        <v>589002</v>
      </c>
      <c r="D12" s="11">
        <f t="shared" si="0"/>
        <v>0.55256995755826821</v>
      </c>
      <c r="E12" s="21">
        <v>18179</v>
      </c>
      <c r="F12" s="11">
        <f t="shared" si="1"/>
        <v>1.7054558827392367E-2</v>
      </c>
      <c r="G12" s="21">
        <v>7462</v>
      </c>
      <c r="H12" s="11">
        <f t="shared" si="2"/>
        <v>7.0004465575665238E-3</v>
      </c>
    </row>
    <row r="13" spans="1:8" x14ac:dyDescent="0.45">
      <c r="A13" s="12" t="s">
        <v>72</v>
      </c>
      <c r="B13" s="20">
        <v>1324589</v>
      </c>
      <c r="C13" s="21">
        <v>729619</v>
      </c>
      <c r="D13" s="11">
        <f t="shared" si="0"/>
        <v>0.55082670926604405</v>
      </c>
      <c r="E13" s="21">
        <v>23498</v>
      </c>
      <c r="F13" s="11">
        <f t="shared" si="1"/>
        <v>1.7739842320901051E-2</v>
      </c>
      <c r="G13" s="21">
        <v>5903</v>
      </c>
      <c r="H13" s="11">
        <f t="shared" si="2"/>
        <v>4.4564766882406546E-3</v>
      </c>
    </row>
    <row r="14" spans="1:8" x14ac:dyDescent="0.45">
      <c r="A14" s="12" t="s">
        <v>73</v>
      </c>
      <c r="B14" s="20">
        <v>974726</v>
      </c>
      <c r="C14" s="21">
        <v>573652</v>
      </c>
      <c r="D14" s="11">
        <f t="shared" si="0"/>
        <v>0.58852641665452654</v>
      </c>
      <c r="E14" s="21">
        <v>13718</v>
      </c>
      <c r="F14" s="11">
        <f t="shared" si="1"/>
        <v>1.4073698659931098E-2</v>
      </c>
      <c r="G14" s="21">
        <v>2927</v>
      </c>
      <c r="H14" s="11">
        <f t="shared" si="2"/>
        <v>3.0028951725920927E-3</v>
      </c>
    </row>
    <row r="15" spans="1:8" x14ac:dyDescent="0.45">
      <c r="A15" s="12" t="s">
        <v>74</v>
      </c>
      <c r="B15" s="20">
        <v>3759920</v>
      </c>
      <c r="C15" s="21">
        <v>2168626</v>
      </c>
      <c r="D15" s="11">
        <f t="shared" si="0"/>
        <v>0.57677450584054979</v>
      </c>
      <c r="E15" s="21">
        <v>47368</v>
      </c>
      <c r="F15" s="11">
        <f t="shared" si="1"/>
        <v>1.2598140385965659E-2</v>
      </c>
      <c r="G15" s="21">
        <v>11919</v>
      </c>
      <c r="H15" s="11">
        <f t="shared" si="2"/>
        <v>3.1700142556224599E-3</v>
      </c>
    </row>
    <row r="16" spans="1:8" x14ac:dyDescent="0.45">
      <c r="A16" s="12" t="s">
        <v>75</v>
      </c>
      <c r="B16" s="20">
        <v>1521562.0000000002</v>
      </c>
      <c r="C16" s="21">
        <v>836147</v>
      </c>
      <c r="D16" s="11">
        <f t="shared" si="0"/>
        <v>0.54953199409554121</v>
      </c>
      <c r="E16" s="21">
        <v>18170</v>
      </c>
      <c r="F16" s="11">
        <f t="shared" si="1"/>
        <v>1.1941675725340143E-2</v>
      </c>
      <c r="G16" s="21">
        <v>4438</v>
      </c>
      <c r="H16" s="11">
        <f t="shared" si="2"/>
        <v>2.9167395084787866E-3</v>
      </c>
    </row>
    <row r="17" spans="1:8" x14ac:dyDescent="0.45">
      <c r="A17" s="12" t="s">
        <v>76</v>
      </c>
      <c r="B17" s="20">
        <v>718601</v>
      </c>
      <c r="C17" s="21">
        <v>421056</v>
      </c>
      <c r="D17" s="11">
        <f t="shared" si="0"/>
        <v>0.58593851107916628</v>
      </c>
      <c r="E17" s="21">
        <v>6547</v>
      </c>
      <c r="F17" s="11">
        <f t="shared" si="1"/>
        <v>9.1107582650177214E-3</v>
      </c>
      <c r="G17" s="21">
        <v>697</v>
      </c>
      <c r="H17" s="11">
        <f t="shared" si="2"/>
        <v>9.699402032560489E-4</v>
      </c>
    </row>
    <row r="18" spans="1:8" x14ac:dyDescent="0.45">
      <c r="A18" s="12" t="s">
        <v>77</v>
      </c>
      <c r="B18" s="20">
        <v>784774</v>
      </c>
      <c r="C18" s="21">
        <v>481451</v>
      </c>
      <c r="D18" s="11">
        <f t="shared" si="0"/>
        <v>0.61348999839444218</v>
      </c>
      <c r="E18" s="21">
        <v>13963</v>
      </c>
      <c r="F18" s="11">
        <f t="shared" si="1"/>
        <v>1.7792383539719715E-2</v>
      </c>
      <c r="G18" s="21">
        <v>3514</v>
      </c>
      <c r="H18" s="11">
        <f t="shared" si="2"/>
        <v>4.4777222486983518E-3</v>
      </c>
    </row>
    <row r="19" spans="1:8" x14ac:dyDescent="0.45">
      <c r="A19" s="12" t="s">
        <v>78</v>
      </c>
      <c r="B19" s="20">
        <v>694295.99999999988</v>
      </c>
      <c r="C19" s="21">
        <v>403682</v>
      </c>
      <c r="D19" s="11">
        <f t="shared" si="0"/>
        <v>0.58142636569993211</v>
      </c>
      <c r="E19" s="21">
        <v>15920</v>
      </c>
      <c r="F19" s="11">
        <f t="shared" si="1"/>
        <v>2.2929701452982593E-2</v>
      </c>
      <c r="G19" s="21">
        <v>4018</v>
      </c>
      <c r="H19" s="11">
        <f t="shared" si="2"/>
        <v>5.787157062693722E-3</v>
      </c>
    </row>
    <row r="20" spans="1:8" x14ac:dyDescent="0.45">
      <c r="A20" s="12" t="s">
        <v>79</v>
      </c>
      <c r="B20" s="20">
        <v>799966</v>
      </c>
      <c r="C20" s="21">
        <v>481564</v>
      </c>
      <c r="D20" s="11">
        <f t="shared" si="0"/>
        <v>0.60198058417482747</v>
      </c>
      <c r="E20" s="21">
        <v>8121</v>
      </c>
      <c r="F20" s="11">
        <f t="shared" si="1"/>
        <v>1.0151681446461475E-2</v>
      </c>
      <c r="G20" s="21">
        <v>1395</v>
      </c>
      <c r="H20" s="11">
        <f t="shared" si="2"/>
        <v>1.7438241125247824E-3</v>
      </c>
    </row>
    <row r="21" spans="1:8" x14ac:dyDescent="0.45">
      <c r="A21" s="12" t="s">
        <v>80</v>
      </c>
      <c r="B21" s="20">
        <v>2300944</v>
      </c>
      <c r="C21" s="21">
        <v>1228201</v>
      </c>
      <c r="D21" s="11">
        <f t="shared" si="0"/>
        <v>0.53378135234929669</v>
      </c>
      <c r="E21" s="21">
        <v>30650</v>
      </c>
      <c r="F21" s="11">
        <f t="shared" si="1"/>
        <v>1.3320619710866496E-2</v>
      </c>
      <c r="G21" s="21">
        <v>6871</v>
      </c>
      <c r="H21" s="11">
        <f t="shared" si="2"/>
        <v>2.9861656780869068E-3</v>
      </c>
    </row>
    <row r="22" spans="1:8" x14ac:dyDescent="0.45">
      <c r="A22" s="12" t="s">
        <v>81</v>
      </c>
      <c r="B22" s="20">
        <v>1400720</v>
      </c>
      <c r="C22" s="21">
        <v>741748</v>
      </c>
      <c r="D22" s="11">
        <f t="shared" si="0"/>
        <v>0.52954766120280994</v>
      </c>
      <c r="E22" s="21">
        <v>19913</v>
      </c>
      <c r="F22" s="11">
        <f t="shared" si="1"/>
        <v>1.4216260209035353E-2</v>
      </c>
      <c r="G22" s="21">
        <v>9520</v>
      </c>
      <c r="H22" s="11">
        <f t="shared" si="2"/>
        <v>6.796504654748986E-3</v>
      </c>
    </row>
    <row r="23" spans="1:8" x14ac:dyDescent="0.45">
      <c r="A23" s="12" t="s">
        <v>82</v>
      </c>
      <c r="B23" s="20">
        <v>2739963</v>
      </c>
      <c r="C23" s="21">
        <v>1283142</v>
      </c>
      <c r="D23" s="11">
        <f t="shared" si="0"/>
        <v>0.46830632384451909</v>
      </c>
      <c r="E23" s="21">
        <v>34188</v>
      </c>
      <c r="F23" s="11">
        <f t="shared" si="1"/>
        <v>1.2477540755112386E-2</v>
      </c>
      <c r="G23" s="21">
        <v>10345</v>
      </c>
      <c r="H23" s="11">
        <f t="shared" si="2"/>
        <v>3.7755984296138304E-3</v>
      </c>
    </row>
    <row r="24" spans="1:8" x14ac:dyDescent="0.45">
      <c r="A24" s="12" t="s">
        <v>83</v>
      </c>
      <c r="B24" s="20">
        <v>831479.00000000012</v>
      </c>
      <c r="C24" s="21">
        <v>440268</v>
      </c>
      <c r="D24" s="11">
        <f t="shared" si="0"/>
        <v>0.52949984305075648</v>
      </c>
      <c r="E24" s="21">
        <v>6823</v>
      </c>
      <c r="F24" s="11">
        <f t="shared" si="1"/>
        <v>8.2058596789576152E-3</v>
      </c>
      <c r="G24" s="21">
        <v>3271</v>
      </c>
      <c r="H24" s="11">
        <f t="shared" si="2"/>
        <v>3.9339538340715753E-3</v>
      </c>
    </row>
    <row r="25" spans="1:8" x14ac:dyDescent="0.45">
      <c r="A25" s="12" t="s">
        <v>84</v>
      </c>
      <c r="B25" s="20">
        <v>1526835</v>
      </c>
      <c r="C25" s="21">
        <v>799608</v>
      </c>
      <c r="D25" s="11">
        <f t="shared" si="0"/>
        <v>0.52370295415025203</v>
      </c>
      <c r="E25" s="21">
        <v>20075</v>
      </c>
      <c r="F25" s="11">
        <f t="shared" si="1"/>
        <v>1.3148113581362754E-2</v>
      </c>
      <c r="G25" s="21">
        <v>6851</v>
      </c>
      <c r="H25" s="11">
        <f t="shared" si="2"/>
        <v>4.4870598329223525E-3</v>
      </c>
    </row>
    <row r="26" spans="1:8" x14ac:dyDescent="0.45">
      <c r="A26" s="12" t="s">
        <v>85</v>
      </c>
      <c r="B26" s="20">
        <v>708155</v>
      </c>
      <c r="C26" s="21">
        <v>373307</v>
      </c>
      <c r="D26" s="11">
        <f t="shared" si="0"/>
        <v>0.5271543659227147</v>
      </c>
      <c r="E26" s="21">
        <v>9770</v>
      </c>
      <c r="F26" s="11">
        <f t="shared" si="1"/>
        <v>1.379641462674132E-2</v>
      </c>
      <c r="G26" s="21">
        <v>3175</v>
      </c>
      <c r="H26" s="11">
        <f t="shared" si="2"/>
        <v>4.4834817236339506E-3</v>
      </c>
    </row>
    <row r="27" spans="1:8" x14ac:dyDescent="0.45">
      <c r="A27" s="12" t="s">
        <v>86</v>
      </c>
      <c r="B27" s="20">
        <v>1194817</v>
      </c>
      <c r="C27" s="21">
        <v>643128</v>
      </c>
      <c r="D27" s="11">
        <f t="shared" si="0"/>
        <v>0.53826485562224169</v>
      </c>
      <c r="E27" s="21">
        <v>13288</v>
      </c>
      <c r="F27" s="11">
        <f t="shared" si="1"/>
        <v>1.1121368376914624E-2</v>
      </c>
      <c r="G27" s="21">
        <v>2652</v>
      </c>
      <c r="H27" s="11">
        <f t="shared" si="2"/>
        <v>2.2195867651698961E-3</v>
      </c>
    </row>
    <row r="28" spans="1:8" x14ac:dyDescent="0.45">
      <c r="A28" s="12" t="s">
        <v>87</v>
      </c>
      <c r="B28" s="20">
        <v>944709</v>
      </c>
      <c r="C28" s="21">
        <v>539907</v>
      </c>
      <c r="D28" s="11">
        <f t="shared" si="0"/>
        <v>0.57150614633712604</v>
      </c>
      <c r="E28" s="21">
        <v>15534</v>
      </c>
      <c r="F28" s="11">
        <f t="shared" si="1"/>
        <v>1.6443158686960748E-2</v>
      </c>
      <c r="G28" s="21">
        <v>6441</v>
      </c>
      <c r="H28" s="11">
        <f t="shared" si="2"/>
        <v>6.8179725185215766E-3</v>
      </c>
    </row>
    <row r="29" spans="1:8" x14ac:dyDescent="0.45">
      <c r="A29" s="12" t="s">
        <v>88</v>
      </c>
      <c r="B29" s="20">
        <v>1562767</v>
      </c>
      <c r="C29" s="21">
        <v>832368</v>
      </c>
      <c r="D29" s="11">
        <f t="shared" si="0"/>
        <v>0.53262450512456427</v>
      </c>
      <c r="E29" s="21">
        <v>11232</v>
      </c>
      <c r="F29" s="11">
        <f t="shared" si="1"/>
        <v>7.1872518424051695E-3</v>
      </c>
      <c r="G29" s="21">
        <v>6619</v>
      </c>
      <c r="H29" s="11">
        <f t="shared" si="2"/>
        <v>4.2354362486538297E-3</v>
      </c>
    </row>
    <row r="30" spans="1:8" x14ac:dyDescent="0.45">
      <c r="A30" s="12" t="s">
        <v>89</v>
      </c>
      <c r="B30" s="20">
        <v>732702</v>
      </c>
      <c r="C30" s="21">
        <v>432352</v>
      </c>
      <c r="D30" s="11">
        <f t="shared" si="0"/>
        <v>0.59007891339180185</v>
      </c>
      <c r="E30" s="21">
        <v>8157</v>
      </c>
      <c r="F30" s="11">
        <f t="shared" si="1"/>
        <v>1.1132766117739544E-2</v>
      </c>
      <c r="G30" s="21">
        <v>3308</v>
      </c>
      <c r="H30" s="11">
        <f t="shared" si="2"/>
        <v>4.5147959197600115E-3</v>
      </c>
    </row>
    <row r="31" spans="1:8" x14ac:dyDescent="0.45">
      <c r="A31" s="4"/>
      <c r="B31" s="13"/>
      <c r="C31" s="14"/>
      <c r="D31" s="15"/>
      <c r="E31" s="14"/>
      <c r="F31" s="15"/>
      <c r="G31" s="14"/>
      <c r="H31" s="15"/>
    </row>
    <row r="32" spans="1:8" x14ac:dyDescent="0.45">
      <c r="A32" s="4"/>
      <c r="B32" s="13"/>
      <c r="C32" s="14"/>
      <c r="D32" s="15"/>
      <c r="E32" s="14"/>
      <c r="F32" s="15"/>
      <c r="G32" s="14"/>
      <c r="H32" s="15"/>
    </row>
    <row r="33" spans="1:8" x14ac:dyDescent="0.45">
      <c r="A33" s="2" t="s">
        <v>90</v>
      </c>
      <c r="B33" s="5"/>
      <c r="C33" s="5"/>
      <c r="D33" s="4"/>
      <c r="E33" s="19"/>
      <c r="F33" s="6"/>
      <c r="G33" s="19"/>
      <c r="H33" s="6"/>
    </row>
    <row r="34" spans="1:8" ht="22.5" customHeight="1" x14ac:dyDescent="0.45">
      <c r="A34" s="82"/>
      <c r="B34" s="68" t="s">
        <v>4</v>
      </c>
      <c r="C34" s="64" t="s">
        <v>5</v>
      </c>
      <c r="D34" s="69"/>
      <c r="E34" s="83" t="str">
        <f>E5</f>
        <v>直近1週間</v>
      </c>
      <c r="F34" s="84"/>
      <c r="G34" s="83">
        <f>'進捗状況 (都道府県別)'!G5:H5</f>
        <v>44705</v>
      </c>
      <c r="H34" s="84"/>
    </row>
    <row r="35" spans="1:8" ht="24" customHeight="1" x14ac:dyDescent="0.45">
      <c r="A35" s="82"/>
      <c r="B35" s="68"/>
      <c r="C35" s="70"/>
      <c r="D35" s="71"/>
      <c r="E35" s="76" t="s">
        <v>7</v>
      </c>
      <c r="F35" s="77"/>
      <c r="G35" s="78" t="s">
        <v>8</v>
      </c>
      <c r="H35" s="79"/>
    </row>
    <row r="36" spans="1:8" ht="18.75" customHeight="1" x14ac:dyDescent="0.45">
      <c r="A36" s="63"/>
      <c r="B36" s="68"/>
      <c r="C36" s="80" t="s">
        <v>9</v>
      </c>
      <c r="D36" s="8"/>
      <c r="E36" s="80" t="s">
        <v>10</v>
      </c>
      <c r="F36" s="8"/>
      <c r="G36" s="80" t="s">
        <v>10</v>
      </c>
      <c r="H36" s="9"/>
    </row>
    <row r="37" spans="1:8" ht="18.75" customHeight="1" x14ac:dyDescent="0.45">
      <c r="A37" s="63"/>
      <c r="B37" s="68"/>
      <c r="C37" s="81"/>
      <c r="D37" s="66" t="s">
        <v>11</v>
      </c>
      <c r="E37" s="81"/>
      <c r="F37" s="64" t="s">
        <v>12</v>
      </c>
      <c r="G37" s="81"/>
      <c r="H37" s="66" t="s">
        <v>12</v>
      </c>
    </row>
    <row r="38" spans="1:8" ht="35.1" customHeight="1" x14ac:dyDescent="0.45">
      <c r="A38" s="63"/>
      <c r="B38" s="68"/>
      <c r="C38" s="81"/>
      <c r="D38" s="65"/>
      <c r="E38" s="81"/>
      <c r="F38" s="65"/>
      <c r="G38" s="81"/>
      <c r="H38" s="65"/>
    </row>
    <row r="39" spans="1:8" x14ac:dyDescent="0.45">
      <c r="A39" s="10" t="s">
        <v>69</v>
      </c>
      <c r="B39" s="20">
        <v>9572763</v>
      </c>
      <c r="C39" s="21">
        <v>5374263</v>
      </c>
      <c r="D39" s="11">
        <f>C39/$B39</f>
        <v>0.56141189330603924</v>
      </c>
      <c r="E39" s="21">
        <v>105670</v>
      </c>
      <c r="F39" s="11">
        <f>E39/$B39</f>
        <v>1.103861027375273E-2</v>
      </c>
      <c r="G39" s="21">
        <v>41017</v>
      </c>
      <c r="H39" s="11">
        <f>G39/$B39</f>
        <v>4.2847608365526235E-3</v>
      </c>
    </row>
    <row r="40" spans="1:8" ht="18.75" customHeight="1" x14ac:dyDescent="0.45">
      <c r="A40" s="4"/>
      <c r="B40" s="13"/>
      <c r="C40" s="14"/>
      <c r="D40" s="15"/>
      <c r="E40" s="14"/>
      <c r="F40" s="15"/>
      <c r="G40" s="14"/>
      <c r="H40" s="15"/>
    </row>
    <row r="41" spans="1:8" ht="18.75" customHeight="1" x14ac:dyDescent="0.45">
      <c r="A41" s="2" t="s">
        <v>91</v>
      </c>
      <c r="B41" s="13"/>
      <c r="C41" s="14"/>
      <c r="D41" s="15"/>
      <c r="E41" s="14"/>
      <c r="F41" s="15"/>
      <c r="G41" s="14"/>
      <c r="H41" s="15"/>
    </row>
    <row r="42" spans="1:8" ht="18.75" customHeight="1" x14ac:dyDescent="0.45">
      <c r="A42" s="2" t="s">
        <v>92</v>
      </c>
      <c r="B42" s="13"/>
      <c r="C42" s="14"/>
      <c r="D42" s="15"/>
      <c r="E42" s="14"/>
      <c r="F42" s="15"/>
      <c r="G42" s="14"/>
      <c r="H42" s="15"/>
    </row>
    <row r="43" spans="1:8" x14ac:dyDescent="0.45">
      <c r="A43" s="2" t="s">
        <v>63</v>
      </c>
      <c r="B43" s="17"/>
      <c r="C43" s="17"/>
      <c r="D43" s="18"/>
      <c r="E43" s="17"/>
      <c r="F43" s="18"/>
      <c r="G43" s="17"/>
      <c r="H43" s="18"/>
    </row>
    <row r="44" spans="1:8" x14ac:dyDescent="0.45">
      <c r="A44" s="2" t="s">
        <v>93</v>
      </c>
      <c r="B44" s="17"/>
      <c r="C44" s="17"/>
      <c r="D44" s="18"/>
      <c r="E44" s="17"/>
      <c r="F44" s="18"/>
      <c r="G44" s="17"/>
      <c r="H44" s="18"/>
    </row>
    <row r="45" spans="1:8" x14ac:dyDescent="0.45">
      <c r="A45" s="57" t="s">
        <v>65</v>
      </c>
      <c r="B45" s="59"/>
      <c r="C45" s="59"/>
      <c r="E45" s="59"/>
      <c r="G45" s="59"/>
    </row>
  </sheetData>
  <mergeCells count="27">
    <mergeCell ref="A34:A38"/>
    <mergeCell ref="B34:B38"/>
    <mergeCell ref="C34:D35"/>
    <mergeCell ref="E34:F34"/>
    <mergeCell ref="G34:H34"/>
    <mergeCell ref="E35:F35"/>
    <mergeCell ref="G35:H35"/>
    <mergeCell ref="C36:C38"/>
    <mergeCell ref="E36:E38"/>
    <mergeCell ref="G36:G38"/>
    <mergeCell ref="D37:D38"/>
    <mergeCell ref="F37:F38"/>
    <mergeCell ref="H37:H38"/>
    <mergeCell ref="A1:H1"/>
    <mergeCell ref="A5:A9"/>
    <mergeCell ref="B5:B9"/>
    <mergeCell ref="C5:D6"/>
    <mergeCell ref="E5:F5"/>
    <mergeCell ref="G5:H5"/>
    <mergeCell ref="E6:F6"/>
    <mergeCell ref="G6:H6"/>
    <mergeCell ref="C7:C9"/>
    <mergeCell ref="E7:E9"/>
    <mergeCell ref="G7:G9"/>
    <mergeCell ref="D8:D9"/>
    <mergeCell ref="F8:F9"/>
    <mergeCell ref="H8:H9"/>
  </mergeCells>
  <phoneticPr fontId="2"/>
  <pageMargins left="0.7" right="0.7" top="0.75" bottom="0.75" header="0.3" footer="0.3"/>
  <pageSetup paperSize="9" scale="7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1"/>
  <sheetViews>
    <sheetView view="pageBreakPreview" zoomScale="99" zoomScaleNormal="100" zoomScaleSheetLayoutView="99" workbookViewId="0">
      <selection activeCell="D24" sqref="D24"/>
    </sheetView>
  </sheetViews>
  <sheetFormatPr defaultRowHeight="18" x14ac:dyDescent="0.45"/>
  <cols>
    <col min="1" max="1" width="12.69921875" customWidth="1"/>
    <col min="2" max="2" width="14.09765625" style="30" customWidth="1"/>
    <col min="3" max="4" width="13.8984375" customWidth="1"/>
    <col min="5" max="6" width="14" customWidth="1"/>
    <col min="7" max="8" width="14.09765625" customWidth="1"/>
    <col min="9" max="9" width="12.8984375" customWidth="1"/>
    <col min="10" max="14" width="13.09765625" customWidth="1"/>
    <col min="16" max="16" width="11.59765625" bestFit="1" customWidth="1"/>
  </cols>
  <sheetData>
    <row r="1" spans="1:16" x14ac:dyDescent="0.45">
      <c r="A1" s="22" t="s">
        <v>94</v>
      </c>
      <c r="B1" s="23"/>
      <c r="C1" s="24"/>
      <c r="D1" s="24"/>
      <c r="E1" s="24"/>
      <c r="F1" s="24"/>
      <c r="J1" s="25"/>
    </row>
    <row r="2" spans="1:16" x14ac:dyDescent="0.45">
      <c r="A2" s="22"/>
      <c r="B2" s="22"/>
      <c r="C2" s="22"/>
      <c r="D2" s="22"/>
      <c r="E2" s="22"/>
      <c r="F2" s="22"/>
      <c r="G2" s="22"/>
      <c r="H2" s="22"/>
      <c r="I2" s="22"/>
      <c r="N2" s="26" t="str">
        <f>'進捗状況 (都道府県別)'!H3</f>
        <v>（5月25日公表時点）</v>
      </c>
    </row>
    <row r="3" spans="1:16" x14ac:dyDescent="0.45">
      <c r="A3" s="88" t="s">
        <v>3</v>
      </c>
      <c r="B3" s="95" t="s">
        <v>95</v>
      </c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7"/>
    </row>
    <row r="4" spans="1:16" x14ac:dyDescent="0.45">
      <c r="A4" s="89"/>
      <c r="B4" s="89"/>
      <c r="C4" s="91" t="s">
        <v>96</v>
      </c>
      <c r="D4" s="92"/>
      <c r="E4" s="91" t="s">
        <v>97</v>
      </c>
      <c r="F4" s="92"/>
      <c r="G4" s="91" t="s">
        <v>98</v>
      </c>
      <c r="H4" s="98"/>
      <c r="I4" s="98"/>
      <c r="J4" s="98"/>
      <c r="K4" s="98"/>
      <c r="L4" s="98"/>
      <c r="M4" s="98"/>
      <c r="N4" s="92"/>
    </row>
    <row r="5" spans="1:16" x14ac:dyDescent="0.45">
      <c r="A5" s="89"/>
      <c r="B5" s="89"/>
      <c r="C5" s="93"/>
      <c r="D5" s="94"/>
      <c r="E5" s="93"/>
      <c r="F5" s="94"/>
      <c r="G5" s="93"/>
      <c r="H5" s="94"/>
      <c r="I5" s="27" t="s">
        <v>99</v>
      </c>
      <c r="J5" s="27" t="s">
        <v>100</v>
      </c>
      <c r="K5" s="28" t="s">
        <v>101</v>
      </c>
      <c r="L5" s="61" t="s">
        <v>102</v>
      </c>
      <c r="M5" s="61" t="s">
        <v>103</v>
      </c>
      <c r="N5" s="61" t="s">
        <v>104</v>
      </c>
    </row>
    <row r="6" spans="1:16" x14ac:dyDescent="0.45">
      <c r="A6" s="90"/>
      <c r="B6" s="90"/>
      <c r="C6" s="29" t="s">
        <v>9</v>
      </c>
      <c r="D6" s="29" t="s">
        <v>105</v>
      </c>
      <c r="E6" s="29" t="s">
        <v>9</v>
      </c>
      <c r="F6" s="29" t="s">
        <v>105</v>
      </c>
      <c r="G6" s="29" t="s">
        <v>9</v>
      </c>
      <c r="H6" s="29" t="s">
        <v>105</v>
      </c>
      <c r="I6" s="99" t="s">
        <v>9</v>
      </c>
      <c r="J6" s="100"/>
      <c r="K6" s="100"/>
      <c r="L6" s="100"/>
      <c r="M6" s="100"/>
      <c r="N6" s="101"/>
      <c r="P6" s="30" t="s">
        <v>106</v>
      </c>
    </row>
    <row r="7" spans="1:16" x14ac:dyDescent="0.45">
      <c r="A7" s="31" t="s">
        <v>13</v>
      </c>
      <c r="B7" s="32">
        <f>C7+E7+G7</f>
        <v>278519123</v>
      </c>
      <c r="C7" s="32">
        <f t="shared" ref="C7:J7" si="0">SUM(C8:C54)</f>
        <v>103462619</v>
      </c>
      <c r="D7" s="33">
        <f t="shared" ref="D7:D54" si="1">C7/P7</f>
        <v>0.81694973016113348</v>
      </c>
      <c r="E7" s="32">
        <f t="shared" si="0"/>
        <v>101891216</v>
      </c>
      <c r="F7" s="34">
        <f t="shared" ref="F7:F54" si="2">E7/P7</f>
        <v>0.80454179704256046</v>
      </c>
      <c r="G7" s="35">
        <f t="shared" si="0"/>
        <v>73165288</v>
      </c>
      <c r="H7" s="34">
        <f t="shared" ref="H7:H54" si="3">G7/P7</f>
        <v>0.57771940113715481</v>
      </c>
      <c r="I7" s="35">
        <f t="shared" si="0"/>
        <v>1021492</v>
      </c>
      <c r="J7" s="35">
        <f t="shared" si="0"/>
        <v>5224741</v>
      </c>
      <c r="K7" s="35">
        <f>SUM(K8:K54)</f>
        <v>23152679</v>
      </c>
      <c r="L7" s="35">
        <f>SUM(L8:L54)</f>
        <v>25330038</v>
      </c>
      <c r="M7" s="35">
        <f>SUM(M8:M54)</f>
        <v>13625915</v>
      </c>
      <c r="N7" s="35">
        <f>SUM(N8:N54)</f>
        <v>4810423</v>
      </c>
      <c r="P7" s="1">
        <v>126645025</v>
      </c>
    </row>
    <row r="8" spans="1:16" x14ac:dyDescent="0.45">
      <c r="A8" s="36" t="s">
        <v>14</v>
      </c>
      <c r="B8" s="32">
        <f t="shared" ref="B8:B54" si="4">C8+E8+G8</f>
        <v>11668267</v>
      </c>
      <c r="C8" s="37">
        <f>SUM(一般接種!D7+一般接種!G7+一般接種!J7+医療従事者等!C5)</f>
        <v>4307260</v>
      </c>
      <c r="D8" s="33">
        <f t="shared" si="1"/>
        <v>0.82410315074628782</v>
      </c>
      <c r="E8" s="37">
        <f>SUM(一般接種!E7+一般接種!H7+一般接種!K7+医療従事者等!D5)</f>
        <v>4236501</v>
      </c>
      <c r="F8" s="34">
        <f t="shared" si="2"/>
        <v>0.8105649118557503</v>
      </c>
      <c r="G8" s="32">
        <f>SUM(I8:N8)</f>
        <v>3124506</v>
      </c>
      <c r="H8" s="34">
        <f t="shared" si="3"/>
        <v>0.59780817483172144</v>
      </c>
      <c r="I8" s="38">
        <v>41785</v>
      </c>
      <c r="J8" s="38">
        <v>228463</v>
      </c>
      <c r="K8" s="38">
        <v>918455</v>
      </c>
      <c r="L8" s="38">
        <v>1069645</v>
      </c>
      <c r="M8" s="38">
        <v>650965</v>
      </c>
      <c r="N8" s="38">
        <v>215193</v>
      </c>
      <c r="P8" s="1">
        <v>5226603</v>
      </c>
    </row>
    <row r="9" spans="1:16" x14ac:dyDescent="0.45">
      <c r="A9" s="36" t="s">
        <v>15</v>
      </c>
      <c r="B9" s="32">
        <f t="shared" si="4"/>
        <v>2947570</v>
      </c>
      <c r="C9" s="37">
        <f>SUM(一般接種!D8+一般接種!G8+一般接種!J8+医療従事者等!C6)</f>
        <v>1088657</v>
      </c>
      <c r="D9" s="33">
        <f t="shared" si="1"/>
        <v>0.86427757687864948</v>
      </c>
      <c r="E9" s="37">
        <f>SUM(一般接種!E8+一般接種!H8+一般接種!K8+医療従事者等!D6)</f>
        <v>1070742</v>
      </c>
      <c r="F9" s="34">
        <f t="shared" si="2"/>
        <v>0.85005497711602351</v>
      </c>
      <c r="G9" s="32">
        <f t="shared" ref="G9:G54" si="5">SUM(I9:N9)</f>
        <v>788171</v>
      </c>
      <c r="H9" s="34">
        <f t="shared" si="3"/>
        <v>0.62572373304541462</v>
      </c>
      <c r="I9" s="38">
        <v>10614</v>
      </c>
      <c r="J9" s="38">
        <v>43670</v>
      </c>
      <c r="K9" s="38">
        <v>227327</v>
      </c>
      <c r="L9" s="38">
        <v>262834</v>
      </c>
      <c r="M9" s="38">
        <v>180487</v>
      </c>
      <c r="N9" s="38">
        <v>63239</v>
      </c>
      <c r="P9" s="1">
        <v>1259615</v>
      </c>
    </row>
    <row r="10" spans="1:16" x14ac:dyDescent="0.45">
      <c r="A10" s="36" t="s">
        <v>16</v>
      </c>
      <c r="B10" s="32">
        <f t="shared" si="4"/>
        <v>2863016</v>
      </c>
      <c r="C10" s="37">
        <f>SUM(一般接種!D9+一般接種!G9+一般接種!J9+医療従事者等!C7)</f>
        <v>1053765</v>
      </c>
      <c r="D10" s="33">
        <f t="shared" si="1"/>
        <v>0.86315952435365328</v>
      </c>
      <c r="E10" s="37">
        <f>SUM(一般接種!E9+一般接種!H9+一般接種!K9+医療従事者等!D7)</f>
        <v>1036268</v>
      </c>
      <c r="F10" s="34">
        <f t="shared" si="2"/>
        <v>0.8488273893922379</v>
      </c>
      <c r="G10" s="32">
        <f t="shared" si="5"/>
        <v>772983</v>
      </c>
      <c r="H10" s="34">
        <f t="shared" si="3"/>
        <v>0.63316549573525405</v>
      </c>
      <c r="I10" s="38">
        <v>10306</v>
      </c>
      <c r="J10" s="38">
        <v>47485</v>
      </c>
      <c r="K10" s="38">
        <v>220670</v>
      </c>
      <c r="L10" s="38">
        <v>256074</v>
      </c>
      <c r="M10" s="38">
        <v>168035</v>
      </c>
      <c r="N10" s="38">
        <v>70413</v>
      </c>
      <c r="P10" s="1">
        <v>1220823</v>
      </c>
    </row>
    <row r="11" spans="1:16" x14ac:dyDescent="0.45">
      <c r="A11" s="36" t="s">
        <v>17</v>
      </c>
      <c r="B11" s="32">
        <f t="shared" si="4"/>
        <v>5179145</v>
      </c>
      <c r="C11" s="37">
        <f>SUM(一般接種!D10+一般接種!G10+一般接種!J10+医療従事者等!C8)</f>
        <v>1926445</v>
      </c>
      <c r="D11" s="33">
        <f t="shared" si="1"/>
        <v>0.84419556798915329</v>
      </c>
      <c r="E11" s="37">
        <f>SUM(一般接種!E10+一般接種!H10+一般接種!K10+医療従事者等!D8)</f>
        <v>1887161</v>
      </c>
      <c r="F11" s="34">
        <f t="shared" si="2"/>
        <v>0.8269807610816704</v>
      </c>
      <c r="G11" s="32">
        <f t="shared" si="5"/>
        <v>1365539</v>
      </c>
      <c r="H11" s="34">
        <f t="shared" si="3"/>
        <v>0.5983985900019676</v>
      </c>
      <c r="I11" s="38">
        <v>18691</v>
      </c>
      <c r="J11" s="38">
        <v>123819</v>
      </c>
      <c r="K11" s="38">
        <v>458557</v>
      </c>
      <c r="L11" s="38">
        <v>392011</v>
      </c>
      <c r="M11" s="38">
        <v>267962</v>
      </c>
      <c r="N11" s="38">
        <v>104499</v>
      </c>
      <c r="P11" s="1">
        <v>2281989</v>
      </c>
    </row>
    <row r="12" spans="1:16" x14ac:dyDescent="0.45">
      <c r="A12" s="36" t="s">
        <v>18</v>
      </c>
      <c r="B12" s="32">
        <f t="shared" si="4"/>
        <v>2334614</v>
      </c>
      <c r="C12" s="37">
        <f>SUM(一般接種!D11+一般接種!G11+一般接種!J11+医療従事者等!C9)</f>
        <v>850792</v>
      </c>
      <c r="D12" s="33">
        <f t="shared" si="1"/>
        <v>0.87594204808460518</v>
      </c>
      <c r="E12" s="37">
        <f>SUM(一般接種!E11+一般接種!H11+一般接種!K11+医療従事者等!D9)</f>
        <v>837217</v>
      </c>
      <c r="F12" s="34">
        <f t="shared" si="2"/>
        <v>0.86196576092775778</v>
      </c>
      <c r="G12" s="32">
        <f t="shared" si="5"/>
        <v>646605</v>
      </c>
      <c r="H12" s="34">
        <f t="shared" si="3"/>
        <v>0.66571912759140439</v>
      </c>
      <c r="I12" s="38">
        <v>4869</v>
      </c>
      <c r="J12" s="38">
        <v>29570</v>
      </c>
      <c r="K12" s="38">
        <v>127233</v>
      </c>
      <c r="L12" s="38">
        <v>228693</v>
      </c>
      <c r="M12" s="38">
        <v>188776</v>
      </c>
      <c r="N12" s="38">
        <v>67464</v>
      </c>
      <c r="P12" s="1">
        <v>971288</v>
      </c>
    </row>
    <row r="13" spans="1:16" x14ac:dyDescent="0.45">
      <c r="A13" s="36" t="s">
        <v>19</v>
      </c>
      <c r="B13" s="32">
        <f t="shared" si="4"/>
        <v>2550050</v>
      </c>
      <c r="C13" s="37">
        <f>SUM(一般接種!D12+一般接種!G12+一般接種!J12+医療従事者等!C10)</f>
        <v>930670</v>
      </c>
      <c r="D13" s="33">
        <f t="shared" si="1"/>
        <v>0.87014123538420396</v>
      </c>
      <c r="E13" s="37">
        <f>SUM(一般接種!E12+一般接種!H12+一般接種!K12+医療従事者等!D10)</f>
        <v>917477</v>
      </c>
      <c r="F13" s="34">
        <f t="shared" si="2"/>
        <v>0.85780627957986544</v>
      </c>
      <c r="G13" s="32">
        <f t="shared" si="5"/>
        <v>701903</v>
      </c>
      <c r="H13" s="34">
        <f t="shared" si="3"/>
        <v>0.65625274645135112</v>
      </c>
      <c r="I13" s="38">
        <v>9635</v>
      </c>
      <c r="J13" s="38">
        <v>34618</v>
      </c>
      <c r="K13" s="38">
        <v>192507</v>
      </c>
      <c r="L13" s="38">
        <v>270089</v>
      </c>
      <c r="M13" s="38">
        <v>141614</v>
      </c>
      <c r="N13" s="38">
        <v>53440</v>
      </c>
      <c r="P13" s="1">
        <v>1069562</v>
      </c>
    </row>
    <row r="14" spans="1:16" x14ac:dyDescent="0.45">
      <c r="A14" s="36" t="s">
        <v>20</v>
      </c>
      <c r="B14" s="32">
        <f t="shared" si="4"/>
        <v>4337901</v>
      </c>
      <c r="C14" s="37">
        <f>SUM(一般接種!D13+一般接種!G13+一般接種!J13+医療従事者等!C11)</f>
        <v>1588610</v>
      </c>
      <c r="D14" s="33">
        <f t="shared" si="1"/>
        <v>0.85314697332361644</v>
      </c>
      <c r="E14" s="37">
        <f>SUM(一般接種!E13+一般接種!H13+一般接種!K13+医療従事者等!D11)</f>
        <v>1563450</v>
      </c>
      <c r="F14" s="34">
        <f t="shared" si="2"/>
        <v>0.83963504915794829</v>
      </c>
      <c r="G14" s="32">
        <f t="shared" si="5"/>
        <v>1185841</v>
      </c>
      <c r="H14" s="34">
        <f t="shared" si="3"/>
        <v>0.63684394533148525</v>
      </c>
      <c r="I14" s="38">
        <v>18975</v>
      </c>
      <c r="J14" s="38">
        <v>74726</v>
      </c>
      <c r="K14" s="38">
        <v>345063</v>
      </c>
      <c r="L14" s="38">
        <v>417169</v>
      </c>
      <c r="M14" s="38">
        <v>234096</v>
      </c>
      <c r="N14" s="38">
        <v>95812</v>
      </c>
      <c r="P14" s="1">
        <v>1862059</v>
      </c>
    </row>
    <row r="15" spans="1:16" x14ac:dyDescent="0.45">
      <c r="A15" s="36" t="s">
        <v>21</v>
      </c>
      <c r="B15" s="32">
        <f t="shared" si="4"/>
        <v>6677221</v>
      </c>
      <c r="C15" s="37">
        <f>SUM(一般接種!D14+一般接種!G14+一般接種!J14+医療従事者等!C12)</f>
        <v>2464778</v>
      </c>
      <c r="D15" s="33">
        <f t="shared" si="1"/>
        <v>0.84768001925937386</v>
      </c>
      <c r="E15" s="37">
        <f>SUM(一般接種!E14+一般接種!H14+一般接種!K14+医療従事者等!D12)</f>
        <v>2426288</v>
      </c>
      <c r="F15" s="34">
        <f t="shared" si="2"/>
        <v>0.83444263887814152</v>
      </c>
      <c r="G15" s="32">
        <f t="shared" si="5"/>
        <v>1786155</v>
      </c>
      <c r="H15" s="34">
        <f t="shared" si="3"/>
        <v>0.61428976759782306</v>
      </c>
      <c r="I15" s="38">
        <v>21077</v>
      </c>
      <c r="J15" s="38">
        <v>139021</v>
      </c>
      <c r="K15" s="38">
        <v>553019</v>
      </c>
      <c r="L15" s="38">
        <v>590848</v>
      </c>
      <c r="M15" s="38">
        <v>345083</v>
      </c>
      <c r="N15" s="38">
        <v>137107</v>
      </c>
      <c r="P15" s="1">
        <v>2907675</v>
      </c>
    </row>
    <row r="16" spans="1:16" x14ac:dyDescent="0.45">
      <c r="A16" s="39" t="s">
        <v>22</v>
      </c>
      <c r="B16" s="32">
        <f t="shared" si="4"/>
        <v>4387782</v>
      </c>
      <c r="C16" s="37">
        <f>SUM(一般接種!D15+一般接種!G15+一般接種!J15+医療従事者等!C13)</f>
        <v>1625023</v>
      </c>
      <c r="D16" s="33">
        <f t="shared" si="1"/>
        <v>0.83104335121031436</v>
      </c>
      <c r="E16" s="37">
        <f>SUM(一般接種!E15+一般接種!H15+一般接種!K15+医療従事者等!D13)</f>
        <v>1600775</v>
      </c>
      <c r="F16" s="34">
        <f t="shared" si="2"/>
        <v>0.81864282569150781</v>
      </c>
      <c r="G16" s="32">
        <f t="shared" si="5"/>
        <v>1161984</v>
      </c>
      <c r="H16" s="34">
        <f t="shared" si="3"/>
        <v>0.5942433291176592</v>
      </c>
      <c r="I16" s="38">
        <v>14724</v>
      </c>
      <c r="J16" s="38">
        <v>72065</v>
      </c>
      <c r="K16" s="38">
        <v>366476</v>
      </c>
      <c r="L16" s="38">
        <v>346646</v>
      </c>
      <c r="M16" s="38">
        <v>252526</v>
      </c>
      <c r="N16" s="38">
        <v>109547</v>
      </c>
      <c r="P16" s="1">
        <v>1955401</v>
      </c>
    </row>
    <row r="17" spans="1:16" x14ac:dyDescent="0.45">
      <c r="A17" s="36" t="s">
        <v>23</v>
      </c>
      <c r="B17" s="32">
        <f t="shared" si="4"/>
        <v>4394439</v>
      </c>
      <c r="C17" s="37">
        <f>SUM(一般接種!D16+一般接種!G16+一般接種!J16+医療従事者等!C14)</f>
        <v>1609464</v>
      </c>
      <c r="D17" s="33">
        <f t="shared" si="1"/>
        <v>0.82195147237042421</v>
      </c>
      <c r="E17" s="37">
        <f>SUM(一般接種!E16+一般接種!H16+一般接種!K16+医療従事者等!D14)</f>
        <v>1582031</v>
      </c>
      <c r="F17" s="34">
        <f t="shared" si="2"/>
        <v>0.80794146982203674</v>
      </c>
      <c r="G17" s="32">
        <f t="shared" si="5"/>
        <v>1202944</v>
      </c>
      <c r="H17" s="34">
        <f t="shared" si="3"/>
        <v>0.61434216110404927</v>
      </c>
      <c r="I17" s="38">
        <v>16170</v>
      </c>
      <c r="J17" s="38">
        <v>71553</v>
      </c>
      <c r="K17" s="38">
        <v>401833</v>
      </c>
      <c r="L17" s="38">
        <v>435171</v>
      </c>
      <c r="M17" s="38">
        <v>216825</v>
      </c>
      <c r="N17" s="38">
        <v>61392</v>
      </c>
      <c r="P17" s="1">
        <v>1958101</v>
      </c>
    </row>
    <row r="18" spans="1:16" x14ac:dyDescent="0.45">
      <c r="A18" s="36" t="s">
        <v>24</v>
      </c>
      <c r="B18" s="32">
        <f t="shared" si="4"/>
        <v>16355698</v>
      </c>
      <c r="C18" s="37">
        <f>SUM(一般接種!D17+一般接種!G17+一般接種!J17+医療従事者等!C15)</f>
        <v>6112414</v>
      </c>
      <c r="D18" s="33">
        <f t="shared" si="1"/>
        <v>0.82669463965682599</v>
      </c>
      <c r="E18" s="37">
        <f>SUM(一般接種!E17+一般接種!H17+一般接種!K17+医療従事者等!D15)</f>
        <v>6015032</v>
      </c>
      <c r="F18" s="34">
        <f t="shared" si="2"/>
        <v>0.81352387318075592</v>
      </c>
      <c r="G18" s="32">
        <f t="shared" si="5"/>
        <v>4228252</v>
      </c>
      <c r="H18" s="34">
        <f t="shared" si="3"/>
        <v>0.57186461249487575</v>
      </c>
      <c r="I18" s="38">
        <v>49073</v>
      </c>
      <c r="J18" s="38">
        <v>267063</v>
      </c>
      <c r="K18" s="38">
        <v>1309956</v>
      </c>
      <c r="L18" s="38">
        <v>1409072</v>
      </c>
      <c r="M18" s="38">
        <v>832463</v>
      </c>
      <c r="N18" s="38">
        <v>360625</v>
      </c>
      <c r="P18" s="1">
        <v>7393799</v>
      </c>
    </row>
    <row r="19" spans="1:16" x14ac:dyDescent="0.45">
      <c r="A19" s="36" t="s">
        <v>25</v>
      </c>
      <c r="B19" s="32">
        <f t="shared" si="4"/>
        <v>14064127</v>
      </c>
      <c r="C19" s="37">
        <f>SUM(一般接種!D18+一般接種!G18+一般接種!J18+医療従事者等!C16)</f>
        <v>5216329</v>
      </c>
      <c r="D19" s="33">
        <f t="shared" si="1"/>
        <v>0.8249910009533612</v>
      </c>
      <c r="E19" s="37">
        <f>SUM(一般接種!E18+一般接種!H18+一般接種!K18+医療従事者等!D16)</f>
        <v>5142930</v>
      </c>
      <c r="F19" s="34">
        <f t="shared" si="2"/>
        <v>0.81338254710028257</v>
      </c>
      <c r="G19" s="32">
        <f t="shared" si="5"/>
        <v>3704868</v>
      </c>
      <c r="H19" s="34">
        <f t="shared" si="3"/>
        <v>0.5859451655982737</v>
      </c>
      <c r="I19" s="38">
        <v>42861</v>
      </c>
      <c r="J19" s="38">
        <v>211534</v>
      </c>
      <c r="K19" s="38">
        <v>1083619</v>
      </c>
      <c r="L19" s="38">
        <v>1316727</v>
      </c>
      <c r="M19" s="38">
        <v>750507</v>
      </c>
      <c r="N19" s="38">
        <v>299620</v>
      </c>
      <c r="P19" s="1">
        <v>6322892</v>
      </c>
    </row>
    <row r="20" spans="1:16" x14ac:dyDescent="0.45">
      <c r="A20" s="36" t="s">
        <v>26</v>
      </c>
      <c r="B20" s="32">
        <f t="shared" si="4"/>
        <v>30267537</v>
      </c>
      <c r="C20" s="37">
        <f>SUM(一般接種!D19+一般接種!G19+一般接種!J19+医療従事者等!C17)</f>
        <v>11271419</v>
      </c>
      <c r="D20" s="33">
        <f t="shared" si="1"/>
        <v>0.81421304080832002</v>
      </c>
      <c r="E20" s="37">
        <f>SUM(一般接種!E19+一般接種!H19+一般接種!K19+医療従事者等!D17)</f>
        <v>11115110</v>
      </c>
      <c r="F20" s="34">
        <f t="shared" si="2"/>
        <v>0.80292175386426201</v>
      </c>
      <c r="G20" s="32">
        <f t="shared" si="5"/>
        <v>7881008</v>
      </c>
      <c r="H20" s="34">
        <f t="shared" si="3"/>
        <v>0.56930005781123894</v>
      </c>
      <c r="I20" s="38">
        <v>100504</v>
      </c>
      <c r="J20" s="38">
        <v>600301</v>
      </c>
      <c r="K20" s="38">
        <v>2623043</v>
      </c>
      <c r="L20" s="38">
        <v>2920439</v>
      </c>
      <c r="M20" s="38">
        <v>1254629</v>
      </c>
      <c r="N20" s="38">
        <v>382092</v>
      </c>
      <c r="P20" s="1">
        <v>13843329</v>
      </c>
    </row>
    <row r="21" spans="1:16" x14ac:dyDescent="0.45">
      <c r="A21" s="36" t="s">
        <v>27</v>
      </c>
      <c r="B21" s="32">
        <f t="shared" si="4"/>
        <v>20368829</v>
      </c>
      <c r="C21" s="37">
        <f>SUM(一般接種!D20+一般接種!G20+一般接種!J20+医療従事者等!C18)</f>
        <v>7588176</v>
      </c>
      <c r="D21" s="33">
        <f t="shared" si="1"/>
        <v>0.82299419340522328</v>
      </c>
      <c r="E21" s="37">
        <f>SUM(一般接種!E20+一般接種!H20+一般接種!K20+医療従事者等!D18)</f>
        <v>7489301</v>
      </c>
      <c r="F21" s="34">
        <f t="shared" si="2"/>
        <v>0.81227046337142572</v>
      </c>
      <c r="G21" s="32">
        <f t="shared" si="5"/>
        <v>5291352</v>
      </c>
      <c r="H21" s="34">
        <f t="shared" si="3"/>
        <v>0.57388652704722654</v>
      </c>
      <c r="I21" s="38">
        <v>49868</v>
      </c>
      <c r="J21" s="38">
        <v>297746</v>
      </c>
      <c r="K21" s="38">
        <v>1444561</v>
      </c>
      <c r="L21" s="38">
        <v>2037802</v>
      </c>
      <c r="M21" s="38">
        <v>1090540</v>
      </c>
      <c r="N21" s="38">
        <v>370835</v>
      </c>
      <c r="P21" s="1">
        <v>9220206</v>
      </c>
    </row>
    <row r="22" spans="1:16" x14ac:dyDescent="0.45">
      <c r="A22" s="36" t="s">
        <v>28</v>
      </c>
      <c r="B22" s="32">
        <f t="shared" si="4"/>
        <v>5207667</v>
      </c>
      <c r="C22" s="37">
        <f>SUM(一般接種!D21+一般接種!G21+一般接種!J21+医療従事者等!C19)</f>
        <v>1892800</v>
      </c>
      <c r="D22" s="33">
        <f t="shared" si="1"/>
        <v>0.85524229003232466</v>
      </c>
      <c r="E22" s="37">
        <f>SUM(一般接種!E21+一般接種!H21+一般接種!K21+医療従事者等!D19)</f>
        <v>1856828</v>
      </c>
      <c r="F22" s="34">
        <f t="shared" si="2"/>
        <v>0.83898871033185818</v>
      </c>
      <c r="G22" s="32">
        <f t="shared" si="5"/>
        <v>1458039</v>
      </c>
      <c r="H22" s="34">
        <f t="shared" si="3"/>
        <v>0.65879998590259958</v>
      </c>
      <c r="I22" s="38">
        <v>16795</v>
      </c>
      <c r="J22" s="38">
        <v>64581</v>
      </c>
      <c r="K22" s="38">
        <v>343615</v>
      </c>
      <c r="L22" s="38">
        <v>565484</v>
      </c>
      <c r="M22" s="38">
        <v>354409</v>
      </c>
      <c r="N22" s="38">
        <v>113155</v>
      </c>
      <c r="P22" s="1">
        <v>2213174</v>
      </c>
    </row>
    <row r="23" spans="1:16" x14ac:dyDescent="0.45">
      <c r="A23" s="36" t="s">
        <v>29</v>
      </c>
      <c r="B23" s="32">
        <f t="shared" si="4"/>
        <v>2435076</v>
      </c>
      <c r="C23" s="37">
        <f>SUM(一般接種!D22+一般接種!G22+一般接種!J22+医療従事者等!C20)</f>
        <v>895175</v>
      </c>
      <c r="D23" s="33">
        <f t="shared" si="1"/>
        <v>0.85444040798950815</v>
      </c>
      <c r="E23" s="37">
        <f>SUM(一般接種!E22+一般接種!H22+一般接種!K22+医療従事者等!D20)</f>
        <v>886119</v>
      </c>
      <c r="F23" s="34">
        <f t="shared" si="2"/>
        <v>0.84579649776552634</v>
      </c>
      <c r="G23" s="32">
        <f t="shared" si="5"/>
        <v>653782</v>
      </c>
      <c r="H23" s="34">
        <f t="shared" si="3"/>
        <v>0.62403190305381251</v>
      </c>
      <c r="I23" s="38">
        <v>10195</v>
      </c>
      <c r="J23" s="38">
        <v>39013</v>
      </c>
      <c r="K23" s="38">
        <v>212639</v>
      </c>
      <c r="L23" s="38">
        <v>219067</v>
      </c>
      <c r="M23" s="38">
        <v>126359</v>
      </c>
      <c r="N23" s="38">
        <v>46509</v>
      </c>
      <c r="P23" s="1">
        <v>1047674</v>
      </c>
    </row>
    <row r="24" spans="1:16" x14ac:dyDescent="0.45">
      <c r="A24" s="36" t="s">
        <v>30</v>
      </c>
      <c r="B24" s="32">
        <f t="shared" si="4"/>
        <v>2520932</v>
      </c>
      <c r="C24" s="37">
        <f>SUM(一般接種!D23+一般接種!G23+一般接種!J23+医療従事者等!C21)</f>
        <v>935375</v>
      </c>
      <c r="D24" s="33">
        <f t="shared" si="1"/>
        <v>0.82582443389696425</v>
      </c>
      <c r="E24" s="37">
        <f>SUM(一般接種!E23+一般接種!H23+一般接種!K23+医療従事者等!D21)</f>
        <v>921807</v>
      </c>
      <c r="F24" s="34">
        <f t="shared" si="2"/>
        <v>0.81384551002246053</v>
      </c>
      <c r="G24" s="32">
        <f t="shared" si="5"/>
        <v>663750</v>
      </c>
      <c r="H24" s="34">
        <f t="shared" si="3"/>
        <v>0.58601199304996399</v>
      </c>
      <c r="I24" s="38">
        <v>9272</v>
      </c>
      <c r="J24" s="38">
        <v>55193</v>
      </c>
      <c r="K24" s="38">
        <v>203398</v>
      </c>
      <c r="L24" s="38">
        <v>215032</v>
      </c>
      <c r="M24" s="38">
        <v>130454</v>
      </c>
      <c r="N24" s="38">
        <v>50401</v>
      </c>
      <c r="P24" s="1">
        <v>1132656</v>
      </c>
    </row>
    <row r="25" spans="1:16" x14ac:dyDescent="0.45">
      <c r="A25" s="36" t="s">
        <v>31</v>
      </c>
      <c r="B25" s="32">
        <f t="shared" si="4"/>
        <v>1756577</v>
      </c>
      <c r="C25" s="37">
        <f>SUM(一般接種!D24+一般接種!G24+一般接種!J24+医療従事者等!C22)</f>
        <v>646778</v>
      </c>
      <c r="D25" s="33">
        <f t="shared" si="1"/>
        <v>0.83500154276559124</v>
      </c>
      <c r="E25" s="37">
        <f>SUM(一般接種!E24+一般接種!H24+一般接種!K24+医療従事者等!D22)</f>
        <v>639287</v>
      </c>
      <c r="F25" s="34">
        <f t="shared" si="2"/>
        <v>0.82533053268661982</v>
      </c>
      <c r="G25" s="32">
        <f t="shared" si="5"/>
        <v>470512</v>
      </c>
      <c r="H25" s="34">
        <f t="shared" si="3"/>
        <v>0.60743909948966091</v>
      </c>
      <c r="I25" s="38">
        <v>7600</v>
      </c>
      <c r="J25" s="38">
        <v>32272</v>
      </c>
      <c r="K25" s="38">
        <v>143678</v>
      </c>
      <c r="L25" s="38">
        <v>171862</v>
      </c>
      <c r="M25" s="38">
        <v>91648</v>
      </c>
      <c r="N25" s="38">
        <v>23452</v>
      </c>
      <c r="P25" s="1">
        <v>774583</v>
      </c>
    </row>
    <row r="26" spans="1:16" x14ac:dyDescent="0.45">
      <c r="A26" s="36" t="s">
        <v>32</v>
      </c>
      <c r="B26" s="32">
        <f t="shared" si="4"/>
        <v>1850215</v>
      </c>
      <c r="C26" s="37">
        <f>SUM(一般接種!D25+一般接種!G25+一般接種!J25+医療従事者等!C23)</f>
        <v>680420</v>
      </c>
      <c r="D26" s="33">
        <f t="shared" si="1"/>
        <v>0.8287728213379586</v>
      </c>
      <c r="E26" s="37">
        <f>SUM(一般接種!E25+一般接種!H25+一般接種!K25+医療従事者等!D23)</f>
        <v>671372</v>
      </c>
      <c r="F26" s="34">
        <f t="shared" si="2"/>
        <v>0.81775207461172206</v>
      </c>
      <c r="G26" s="32">
        <f t="shared" si="5"/>
        <v>498423</v>
      </c>
      <c r="H26" s="34">
        <f t="shared" si="3"/>
        <v>0.60709478840970188</v>
      </c>
      <c r="I26" s="38">
        <v>6264</v>
      </c>
      <c r="J26" s="38">
        <v>37831</v>
      </c>
      <c r="K26" s="38">
        <v>168636</v>
      </c>
      <c r="L26" s="38">
        <v>164413</v>
      </c>
      <c r="M26" s="38">
        <v>96026</v>
      </c>
      <c r="N26" s="38">
        <v>25253</v>
      </c>
      <c r="P26" s="1">
        <v>820997</v>
      </c>
    </row>
    <row r="27" spans="1:16" x14ac:dyDescent="0.45">
      <c r="A27" s="36" t="s">
        <v>33</v>
      </c>
      <c r="B27" s="32">
        <f t="shared" si="4"/>
        <v>4712259</v>
      </c>
      <c r="C27" s="37">
        <f>SUM(一般接種!D26+一般接種!G26+一般接種!J26+医療従事者等!C24)</f>
        <v>1725422</v>
      </c>
      <c r="D27" s="33">
        <f t="shared" si="1"/>
        <v>0.83283833807090379</v>
      </c>
      <c r="E27" s="37">
        <f>SUM(一般接種!E26+一般接種!H26+一般接種!K26+医療従事者等!D24)</f>
        <v>1697268</v>
      </c>
      <c r="F27" s="34">
        <f t="shared" si="2"/>
        <v>0.81924877530304285</v>
      </c>
      <c r="G27" s="32">
        <f t="shared" si="5"/>
        <v>1289569</v>
      </c>
      <c r="H27" s="34">
        <f t="shared" si="3"/>
        <v>0.62245786989371721</v>
      </c>
      <c r="I27" s="38">
        <v>14301</v>
      </c>
      <c r="J27" s="38">
        <v>69041</v>
      </c>
      <c r="K27" s="38">
        <v>456493</v>
      </c>
      <c r="L27" s="38">
        <v>431637</v>
      </c>
      <c r="M27" s="38">
        <v>234362</v>
      </c>
      <c r="N27" s="38">
        <v>83735</v>
      </c>
      <c r="P27" s="1">
        <v>2071737</v>
      </c>
    </row>
    <row r="28" spans="1:16" x14ac:dyDescent="0.45">
      <c r="A28" s="36" t="s">
        <v>34</v>
      </c>
      <c r="B28" s="32">
        <f t="shared" si="4"/>
        <v>4551933</v>
      </c>
      <c r="C28" s="37">
        <f>SUM(一般接種!D27+一般接種!G27+一般接種!J27+医療従事者等!C25)</f>
        <v>1666449</v>
      </c>
      <c r="D28" s="33">
        <f t="shared" si="1"/>
        <v>0.82628740409888779</v>
      </c>
      <c r="E28" s="37">
        <f>SUM(一般接種!E27+一般接種!H27+一般接種!K27+医療従事者等!D25)</f>
        <v>1650561</v>
      </c>
      <c r="F28" s="34">
        <f t="shared" si="2"/>
        <v>0.81840954268439314</v>
      </c>
      <c r="G28" s="32">
        <f t="shared" si="5"/>
        <v>1234923</v>
      </c>
      <c r="H28" s="34">
        <f t="shared" si="3"/>
        <v>0.61232076105059974</v>
      </c>
      <c r="I28" s="38">
        <v>15432</v>
      </c>
      <c r="J28" s="38">
        <v>85023</v>
      </c>
      <c r="K28" s="38">
        <v>466142</v>
      </c>
      <c r="L28" s="38">
        <v>402405</v>
      </c>
      <c r="M28" s="38">
        <v>191166</v>
      </c>
      <c r="N28" s="38">
        <v>74755</v>
      </c>
      <c r="P28" s="1">
        <v>2016791</v>
      </c>
    </row>
    <row r="29" spans="1:16" x14ac:dyDescent="0.45">
      <c r="A29" s="36" t="s">
        <v>35</v>
      </c>
      <c r="B29" s="32">
        <f t="shared" si="4"/>
        <v>8406083</v>
      </c>
      <c r="C29" s="37">
        <f>SUM(一般接種!D28+一般接種!G28+一般接種!J28+医療従事者等!C26)</f>
        <v>3130528</v>
      </c>
      <c r="D29" s="33">
        <f t="shared" si="1"/>
        <v>0.84924232148573353</v>
      </c>
      <c r="E29" s="37">
        <f>SUM(一般接種!E28+一般接種!H28+一般接種!K28+医療従事者等!D26)</f>
        <v>3090136</v>
      </c>
      <c r="F29" s="34">
        <f t="shared" si="2"/>
        <v>0.83828487410003638</v>
      </c>
      <c r="G29" s="32">
        <f t="shared" si="5"/>
        <v>2185419</v>
      </c>
      <c r="H29" s="34">
        <f t="shared" si="3"/>
        <v>0.5928553601753539</v>
      </c>
      <c r="I29" s="38">
        <v>23472</v>
      </c>
      <c r="J29" s="38">
        <v>114815</v>
      </c>
      <c r="K29" s="38">
        <v>652114</v>
      </c>
      <c r="L29" s="38">
        <v>751249</v>
      </c>
      <c r="M29" s="38">
        <v>450139</v>
      </c>
      <c r="N29" s="38">
        <v>193630</v>
      </c>
      <c r="P29" s="1">
        <v>3686260</v>
      </c>
    </row>
    <row r="30" spans="1:16" x14ac:dyDescent="0.45">
      <c r="A30" s="36" t="s">
        <v>36</v>
      </c>
      <c r="B30" s="32">
        <f t="shared" si="4"/>
        <v>16052629</v>
      </c>
      <c r="C30" s="37">
        <f>SUM(一般接種!D29+一般接種!G29+一般接種!J29+医療従事者等!C27)</f>
        <v>6000589</v>
      </c>
      <c r="D30" s="33">
        <f t="shared" si="1"/>
        <v>0.7938545023404503</v>
      </c>
      <c r="E30" s="37">
        <f>SUM(一般接種!E29+一般接種!H29+一般接種!K29+医療従事者等!D27)</f>
        <v>5889088</v>
      </c>
      <c r="F30" s="34">
        <f t="shared" si="2"/>
        <v>0.77910335526714414</v>
      </c>
      <c r="G30" s="32">
        <f t="shared" si="5"/>
        <v>4162952</v>
      </c>
      <c r="H30" s="34">
        <f t="shared" si="3"/>
        <v>0.55074230016873049</v>
      </c>
      <c r="I30" s="38">
        <v>43013</v>
      </c>
      <c r="J30" s="38">
        <v>372935</v>
      </c>
      <c r="K30" s="38">
        <v>1350255</v>
      </c>
      <c r="L30" s="38">
        <v>1356775</v>
      </c>
      <c r="M30" s="38">
        <v>756807</v>
      </c>
      <c r="N30" s="38">
        <v>283167</v>
      </c>
      <c r="P30" s="1">
        <v>7558802</v>
      </c>
    </row>
    <row r="31" spans="1:16" x14ac:dyDescent="0.45">
      <c r="A31" s="36" t="s">
        <v>37</v>
      </c>
      <c r="B31" s="32">
        <f t="shared" si="4"/>
        <v>3978732</v>
      </c>
      <c r="C31" s="37">
        <f>SUM(一般接種!D30+一般接種!G30+一般接種!J30+医療従事者等!C28)</f>
        <v>1476949</v>
      </c>
      <c r="D31" s="33">
        <f t="shared" si="1"/>
        <v>0.82027339317777781</v>
      </c>
      <c r="E31" s="37">
        <f>SUM(一般接種!E30+一般接種!H30+一般接種!K30+医療従事者等!D28)</f>
        <v>1459412</v>
      </c>
      <c r="F31" s="34">
        <f t="shared" si="2"/>
        <v>0.81053362931581729</v>
      </c>
      <c r="G31" s="32">
        <f t="shared" si="5"/>
        <v>1042371</v>
      </c>
      <c r="H31" s="34">
        <f t="shared" si="3"/>
        <v>0.57891585770403264</v>
      </c>
      <c r="I31" s="38">
        <v>16791</v>
      </c>
      <c r="J31" s="38">
        <v>67284</v>
      </c>
      <c r="K31" s="38">
        <v>346480</v>
      </c>
      <c r="L31" s="38">
        <v>353019</v>
      </c>
      <c r="M31" s="38">
        <v>194140</v>
      </c>
      <c r="N31" s="38">
        <v>64657</v>
      </c>
      <c r="P31" s="1">
        <v>1800557</v>
      </c>
    </row>
    <row r="32" spans="1:16" x14ac:dyDescent="0.45">
      <c r="A32" s="36" t="s">
        <v>38</v>
      </c>
      <c r="B32" s="32">
        <f t="shared" si="4"/>
        <v>3105210</v>
      </c>
      <c r="C32" s="37">
        <f>SUM(一般接種!D31+一般接種!G31+一般接種!J31+医療従事者等!C29)</f>
        <v>1155658</v>
      </c>
      <c r="D32" s="33">
        <f t="shared" si="1"/>
        <v>0.81450731335320403</v>
      </c>
      <c r="E32" s="37">
        <f>SUM(一般接種!E31+一般接種!H31+一般接種!K31+医療従事者等!D29)</f>
        <v>1142178</v>
      </c>
      <c r="F32" s="34">
        <f t="shared" si="2"/>
        <v>0.80500661454438582</v>
      </c>
      <c r="G32" s="32">
        <f t="shared" si="5"/>
        <v>807374</v>
      </c>
      <c r="H32" s="34">
        <f t="shared" si="3"/>
        <v>0.56903688427824639</v>
      </c>
      <c r="I32" s="38">
        <v>8721</v>
      </c>
      <c r="J32" s="38">
        <v>52704</v>
      </c>
      <c r="K32" s="38">
        <v>238301</v>
      </c>
      <c r="L32" s="38">
        <v>285327</v>
      </c>
      <c r="M32" s="38">
        <v>159504</v>
      </c>
      <c r="N32" s="38">
        <v>62817</v>
      </c>
      <c r="P32" s="1">
        <v>1418843</v>
      </c>
    </row>
    <row r="33" spans="1:16" x14ac:dyDescent="0.45">
      <c r="A33" s="36" t="s">
        <v>39</v>
      </c>
      <c r="B33" s="32">
        <f t="shared" si="4"/>
        <v>5395965</v>
      </c>
      <c r="C33" s="37">
        <f>SUM(一般接種!D32+一般接種!G32+一般接種!J32+医療従事者等!C30)</f>
        <v>2026185</v>
      </c>
      <c r="D33" s="33">
        <f t="shared" si="1"/>
        <v>0.80069210469535779</v>
      </c>
      <c r="E33" s="37">
        <f>SUM(一般接種!E32+一般接種!H32+一般接種!K32+医療従事者等!D30)</f>
        <v>1991784</v>
      </c>
      <c r="F33" s="34">
        <f t="shared" si="2"/>
        <v>0.787097783794934</v>
      </c>
      <c r="G33" s="32">
        <f t="shared" si="5"/>
        <v>1377996</v>
      </c>
      <c r="H33" s="34">
        <f t="shared" si="3"/>
        <v>0.54454579295660777</v>
      </c>
      <c r="I33" s="38">
        <v>25822</v>
      </c>
      <c r="J33" s="38">
        <v>94701</v>
      </c>
      <c r="K33" s="38">
        <v>447922</v>
      </c>
      <c r="L33" s="38">
        <v>471561</v>
      </c>
      <c r="M33" s="38">
        <v>248911</v>
      </c>
      <c r="N33" s="38">
        <v>89079</v>
      </c>
      <c r="P33" s="1">
        <v>2530542</v>
      </c>
    </row>
    <row r="34" spans="1:16" x14ac:dyDescent="0.45">
      <c r="A34" s="36" t="s">
        <v>40</v>
      </c>
      <c r="B34" s="32">
        <f t="shared" si="4"/>
        <v>18183972</v>
      </c>
      <c r="C34" s="37">
        <f>SUM(一般接種!D33+一般接種!G33+一般接種!J33+医療従事者等!C31)</f>
        <v>6892231</v>
      </c>
      <c r="D34" s="33">
        <f t="shared" si="1"/>
        <v>0.77970727113750971</v>
      </c>
      <c r="E34" s="37">
        <f>SUM(一般接種!E33+一般接種!H33+一般接種!K33+医療従事者等!D31)</f>
        <v>6798898</v>
      </c>
      <c r="F34" s="34">
        <f t="shared" si="2"/>
        <v>0.76914865539507782</v>
      </c>
      <c r="G34" s="32">
        <f t="shared" si="5"/>
        <v>4492843</v>
      </c>
      <c r="H34" s="34">
        <f t="shared" si="3"/>
        <v>0.50826827411606823</v>
      </c>
      <c r="I34" s="38">
        <v>64519</v>
      </c>
      <c r="J34" s="38">
        <v>367956</v>
      </c>
      <c r="K34" s="38">
        <v>1512414</v>
      </c>
      <c r="L34" s="38">
        <v>1539680</v>
      </c>
      <c r="M34" s="38">
        <v>760627</v>
      </c>
      <c r="N34" s="38">
        <v>247647</v>
      </c>
      <c r="P34" s="1">
        <v>8839511</v>
      </c>
    </row>
    <row r="35" spans="1:16" x14ac:dyDescent="0.45">
      <c r="A35" s="36" t="s">
        <v>41</v>
      </c>
      <c r="B35" s="32">
        <f t="shared" si="4"/>
        <v>11842399</v>
      </c>
      <c r="C35" s="37">
        <f>SUM(一般接種!D34+一般接種!G34+一般接種!J34+医療従事者等!C32)</f>
        <v>4426958</v>
      </c>
      <c r="D35" s="33">
        <f t="shared" si="1"/>
        <v>0.80145882459435602</v>
      </c>
      <c r="E35" s="37">
        <f>SUM(一般接種!E34+一般接種!H34+一般接種!K34+医療従事者等!D32)</f>
        <v>4371852</v>
      </c>
      <c r="F35" s="34">
        <f t="shared" si="2"/>
        <v>0.79148240512344703</v>
      </c>
      <c r="G35" s="32">
        <f t="shared" si="5"/>
        <v>3043589</v>
      </c>
      <c r="H35" s="34">
        <f t="shared" si="3"/>
        <v>0.55101296702799341</v>
      </c>
      <c r="I35" s="38">
        <v>44307</v>
      </c>
      <c r="J35" s="38">
        <v>241137</v>
      </c>
      <c r="K35" s="38">
        <v>1005353</v>
      </c>
      <c r="L35" s="38">
        <v>1030360</v>
      </c>
      <c r="M35" s="38">
        <v>540025</v>
      </c>
      <c r="N35" s="38">
        <v>182407</v>
      </c>
      <c r="P35" s="1">
        <v>5523625</v>
      </c>
    </row>
    <row r="36" spans="1:16" x14ac:dyDescent="0.45">
      <c r="A36" s="36" t="s">
        <v>42</v>
      </c>
      <c r="B36" s="32">
        <f t="shared" si="4"/>
        <v>2961259</v>
      </c>
      <c r="C36" s="37">
        <f>SUM(一般接種!D35+一般接種!G35+一般接種!J35+医療従事者等!C33)</f>
        <v>1092778</v>
      </c>
      <c r="D36" s="33">
        <f t="shared" si="1"/>
        <v>0.81263204235171282</v>
      </c>
      <c r="E36" s="37">
        <f>SUM(一般接種!E35+一般接種!H35+一般接種!K35+医療従事者等!D33)</f>
        <v>1080958</v>
      </c>
      <c r="F36" s="34">
        <f t="shared" si="2"/>
        <v>0.80384223258193599</v>
      </c>
      <c r="G36" s="32">
        <f t="shared" si="5"/>
        <v>787523</v>
      </c>
      <c r="H36" s="34">
        <f t="shared" si="3"/>
        <v>0.58563260231167535</v>
      </c>
      <c r="I36" s="38">
        <v>7528</v>
      </c>
      <c r="J36" s="38">
        <v>53823</v>
      </c>
      <c r="K36" s="38">
        <v>306536</v>
      </c>
      <c r="L36" s="38">
        <v>252374</v>
      </c>
      <c r="M36" s="38">
        <v>130347</v>
      </c>
      <c r="N36" s="38">
        <v>36915</v>
      </c>
      <c r="P36" s="1">
        <v>1344739</v>
      </c>
    </row>
    <row r="37" spans="1:16" x14ac:dyDescent="0.45">
      <c r="A37" s="36" t="s">
        <v>43</v>
      </c>
      <c r="B37" s="32">
        <f t="shared" si="4"/>
        <v>2051409</v>
      </c>
      <c r="C37" s="37">
        <f>SUM(一般接種!D36+一般接種!G36+一般接種!J36+医療従事者等!C34)</f>
        <v>749107</v>
      </c>
      <c r="D37" s="33">
        <f t="shared" si="1"/>
        <v>0.79318256899385031</v>
      </c>
      <c r="E37" s="37">
        <f>SUM(一般接種!E36+一般接種!H36+一般接種!K36+医療従事者等!D34)</f>
        <v>739477</v>
      </c>
      <c r="F37" s="34">
        <f t="shared" si="2"/>
        <v>0.78298596405034981</v>
      </c>
      <c r="G37" s="32">
        <f t="shared" si="5"/>
        <v>562825</v>
      </c>
      <c r="H37" s="34">
        <f t="shared" si="3"/>
        <v>0.59594020532976433</v>
      </c>
      <c r="I37" s="38">
        <v>7665</v>
      </c>
      <c r="J37" s="38">
        <v>44693</v>
      </c>
      <c r="K37" s="38">
        <v>211013</v>
      </c>
      <c r="L37" s="38">
        <v>196002</v>
      </c>
      <c r="M37" s="38">
        <v>82889</v>
      </c>
      <c r="N37" s="38">
        <v>20563</v>
      </c>
      <c r="P37" s="1">
        <v>944432</v>
      </c>
    </row>
    <row r="38" spans="1:16" x14ac:dyDescent="0.45">
      <c r="A38" s="36" t="s">
        <v>44</v>
      </c>
      <c r="B38" s="32">
        <f t="shared" si="4"/>
        <v>1204619</v>
      </c>
      <c r="C38" s="37">
        <f>SUM(一般接種!D37+一般接種!G37+一般接種!J37+医療従事者等!C35)</f>
        <v>442856</v>
      </c>
      <c r="D38" s="33">
        <f t="shared" si="1"/>
        <v>0.79537633713370259</v>
      </c>
      <c r="E38" s="37">
        <f>SUM(一般接種!E37+一般接種!H37+一般接種!K37+医療従事者等!D35)</f>
        <v>436534</v>
      </c>
      <c r="F38" s="34">
        <f t="shared" si="2"/>
        <v>0.78402192575989427</v>
      </c>
      <c r="G38" s="32">
        <f t="shared" si="5"/>
        <v>325229</v>
      </c>
      <c r="H38" s="34">
        <f t="shared" si="3"/>
        <v>0.58411639618669942</v>
      </c>
      <c r="I38" s="38">
        <v>4892</v>
      </c>
      <c r="J38" s="38">
        <v>23053</v>
      </c>
      <c r="K38" s="38">
        <v>107844</v>
      </c>
      <c r="L38" s="38">
        <v>110290</v>
      </c>
      <c r="M38" s="38">
        <v>59492</v>
      </c>
      <c r="N38" s="38">
        <v>19658</v>
      </c>
      <c r="P38" s="1">
        <v>556788</v>
      </c>
    </row>
    <row r="39" spans="1:16" x14ac:dyDescent="0.45">
      <c r="A39" s="36" t="s">
        <v>45</v>
      </c>
      <c r="B39" s="32">
        <f t="shared" si="4"/>
        <v>1519047</v>
      </c>
      <c r="C39" s="37">
        <f>SUM(一般接種!D38+一般接種!G38+一般接種!J38+医療従事者等!C36)</f>
        <v>562533</v>
      </c>
      <c r="D39" s="33">
        <f t="shared" si="1"/>
        <v>0.83608867222044692</v>
      </c>
      <c r="E39" s="37">
        <f>SUM(一般接種!E38+一般接種!H38+一般接種!K38+医療従事者等!D36)</f>
        <v>551510</v>
      </c>
      <c r="F39" s="34">
        <f t="shared" si="2"/>
        <v>0.81970526816435429</v>
      </c>
      <c r="G39" s="32">
        <f t="shared" si="5"/>
        <v>405004</v>
      </c>
      <c r="H39" s="34">
        <f t="shared" si="3"/>
        <v>0.6019544748556438</v>
      </c>
      <c r="I39" s="38">
        <v>4863</v>
      </c>
      <c r="J39" s="38">
        <v>30237</v>
      </c>
      <c r="K39" s="38">
        <v>111078</v>
      </c>
      <c r="L39" s="38">
        <v>142207</v>
      </c>
      <c r="M39" s="38">
        <v>81482</v>
      </c>
      <c r="N39" s="38">
        <v>35137</v>
      </c>
      <c r="P39" s="1">
        <v>672815</v>
      </c>
    </row>
    <row r="40" spans="1:16" x14ac:dyDescent="0.45">
      <c r="A40" s="36" t="s">
        <v>46</v>
      </c>
      <c r="B40" s="32">
        <f t="shared" si="4"/>
        <v>4059732</v>
      </c>
      <c r="C40" s="37">
        <f>SUM(一般接種!D39+一般接種!G39+一般接種!J39+医療従事者等!C37)</f>
        <v>1511716</v>
      </c>
      <c r="D40" s="33">
        <f t="shared" si="1"/>
        <v>0.79824859237370971</v>
      </c>
      <c r="E40" s="37">
        <f>SUM(一般接種!E39+一般接種!H39+一般接種!K39+医療従事者等!D37)</f>
        <v>1480262</v>
      </c>
      <c r="F40" s="34">
        <f t="shared" si="2"/>
        <v>0.78163957902429571</v>
      </c>
      <c r="G40" s="32">
        <f t="shared" si="5"/>
        <v>1067754</v>
      </c>
      <c r="H40" s="34">
        <f t="shared" si="3"/>
        <v>0.56381828829052416</v>
      </c>
      <c r="I40" s="38">
        <v>21865</v>
      </c>
      <c r="J40" s="38">
        <v>137585</v>
      </c>
      <c r="K40" s="38">
        <v>361770</v>
      </c>
      <c r="L40" s="38">
        <v>317412</v>
      </c>
      <c r="M40" s="38">
        <v>163065</v>
      </c>
      <c r="N40" s="38">
        <v>66057</v>
      </c>
      <c r="P40" s="1">
        <v>1893791</v>
      </c>
    </row>
    <row r="41" spans="1:16" x14ac:dyDescent="0.45">
      <c r="A41" s="36" t="s">
        <v>47</v>
      </c>
      <c r="B41" s="32">
        <f t="shared" si="4"/>
        <v>6048327</v>
      </c>
      <c r="C41" s="37">
        <f>SUM(一般接種!D40+一般接種!G40+一般接種!J40+医療従事者等!C38)</f>
        <v>2239448</v>
      </c>
      <c r="D41" s="33">
        <f t="shared" si="1"/>
        <v>0.79626714663069309</v>
      </c>
      <c r="E41" s="37">
        <f>SUM(一般接種!E40+一般接種!H40+一般接種!K40+医療従事者等!D38)</f>
        <v>2209362</v>
      </c>
      <c r="F41" s="34">
        <f t="shared" si="2"/>
        <v>0.78556964734804346</v>
      </c>
      <c r="G41" s="32">
        <f t="shared" si="5"/>
        <v>1599517</v>
      </c>
      <c r="H41" s="34">
        <f t="shared" si="3"/>
        <v>0.56873070398477044</v>
      </c>
      <c r="I41" s="38">
        <v>22372</v>
      </c>
      <c r="J41" s="38">
        <v>120992</v>
      </c>
      <c r="K41" s="38">
        <v>544409</v>
      </c>
      <c r="L41" s="38">
        <v>531017</v>
      </c>
      <c r="M41" s="38">
        <v>290985</v>
      </c>
      <c r="N41" s="38">
        <v>89742</v>
      </c>
      <c r="P41" s="1">
        <v>2812433</v>
      </c>
    </row>
    <row r="42" spans="1:16" x14ac:dyDescent="0.45">
      <c r="A42" s="36" t="s">
        <v>48</v>
      </c>
      <c r="B42" s="32">
        <f t="shared" si="4"/>
        <v>3067595</v>
      </c>
      <c r="C42" s="37">
        <f>SUM(一般接種!D41+一般接種!G41+一般接種!J41+医療従事者等!C39)</f>
        <v>1119231</v>
      </c>
      <c r="D42" s="33">
        <f t="shared" si="1"/>
        <v>0.82532464180634313</v>
      </c>
      <c r="E42" s="37">
        <f>SUM(一般接種!E41+一般接種!H41+一般接種!K41+医療従事者等!D39)</f>
        <v>1095056</v>
      </c>
      <c r="F42" s="34">
        <f t="shared" si="2"/>
        <v>0.80749791683565497</v>
      </c>
      <c r="G42" s="32">
        <f t="shared" si="5"/>
        <v>853308</v>
      </c>
      <c r="H42" s="34">
        <f t="shared" si="3"/>
        <v>0.62923214193538868</v>
      </c>
      <c r="I42" s="38">
        <v>44714</v>
      </c>
      <c r="J42" s="38">
        <v>46561</v>
      </c>
      <c r="K42" s="38">
        <v>286691</v>
      </c>
      <c r="L42" s="38">
        <v>309469</v>
      </c>
      <c r="M42" s="38">
        <v>133310</v>
      </c>
      <c r="N42" s="38">
        <v>32563</v>
      </c>
      <c r="P42" s="1">
        <v>1356110</v>
      </c>
    </row>
    <row r="43" spans="1:16" x14ac:dyDescent="0.45">
      <c r="A43" s="36" t="s">
        <v>49</v>
      </c>
      <c r="B43" s="32">
        <f t="shared" si="4"/>
        <v>1633406</v>
      </c>
      <c r="C43" s="37">
        <f>SUM(一般接種!D42+一般接種!G42+一般接種!J42+医療従事者等!C40)</f>
        <v>598699</v>
      </c>
      <c r="D43" s="33">
        <f t="shared" si="1"/>
        <v>0.81461298675146165</v>
      </c>
      <c r="E43" s="37">
        <f>SUM(一般接種!E42+一般接種!H42+一般接種!K42+医療従事者等!D40)</f>
        <v>590952</v>
      </c>
      <c r="F43" s="34">
        <f t="shared" si="2"/>
        <v>0.80407211928990996</v>
      </c>
      <c r="G43" s="32">
        <f t="shared" si="5"/>
        <v>443755</v>
      </c>
      <c r="H43" s="34">
        <f t="shared" si="3"/>
        <v>0.60379019496590924</v>
      </c>
      <c r="I43" s="38">
        <v>7894</v>
      </c>
      <c r="J43" s="38">
        <v>39544</v>
      </c>
      <c r="K43" s="38">
        <v>150229</v>
      </c>
      <c r="L43" s="38">
        <v>159180</v>
      </c>
      <c r="M43" s="38">
        <v>66986</v>
      </c>
      <c r="N43" s="38">
        <v>19922</v>
      </c>
      <c r="P43" s="1">
        <v>734949</v>
      </c>
    </row>
    <row r="44" spans="1:16" x14ac:dyDescent="0.45">
      <c r="A44" s="36" t="s">
        <v>50</v>
      </c>
      <c r="B44" s="32">
        <f t="shared" si="4"/>
        <v>2109640</v>
      </c>
      <c r="C44" s="37">
        <f>SUM(一般接種!D43+一般接種!G43+一般接種!J43+医療従事者等!C41)</f>
        <v>778238</v>
      </c>
      <c r="D44" s="33">
        <f t="shared" si="1"/>
        <v>0.79909764492307189</v>
      </c>
      <c r="E44" s="37">
        <f>SUM(一般接種!E43+一般接種!H43+一般接種!K43+医療従事者等!D41)</f>
        <v>768757</v>
      </c>
      <c r="F44" s="34">
        <f t="shared" si="2"/>
        <v>0.78936251920122891</v>
      </c>
      <c r="G44" s="32">
        <f t="shared" si="5"/>
        <v>562645</v>
      </c>
      <c r="H44" s="34">
        <f t="shared" si="3"/>
        <v>0.57772595841855801</v>
      </c>
      <c r="I44" s="38">
        <v>9373</v>
      </c>
      <c r="J44" s="38">
        <v>48007</v>
      </c>
      <c r="K44" s="38">
        <v>170448</v>
      </c>
      <c r="L44" s="38">
        <v>186612</v>
      </c>
      <c r="M44" s="38">
        <v>113367</v>
      </c>
      <c r="N44" s="38">
        <v>34838</v>
      </c>
      <c r="P44" s="1">
        <v>973896</v>
      </c>
    </row>
    <row r="45" spans="1:16" x14ac:dyDescent="0.45">
      <c r="A45" s="36" t="s">
        <v>51</v>
      </c>
      <c r="B45" s="32">
        <f t="shared" si="4"/>
        <v>3026841</v>
      </c>
      <c r="C45" s="37">
        <f>SUM(一般接種!D44+一般接種!G44+一般接種!J44+医療従事者等!C42)</f>
        <v>1112024</v>
      </c>
      <c r="D45" s="33">
        <f t="shared" si="1"/>
        <v>0.81994427153726646</v>
      </c>
      <c r="E45" s="37">
        <f>SUM(一般接種!E44+一般接種!H44+一般接種!K44+医療従事者等!D42)</f>
        <v>1099317</v>
      </c>
      <c r="F45" s="34">
        <f t="shared" si="2"/>
        <v>0.81057484078898767</v>
      </c>
      <c r="G45" s="32">
        <f t="shared" si="5"/>
        <v>815500</v>
      </c>
      <c r="H45" s="34">
        <f t="shared" si="3"/>
        <v>0.6013040666735977</v>
      </c>
      <c r="I45" s="38">
        <v>12465</v>
      </c>
      <c r="J45" s="38">
        <v>58228</v>
      </c>
      <c r="K45" s="38">
        <v>278087</v>
      </c>
      <c r="L45" s="38">
        <v>270399</v>
      </c>
      <c r="M45" s="38">
        <v>140984</v>
      </c>
      <c r="N45" s="38">
        <v>55337</v>
      </c>
      <c r="P45" s="1">
        <v>1356219</v>
      </c>
    </row>
    <row r="46" spans="1:16" x14ac:dyDescent="0.45">
      <c r="A46" s="36" t="s">
        <v>52</v>
      </c>
      <c r="B46" s="32">
        <f t="shared" si="4"/>
        <v>1530103</v>
      </c>
      <c r="C46" s="37">
        <f>SUM(一般接種!D45+一般接種!G45+一般接種!J45+医療従事者等!C43)</f>
        <v>564672</v>
      </c>
      <c r="D46" s="33">
        <f t="shared" si="1"/>
        <v>0.80533168275175526</v>
      </c>
      <c r="E46" s="37">
        <f>SUM(一般接種!E45+一般接種!H45+一般接種!K45+医療従事者等!D43)</f>
        <v>556489</v>
      </c>
      <c r="F46" s="34">
        <f t="shared" si="2"/>
        <v>0.79366113921505144</v>
      </c>
      <c r="G46" s="32">
        <f t="shared" si="5"/>
        <v>408942</v>
      </c>
      <c r="H46" s="34">
        <f t="shared" si="3"/>
        <v>0.5832305285331455</v>
      </c>
      <c r="I46" s="38">
        <v>10590</v>
      </c>
      <c r="J46" s="38">
        <v>33418</v>
      </c>
      <c r="K46" s="38">
        <v>140624</v>
      </c>
      <c r="L46" s="38">
        <v>124888</v>
      </c>
      <c r="M46" s="38">
        <v>73169</v>
      </c>
      <c r="N46" s="38">
        <v>26253</v>
      </c>
      <c r="P46" s="1">
        <v>701167</v>
      </c>
    </row>
    <row r="47" spans="1:16" x14ac:dyDescent="0.45">
      <c r="A47" s="36" t="s">
        <v>53</v>
      </c>
      <c r="B47" s="32">
        <f t="shared" si="4"/>
        <v>11015410</v>
      </c>
      <c r="C47" s="37">
        <f>SUM(一般接種!D46+一般接種!G46+一般接種!J46+医療従事者等!C44)</f>
        <v>4128515</v>
      </c>
      <c r="D47" s="33">
        <f t="shared" si="1"/>
        <v>0.80569438562733087</v>
      </c>
      <c r="E47" s="37">
        <f>SUM(一般接種!E46+一般接種!H46+一般接種!K46+医療従事者等!D44)</f>
        <v>4041803</v>
      </c>
      <c r="F47" s="34">
        <f t="shared" si="2"/>
        <v>0.7887722304295135</v>
      </c>
      <c r="G47" s="32">
        <f t="shared" si="5"/>
        <v>2845092</v>
      </c>
      <c r="H47" s="34">
        <f t="shared" si="3"/>
        <v>0.5552298225859017</v>
      </c>
      <c r="I47" s="38">
        <v>42908</v>
      </c>
      <c r="J47" s="38">
        <v>227266</v>
      </c>
      <c r="K47" s="38">
        <v>924892</v>
      </c>
      <c r="L47" s="38">
        <v>1018441</v>
      </c>
      <c r="M47" s="38">
        <v>486932</v>
      </c>
      <c r="N47" s="38">
        <v>144653</v>
      </c>
      <c r="P47" s="1">
        <v>5124170</v>
      </c>
    </row>
    <row r="48" spans="1:16" x14ac:dyDescent="0.45">
      <c r="A48" s="36" t="s">
        <v>54</v>
      </c>
      <c r="B48" s="32">
        <f t="shared" si="4"/>
        <v>1768201</v>
      </c>
      <c r="C48" s="37">
        <f>SUM(一般接種!D47+一般接種!G47+一般接種!J47+医療従事者等!C45)</f>
        <v>656664</v>
      </c>
      <c r="D48" s="33">
        <f t="shared" si="1"/>
        <v>0.80254991921507857</v>
      </c>
      <c r="E48" s="37">
        <f>SUM(一般接種!E47+一般接種!H47+一般接種!K47+医療従事者等!D45)</f>
        <v>647515</v>
      </c>
      <c r="F48" s="34">
        <f t="shared" si="2"/>
        <v>0.79136835724289989</v>
      </c>
      <c r="G48" s="32">
        <f t="shared" si="5"/>
        <v>464022</v>
      </c>
      <c r="H48" s="34">
        <f t="shared" si="3"/>
        <v>0.56711014859048037</v>
      </c>
      <c r="I48" s="38">
        <v>8389</v>
      </c>
      <c r="J48" s="38">
        <v>56425</v>
      </c>
      <c r="K48" s="38">
        <v>165167</v>
      </c>
      <c r="L48" s="38">
        <v>146235</v>
      </c>
      <c r="M48" s="38">
        <v>62746</v>
      </c>
      <c r="N48" s="38">
        <v>25060</v>
      </c>
      <c r="P48" s="1">
        <v>818222</v>
      </c>
    </row>
    <row r="49" spans="1:16" x14ac:dyDescent="0.45">
      <c r="A49" s="36" t="s">
        <v>55</v>
      </c>
      <c r="B49" s="32">
        <f t="shared" si="4"/>
        <v>2998709</v>
      </c>
      <c r="C49" s="37">
        <f>SUM(一般接種!D48+一般接種!G48+一般接種!J48+医療従事者等!C46)</f>
        <v>1096949</v>
      </c>
      <c r="D49" s="33">
        <f t="shared" si="1"/>
        <v>0.82110771607664423</v>
      </c>
      <c r="E49" s="37">
        <f>SUM(一般接種!E48+一般接種!H48+一般接種!K48+医療従事者等!D46)</f>
        <v>1078550</v>
      </c>
      <c r="F49" s="34">
        <f t="shared" si="2"/>
        <v>0.80733537035401348</v>
      </c>
      <c r="G49" s="32">
        <f t="shared" si="5"/>
        <v>823210</v>
      </c>
      <c r="H49" s="34">
        <f t="shared" si="3"/>
        <v>0.61620374598222372</v>
      </c>
      <c r="I49" s="38">
        <v>14773</v>
      </c>
      <c r="J49" s="38">
        <v>65617</v>
      </c>
      <c r="K49" s="38">
        <v>275563</v>
      </c>
      <c r="L49" s="38">
        <v>300634</v>
      </c>
      <c r="M49" s="38">
        <v>130901</v>
      </c>
      <c r="N49" s="38">
        <v>35722</v>
      </c>
      <c r="P49" s="1">
        <v>1335938</v>
      </c>
    </row>
    <row r="50" spans="1:16" x14ac:dyDescent="0.45">
      <c r="A50" s="36" t="s">
        <v>56</v>
      </c>
      <c r="B50" s="32">
        <f t="shared" si="4"/>
        <v>3989320</v>
      </c>
      <c r="C50" s="37">
        <f>SUM(一般接種!D49+一般接種!G49+一般接種!J49+医療従事者等!C47)</f>
        <v>1456880</v>
      </c>
      <c r="D50" s="33">
        <f t="shared" si="1"/>
        <v>0.82841050922727444</v>
      </c>
      <c r="E50" s="37">
        <f>SUM(一般接種!E49+一般接種!H49+一般接種!K49+医療従事者等!D47)</f>
        <v>1438000</v>
      </c>
      <c r="F50" s="34">
        <f t="shared" si="2"/>
        <v>0.81767497135578815</v>
      </c>
      <c r="G50" s="32">
        <f t="shared" si="5"/>
        <v>1094440</v>
      </c>
      <c r="H50" s="34">
        <f t="shared" si="3"/>
        <v>0.62232002479181414</v>
      </c>
      <c r="I50" s="38">
        <v>20977</v>
      </c>
      <c r="J50" s="38">
        <v>77697</v>
      </c>
      <c r="K50" s="38">
        <v>343849</v>
      </c>
      <c r="L50" s="38">
        <v>429003</v>
      </c>
      <c r="M50" s="38">
        <v>175523</v>
      </c>
      <c r="N50" s="38">
        <v>47391</v>
      </c>
      <c r="P50" s="1">
        <v>1758645</v>
      </c>
    </row>
    <row r="51" spans="1:16" x14ac:dyDescent="0.45">
      <c r="A51" s="36" t="s">
        <v>57</v>
      </c>
      <c r="B51" s="32">
        <f t="shared" si="4"/>
        <v>2497619</v>
      </c>
      <c r="C51" s="37">
        <f>SUM(一般接種!D50+一般接種!G50+一般接種!J50+医療従事者等!C48)</f>
        <v>923813</v>
      </c>
      <c r="D51" s="33">
        <f t="shared" si="1"/>
        <v>0.80912658825425376</v>
      </c>
      <c r="E51" s="37">
        <f>SUM(一般接種!E50+一般接種!H50+一般接種!K50+医療従事者等!D48)</f>
        <v>907631</v>
      </c>
      <c r="F51" s="34">
        <f t="shared" si="2"/>
        <v>0.79495349645847879</v>
      </c>
      <c r="G51" s="32">
        <f t="shared" si="5"/>
        <v>666175</v>
      </c>
      <c r="H51" s="34">
        <f t="shared" si="3"/>
        <v>0.58347295927885567</v>
      </c>
      <c r="I51" s="38">
        <v>19310</v>
      </c>
      <c r="J51" s="38">
        <v>50709</v>
      </c>
      <c r="K51" s="38">
        <v>216314</v>
      </c>
      <c r="L51" s="38">
        <v>218458</v>
      </c>
      <c r="M51" s="38">
        <v>116090</v>
      </c>
      <c r="N51" s="38">
        <v>45294</v>
      </c>
      <c r="P51" s="1">
        <v>1141741</v>
      </c>
    </row>
    <row r="52" spans="1:16" x14ac:dyDescent="0.45">
      <c r="A52" s="36" t="s">
        <v>58</v>
      </c>
      <c r="B52" s="32">
        <f t="shared" si="4"/>
        <v>2348353</v>
      </c>
      <c r="C52" s="37">
        <f>SUM(一般接種!D51+一般接種!G51+一般接種!J51+医療従事者等!C49)</f>
        <v>868603</v>
      </c>
      <c r="D52" s="33">
        <f t="shared" si="1"/>
        <v>0.7989056704079408</v>
      </c>
      <c r="E52" s="37">
        <f>SUM(一般接種!E51+一般接種!H51+一般接種!K51+医療従事者等!D49)</f>
        <v>855517</v>
      </c>
      <c r="F52" s="34">
        <f t="shared" si="2"/>
        <v>0.78686970046199511</v>
      </c>
      <c r="G52" s="32">
        <f t="shared" si="5"/>
        <v>624233</v>
      </c>
      <c r="H52" s="34">
        <f t="shared" si="3"/>
        <v>0.57414409500745467</v>
      </c>
      <c r="I52" s="38">
        <v>10938</v>
      </c>
      <c r="J52" s="38">
        <v>46213</v>
      </c>
      <c r="K52" s="38">
        <v>186454</v>
      </c>
      <c r="L52" s="38">
        <v>214965</v>
      </c>
      <c r="M52" s="38">
        <v>121545</v>
      </c>
      <c r="N52" s="38">
        <v>44118</v>
      </c>
      <c r="P52" s="1">
        <v>1087241</v>
      </c>
    </row>
    <row r="53" spans="1:16" x14ac:dyDescent="0.45">
      <c r="A53" s="36" t="s">
        <v>59</v>
      </c>
      <c r="B53" s="32">
        <f t="shared" si="4"/>
        <v>3567256</v>
      </c>
      <c r="C53" s="37">
        <f>SUM(一般接種!D52+一般接種!G52+一般接種!J52+医療従事者等!C50)</f>
        <v>1317383</v>
      </c>
      <c r="D53" s="33">
        <f t="shared" si="1"/>
        <v>0.81444769977688025</v>
      </c>
      <c r="E53" s="37">
        <f>SUM(一般接種!E52+一般接種!H52+一般接種!K52+医療従事者等!D50)</f>
        <v>1291715</v>
      </c>
      <c r="F53" s="34">
        <f t="shared" si="2"/>
        <v>0.79857893301894201</v>
      </c>
      <c r="G53" s="32">
        <f t="shared" si="5"/>
        <v>958158</v>
      </c>
      <c r="H53" s="34">
        <f t="shared" si="3"/>
        <v>0.59236348056929233</v>
      </c>
      <c r="I53" s="38">
        <v>17245</v>
      </c>
      <c r="J53" s="38">
        <v>70634</v>
      </c>
      <c r="K53" s="38">
        <v>341761</v>
      </c>
      <c r="L53" s="38">
        <v>301267</v>
      </c>
      <c r="M53" s="38">
        <v>170028</v>
      </c>
      <c r="N53" s="38">
        <v>57223</v>
      </c>
      <c r="P53" s="1">
        <v>1617517</v>
      </c>
    </row>
    <row r="54" spans="1:16" x14ac:dyDescent="0.45">
      <c r="A54" s="36" t="s">
        <v>60</v>
      </c>
      <c r="B54" s="32">
        <f t="shared" si="4"/>
        <v>2726432</v>
      </c>
      <c r="C54" s="37">
        <f>SUM(一般接種!D53+一般接種!G53+一般接種!J53+医療従事者等!C51)</f>
        <v>1057191</v>
      </c>
      <c r="D54" s="40">
        <f t="shared" si="1"/>
        <v>0.71185656627958183</v>
      </c>
      <c r="E54" s="37">
        <f>SUM(一般接種!E53+一般接種!H53+一般接種!K53+医療従事者等!D51)</f>
        <v>1034938</v>
      </c>
      <c r="F54" s="34">
        <f t="shared" si="2"/>
        <v>0.69687257174177408</v>
      </c>
      <c r="G54" s="32">
        <f t="shared" si="5"/>
        <v>634303</v>
      </c>
      <c r="H54" s="34">
        <f t="shared" si="3"/>
        <v>0.42710612894059596</v>
      </c>
      <c r="I54" s="38">
        <v>17075</v>
      </c>
      <c r="J54" s="38">
        <v>57919</v>
      </c>
      <c r="K54" s="38">
        <v>210191</v>
      </c>
      <c r="L54" s="38">
        <v>190094</v>
      </c>
      <c r="M54" s="38">
        <v>116989</v>
      </c>
      <c r="N54" s="38">
        <v>42035</v>
      </c>
      <c r="P54" s="1">
        <v>1485118</v>
      </c>
    </row>
    <row r="55" spans="1:16" x14ac:dyDescent="0.45">
      <c r="A55" s="22"/>
      <c r="B55" s="23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</row>
    <row r="56" spans="1:16" x14ac:dyDescent="0.45">
      <c r="A56" s="87" t="s">
        <v>107</v>
      </c>
      <c r="B56" s="87"/>
      <c r="C56" s="87"/>
      <c r="D56" s="87"/>
      <c r="E56" s="87"/>
      <c r="F56" s="87"/>
      <c r="G56" s="87"/>
      <c r="H56" s="87"/>
      <c r="I56" s="87"/>
      <c r="J56" s="22"/>
      <c r="K56" s="22"/>
      <c r="L56" s="22"/>
      <c r="M56" s="22"/>
    </row>
    <row r="57" spans="1:16" x14ac:dyDescent="0.45">
      <c r="A57" s="22" t="s">
        <v>108</v>
      </c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</row>
    <row r="58" spans="1:16" x14ac:dyDescent="0.45">
      <c r="A58" s="22" t="s">
        <v>109</v>
      </c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</row>
    <row r="59" spans="1:16" x14ac:dyDescent="0.45">
      <c r="A59" s="24" t="s">
        <v>110</v>
      </c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</row>
    <row r="60" spans="1:16" x14ac:dyDescent="0.45">
      <c r="A60" s="87" t="s">
        <v>111</v>
      </c>
      <c r="B60" s="87"/>
      <c r="C60" s="87"/>
      <c r="D60" s="87"/>
      <c r="E60" s="87"/>
      <c r="F60" s="87"/>
      <c r="G60" s="87"/>
      <c r="H60" s="87"/>
      <c r="I60" s="87"/>
      <c r="J60" s="87"/>
      <c r="K60" s="87"/>
      <c r="L60" s="57"/>
      <c r="M60" s="57"/>
    </row>
    <row r="61" spans="1:16" x14ac:dyDescent="0.45">
      <c r="A61" s="24" t="s">
        <v>112</v>
      </c>
      <c r="B61" s="24"/>
      <c r="C61" s="24"/>
      <c r="D61" s="24"/>
      <c r="E61" s="24"/>
      <c r="F61" s="24"/>
      <c r="G61" s="24"/>
      <c r="H61" s="24"/>
      <c r="I61" s="22"/>
      <c r="J61" s="22"/>
      <c r="K61" s="22"/>
      <c r="L61" s="22"/>
      <c r="M61" s="22"/>
    </row>
  </sheetData>
  <mergeCells count="10">
    <mergeCell ref="A56:I56"/>
    <mergeCell ref="A60:K60"/>
    <mergeCell ref="A3:A6"/>
    <mergeCell ref="B4:B6"/>
    <mergeCell ref="C4:D5"/>
    <mergeCell ref="E4:F5"/>
    <mergeCell ref="G5:H5"/>
    <mergeCell ref="B3:N3"/>
    <mergeCell ref="G4:N4"/>
    <mergeCell ref="I6:N6"/>
  </mergeCells>
  <phoneticPr fontId="2"/>
  <pageMargins left="0.7" right="0.7" top="0.75" bottom="0.75" header="0.3" footer="0.3"/>
  <pageSetup paperSize="9" scale="4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61"/>
  <sheetViews>
    <sheetView workbookViewId="0">
      <selection activeCell="B7" sqref="B7"/>
    </sheetView>
  </sheetViews>
  <sheetFormatPr defaultRowHeight="18" x14ac:dyDescent="0.45"/>
  <cols>
    <col min="1" max="1" width="13.59765625" customWidth="1"/>
    <col min="2" max="2" width="11.3984375" style="30" bestFit="1" customWidth="1"/>
    <col min="3" max="8" width="11.3984375" bestFit="1" customWidth="1"/>
    <col min="9" max="9" width="8.69921875" bestFit="1" customWidth="1"/>
    <col min="10" max="11" width="9" bestFit="1" customWidth="1"/>
    <col min="12" max="12" width="1.69921875" customWidth="1"/>
    <col min="13" max="13" width="12.59765625" customWidth="1"/>
    <col min="15" max="15" width="12.19921875" customWidth="1"/>
    <col min="16" max="16" width="9.19921875" bestFit="1" customWidth="1"/>
    <col min="17" max="17" width="12.5" bestFit="1" customWidth="1"/>
  </cols>
  <sheetData>
    <row r="1" spans="1:18" x14ac:dyDescent="0.45">
      <c r="A1" s="22" t="s">
        <v>113</v>
      </c>
      <c r="B1" s="23"/>
      <c r="C1" s="24"/>
      <c r="D1" s="24"/>
    </row>
    <row r="2" spans="1:18" x14ac:dyDescent="0.45">
      <c r="B2"/>
      <c r="Q2" s="103" t="str">
        <f>'進捗状況 (都道府県別)'!H3</f>
        <v>（5月25日公表時点）</v>
      </c>
      <c r="R2" s="103"/>
    </row>
    <row r="3" spans="1:18" ht="37.5" customHeight="1" x14ac:dyDescent="0.45">
      <c r="A3" s="104" t="s">
        <v>3</v>
      </c>
      <c r="B3" s="107" t="s">
        <v>114</v>
      </c>
      <c r="C3" s="107"/>
      <c r="D3" s="107"/>
      <c r="E3" s="107"/>
      <c r="F3" s="107"/>
      <c r="G3" s="107"/>
      <c r="H3" s="107"/>
      <c r="I3" s="107"/>
      <c r="J3" s="107"/>
      <c r="K3" s="107"/>
      <c r="M3" s="107" t="s">
        <v>115</v>
      </c>
      <c r="N3" s="107"/>
      <c r="O3" s="107"/>
      <c r="P3" s="107"/>
      <c r="Q3" s="107"/>
      <c r="R3" s="107"/>
    </row>
    <row r="4" spans="1:18" ht="18.75" customHeight="1" x14ac:dyDescent="0.45">
      <c r="A4" s="105"/>
      <c r="B4" s="108" t="s">
        <v>13</v>
      </c>
      <c r="C4" s="109" t="s">
        <v>116</v>
      </c>
      <c r="D4" s="109"/>
      <c r="E4" s="109"/>
      <c r="F4" s="110" t="s">
        <v>117</v>
      </c>
      <c r="G4" s="111"/>
      <c r="H4" s="112"/>
      <c r="I4" s="110" t="s">
        <v>118</v>
      </c>
      <c r="J4" s="111"/>
      <c r="K4" s="112"/>
      <c r="M4" s="113" t="s">
        <v>119</v>
      </c>
      <c r="N4" s="113"/>
      <c r="O4" s="107" t="s">
        <v>120</v>
      </c>
      <c r="P4" s="107"/>
      <c r="Q4" s="109" t="s">
        <v>118</v>
      </c>
      <c r="R4" s="109"/>
    </row>
    <row r="5" spans="1:18" ht="36" x14ac:dyDescent="0.45">
      <c r="A5" s="106"/>
      <c r="B5" s="108"/>
      <c r="C5" s="41" t="s">
        <v>121</v>
      </c>
      <c r="D5" s="41" t="s">
        <v>96</v>
      </c>
      <c r="E5" s="41" t="s">
        <v>97</v>
      </c>
      <c r="F5" s="41" t="s">
        <v>121</v>
      </c>
      <c r="G5" s="41" t="s">
        <v>96</v>
      </c>
      <c r="H5" s="41" t="s">
        <v>97</v>
      </c>
      <c r="I5" s="41" t="s">
        <v>121</v>
      </c>
      <c r="J5" s="41" t="s">
        <v>96</v>
      </c>
      <c r="K5" s="41" t="s">
        <v>97</v>
      </c>
      <c r="M5" s="42" t="s">
        <v>122</v>
      </c>
      <c r="N5" s="42" t="s">
        <v>123</v>
      </c>
      <c r="O5" s="42" t="s">
        <v>124</v>
      </c>
      <c r="P5" s="42" t="s">
        <v>125</v>
      </c>
      <c r="Q5" s="42" t="s">
        <v>124</v>
      </c>
      <c r="R5" s="42" t="s">
        <v>123</v>
      </c>
    </row>
    <row r="6" spans="1:18" x14ac:dyDescent="0.45">
      <c r="A6" s="31" t="s">
        <v>126</v>
      </c>
      <c r="B6" s="43">
        <f>SUM(B7:B53)</f>
        <v>193059720</v>
      </c>
      <c r="C6" s="43">
        <f t="shared" ref="C6" si="0">SUM(C7:C53)</f>
        <v>160640964</v>
      </c>
      <c r="D6" s="43">
        <f>SUM(D7:D53)</f>
        <v>80669632</v>
      </c>
      <c r="E6" s="44">
        <f>SUM(E7:E53)</f>
        <v>79971332</v>
      </c>
      <c r="F6" s="44">
        <f t="shared" ref="F6:Q6" si="1">SUM(F7:F53)</f>
        <v>32301501</v>
      </c>
      <c r="G6" s="44">
        <f>SUM(G7:G53)</f>
        <v>16202202</v>
      </c>
      <c r="H6" s="44">
        <f t="shared" ref="H6:K6" si="2">SUM(H7:H53)</f>
        <v>16099299</v>
      </c>
      <c r="I6" s="44">
        <f>SUM(I7:I53)</f>
        <v>117255</v>
      </c>
      <c r="J6" s="44">
        <f t="shared" si="2"/>
        <v>58621</v>
      </c>
      <c r="K6" s="44">
        <f t="shared" si="2"/>
        <v>58634</v>
      </c>
      <c r="L6" s="45"/>
      <c r="M6" s="44">
        <f>SUM(M7:M53)</f>
        <v>176015320</v>
      </c>
      <c r="N6" s="46">
        <f>C6/M6</f>
        <v>0.9126533076779908</v>
      </c>
      <c r="O6" s="44">
        <f t="shared" si="1"/>
        <v>34259050</v>
      </c>
      <c r="P6" s="47">
        <f>F6/O6</f>
        <v>0.9428603828769333</v>
      </c>
      <c r="Q6" s="44">
        <f t="shared" si="1"/>
        <v>198740</v>
      </c>
      <c r="R6" s="47">
        <f>I6/Q6</f>
        <v>0.58999194928046694</v>
      </c>
    </row>
    <row r="7" spans="1:18" x14ac:dyDescent="0.45">
      <c r="A7" s="48" t="s">
        <v>14</v>
      </c>
      <c r="B7" s="43">
        <v>7921751</v>
      </c>
      <c r="C7" s="43">
        <v>6424434</v>
      </c>
      <c r="D7" s="43">
        <v>3227456</v>
      </c>
      <c r="E7" s="44">
        <v>3196978</v>
      </c>
      <c r="F7" s="49">
        <v>1496459</v>
      </c>
      <c r="G7" s="44">
        <v>750262</v>
      </c>
      <c r="H7" s="44">
        <v>746197</v>
      </c>
      <c r="I7" s="44">
        <v>858</v>
      </c>
      <c r="J7" s="44">
        <v>421</v>
      </c>
      <c r="K7" s="44">
        <v>437</v>
      </c>
      <c r="L7" s="45"/>
      <c r="M7" s="44">
        <v>7380560</v>
      </c>
      <c r="N7" s="46">
        <v>0.87045346152595471</v>
      </c>
      <c r="O7" s="50">
        <v>1518200</v>
      </c>
      <c r="P7" s="46">
        <v>0.9856797523382953</v>
      </c>
      <c r="Q7" s="44">
        <v>900</v>
      </c>
      <c r="R7" s="47">
        <v>0.95333333333333337</v>
      </c>
    </row>
    <row r="8" spans="1:18" x14ac:dyDescent="0.45">
      <c r="A8" s="48" t="s">
        <v>15</v>
      </c>
      <c r="B8" s="43">
        <v>2031764</v>
      </c>
      <c r="C8" s="43">
        <v>1841183</v>
      </c>
      <c r="D8" s="43">
        <v>925204</v>
      </c>
      <c r="E8" s="44">
        <v>915979</v>
      </c>
      <c r="F8" s="49">
        <v>188171</v>
      </c>
      <c r="G8" s="44">
        <v>94568</v>
      </c>
      <c r="H8" s="44">
        <v>93603</v>
      </c>
      <c r="I8" s="44">
        <v>2410</v>
      </c>
      <c r="J8" s="44">
        <v>1213</v>
      </c>
      <c r="K8" s="44">
        <v>1197</v>
      </c>
      <c r="L8" s="45"/>
      <c r="M8" s="44">
        <v>1914755</v>
      </c>
      <c r="N8" s="46">
        <v>0.96157628521664651</v>
      </c>
      <c r="O8" s="50">
        <v>186500</v>
      </c>
      <c r="P8" s="46">
        <v>1.0089597855227883</v>
      </c>
      <c r="Q8" s="44">
        <v>3700</v>
      </c>
      <c r="R8" s="47">
        <v>0.65135135135135136</v>
      </c>
    </row>
    <row r="9" spans="1:18" x14ac:dyDescent="0.45">
      <c r="A9" s="48" t="s">
        <v>16</v>
      </c>
      <c r="B9" s="43">
        <v>1953693</v>
      </c>
      <c r="C9" s="43">
        <v>1709219</v>
      </c>
      <c r="D9" s="43">
        <v>858626</v>
      </c>
      <c r="E9" s="44">
        <v>850593</v>
      </c>
      <c r="F9" s="49">
        <v>244380</v>
      </c>
      <c r="G9" s="44">
        <v>122653</v>
      </c>
      <c r="H9" s="44">
        <v>121727</v>
      </c>
      <c r="I9" s="44">
        <v>94</v>
      </c>
      <c r="J9" s="44">
        <v>48</v>
      </c>
      <c r="K9" s="44">
        <v>46</v>
      </c>
      <c r="L9" s="45"/>
      <c r="M9" s="44">
        <v>1859185</v>
      </c>
      <c r="N9" s="46">
        <v>0.91933777434736186</v>
      </c>
      <c r="O9" s="50">
        <v>227500</v>
      </c>
      <c r="P9" s="46">
        <v>1.0741978021978023</v>
      </c>
      <c r="Q9" s="44">
        <v>160</v>
      </c>
      <c r="R9" s="47">
        <v>0.58750000000000002</v>
      </c>
    </row>
    <row r="10" spans="1:18" x14ac:dyDescent="0.45">
      <c r="A10" s="48" t="s">
        <v>17</v>
      </c>
      <c r="B10" s="43">
        <v>3534348</v>
      </c>
      <c r="C10" s="43">
        <v>2792918</v>
      </c>
      <c r="D10" s="43">
        <v>1403822</v>
      </c>
      <c r="E10" s="44">
        <v>1389096</v>
      </c>
      <c r="F10" s="49">
        <v>741380</v>
      </c>
      <c r="G10" s="44">
        <v>371590</v>
      </c>
      <c r="H10" s="44">
        <v>369790</v>
      </c>
      <c r="I10" s="44">
        <v>50</v>
      </c>
      <c r="J10" s="44">
        <v>21</v>
      </c>
      <c r="K10" s="44">
        <v>29</v>
      </c>
      <c r="L10" s="45"/>
      <c r="M10" s="44">
        <v>3134565</v>
      </c>
      <c r="N10" s="46">
        <v>0.89100656709942205</v>
      </c>
      <c r="O10" s="50">
        <v>854400</v>
      </c>
      <c r="P10" s="46">
        <v>0.86772003745318349</v>
      </c>
      <c r="Q10" s="44">
        <v>140</v>
      </c>
      <c r="R10" s="47">
        <v>0.35714285714285715</v>
      </c>
    </row>
    <row r="11" spans="1:18" x14ac:dyDescent="0.45">
      <c r="A11" s="48" t="s">
        <v>18</v>
      </c>
      <c r="B11" s="43">
        <v>1578041</v>
      </c>
      <c r="C11" s="43">
        <v>1481924</v>
      </c>
      <c r="D11" s="43">
        <v>744601</v>
      </c>
      <c r="E11" s="44">
        <v>737323</v>
      </c>
      <c r="F11" s="49">
        <v>96055</v>
      </c>
      <c r="G11" s="44">
        <v>48377</v>
      </c>
      <c r="H11" s="44">
        <v>47678</v>
      </c>
      <c r="I11" s="44">
        <v>62</v>
      </c>
      <c r="J11" s="44">
        <v>31</v>
      </c>
      <c r="K11" s="44">
        <v>31</v>
      </c>
      <c r="L11" s="45"/>
      <c r="M11" s="44">
        <v>1517855</v>
      </c>
      <c r="N11" s="46">
        <v>0.97632777834509887</v>
      </c>
      <c r="O11" s="50">
        <v>87900</v>
      </c>
      <c r="P11" s="46">
        <v>1.0927758816837314</v>
      </c>
      <c r="Q11" s="44">
        <v>140</v>
      </c>
      <c r="R11" s="47">
        <v>0.44285714285714284</v>
      </c>
    </row>
    <row r="12" spans="1:18" x14ac:dyDescent="0.45">
      <c r="A12" s="48" t="s">
        <v>19</v>
      </c>
      <c r="B12" s="43">
        <v>1733589</v>
      </c>
      <c r="C12" s="43">
        <v>1655671</v>
      </c>
      <c r="D12" s="43">
        <v>832148</v>
      </c>
      <c r="E12" s="44">
        <v>823523</v>
      </c>
      <c r="F12" s="49">
        <v>77757</v>
      </c>
      <c r="G12" s="44">
        <v>38931</v>
      </c>
      <c r="H12" s="44">
        <v>38826</v>
      </c>
      <c r="I12" s="44">
        <v>161</v>
      </c>
      <c r="J12" s="44">
        <v>80</v>
      </c>
      <c r="K12" s="44">
        <v>81</v>
      </c>
      <c r="L12" s="45"/>
      <c r="M12" s="44">
        <v>1722695</v>
      </c>
      <c r="N12" s="46">
        <v>0.96109351916619024</v>
      </c>
      <c r="O12" s="50">
        <v>61700</v>
      </c>
      <c r="P12" s="46">
        <v>1.2602431118314426</v>
      </c>
      <c r="Q12" s="44">
        <v>340</v>
      </c>
      <c r="R12" s="47">
        <v>0.47352941176470587</v>
      </c>
    </row>
    <row r="13" spans="1:18" x14ac:dyDescent="0.45">
      <c r="A13" s="48" t="s">
        <v>20</v>
      </c>
      <c r="B13" s="43">
        <v>2949937</v>
      </c>
      <c r="C13" s="43">
        <v>2741912</v>
      </c>
      <c r="D13" s="43">
        <v>1378893</v>
      </c>
      <c r="E13" s="44">
        <v>1363019</v>
      </c>
      <c r="F13" s="49">
        <v>207772</v>
      </c>
      <c r="G13" s="44">
        <v>104377</v>
      </c>
      <c r="H13" s="44">
        <v>103395</v>
      </c>
      <c r="I13" s="44">
        <v>253</v>
      </c>
      <c r="J13" s="44">
        <v>126</v>
      </c>
      <c r="K13" s="44">
        <v>127</v>
      </c>
      <c r="L13" s="45"/>
      <c r="M13" s="44">
        <v>2897840</v>
      </c>
      <c r="N13" s="46">
        <v>0.9461916461916462</v>
      </c>
      <c r="O13" s="50">
        <v>178600</v>
      </c>
      <c r="P13" s="46">
        <v>1.1633370660694289</v>
      </c>
      <c r="Q13" s="44">
        <v>560</v>
      </c>
      <c r="R13" s="47">
        <v>0.45178571428571429</v>
      </c>
    </row>
    <row r="14" spans="1:18" x14ac:dyDescent="0.45">
      <c r="A14" s="48" t="s">
        <v>21</v>
      </c>
      <c r="B14" s="43">
        <v>4618693</v>
      </c>
      <c r="C14" s="43">
        <v>3747847</v>
      </c>
      <c r="D14" s="43">
        <v>1882734</v>
      </c>
      <c r="E14" s="44">
        <v>1865113</v>
      </c>
      <c r="F14" s="49">
        <v>870476</v>
      </c>
      <c r="G14" s="44">
        <v>436676</v>
      </c>
      <c r="H14" s="44">
        <v>433800</v>
      </c>
      <c r="I14" s="44">
        <v>370</v>
      </c>
      <c r="J14" s="44">
        <v>178</v>
      </c>
      <c r="K14" s="44">
        <v>192</v>
      </c>
      <c r="L14" s="45"/>
      <c r="M14" s="44">
        <v>4047505</v>
      </c>
      <c r="N14" s="46">
        <v>0.92596476100708958</v>
      </c>
      <c r="O14" s="50">
        <v>892500</v>
      </c>
      <c r="P14" s="46">
        <v>0.97532324929971992</v>
      </c>
      <c r="Q14" s="44">
        <v>860</v>
      </c>
      <c r="R14" s="47">
        <v>0.43023255813953487</v>
      </c>
    </row>
    <row r="15" spans="1:18" x14ac:dyDescent="0.45">
      <c r="A15" s="51" t="s">
        <v>22</v>
      </c>
      <c r="B15" s="43">
        <v>3065062</v>
      </c>
      <c r="C15" s="43">
        <v>2682180</v>
      </c>
      <c r="D15" s="43">
        <v>1347355</v>
      </c>
      <c r="E15" s="44">
        <v>1334825</v>
      </c>
      <c r="F15" s="49">
        <v>382055</v>
      </c>
      <c r="G15" s="44">
        <v>192083</v>
      </c>
      <c r="H15" s="44">
        <v>189972</v>
      </c>
      <c r="I15" s="44">
        <v>827</v>
      </c>
      <c r="J15" s="44">
        <v>415</v>
      </c>
      <c r="K15" s="44">
        <v>412</v>
      </c>
      <c r="L15" s="45"/>
      <c r="M15" s="44">
        <v>2857750</v>
      </c>
      <c r="N15" s="46">
        <v>0.93856355524451052</v>
      </c>
      <c r="O15" s="50">
        <v>375900</v>
      </c>
      <c r="P15" s="46">
        <v>1.0163740356477786</v>
      </c>
      <c r="Q15" s="44">
        <v>1120</v>
      </c>
      <c r="R15" s="47">
        <v>0.73839285714285718</v>
      </c>
    </row>
    <row r="16" spans="1:18" x14ac:dyDescent="0.45">
      <c r="A16" s="48" t="s">
        <v>23</v>
      </c>
      <c r="B16" s="43">
        <v>2997892</v>
      </c>
      <c r="C16" s="43">
        <v>2147275</v>
      </c>
      <c r="D16" s="43">
        <v>1078766</v>
      </c>
      <c r="E16" s="44">
        <v>1068509</v>
      </c>
      <c r="F16" s="49">
        <v>850401</v>
      </c>
      <c r="G16" s="44">
        <v>426498</v>
      </c>
      <c r="H16" s="44">
        <v>423903</v>
      </c>
      <c r="I16" s="44">
        <v>216</v>
      </c>
      <c r="J16" s="44">
        <v>95</v>
      </c>
      <c r="K16" s="44">
        <v>121</v>
      </c>
      <c r="L16" s="45"/>
      <c r="M16" s="44">
        <v>2472395</v>
      </c>
      <c r="N16" s="46">
        <v>0.86849997674319834</v>
      </c>
      <c r="O16" s="50">
        <v>887500</v>
      </c>
      <c r="P16" s="46">
        <v>0.95819830985915488</v>
      </c>
      <c r="Q16" s="44">
        <v>340</v>
      </c>
      <c r="R16" s="47">
        <v>0.63529411764705879</v>
      </c>
    </row>
    <row r="17" spans="1:18" x14ac:dyDescent="0.45">
      <c r="A17" s="48" t="s">
        <v>24</v>
      </c>
      <c r="B17" s="43">
        <v>11533261</v>
      </c>
      <c r="C17" s="43">
        <v>9837524</v>
      </c>
      <c r="D17" s="43">
        <v>4946482</v>
      </c>
      <c r="E17" s="44">
        <v>4891042</v>
      </c>
      <c r="F17" s="49">
        <v>1677668</v>
      </c>
      <c r="G17" s="44">
        <v>840243</v>
      </c>
      <c r="H17" s="44">
        <v>837425</v>
      </c>
      <c r="I17" s="44">
        <v>18069</v>
      </c>
      <c r="J17" s="44">
        <v>9060</v>
      </c>
      <c r="K17" s="44">
        <v>9009</v>
      </c>
      <c r="L17" s="45"/>
      <c r="M17" s="44">
        <v>10738810</v>
      </c>
      <c r="N17" s="46">
        <v>0.91607207874988006</v>
      </c>
      <c r="O17" s="50">
        <v>659400</v>
      </c>
      <c r="P17" s="46">
        <v>2.5442341522596301</v>
      </c>
      <c r="Q17" s="44">
        <v>37520</v>
      </c>
      <c r="R17" s="47">
        <v>0.48158315565031984</v>
      </c>
    </row>
    <row r="18" spans="1:18" x14ac:dyDescent="0.45">
      <c r="A18" s="48" t="s">
        <v>25</v>
      </c>
      <c r="B18" s="43">
        <v>9848879</v>
      </c>
      <c r="C18" s="43">
        <v>8145687</v>
      </c>
      <c r="D18" s="43">
        <v>4092219</v>
      </c>
      <c r="E18" s="44">
        <v>4053468</v>
      </c>
      <c r="F18" s="49">
        <v>1702383</v>
      </c>
      <c r="G18" s="44">
        <v>852979</v>
      </c>
      <c r="H18" s="44">
        <v>849404</v>
      </c>
      <c r="I18" s="44">
        <v>809</v>
      </c>
      <c r="J18" s="44">
        <v>370</v>
      </c>
      <c r="K18" s="44">
        <v>439</v>
      </c>
      <c r="L18" s="45"/>
      <c r="M18" s="44">
        <v>8759245</v>
      </c>
      <c r="N18" s="46">
        <v>0.92995309527248071</v>
      </c>
      <c r="O18" s="50">
        <v>643300</v>
      </c>
      <c r="P18" s="46">
        <v>2.6463283071661743</v>
      </c>
      <c r="Q18" s="44">
        <v>4360</v>
      </c>
      <c r="R18" s="47">
        <v>0.18555045871559633</v>
      </c>
    </row>
    <row r="19" spans="1:18" x14ac:dyDescent="0.45">
      <c r="A19" s="48" t="s">
        <v>26</v>
      </c>
      <c r="B19" s="43">
        <v>21230100</v>
      </c>
      <c r="C19" s="43">
        <v>15857808</v>
      </c>
      <c r="D19" s="43">
        <v>7965933</v>
      </c>
      <c r="E19" s="44">
        <v>7891875</v>
      </c>
      <c r="F19" s="49">
        <v>5358732</v>
      </c>
      <c r="G19" s="44">
        <v>2688301</v>
      </c>
      <c r="H19" s="44">
        <v>2670431</v>
      </c>
      <c r="I19" s="44">
        <v>13560</v>
      </c>
      <c r="J19" s="44">
        <v>6701</v>
      </c>
      <c r="K19" s="44">
        <v>6859</v>
      </c>
      <c r="L19" s="45"/>
      <c r="M19" s="44">
        <v>17647290</v>
      </c>
      <c r="N19" s="46">
        <v>0.89859734837473626</v>
      </c>
      <c r="O19" s="50">
        <v>10133850</v>
      </c>
      <c r="P19" s="46">
        <v>0.52879527524090053</v>
      </c>
      <c r="Q19" s="44">
        <v>43540</v>
      </c>
      <c r="R19" s="47">
        <v>0.31143775838309601</v>
      </c>
    </row>
    <row r="20" spans="1:18" x14ac:dyDescent="0.45">
      <c r="A20" s="48" t="s">
        <v>27</v>
      </c>
      <c r="B20" s="43">
        <v>14333016</v>
      </c>
      <c r="C20" s="43">
        <v>10994554</v>
      </c>
      <c r="D20" s="43">
        <v>5519603</v>
      </c>
      <c r="E20" s="44">
        <v>5474951</v>
      </c>
      <c r="F20" s="49">
        <v>3332383</v>
      </c>
      <c r="G20" s="44">
        <v>1669113</v>
      </c>
      <c r="H20" s="44">
        <v>1663270</v>
      </c>
      <c r="I20" s="44">
        <v>6079</v>
      </c>
      <c r="J20" s="44">
        <v>3054</v>
      </c>
      <c r="K20" s="44">
        <v>3025</v>
      </c>
      <c r="L20" s="45"/>
      <c r="M20" s="44">
        <v>11804235</v>
      </c>
      <c r="N20" s="46">
        <v>0.93140758380360944</v>
      </c>
      <c r="O20" s="50">
        <v>1939900</v>
      </c>
      <c r="P20" s="46">
        <v>1.7178117428733439</v>
      </c>
      <c r="Q20" s="44">
        <v>11540</v>
      </c>
      <c r="R20" s="47">
        <v>0.52677642980935879</v>
      </c>
    </row>
    <row r="21" spans="1:18" x14ac:dyDescent="0.45">
      <c r="A21" s="48" t="s">
        <v>28</v>
      </c>
      <c r="B21" s="43">
        <v>3530251</v>
      </c>
      <c r="C21" s="43">
        <v>2958909</v>
      </c>
      <c r="D21" s="43">
        <v>1485551</v>
      </c>
      <c r="E21" s="44">
        <v>1473358</v>
      </c>
      <c r="F21" s="49">
        <v>571265</v>
      </c>
      <c r="G21" s="44">
        <v>286549</v>
      </c>
      <c r="H21" s="44">
        <v>284716</v>
      </c>
      <c r="I21" s="44">
        <v>77</v>
      </c>
      <c r="J21" s="44">
        <v>35</v>
      </c>
      <c r="K21" s="44">
        <v>42</v>
      </c>
      <c r="L21" s="45"/>
      <c r="M21" s="44">
        <v>3239205</v>
      </c>
      <c r="N21" s="46">
        <v>0.91346765641569461</v>
      </c>
      <c r="O21" s="50">
        <v>584800</v>
      </c>
      <c r="P21" s="46">
        <v>0.9768553351573187</v>
      </c>
      <c r="Q21" s="44">
        <v>240</v>
      </c>
      <c r="R21" s="47">
        <v>0.32083333333333336</v>
      </c>
    </row>
    <row r="22" spans="1:18" x14ac:dyDescent="0.45">
      <c r="A22" s="48" t="s">
        <v>29</v>
      </c>
      <c r="B22" s="43">
        <v>1672927</v>
      </c>
      <c r="C22" s="43">
        <v>1486762</v>
      </c>
      <c r="D22" s="43">
        <v>745825</v>
      </c>
      <c r="E22" s="44">
        <v>740937</v>
      </c>
      <c r="F22" s="49">
        <v>185949</v>
      </c>
      <c r="G22" s="44">
        <v>93188</v>
      </c>
      <c r="H22" s="44">
        <v>92761</v>
      </c>
      <c r="I22" s="44">
        <v>216</v>
      </c>
      <c r="J22" s="44">
        <v>109</v>
      </c>
      <c r="K22" s="44">
        <v>107</v>
      </c>
      <c r="L22" s="45"/>
      <c r="M22" s="44">
        <v>1593220</v>
      </c>
      <c r="N22" s="46">
        <v>0.93318060280438353</v>
      </c>
      <c r="O22" s="50">
        <v>176600</v>
      </c>
      <c r="P22" s="46">
        <v>1.0529388448471122</v>
      </c>
      <c r="Q22" s="44">
        <v>440</v>
      </c>
      <c r="R22" s="47">
        <v>0.49090909090909091</v>
      </c>
    </row>
    <row r="23" spans="1:18" x14ac:dyDescent="0.45">
      <c r="A23" s="48" t="s">
        <v>30</v>
      </c>
      <c r="B23" s="43">
        <v>1729339</v>
      </c>
      <c r="C23" s="43">
        <v>1522889</v>
      </c>
      <c r="D23" s="43">
        <v>764801</v>
      </c>
      <c r="E23" s="44">
        <v>758088</v>
      </c>
      <c r="F23" s="49">
        <v>205441</v>
      </c>
      <c r="G23" s="44">
        <v>103074</v>
      </c>
      <c r="H23" s="44">
        <v>102367</v>
      </c>
      <c r="I23" s="44">
        <v>1009</v>
      </c>
      <c r="J23" s="44">
        <v>504</v>
      </c>
      <c r="K23" s="44">
        <v>505</v>
      </c>
      <c r="L23" s="45"/>
      <c r="M23" s="44">
        <v>1614630</v>
      </c>
      <c r="N23" s="46">
        <v>0.9431814099824728</v>
      </c>
      <c r="O23" s="50">
        <v>220900</v>
      </c>
      <c r="P23" s="46">
        <v>0.93001810774105931</v>
      </c>
      <c r="Q23" s="44">
        <v>1080</v>
      </c>
      <c r="R23" s="47">
        <v>0.93425925925925923</v>
      </c>
    </row>
    <row r="24" spans="1:18" x14ac:dyDescent="0.45">
      <c r="A24" s="48" t="s">
        <v>31</v>
      </c>
      <c r="B24" s="43">
        <v>1191669</v>
      </c>
      <c r="C24" s="43">
        <v>1049038</v>
      </c>
      <c r="D24" s="43">
        <v>526627</v>
      </c>
      <c r="E24" s="44">
        <v>522411</v>
      </c>
      <c r="F24" s="49">
        <v>142568</v>
      </c>
      <c r="G24" s="44">
        <v>71565</v>
      </c>
      <c r="H24" s="44">
        <v>71003</v>
      </c>
      <c r="I24" s="44">
        <v>63</v>
      </c>
      <c r="J24" s="44">
        <v>21</v>
      </c>
      <c r="K24" s="44">
        <v>42</v>
      </c>
      <c r="L24" s="45"/>
      <c r="M24" s="44">
        <v>1123470</v>
      </c>
      <c r="N24" s="46">
        <v>0.93374811966496662</v>
      </c>
      <c r="O24" s="50">
        <v>145200</v>
      </c>
      <c r="P24" s="46">
        <v>0.98187327823691462</v>
      </c>
      <c r="Q24" s="44">
        <v>140</v>
      </c>
      <c r="R24" s="47">
        <v>0.45</v>
      </c>
    </row>
    <row r="25" spans="1:18" x14ac:dyDescent="0.45">
      <c r="A25" s="48" t="s">
        <v>32</v>
      </c>
      <c r="B25" s="43">
        <v>1271122</v>
      </c>
      <c r="C25" s="43">
        <v>1121316</v>
      </c>
      <c r="D25" s="43">
        <v>562655</v>
      </c>
      <c r="E25" s="44">
        <v>558661</v>
      </c>
      <c r="F25" s="49">
        <v>149774</v>
      </c>
      <c r="G25" s="44">
        <v>75164</v>
      </c>
      <c r="H25" s="44">
        <v>74610</v>
      </c>
      <c r="I25" s="44">
        <v>32</v>
      </c>
      <c r="J25" s="44">
        <v>12</v>
      </c>
      <c r="K25" s="44">
        <v>20</v>
      </c>
      <c r="L25" s="45"/>
      <c r="M25" s="44">
        <v>1259990</v>
      </c>
      <c r="N25" s="46">
        <v>0.889940396352352</v>
      </c>
      <c r="O25" s="50">
        <v>139400</v>
      </c>
      <c r="P25" s="46">
        <v>1.0744189383070302</v>
      </c>
      <c r="Q25" s="44">
        <v>280</v>
      </c>
      <c r="R25" s="47">
        <v>0.11428571428571428</v>
      </c>
    </row>
    <row r="26" spans="1:18" x14ac:dyDescent="0.45">
      <c r="A26" s="48" t="s">
        <v>33</v>
      </c>
      <c r="B26" s="43">
        <v>3226281</v>
      </c>
      <c r="C26" s="43">
        <v>2936268</v>
      </c>
      <c r="D26" s="43">
        <v>1474998</v>
      </c>
      <c r="E26" s="44">
        <v>1461270</v>
      </c>
      <c r="F26" s="49">
        <v>289891</v>
      </c>
      <c r="G26" s="44">
        <v>145566</v>
      </c>
      <c r="H26" s="44">
        <v>144325</v>
      </c>
      <c r="I26" s="44">
        <v>122</v>
      </c>
      <c r="J26" s="44">
        <v>55</v>
      </c>
      <c r="K26" s="44">
        <v>67</v>
      </c>
      <c r="L26" s="45"/>
      <c r="M26" s="44">
        <v>3157970</v>
      </c>
      <c r="N26" s="46">
        <v>0.92979603986104997</v>
      </c>
      <c r="O26" s="50">
        <v>268100</v>
      </c>
      <c r="P26" s="46">
        <v>1.0812793733681463</v>
      </c>
      <c r="Q26" s="44">
        <v>140</v>
      </c>
      <c r="R26" s="47">
        <v>0.87142857142857144</v>
      </c>
    </row>
    <row r="27" spans="1:18" x14ac:dyDescent="0.45">
      <c r="A27" s="48" t="s">
        <v>34</v>
      </c>
      <c r="B27" s="43">
        <v>3114883</v>
      </c>
      <c r="C27" s="43">
        <v>2774026</v>
      </c>
      <c r="D27" s="43">
        <v>1390793</v>
      </c>
      <c r="E27" s="44">
        <v>1383233</v>
      </c>
      <c r="F27" s="49">
        <v>338725</v>
      </c>
      <c r="G27" s="44">
        <v>170515</v>
      </c>
      <c r="H27" s="44">
        <v>168210</v>
      </c>
      <c r="I27" s="44">
        <v>2132</v>
      </c>
      <c r="J27" s="44">
        <v>1065</v>
      </c>
      <c r="K27" s="44">
        <v>1067</v>
      </c>
      <c r="L27" s="45"/>
      <c r="M27" s="44">
        <v>2999125</v>
      </c>
      <c r="N27" s="46">
        <v>0.92494510899012217</v>
      </c>
      <c r="O27" s="50">
        <v>279600</v>
      </c>
      <c r="P27" s="46">
        <v>1.2114628040057225</v>
      </c>
      <c r="Q27" s="44">
        <v>2580</v>
      </c>
      <c r="R27" s="47">
        <v>0.82635658914728682</v>
      </c>
    </row>
    <row r="28" spans="1:18" x14ac:dyDescent="0.45">
      <c r="A28" s="48" t="s">
        <v>35</v>
      </c>
      <c r="B28" s="43">
        <v>5909636</v>
      </c>
      <c r="C28" s="43">
        <v>5128456</v>
      </c>
      <c r="D28" s="43">
        <v>2575242</v>
      </c>
      <c r="E28" s="44">
        <v>2553214</v>
      </c>
      <c r="F28" s="49">
        <v>780994</v>
      </c>
      <c r="G28" s="44">
        <v>391511</v>
      </c>
      <c r="H28" s="44">
        <v>389483</v>
      </c>
      <c r="I28" s="44">
        <v>186</v>
      </c>
      <c r="J28" s="44">
        <v>91</v>
      </c>
      <c r="K28" s="44">
        <v>95</v>
      </c>
      <c r="L28" s="45"/>
      <c r="M28" s="44">
        <v>5365220</v>
      </c>
      <c r="N28" s="46">
        <v>0.95587058871770403</v>
      </c>
      <c r="O28" s="50">
        <v>752600</v>
      </c>
      <c r="P28" s="46">
        <v>1.0377278766941269</v>
      </c>
      <c r="Q28" s="44">
        <v>1060</v>
      </c>
      <c r="R28" s="47">
        <v>0.17547169811320754</v>
      </c>
    </row>
    <row r="29" spans="1:18" x14ac:dyDescent="0.45">
      <c r="A29" s="48" t="s">
        <v>36</v>
      </c>
      <c r="B29" s="43">
        <v>11206075</v>
      </c>
      <c r="C29" s="43">
        <v>8773137</v>
      </c>
      <c r="D29" s="43">
        <v>4402487</v>
      </c>
      <c r="E29" s="44">
        <v>4370650</v>
      </c>
      <c r="F29" s="49">
        <v>2432204</v>
      </c>
      <c r="G29" s="44">
        <v>1220032</v>
      </c>
      <c r="H29" s="44">
        <v>1212172</v>
      </c>
      <c r="I29" s="44">
        <v>734</v>
      </c>
      <c r="J29" s="44">
        <v>335</v>
      </c>
      <c r="K29" s="44">
        <v>399</v>
      </c>
      <c r="L29" s="45"/>
      <c r="M29" s="44">
        <v>10035010</v>
      </c>
      <c r="N29" s="46">
        <v>0.87425294045546542</v>
      </c>
      <c r="O29" s="50">
        <v>2709600</v>
      </c>
      <c r="P29" s="46">
        <v>0.89762474165928552</v>
      </c>
      <c r="Q29" s="44">
        <v>1440</v>
      </c>
      <c r="R29" s="47">
        <v>0.50972222222222219</v>
      </c>
    </row>
    <row r="30" spans="1:18" x14ac:dyDescent="0.45">
      <c r="A30" s="48" t="s">
        <v>37</v>
      </c>
      <c r="B30" s="43">
        <v>2765633</v>
      </c>
      <c r="C30" s="43">
        <v>2493797</v>
      </c>
      <c r="D30" s="43">
        <v>1250992</v>
      </c>
      <c r="E30" s="44">
        <v>1242805</v>
      </c>
      <c r="F30" s="49">
        <v>271327</v>
      </c>
      <c r="G30" s="44">
        <v>136320</v>
      </c>
      <c r="H30" s="44">
        <v>135007</v>
      </c>
      <c r="I30" s="44">
        <v>509</v>
      </c>
      <c r="J30" s="44">
        <v>254</v>
      </c>
      <c r="K30" s="44">
        <v>255</v>
      </c>
      <c r="L30" s="45"/>
      <c r="M30" s="44">
        <v>2656215</v>
      </c>
      <c r="N30" s="46">
        <v>0.93885359430618376</v>
      </c>
      <c r="O30" s="50">
        <v>239400</v>
      </c>
      <c r="P30" s="46">
        <v>1.1333625730994152</v>
      </c>
      <c r="Q30" s="44">
        <v>780</v>
      </c>
      <c r="R30" s="47">
        <v>0.65256410256410258</v>
      </c>
    </row>
    <row r="31" spans="1:18" x14ac:dyDescent="0.45">
      <c r="A31" s="48" t="s">
        <v>38</v>
      </c>
      <c r="B31" s="43">
        <v>2176682</v>
      </c>
      <c r="C31" s="43">
        <v>1807955</v>
      </c>
      <c r="D31" s="43">
        <v>907788</v>
      </c>
      <c r="E31" s="44">
        <v>900167</v>
      </c>
      <c r="F31" s="49">
        <v>368633</v>
      </c>
      <c r="G31" s="44">
        <v>184698</v>
      </c>
      <c r="H31" s="44">
        <v>183935</v>
      </c>
      <c r="I31" s="44">
        <v>94</v>
      </c>
      <c r="J31" s="44">
        <v>46</v>
      </c>
      <c r="K31" s="44">
        <v>48</v>
      </c>
      <c r="L31" s="45"/>
      <c r="M31" s="44">
        <v>1900190</v>
      </c>
      <c r="N31" s="46">
        <v>0.95146011714618017</v>
      </c>
      <c r="O31" s="50">
        <v>348300</v>
      </c>
      <c r="P31" s="46">
        <v>1.0583778351995405</v>
      </c>
      <c r="Q31" s="44">
        <v>240</v>
      </c>
      <c r="R31" s="47">
        <v>0.39166666666666666</v>
      </c>
    </row>
    <row r="32" spans="1:18" x14ac:dyDescent="0.45">
      <c r="A32" s="48" t="s">
        <v>39</v>
      </c>
      <c r="B32" s="43">
        <v>3755155</v>
      </c>
      <c r="C32" s="43">
        <v>3102983</v>
      </c>
      <c r="D32" s="43">
        <v>1557196</v>
      </c>
      <c r="E32" s="44">
        <v>1545787</v>
      </c>
      <c r="F32" s="49">
        <v>651675</v>
      </c>
      <c r="G32" s="44">
        <v>327075</v>
      </c>
      <c r="H32" s="44">
        <v>324600</v>
      </c>
      <c r="I32" s="44">
        <v>497</v>
      </c>
      <c r="J32" s="44">
        <v>251</v>
      </c>
      <c r="K32" s="44">
        <v>246</v>
      </c>
      <c r="L32" s="45"/>
      <c r="M32" s="44">
        <v>3372895</v>
      </c>
      <c r="N32" s="46">
        <v>0.91997616291049678</v>
      </c>
      <c r="O32" s="50">
        <v>704200</v>
      </c>
      <c r="P32" s="46">
        <v>0.92541181482533375</v>
      </c>
      <c r="Q32" s="44">
        <v>1060</v>
      </c>
      <c r="R32" s="47">
        <v>0.46886792452830189</v>
      </c>
    </row>
    <row r="33" spans="1:18" x14ac:dyDescent="0.45">
      <c r="A33" s="48" t="s">
        <v>40</v>
      </c>
      <c r="B33" s="43">
        <v>12902280</v>
      </c>
      <c r="C33" s="43">
        <v>9964803</v>
      </c>
      <c r="D33" s="43">
        <v>4999595</v>
      </c>
      <c r="E33" s="44">
        <v>4965208</v>
      </c>
      <c r="F33" s="49">
        <v>2873580</v>
      </c>
      <c r="G33" s="44">
        <v>1440501</v>
      </c>
      <c r="H33" s="44">
        <v>1433079</v>
      </c>
      <c r="I33" s="44">
        <v>63897</v>
      </c>
      <c r="J33" s="44">
        <v>32157</v>
      </c>
      <c r="K33" s="44">
        <v>31740</v>
      </c>
      <c r="L33" s="45"/>
      <c r="M33" s="44">
        <v>11482865</v>
      </c>
      <c r="N33" s="46">
        <v>0.86779762716012077</v>
      </c>
      <c r="O33" s="50">
        <v>3481600</v>
      </c>
      <c r="P33" s="46">
        <v>0.82536190257352937</v>
      </c>
      <c r="Q33" s="44">
        <v>72620</v>
      </c>
      <c r="R33" s="47">
        <v>0.87988157532360234</v>
      </c>
    </row>
    <row r="34" spans="1:18" x14ac:dyDescent="0.45">
      <c r="A34" s="48" t="s">
        <v>41</v>
      </c>
      <c r="B34" s="43">
        <v>8294985</v>
      </c>
      <c r="C34" s="43">
        <v>6906943</v>
      </c>
      <c r="D34" s="43">
        <v>3464184</v>
      </c>
      <c r="E34" s="44">
        <v>3442759</v>
      </c>
      <c r="F34" s="49">
        <v>1386921</v>
      </c>
      <c r="G34" s="44">
        <v>696514</v>
      </c>
      <c r="H34" s="44">
        <v>690407</v>
      </c>
      <c r="I34" s="44">
        <v>1121</v>
      </c>
      <c r="J34" s="44">
        <v>547</v>
      </c>
      <c r="K34" s="44">
        <v>574</v>
      </c>
      <c r="L34" s="45"/>
      <c r="M34" s="44">
        <v>7572135</v>
      </c>
      <c r="N34" s="46">
        <v>0.91215264915377237</v>
      </c>
      <c r="O34" s="50">
        <v>1135400</v>
      </c>
      <c r="P34" s="46">
        <v>1.221526334331513</v>
      </c>
      <c r="Q34" s="44">
        <v>2440</v>
      </c>
      <c r="R34" s="47">
        <v>0.45942622950819673</v>
      </c>
    </row>
    <row r="35" spans="1:18" x14ac:dyDescent="0.45">
      <c r="A35" s="48" t="s">
        <v>42</v>
      </c>
      <c r="B35" s="43">
        <v>2035609</v>
      </c>
      <c r="C35" s="43">
        <v>1813324</v>
      </c>
      <c r="D35" s="43">
        <v>909459</v>
      </c>
      <c r="E35" s="44">
        <v>903865</v>
      </c>
      <c r="F35" s="49">
        <v>222080</v>
      </c>
      <c r="G35" s="44">
        <v>111285</v>
      </c>
      <c r="H35" s="44">
        <v>110795</v>
      </c>
      <c r="I35" s="44">
        <v>205</v>
      </c>
      <c r="J35" s="44">
        <v>95</v>
      </c>
      <c r="K35" s="44">
        <v>110</v>
      </c>
      <c r="L35" s="45"/>
      <c r="M35" s="44">
        <v>1963300</v>
      </c>
      <c r="N35" s="46">
        <v>0.92361024805174963</v>
      </c>
      <c r="O35" s="50">
        <v>127300</v>
      </c>
      <c r="P35" s="46">
        <v>1.7445404556166535</v>
      </c>
      <c r="Q35" s="44">
        <v>700</v>
      </c>
      <c r="R35" s="47">
        <v>0.29285714285714287</v>
      </c>
    </row>
    <row r="36" spans="1:18" x14ac:dyDescent="0.45">
      <c r="A36" s="48" t="s">
        <v>43</v>
      </c>
      <c r="B36" s="43">
        <v>1386595</v>
      </c>
      <c r="C36" s="43">
        <v>1324261</v>
      </c>
      <c r="D36" s="43">
        <v>664111</v>
      </c>
      <c r="E36" s="44">
        <v>660150</v>
      </c>
      <c r="F36" s="49">
        <v>62259</v>
      </c>
      <c r="G36" s="44">
        <v>31193</v>
      </c>
      <c r="H36" s="44">
        <v>31066</v>
      </c>
      <c r="I36" s="44">
        <v>75</v>
      </c>
      <c r="J36" s="44">
        <v>39</v>
      </c>
      <c r="K36" s="44">
        <v>36</v>
      </c>
      <c r="L36" s="45"/>
      <c r="M36" s="44">
        <v>1398045</v>
      </c>
      <c r="N36" s="46">
        <v>0.94722344416667559</v>
      </c>
      <c r="O36" s="50">
        <v>48100</v>
      </c>
      <c r="P36" s="46">
        <v>1.2943659043659044</v>
      </c>
      <c r="Q36" s="44">
        <v>160</v>
      </c>
      <c r="R36" s="47">
        <v>0.46875</v>
      </c>
    </row>
    <row r="37" spans="1:18" x14ac:dyDescent="0.45">
      <c r="A37" s="48" t="s">
        <v>44</v>
      </c>
      <c r="B37" s="43">
        <v>814583</v>
      </c>
      <c r="C37" s="43">
        <v>714630</v>
      </c>
      <c r="D37" s="43">
        <v>358949</v>
      </c>
      <c r="E37" s="44">
        <v>355681</v>
      </c>
      <c r="F37" s="49">
        <v>99890</v>
      </c>
      <c r="G37" s="44">
        <v>50143</v>
      </c>
      <c r="H37" s="44">
        <v>49747</v>
      </c>
      <c r="I37" s="44">
        <v>63</v>
      </c>
      <c r="J37" s="44">
        <v>30</v>
      </c>
      <c r="K37" s="44">
        <v>33</v>
      </c>
      <c r="L37" s="45"/>
      <c r="M37" s="44">
        <v>815460</v>
      </c>
      <c r="N37" s="46">
        <v>0.87635199764550065</v>
      </c>
      <c r="O37" s="50">
        <v>110800</v>
      </c>
      <c r="P37" s="46">
        <v>0.90153429602888091</v>
      </c>
      <c r="Q37" s="44">
        <v>340</v>
      </c>
      <c r="R37" s="47">
        <v>0.18529411764705883</v>
      </c>
    </row>
    <row r="38" spans="1:18" x14ac:dyDescent="0.45">
      <c r="A38" s="48" t="s">
        <v>45</v>
      </c>
      <c r="B38" s="43">
        <v>1038076</v>
      </c>
      <c r="C38" s="43">
        <v>982580</v>
      </c>
      <c r="D38" s="43">
        <v>493793</v>
      </c>
      <c r="E38" s="44">
        <v>488787</v>
      </c>
      <c r="F38" s="49">
        <v>55382</v>
      </c>
      <c r="G38" s="44">
        <v>27770</v>
      </c>
      <c r="H38" s="44">
        <v>27612</v>
      </c>
      <c r="I38" s="44">
        <v>114</v>
      </c>
      <c r="J38" s="44">
        <v>54</v>
      </c>
      <c r="K38" s="44">
        <v>60</v>
      </c>
      <c r="L38" s="45"/>
      <c r="M38" s="44">
        <v>1061500</v>
      </c>
      <c r="N38" s="46">
        <v>0.92565237870937356</v>
      </c>
      <c r="O38" s="50">
        <v>47400</v>
      </c>
      <c r="P38" s="46">
        <v>1.1683966244725739</v>
      </c>
      <c r="Q38" s="44">
        <v>680</v>
      </c>
      <c r="R38" s="47">
        <v>0.1676470588235294</v>
      </c>
    </row>
    <row r="39" spans="1:18" x14ac:dyDescent="0.45">
      <c r="A39" s="48" t="s">
        <v>46</v>
      </c>
      <c r="B39" s="43">
        <v>2746519</v>
      </c>
      <c r="C39" s="43">
        <v>2413224</v>
      </c>
      <c r="D39" s="43">
        <v>1211505</v>
      </c>
      <c r="E39" s="44">
        <v>1201719</v>
      </c>
      <c r="F39" s="49">
        <v>332980</v>
      </c>
      <c r="G39" s="44">
        <v>167143</v>
      </c>
      <c r="H39" s="44">
        <v>165837</v>
      </c>
      <c r="I39" s="44">
        <v>315</v>
      </c>
      <c r="J39" s="44">
        <v>154</v>
      </c>
      <c r="K39" s="44">
        <v>161</v>
      </c>
      <c r="L39" s="45"/>
      <c r="M39" s="44">
        <v>2803030</v>
      </c>
      <c r="N39" s="46">
        <v>0.86093406064152012</v>
      </c>
      <c r="O39" s="50">
        <v>385900</v>
      </c>
      <c r="P39" s="46">
        <v>0.86286602746825602</v>
      </c>
      <c r="Q39" s="44">
        <v>720</v>
      </c>
      <c r="R39" s="47">
        <v>0.4375</v>
      </c>
    </row>
    <row r="40" spans="1:18" x14ac:dyDescent="0.45">
      <c r="A40" s="48" t="s">
        <v>47</v>
      </c>
      <c r="B40" s="43">
        <v>4131695</v>
      </c>
      <c r="C40" s="43">
        <v>3536941</v>
      </c>
      <c r="D40" s="43">
        <v>1774754</v>
      </c>
      <c r="E40" s="44">
        <v>1762187</v>
      </c>
      <c r="F40" s="49">
        <v>594632</v>
      </c>
      <c r="G40" s="44">
        <v>298417</v>
      </c>
      <c r="H40" s="44">
        <v>296215</v>
      </c>
      <c r="I40" s="44">
        <v>122</v>
      </c>
      <c r="J40" s="44">
        <v>58</v>
      </c>
      <c r="K40" s="44">
        <v>64</v>
      </c>
      <c r="L40" s="45"/>
      <c r="M40" s="44">
        <v>3943030</v>
      </c>
      <c r="N40" s="46">
        <v>0.89701092814409222</v>
      </c>
      <c r="O40" s="50">
        <v>616200</v>
      </c>
      <c r="P40" s="46">
        <v>0.96499837715027592</v>
      </c>
      <c r="Q40" s="44">
        <v>1140</v>
      </c>
      <c r="R40" s="47">
        <v>0.10701754385964912</v>
      </c>
    </row>
    <row r="41" spans="1:18" x14ac:dyDescent="0.45">
      <c r="A41" s="48" t="s">
        <v>48</v>
      </c>
      <c r="B41" s="43">
        <v>2028656</v>
      </c>
      <c r="C41" s="43">
        <v>1815911</v>
      </c>
      <c r="D41" s="43">
        <v>910718</v>
      </c>
      <c r="E41" s="44">
        <v>905193</v>
      </c>
      <c r="F41" s="49">
        <v>212691</v>
      </c>
      <c r="G41" s="44">
        <v>106799</v>
      </c>
      <c r="H41" s="44">
        <v>105892</v>
      </c>
      <c r="I41" s="44">
        <v>54</v>
      </c>
      <c r="J41" s="44">
        <v>29</v>
      </c>
      <c r="K41" s="44">
        <v>25</v>
      </c>
      <c r="L41" s="45"/>
      <c r="M41" s="44">
        <v>2004975</v>
      </c>
      <c r="N41" s="46">
        <v>0.90570256486988621</v>
      </c>
      <c r="O41" s="50">
        <v>210200</v>
      </c>
      <c r="P41" s="46">
        <v>1.0118506184586109</v>
      </c>
      <c r="Q41" s="44">
        <v>320</v>
      </c>
      <c r="R41" s="47">
        <v>0.16875000000000001</v>
      </c>
    </row>
    <row r="42" spans="1:18" x14ac:dyDescent="0.45">
      <c r="A42" s="48" t="s">
        <v>49</v>
      </c>
      <c r="B42" s="43">
        <v>1091408</v>
      </c>
      <c r="C42" s="43">
        <v>939302</v>
      </c>
      <c r="D42" s="43">
        <v>471108</v>
      </c>
      <c r="E42" s="44">
        <v>468194</v>
      </c>
      <c r="F42" s="49">
        <v>151941</v>
      </c>
      <c r="G42" s="44">
        <v>76195</v>
      </c>
      <c r="H42" s="44">
        <v>75746</v>
      </c>
      <c r="I42" s="44">
        <v>165</v>
      </c>
      <c r="J42" s="44">
        <v>79</v>
      </c>
      <c r="K42" s="44">
        <v>86</v>
      </c>
      <c r="L42" s="45"/>
      <c r="M42" s="44">
        <v>1025405</v>
      </c>
      <c r="N42" s="46">
        <v>0.91603025146161765</v>
      </c>
      <c r="O42" s="50">
        <v>152900</v>
      </c>
      <c r="P42" s="46">
        <v>0.99372792674950949</v>
      </c>
      <c r="Q42" s="44">
        <v>660</v>
      </c>
      <c r="R42" s="47">
        <v>0.25</v>
      </c>
    </row>
    <row r="43" spans="1:18" x14ac:dyDescent="0.45">
      <c r="A43" s="48" t="s">
        <v>50</v>
      </c>
      <c r="B43" s="43">
        <v>1442158</v>
      </c>
      <c r="C43" s="43">
        <v>1329851</v>
      </c>
      <c r="D43" s="43">
        <v>667312</v>
      </c>
      <c r="E43" s="44">
        <v>662539</v>
      </c>
      <c r="F43" s="49">
        <v>112134</v>
      </c>
      <c r="G43" s="44">
        <v>56146</v>
      </c>
      <c r="H43" s="44">
        <v>55988</v>
      </c>
      <c r="I43" s="44">
        <v>173</v>
      </c>
      <c r="J43" s="44">
        <v>85</v>
      </c>
      <c r="K43" s="44">
        <v>88</v>
      </c>
      <c r="L43" s="45"/>
      <c r="M43" s="44">
        <v>1439710</v>
      </c>
      <c r="N43" s="46">
        <v>0.92369366052885649</v>
      </c>
      <c r="O43" s="50">
        <v>102300</v>
      </c>
      <c r="P43" s="46">
        <v>1.0961290322580646</v>
      </c>
      <c r="Q43" s="44">
        <v>200</v>
      </c>
      <c r="R43" s="47">
        <v>0.86499999999999999</v>
      </c>
    </row>
    <row r="44" spans="1:18" x14ac:dyDescent="0.45">
      <c r="A44" s="48" t="s">
        <v>51</v>
      </c>
      <c r="B44" s="43">
        <v>2052536</v>
      </c>
      <c r="C44" s="43">
        <v>1919770</v>
      </c>
      <c r="D44" s="43">
        <v>963485</v>
      </c>
      <c r="E44" s="44">
        <v>956285</v>
      </c>
      <c r="F44" s="49">
        <v>132710</v>
      </c>
      <c r="G44" s="44">
        <v>66633</v>
      </c>
      <c r="H44" s="44">
        <v>66077</v>
      </c>
      <c r="I44" s="44">
        <v>56</v>
      </c>
      <c r="J44" s="44">
        <v>26</v>
      </c>
      <c r="K44" s="44">
        <v>30</v>
      </c>
      <c r="L44" s="45"/>
      <c r="M44" s="44">
        <v>2070450</v>
      </c>
      <c r="N44" s="46">
        <v>0.92722355043589555</v>
      </c>
      <c r="O44" s="50">
        <v>128400</v>
      </c>
      <c r="P44" s="46">
        <v>1.0335669781931465</v>
      </c>
      <c r="Q44" s="44">
        <v>100</v>
      </c>
      <c r="R44" s="47">
        <v>0.56000000000000005</v>
      </c>
    </row>
    <row r="45" spans="1:18" x14ac:dyDescent="0.45">
      <c r="A45" s="48" t="s">
        <v>52</v>
      </c>
      <c r="B45" s="43">
        <v>1035081</v>
      </c>
      <c r="C45" s="43">
        <v>976262</v>
      </c>
      <c r="D45" s="43">
        <v>490800</v>
      </c>
      <c r="E45" s="44">
        <v>485462</v>
      </c>
      <c r="F45" s="49">
        <v>58745</v>
      </c>
      <c r="G45" s="44">
        <v>29546</v>
      </c>
      <c r="H45" s="44">
        <v>29199</v>
      </c>
      <c r="I45" s="44">
        <v>74</v>
      </c>
      <c r="J45" s="44">
        <v>33</v>
      </c>
      <c r="K45" s="44">
        <v>41</v>
      </c>
      <c r="L45" s="45"/>
      <c r="M45" s="44">
        <v>1048695</v>
      </c>
      <c r="N45" s="46">
        <v>0.93093034676431186</v>
      </c>
      <c r="O45" s="50">
        <v>55600</v>
      </c>
      <c r="P45" s="46">
        <v>1.0565647482014389</v>
      </c>
      <c r="Q45" s="44">
        <v>140</v>
      </c>
      <c r="R45" s="47">
        <v>0.52857142857142858</v>
      </c>
    </row>
    <row r="46" spans="1:18" x14ac:dyDescent="0.45">
      <c r="A46" s="48" t="s">
        <v>53</v>
      </c>
      <c r="B46" s="43">
        <v>7645384</v>
      </c>
      <c r="C46" s="43">
        <v>6667013</v>
      </c>
      <c r="D46" s="43">
        <v>3351212</v>
      </c>
      <c r="E46" s="44">
        <v>3315801</v>
      </c>
      <c r="F46" s="49">
        <v>978177</v>
      </c>
      <c r="G46" s="44">
        <v>492852</v>
      </c>
      <c r="H46" s="44">
        <v>485325</v>
      </c>
      <c r="I46" s="44">
        <v>194</v>
      </c>
      <c r="J46" s="44">
        <v>95</v>
      </c>
      <c r="K46" s="44">
        <v>99</v>
      </c>
      <c r="L46" s="45"/>
      <c r="M46" s="44">
        <v>7058330</v>
      </c>
      <c r="N46" s="46">
        <v>0.94455954878845283</v>
      </c>
      <c r="O46" s="50">
        <v>1044200</v>
      </c>
      <c r="P46" s="46">
        <v>0.93677169124688753</v>
      </c>
      <c r="Q46" s="44">
        <v>720</v>
      </c>
      <c r="R46" s="47">
        <v>0.26944444444444443</v>
      </c>
    </row>
    <row r="47" spans="1:18" x14ac:dyDescent="0.45">
      <c r="A47" s="48" t="s">
        <v>54</v>
      </c>
      <c r="B47" s="43">
        <v>1188133</v>
      </c>
      <c r="C47" s="43">
        <v>1104637</v>
      </c>
      <c r="D47" s="43">
        <v>554525</v>
      </c>
      <c r="E47" s="44">
        <v>550112</v>
      </c>
      <c r="F47" s="49">
        <v>83480</v>
      </c>
      <c r="G47" s="44">
        <v>42049</v>
      </c>
      <c r="H47" s="44">
        <v>41431</v>
      </c>
      <c r="I47" s="44">
        <v>16</v>
      </c>
      <c r="J47" s="44">
        <v>5</v>
      </c>
      <c r="K47" s="44">
        <v>11</v>
      </c>
      <c r="L47" s="45"/>
      <c r="M47" s="44">
        <v>1212205</v>
      </c>
      <c r="N47" s="46">
        <v>0.91126253397733881</v>
      </c>
      <c r="O47" s="50">
        <v>74400</v>
      </c>
      <c r="P47" s="46">
        <v>1.1220430107526882</v>
      </c>
      <c r="Q47" s="44">
        <v>140</v>
      </c>
      <c r="R47" s="47">
        <v>0.11428571428571428</v>
      </c>
    </row>
    <row r="48" spans="1:18" x14ac:dyDescent="0.45">
      <c r="A48" s="48" t="s">
        <v>55</v>
      </c>
      <c r="B48" s="43">
        <v>2024320</v>
      </c>
      <c r="C48" s="43">
        <v>1739777</v>
      </c>
      <c r="D48" s="43">
        <v>874358</v>
      </c>
      <c r="E48" s="44">
        <v>865419</v>
      </c>
      <c r="F48" s="49">
        <v>284514</v>
      </c>
      <c r="G48" s="44">
        <v>142575</v>
      </c>
      <c r="H48" s="44">
        <v>141939</v>
      </c>
      <c r="I48" s="44">
        <v>29</v>
      </c>
      <c r="J48" s="44">
        <v>12</v>
      </c>
      <c r="K48" s="44">
        <v>17</v>
      </c>
      <c r="L48" s="45"/>
      <c r="M48" s="44">
        <v>1895450</v>
      </c>
      <c r="N48" s="46">
        <v>0.91787016275818412</v>
      </c>
      <c r="O48" s="50">
        <v>288800</v>
      </c>
      <c r="P48" s="46">
        <v>0.98515927977839335</v>
      </c>
      <c r="Q48" s="44">
        <v>200</v>
      </c>
      <c r="R48" s="47">
        <v>0.14499999999999999</v>
      </c>
    </row>
    <row r="49" spans="1:18" x14ac:dyDescent="0.45">
      <c r="A49" s="48" t="s">
        <v>56</v>
      </c>
      <c r="B49" s="43">
        <v>2660683</v>
      </c>
      <c r="C49" s="43">
        <v>2292643</v>
      </c>
      <c r="D49" s="43">
        <v>1151255</v>
      </c>
      <c r="E49" s="44">
        <v>1141388</v>
      </c>
      <c r="F49" s="49">
        <v>367788</v>
      </c>
      <c r="G49" s="44">
        <v>184469</v>
      </c>
      <c r="H49" s="44">
        <v>183319</v>
      </c>
      <c r="I49" s="44">
        <v>252</v>
      </c>
      <c r="J49" s="44">
        <v>124</v>
      </c>
      <c r="K49" s="44">
        <v>128</v>
      </c>
      <c r="L49" s="45"/>
      <c r="M49" s="44">
        <v>2519255</v>
      </c>
      <c r="N49" s="46">
        <v>0.91004801022524517</v>
      </c>
      <c r="O49" s="50">
        <v>350000</v>
      </c>
      <c r="P49" s="46">
        <v>1.0508228571428571</v>
      </c>
      <c r="Q49" s="44">
        <v>720</v>
      </c>
      <c r="R49" s="47">
        <v>0.35</v>
      </c>
    </row>
    <row r="50" spans="1:18" x14ac:dyDescent="0.45">
      <c r="A50" s="48" t="s">
        <v>57</v>
      </c>
      <c r="B50" s="43">
        <v>1692319</v>
      </c>
      <c r="C50" s="43">
        <v>1556616</v>
      </c>
      <c r="D50" s="43">
        <v>781841</v>
      </c>
      <c r="E50" s="44">
        <v>774775</v>
      </c>
      <c r="F50" s="49">
        <v>135606</v>
      </c>
      <c r="G50" s="44">
        <v>68017</v>
      </c>
      <c r="H50" s="44">
        <v>67589</v>
      </c>
      <c r="I50" s="44">
        <v>97</v>
      </c>
      <c r="J50" s="44">
        <v>41</v>
      </c>
      <c r="K50" s="44">
        <v>56</v>
      </c>
      <c r="L50" s="45"/>
      <c r="M50" s="44">
        <v>1673925</v>
      </c>
      <c r="N50" s="46">
        <v>0.92991979927416102</v>
      </c>
      <c r="O50" s="50">
        <v>125500</v>
      </c>
      <c r="P50" s="46">
        <v>1.0805258964143427</v>
      </c>
      <c r="Q50" s="44">
        <v>340</v>
      </c>
      <c r="R50" s="47">
        <v>0.28529411764705881</v>
      </c>
    </row>
    <row r="51" spans="1:18" x14ac:dyDescent="0.45">
      <c r="A51" s="48" t="s">
        <v>58</v>
      </c>
      <c r="B51" s="43">
        <v>1606318</v>
      </c>
      <c r="C51" s="43">
        <v>1543262</v>
      </c>
      <c r="D51" s="43">
        <v>775102</v>
      </c>
      <c r="E51" s="44">
        <v>768160</v>
      </c>
      <c r="F51" s="49">
        <v>63029</v>
      </c>
      <c r="G51" s="44">
        <v>31605</v>
      </c>
      <c r="H51" s="44">
        <v>31424</v>
      </c>
      <c r="I51" s="44">
        <v>27</v>
      </c>
      <c r="J51" s="44">
        <v>10</v>
      </c>
      <c r="K51" s="44">
        <v>17</v>
      </c>
      <c r="L51" s="45"/>
      <c r="M51" s="44">
        <v>1619395</v>
      </c>
      <c r="N51" s="46">
        <v>0.95298676357528578</v>
      </c>
      <c r="O51" s="50">
        <v>55600</v>
      </c>
      <c r="P51" s="46">
        <v>1.1336151079136692</v>
      </c>
      <c r="Q51" s="44">
        <v>200</v>
      </c>
      <c r="R51" s="47">
        <v>0.13500000000000001</v>
      </c>
    </row>
    <row r="52" spans="1:18" x14ac:dyDescent="0.45">
      <c r="A52" s="48" t="s">
        <v>59</v>
      </c>
      <c r="B52" s="43">
        <v>2404227</v>
      </c>
      <c r="C52" s="43">
        <v>2204895</v>
      </c>
      <c r="D52" s="43">
        <v>1108174</v>
      </c>
      <c r="E52" s="44">
        <v>1096721</v>
      </c>
      <c r="F52" s="49">
        <v>199097</v>
      </c>
      <c r="G52" s="44">
        <v>99961</v>
      </c>
      <c r="H52" s="44">
        <v>99136</v>
      </c>
      <c r="I52" s="44">
        <v>235</v>
      </c>
      <c r="J52" s="44">
        <v>115</v>
      </c>
      <c r="K52" s="44">
        <v>120</v>
      </c>
      <c r="L52" s="45"/>
      <c r="M52" s="44">
        <v>2389110</v>
      </c>
      <c r="N52" s="46">
        <v>0.92289388098496927</v>
      </c>
      <c r="O52" s="50">
        <v>197100</v>
      </c>
      <c r="P52" s="46">
        <v>1.0101319127346524</v>
      </c>
      <c r="Q52" s="44">
        <v>340</v>
      </c>
      <c r="R52" s="47">
        <v>0.69117647058823528</v>
      </c>
    </row>
    <row r="53" spans="1:18" x14ac:dyDescent="0.45">
      <c r="A53" s="48" t="s">
        <v>60</v>
      </c>
      <c r="B53" s="43">
        <v>1958476</v>
      </c>
      <c r="C53" s="43">
        <v>1678647</v>
      </c>
      <c r="D53" s="43">
        <v>844595</v>
      </c>
      <c r="E53" s="44">
        <v>834052</v>
      </c>
      <c r="F53" s="49">
        <v>279347</v>
      </c>
      <c r="G53" s="44">
        <v>140481</v>
      </c>
      <c r="H53" s="44">
        <v>138866</v>
      </c>
      <c r="I53" s="44">
        <v>482</v>
      </c>
      <c r="J53" s="44">
        <v>242</v>
      </c>
      <c r="K53" s="44">
        <v>240</v>
      </c>
      <c r="L53" s="45"/>
      <c r="M53" s="44">
        <v>1947225</v>
      </c>
      <c r="N53" s="46">
        <v>0.86207140931325343</v>
      </c>
      <c r="O53" s="50">
        <v>305500</v>
      </c>
      <c r="P53" s="46">
        <v>0.91439279869067103</v>
      </c>
      <c r="Q53" s="44">
        <v>1160</v>
      </c>
      <c r="R53" s="47">
        <v>0.41551724137931034</v>
      </c>
    </row>
    <row r="55" spans="1:18" x14ac:dyDescent="0.45">
      <c r="A55" s="102" t="s">
        <v>127</v>
      </c>
      <c r="B55" s="102"/>
      <c r="C55" s="102"/>
      <c r="D55" s="102"/>
      <c r="E55" s="102"/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</row>
    <row r="56" spans="1:18" x14ac:dyDescent="0.45">
      <c r="A56" s="114" t="s">
        <v>128</v>
      </c>
      <c r="B56" s="114"/>
      <c r="C56" s="114"/>
      <c r="D56" s="114"/>
      <c r="E56" s="114"/>
      <c r="F56" s="114"/>
      <c r="G56" s="114"/>
      <c r="H56" s="114"/>
      <c r="I56" s="114"/>
      <c r="J56" s="114"/>
      <c r="K56" s="114"/>
      <c r="L56" s="114"/>
      <c r="M56" s="114"/>
      <c r="N56" s="114"/>
      <c r="O56" s="114"/>
      <c r="P56" s="114"/>
    </row>
    <row r="57" spans="1:18" x14ac:dyDescent="0.45">
      <c r="A57" s="114" t="s">
        <v>129</v>
      </c>
      <c r="B57" s="114"/>
      <c r="C57" s="114"/>
      <c r="D57" s="114"/>
      <c r="E57" s="114"/>
      <c r="F57" s="114"/>
      <c r="G57" s="114"/>
      <c r="H57" s="114"/>
      <c r="I57" s="114"/>
      <c r="J57" s="114"/>
      <c r="K57" s="114"/>
      <c r="L57" s="114"/>
      <c r="M57" s="114"/>
      <c r="N57" s="114"/>
      <c r="O57" s="114"/>
      <c r="P57" s="114"/>
    </row>
    <row r="58" spans="1:18" x14ac:dyDescent="0.45">
      <c r="A58" s="114" t="s">
        <v>130</v>
      </c>
      <c r="B58" s="114"/>
      <c r="C58" s="114"/>
      <c r="D58" s="114"/>
      <c r="E58" s="114"/>
      <c r="F58" s="114"/>
      <c r="G58" s="114"/>
      <c r="H58" s="114"/>
      <c r="I58" s="114"/>
      <c r="J58" s="114"/>
      <c r="K58" s="114"/>
      <c r="L58" s="114"/>
      <c r="M58" s="114"/>
      <c r="N58" s="114"/>
      <c r="O58" s="114"/>
      <c r="P58" s="114"/>
    </row>
    <row r="59" spans="1:18" ht="18" customHeight="1" x14ac:dyDescent="0.45">
      <c r="A59" s="102" t="s">
        <v>131</v>
      </c>
      <c r="B59" s="102"/>
      <c r="C59" s="102"/>
      <c r="D59" s="102"/>
      <c r="E59" s="102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</row>
    <row r="60" spans="1:18" x14ac:dyDescent="0.45">
      <c r="A60" s="22" t="s">
        <v>132</v>
      </c>
    </row>
    <row r="61" spans="1:18" x14ac:dyDescent="0.45">
      <c r="A61" s="22" t="s">
        <v>133</v>
      </c>
    </row>
  </sheetData>
  <mergeCells count="16">
    <mergeCell ref="A59:P59"/>
    <mergeCell ref="Q2:R2"/>
    <mergeCell ref="A3:A5"/>
    <mergeCell ref="B3:K3"/>
    <mergeCell ref="M3:R3"/>
    <mergeCell ref="B4:B5"/>
    <mergeCell ref="C4:E4"/>
    <mergeCell ref="F4:H4"/>
    <mergeCell ref="I4:K4"/>
    <mergeCell ref="M4:N4"/>
    <mergeCell ref="O4:P4"/>
    <mergeCell ref="Q4:R4"/>
    <mergeCell ref="A55:P55"/>
    <mergeCell ref="A56:P56"/>
    <mergeCell ref="A57:P57"/>
    <mergeCell ref="A58:P58"/>
  </mergeCells>
  <phoneticPr fontId="2"/>
  <pageMargins left="0.7" right="0.7" top="0.75" bottom="0.75" header="0.3" footer="0.3"/>
  <pageSetup paperSize="9" scale="43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9"/>
  <sheetViews>
    <sheetView workbookViewId="0">
      <selection activeCell="E7" sqref="E7"/>
    </sheetView>
  </sheetViews>
  <sheetFormatPr defaultRowHeight="18" x14ac:dyDescent="0.45"/>
  <cols>
    <col min="1" max="1" width="12" customWidth="1"/>
    <col min="2" max="2" width="15.09765625" customWidth="1"/>
    <col min="3" max="5" width="13.8984375" customWidth="1"/>
    <col min="6" max="6" width="17" customWidth="1"/>
  </cols>
  <sheetData>
    <row r="1" spans="1:6" x14ac:dyDescent="0.45">
      <c r="A1" t="s">
        <v>134</v>
      </c>
    </row>
    <row r="2" spans="1:6" x14ac:dyDescent="0.45">
      <c r="D2" s="52" t="s">
        <v>135</v>
      </c>
    </row>
    <row r="3" spans="1:6" ht="36" x14ac:dyDescent="0.45">
      <c r="A3" s="48" t="s">
        <v>3</v>
      </c>
      <c r="B3" s="42" t="s">
        <v>136</v>
      </c>
      <c r="C3" s="53" t="s">
        <v>96</v>
      </c>
      <c r="D3" s="53" t="s">
        <v>97</v>
      </c>
      <c r="E3" s="24"/>
    </row>
    <row r="4" spans="1:6" x14ac:dyDescent="0.45">
      <c r="A4" s="31" t="s">
        <v>13</v>
      </c>
      <c r="B4" s="54">
        <f>SUM(B5:B51)</f>
        <v>12294115</v>
      </c>
      <c r="C4" s="54">
        <f t="shared" ref="C4:D4" si="0">SUM(C5:C51)</f>
        <v>6532164</v>
      </c>
      <c r="D4" s="54">
        <f t="shared" si="0"/>
        <v>5761951</v>
      </c>
      <c r="E4" s="55"/>
    </row>
    <row r="5" spans="1:6" x14ac:dyDescent="0.45">
      <c r="A5" s="48" t="s">
        <v>14</v>
      </c>
      <c r="B5" s="54">
        <f>SUM(C5:D5)</f>
        <v>622010</v>
      </c>
      <c r="C5" s="54">
        <v>329121</v>
      </c>
      <c r="D5" s="54">
        <v>292889</v>
      </c>
      <c r="E5" s="55"/>
    </row>
    <row r="6" spans="1:6" x14ac:dyDescent="0.45">
      <c r="A6" s="48" t="s">
        <v>15</v>
      </c>
      <c r="B6" s="54">
        <f t="shared" ref="B6:B51" si="1">SUM(C6:D6)</f>
        <v>127635</v>
      </c>
      <c r="C6" s="54">
        <v>67672</v>
      </c>
      <c r="D6" s="54">
        <v>59963</v>
      </c>
      <c r="E6" s="55"/>
    </row>
    <row r="7" spans="1:6" x14ac:dyDescent="0.45">
      <c r="A7" s="48" t="s">
        <v>16</v>
      </c>
      <c r="B7" s="54">
        <f t="shared" si="1"/>
        <v>136340</v>
      </c>
      <c r="C7" s="54">
        <v>72438</v>
      </c>
      <c r="D7" s="54">
        <v>63902</v>
      </c>
      <c r="E7" s="55"/>
    </row>
    <row r="8" spans="1:6" x14ac:dyDescent="0.45">
      <c r="A8" s="48" t="s">
        <v>17</v>
      </c>
      <c r="B8" s="54">
        <f t="shared" si="1"/>
        <v>279258</v>
      </c>
      <c r="C8" s="54">
        <v>151012</v>
      </c>
      <c r="D8" s="54">
        <v>128246</v>
      </c>
      <c r="E8" s="55"/>
    </row>
    <row r="9" spans="1:6" x14ac:dyDescent="0.45">
      <c r="A9" s="48" t="s">
        <v>18</v>
      </c>
      <c r="B9" s="54">
        <f t="shared" si="1"/>
        <v>109968</v>
      </c>
      <c r="C9" s="54">
        <v>57783</v>
      </c>
      <c r="D9" s="54">
        <v>52185</v>
      </c>
      <c r="E9" s="55"/>
    </row>
    <row r="10" spans="1:6" x14ac:dyDescent="0.45">
      <c r="A10" s="48" t="s">
        <v>19</v>
      </c>
      <c r="B10" s="54">
        <f t="shared" si="1"/>
        <v>114558</v>
      </c>
      <c r="C10" s="54">
        <v>59511</v>
      </c>
      <c r="D10" s="54">
        <v>55047</v>
      </c>
      <c r="E10" s="55"/>
    </row>
    <row r="11" spans="1:6" x14ac:dyDescent="0.45">
      <c r="A11" s="48" t="s">
        <v>20</v>
      </c>
      <c r="B11" s="54">
        <f t="shared" si="1"/>
        <v>202123</v>
      </c>
      <c r="C11" s="54">
        <v>105214</v>
      </c>
      <c r="D11" s="54">
        <v>96909</v>
      </c>
      <c r="E11" s="55"/>
    </row>
    <row r="12" spans="1:6" x14ac:dyDescent="0.45">
      <c r="A12" s="48" t="s">
        <v>21</v>
      </c>
      <c r="B12" s="54">
        <f t="shared" si="1"/>
        <v>272373</v>
      </c>
      <c r="C12" s="54">
        <v>145190</v>
      </c>
      <c r="D12" s="54">
        <v>127183</v>
      </c>
      <c r="E12" s="55"/>
      <c r="F12" s="1"/>
    </row>
    <row r="13" spans="1:6" x14ac:dyDescent="0.45">
      <c r="A13" s="51" t="s">
        <v>22</v>
      </c>
      <c r="B13" s="54">
        <f t="shared" si="1"/>
        <v>160736</v>
      </c>
      <c r="C13" s="54">
        <v>85170</v>
      </c>
      <c r="D13" s="54">
        <v>75566</v>
      </c>
      <c r="E13" s="24"/>
    </row>
    <row r="14" spans="1:6" x14ac:dyDescent="0.45">
      <c r="A14" s="48" t="s">
        <v>23</v>
      </c>
      <c r="B14" s="54">
        <f t="shared" si="1"/>
        <v>193603</v>
      </c>
      <c r="C14" s="54">
        <v>104105</v>
      </c>
      <c r="D14" s="54">
        <v>89498</v>
      </c>
    </row>
    <row r="15" spans="1:6" x14ac:dyDescent="0.45">
      <c r="A15" s="48" t="s">
        <v>24</v>
      </c>
      <c r="B15" s="54">
        <f t="shared" si="1"/>
        <v>594185</v>
      </c>
      <c r="C15" s="54">
        <v>316629</v>
      </c>
      <c r="D15" s="54">
        <v>277556</v>
      </c>
    </row>
    <row r="16" spans="1:6" x14ac:dyDescent="0.45">
      <c r="A16" s="48" t="s">
        <v>25</v>
      </c>
      <c r="B16" s="54">
        <f t="shared" si="1"/>
        <v>510380</v>
      </c>
      <c r="C16" s="54">
        <v>270761</v>
      </c>
      <c r="D16" s="54">
        <v>239619</v>
      </c>
    </row>
    <row r="17" spans="1:4" x14ac:dyDescent="0.45">
      <c r="A17" s="48" t="s">
        <v>26</v>
      </c>
      <c r="B17" s="54">
        <f t="shared" si="1"/>
        <v>1156429</v>
      </c>
      <c r="C17" s="54">
        <v>610484</v>
      </c>
      <c r="D17" s="54">
        <v>545945</v>
      </c>
    </row>
    <row r="18" spans="1:4" x14ac:dyDescent="0.45">
      <c r="A18" s="48" t="s">
        <v>27</v>
      </c>
      <c r="B18" s="54">
        <f t="shared" si="1"/>
        <v>744461</v>
      </c>
      <c r="C18" s="54">
        <v>396406</v>
      </c>
      <c r="D18" s="54">
        <v>348055</v>
      </c>
    </row>
    <row r="19" spans="1:4" x14ac:dyDescent="0.45">
      <c r="A19" s="48" t="s">
        <v>28</v>
      </c>
      <c r="B19" s="54">
        <f t="shared" si="1"/>
        <v>219377</v>
      </c>
      <c r="C19" s="54">
        <v>120665</v>
      </c>
      <c r="D19" s="54">
        <v>98712</v>
      </c>
    </row>
    <row r="20" spans="1:4" x14ac:dyDescent="0.45">
      <c r="A20" s="48" t="s">
        <v>29</v>
      </c>
      <c r="B20" s="54">
        <f t="shared" si="1"/>
        <v>108367</v>
      </c>
      <c r="C20" s="54">
        <v>56053</v>
      </c>
      <c r="D20" s="54">
        <v>52314</v>
      </c>
    </row>
    <row r="21" spans="1:4" x14ac:dyDescent="0.45">
      <c r="A21" s="48" t="s">
        <v>30</v>
      </c>
      <c r="B21" s="54">
        <f t="shared" si="1"/>
        <v>127843</v>
      </c>
      <c r="C21" s="54">
        <v>66996</v>
      </c>
      <c r="D21" s="54">
        <v>60847</v>
      </c>
    </row>
    <row r="22" spans="1:4" x14ac:dyDescent="0.45">
      <c r="A22" s="48" t="s">
        <v>31</v>
      </c>
      <c r="B22" s="54">
        <f t="shared" si="1"/>
        <v>94396</v>
      </c>
      <c r="C22" s="54">
        <v>48565</v>
      </c>
      <c r="D22" s="54">
        <v>45831</v>
      </c>
    </row>
    <row r="23" spans="1:4" x14ac:dyDescent="0.45">
      <c r="A23" s="48" t="s">
        <v>32</v>
      </c>
      <c r="B23" s="54">
        <f t="shared" si="1"/>
        <v>80670</v>
      </c>
      <c r="C23" s="54">
        <v>42589</v>
      </c>
      <c r="D23" s="54">
        <v>38081</v>
      </c>
    </row>
    <row r="24" spans="1:4" x14ac:dyDescent="0.45">
      <c r="A24" s="48" t="s">
        <v>33</v>
      </c>
      <c r="B24" s="54">
        <f t="shared" si="1"/>
        <v>196409</v>
      </c>
      <c r="C24" s="54">
        <v>104803</v>
      </c>
      <c r="D24" s="54">
        <v>91606</v>
      </c>
    </row>
    <row r="25" spans="1:4" x14ac:dyDescent="0.45">
      <c r="A25" s="48" t="s">
        <v>34</v>
      </c>
      <c r="B25" s="54">
        <f t="shared" si="1"/>
        <v>202127</v>
      </c>
      <c r="C25" s="54">
        <v>104076</v>
      </c>
      <c r="D25" s="54">
        <v>98051</v>
      </c>
    </row>
    <row r="26" spans="1:4" x14ac:dyDescent="0.45">
      <c r="A26" s="48" t="s">
        <v>35</v>
      </c>
      <c r="B26" s="54">
        <f t="shared" si="1"/>
        <v>311028</v>
      </c>
      <c r="C26" s="54">
        <v>163684</v>
      </c>
      <c r="D26" s="54">
        <v>147344</v>
      </c>
    </row>
    <row r="27" spans="1:4" x14ac:dyDescent="0.45">
      <c r="A27" s="48" t="s">
        <v>36</v>
      </c>
      <c r="B27" s="54">
        <f t="shared" si="1"/>
        <v>683602</v>
      </c>
      <c r="C27" s="54">
        <v>377735</v>
      </c>
      <c r="D27" s="54">
        <v>305867</v>
      </c>
    </row>
    <row r="28" spans="1:4" x14ac:dyDescent="0.45">
      <c r="A28" s="48" t="s">
        <v>37</v>
      </c>
      <c r="B28" s="54">
        <f t="shared" si="1"/>
        <v>170728</v>
      </c>
      <c r="C28" s="54">
        <v>89383</v>
      </c>
      <c r="D28" s="54">
        <v>81345</v>
      </c>
    </row>
    <row r="29" spans="1:4" x14ac:dyDescent="0.45">
      <c r="A29" s="48" t="s">
        <v>38</v>
      </c>
      <c r="B29" s="54">
        <f t="shared" si="1"/>
        <v>121154</v>
      </c>
      <c r="C29" s="54">
        <v>63126</v>
      </c>
      <c r="D29" s="54">
        <v>58028</v>
      </c>
    </row>
    <row r="30" spans="1:4" x14ac:dyDescent="0.45">
      <c r="A30" s="48" t="s">
        <v>39</v>
      </c>
      <c r="B30" s="54">
        <f t="shared" si="1"/>
        <v>262814</v>
      </c>
      <c r="C30" s="54">
        <v>141663</v>
      </c>
      <c r="D30" s="54">
        <v>121151</v>
      </c>
    </row>
    <row r="31" spans="1:4" x14ac:dyDescent="0.45">
      <c r="A31" s="48" t="s">
        <v>40</v>
      </c>
      <c r="B31" s="54">
        <f t="shared" si="1"/>
        <v>788849</v>
      </c>
      <c r="C31" s="54">
        <v>419978</v>
      </c>
      <c r="D31" s="54">
        <v>368871</v>
      </c>
    </row>
    <row r="32" spans="1:4" x14ac:dyDescent="0.45">
      <c r="A32" s="48" t="s">
        <v>41</v>
      </c>
      <c r="B32" s="54">
        <f t="shared" si="1"/>
        <v>503825</v>
      </c>
      <c r="C32" s="54">
        <v>265713</v>
      </c>
      <c r="D32" s="54">
        <v>238112</v>
      </c>
    </row>
    <row r="33" spans="1:4" x14ac:dyDescent="0.45">
      <c r="A33" s="48" t="s">
        <v>42</v>
      </c>
      <c r="B33" s="54">
        <f t="shared" si="1"/>
        <v>138127</v>
      </c>
      <c r="C33" s="54">
        <v>71939</v>
      </c>
      <c r="D33" s="54">
        <v>66188</v>
      </c>
    </row>
    <row r="34" spans="1:4" x14ac:dyDescent="0.45">
      <c r="A34" s="48" t="s">
        <v>43</v>
      </c>
      <c r="B34" s="54">
        <f t="shared" si="1"/>
        <v>101989</v>
      </c>
      <c r="C34" s="54">
        <v>53764</v>
      </c>
      <c r="D34" s="54">
        <v>48225</v>
      </c>
    </row>
    <row r="35" spans="1:4" x14ac:dyDescent="0.45">
      <c r="A35" s="48" t="s">
        <v>44</v>
      </c>
      <c r="B35" s="54">
        <f t="shared" si="1"/>
        <v>64807</v>
      </c>
      <c r="C35" s="54">
        <v>33734</v>
      </c>
      <c r="D35" s="54">
        <v>31073</v>
      </c>
    </row>
    <row r="36" spans="1:4" x14ac:dyDescent="0.45">
      <c r="A36" s="48" t="s">
        <v>45</v>
      </c>
      <c r="B36" s="54">
        <f t="shared" si="1"/>
        <v>75967</v>
      </c>
      <c r="C36" s="54">
        <v>40916</v>
      </c>
      <c r="D36" s="54">
        <v>35051</v>
      </c>
    </row>
    <row r="37" spans="1:4" x14ac:dyDescent="0.45">
      <c r="A37" s="48" t="s">
        <v>46</v>
      </c>
      <c r="B37" s="54">
        <f t="shared" si="1"/>
        <v>245459</v>
      </c>
      <c r="C37" s="54">
        <v>132914</v>
      </c>
      <c r="D37" s="54">
        <v>112545</v>
      </c>
    </row>
    <row r="38" spans="1:4" x14ac:dyDescent="0.45">
      <c r="A38" s="48" t="s">
        <v>47</v>
      </c>
      <c r="B38" s="54">
        <f t="shared" si="1"/>
        <v>317115</v>
      </c>
      <c r="C38" s="54">
        <v>166219</v>
      </c>
      <c r="D38" s="54">
        <v>150896</v>
      </c>
    </row>
    <row r="39" spans="1:4" x14ac:dyDescent="0.45">
      <c r="A39" s="48" t="s">
        <v>48</v>
      </c>
      <c r="B39" s="54">
        <f t="shared" si="1"/>
        <v>185631</v>
      </c>
      <c r="C39" s="54">
        <v>101685</v>
      </c>
      <c r="D39" s="54">
        <v>83946</v>
      </c>
    </row>
    <row r="40" spans="1:4" x14ac:dyDescent="0.45">
      <c r="A40" s="48" t="s">
        <v>49</v>
      </c>
      <c r="B40" s="54">
        <f t="shared" si="1"/>
        <v>98243</v>
      </c>
      <c r="C40" s="54">
        <v>51317</v>
      </c>
      <c r="D40" s="54">
        <v>46926</v>
      </c>
    </row>
    <row r="41" spans="1:4" x14ac:dyDescent="0.45">
      <c r="A41" s="48" t="s">
        <v>50</v>
      </c>
      <c r="B41" s="54">
        <f t="shared" si="1"/>
        <v>104837</v>
      </c>
      <c r="C41" s="54">
        <v>54695</v>
      </c>
      <c r="D41" s="54">
        <v>50142</v>
      </c>
    </row>
    <row r="42" spans="1:4" x14ac:dyDescent="0.45">
      <c r="A42" s="48" t="s">
        <v>51</v>
      </c>
      <c r="B42" s="54">
        <f t="shared" si="1"/>
        <v>158805</v>
      </c>
      <c r="C42" s="54">
        <v>81880</v>
      </c>
      <c r="D42" s="54">
        <v>76925</v>
      </c>
    </row>
    <row r="43" spans="1:4" x14ac:dyDescent="0.45">
      <c r="A43" s="48" t="s">
        <v>52</v>
      </c>
      <c r="B43" s="54">
        <f t="shared" si="1"/>
        <v>86080</v>
      </c>
      <c r="C43" s="54">
        <v>44293</v>
      </c>
      <c r="D43" s="54">
        <v>41787</v>
      </c>
    </row>
    <row r="44" spans="1:4" x14ac:dyDescent="0.45">
      <c r="A44" s="48" t="s">
        <v>53</v>
      </c>
      <c r="B44" s="54">
        <f t="shared" si="1"/>
        <v>524934</v>
      </c>
      <c r="C44" s="54">
        <v>284356</v>
      </c>
      <c r="D44" s="54">
        <v>240578</v>
      </c>
    </row>
    <row r="45" spans="1:4" x14ac:dyDescent="0.45">
      <c r="A45" s="48" t="s">
        <v>54</v>
      </c>
      <c r="B45" s="54">
        <f t="shared" si="1"/>
        <v>116046</v>
      </c>
      <c r="C45" s="54">
        <v>60085</v>
      </c>
      <c r="D45" s="54">
        <v>55961</v>
      </c>
    </row>
    <row r="46" spans="1:4" x14ac:dyDescent="0.45">
      <c r="A46" s="48" t="s">
        <v>55</v>
      </c>
      <c r="B46" s="54">
        <f t="shared" si="1"/>
        <v>151179</v>
      </c>
      <c r="C46" s="54">
        <v>80004</v>
      </c>
      <c r="D46" s="54">
        <v>71175</v>
      </c>
    </row>
    <row r="47" spans="1:4" x14ac:dyDescent="0.45">
      <c r="A47" s="48" t="s">
        <v>56</v>
      </c>
      <c r="B47" s="54">
        <f t="shared" si="1"/>
        <v>234197</v>
      </c>
      <c r="C47" s="54">
        <v>121032</v>
      </c>
      <c r="D47" s="54">
        <v>113165</v>
      </c>
    </row>
    <row r="48" spans="1:4" x14ac:dyDescent="0.45">
      <c r="A48" s="48" t="s">
        <v>57</v>
      </c>
      <c r="B48" s="54">
        <f t="shared" si="1"/>
        <v>139125</v>
      </c>
      <c r="C48" s="54">
        <v>73914</v>
      </c>
      <c r="D48" s="54">
        <v>65211</v>
      </c>
    </row>
    <row r="49" spans="1:4" x14ac:dyDescent="0.45">
      <c r="A49" s="48" t="s">
        <v>58</v>
      </c>
      <c r="B49" s="54">
        <f t="shared" si="1"/>
        <v>117802</v>
      </c>
      <c r="C49" s="54">
        <v>61886</v>
      </c>
      <c r="D49" s="54">
        <v>55916</v>
      </c>
    </row>
    <row r="50" spans="1:4" x14ac:dyDescent="0.45">
      <c r="A50" s="48" t="s">
        <v>59</v>
      </c>
      <c r="B50" s="54">
        <f t="shared" si="1"/>
        <v>204871</v>
      </c>
      <c r="C50" s="54">
        <v>109133</v>
      </c>
      <c r="D50" s="54">
        <v>95738</v>
      </c>
    </row>
    <row r="51" spans="1:4" x14ac:dyDescent="0.45">
      <c r="A51" s="48" t="s">
        <v>60</v>
      </c>
      <c r="B51" s="54">
        <f t="shared" si="1"/>
        <v>133653</v>
      </c>
      <c r="C51" s="54">
        <v>71873</v>
      </c>
      <c r="D51" s="54">
        <v>61780</v>
      </c>
    </row>
    <row r="53" spans="1:4" x14ac:dyDescent="0.45">
      <c r="A53" s="24" t="s">
        <v>137</v>
      </c>
    </row>
    <row r="54" spans="1:4" x14ac:dyDescent="0.45">
      <c r="A54" t="s">
        <v>138</v>
      </c>
    </row>
    <row r="55" spans="1:4" x14ac:dyDescent="0.45">
      <c r="A55" t="s">
        <v>139</v>
      </c>
    </row>
    <row r="56" spans="1:4" x14ac:dyDescent="0.45">
      <c r="A56" t="s">
        <v>140</v>
      </c>
    </row>
    <row r="57" spans="1:4" x14ac:dyDescent="0.45">
      <c r="A57" s="22" t="s">
        <v>141</v>
      </c>
    </row>
    <row r="58" spans="1:4" x14ac:dyDescent="0.45">
      <c r="A58" t="s">
        <v>142</v>
      </c>
    </row>
    <row r="59" spans="1:4" x14ac:dyDescent="0.45">
      <c r="A59" t="s">
        <v>143</v>
      </c>
    </row>
  </sheetData>
  <phoneticPr fontId="2"/>
  <pageMargins left="0.7" right="0.7" top="0.75" bottom="0.75" header="0.3" footer="0.3"/>
  <pageSetup paperSize="9" scale="65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89559dea-130d-4237-8e78-1ce7f44b9a24">DIGI-808455956-3765454</_dlc_DocId>
    <_dlc_DocIdUrl xmlns="89559dea-130d-4237-8e78-1ce7f44b9a24">
      <Url>https://digitalgojp.sharepoint.com/sites/digi_portal/_layouts/15/DocIdRedir.aspx?ID=DIGI-808455956-3765454</Url>
      <Description>DIGI-808455956-3765454</Description>
    </_dlc_DocIdUrl>
    <_Flow_SignoffStatus xmlns="0e1d05ab-b491-48cc-a1d7-91236226a3a4" xsi:nil="true"/>
    <_ip_UnifiedCompliancePolicyUIAction xmlns="http://schemas.microsoft.com/sharepoint/v3" xsi:nil="true"/>
    <_ip_UnifiedCompliancePolicyProperties xmlns="http://schemas.microsoft.com/sharepoint/v3" xsi:nil="true"/>
    <d1ca xmlns="0e1d05ab-b491-48cc-a1d7-91236226a3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8684AFC7BA4E946AF96F6A5CBEE62BB" ma:contentTypeVersion="36" ma:contentTypeDescription="新しいドキュメントを作成します。" ma:contentTypeScope="" ma:versionID="2912107b7264d4aefd251cad6a34db0d">
  <xsd:schema xmlns:xsd="http://www.w3.org/2001/XMLSchema" xmlns:xs="http://www.w3.org/2001/XMLSchema" xmlns:p="http://schemas.microsoft.com/office/2006/metadata/properties" xmlns:ns1="http://schemas.microsoft.com/sharepoint/v3" xmlns:ns2="89559dea-130d-4237-8e78-1ce7f44b9a24" xmlns:ns3="0e1d05ab-b491-48cc-a1d7-91236226a3a4" targetNamespace="http://schemas.microsoft.com/office/2006/metadata/properties" ma:root="true" ma:fieldsID="3bdf01f10b0338da7a5a85bd71431d3e" ns1:_="" ns2:_="" ns3:_="">
    <xsd:import namespace="http://schemas.microsoft.com/sharepoint/v3"/>
    <xsd:import namespace="89559dea-130d-4237-8e78-1ce7f44b9a24"/>
    <xsd:import namespace="0e1d05ab-b491-48cc-a1d7-91236226a3a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  <xsd:element ref="ns2:SharedWithUsers" minOccurs="0"/>
                <xsd:element ref="ns2:SharedWithDetails" minOccurs="0"/>
                <xsd:element ref="ns3:d1ca" minOccurs="0"/>
                <xsd:element ref="ns3:_Flow_SignoffStatu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統合コンプライアンス ポリシーのプロパティ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統合コンプライアンス ポリシーの UI アクション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559dea-130d-4237-8e78-1ce7f44b9a2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ドキュメント ID 値" ma:description="このアイテムに割り当てられているドキュメント ID の値です。" ma:internalName="_dlc_DocId" ma:readOnly="true">
      <xsd:simpleType>
        <xsd:restriction base="dms:Text"/>
      </xsd:simpleType>
    </xsd:element>
    <xsd:element name="_dlc_DocIdUrl" ma:index="9" nillable="true" ma:displayName="ドキュメントID:" ma:description="このドキュメントへの常時接続リンクです。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 を保持" ma:description="追加時に ID を保持します。" ma:hidden="true" ma:internalName="_dlc_DocIdPersistId" ma:readOnly="true">
      <xsd:simpleType>
        <xsd:restriction base="dms:Boolean"/>
      </xsd:simpleType>
    </xsd:element>
    <xsd:element name="SharedWithUsers" ma:index="23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d05ab-b491-48cc-a1d7-91236226a3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d1ca" ma:index="25" nillable="true" ma:displayName="数値" ma:internalName="d1ca">
      <xsd:simpleType>
        <xsd:restriction base="dms:Number"/>
      </xsd:simpleType>
    </xsd:element>
    <xsd:element name="_Flow_SignoffStatus" ma:index="26" nillable="true" ma:displayName="承認の状態" ma:internalName="_x627f__x8a8d__x306e__x72b6__x614b_">
      <xsd:simpleType>
        <xsd:restriction base="dms:Text"/>
      </xsd:simpleType>
    </xsd:element>
    <xsd:element name="MediaLengthInSeconds" ma:index="2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F5390EB-78ED-43AD-AF36-DFF0F92F84BD}">
  <ds:schemaRefs>
    <ds:schemaRef ds:uri="http://schemas.microsoft.com/office/2006/metadata/properties"/>
    <ds:schemaRef ds:uri="http://schemas.microsoft.com/office/infopath/2007/PartnerControls"/>
    <ds:schemaRef ds:uri="89559dea-130d-4237-8e78-1ce7f44b9a24"/>
    <ds:schemaRef ds:uri="0e1d05ab-b491-48cc-a1d7-91236226a3a4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DAD25C75-A965-48B1-8C44-1E2B6840A9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9559dea-130d-4237-8e78-1ce7f44b9a24"/>
    <ds:schemaRef ds:uri="0e1d05ab-b491-48cc-a1d7-91236226a3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BAFB1BC-8910-4B68-9034-56928B707243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898BCFA4-BF63-4501-BA08-F3AF0A93B1D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</vt:i4>
      </vt:variant>
    </vt:vector>
  </HeadingPairs>
  <TitlesOfParts>
    <vt:vector size="8" baseType="lpstr">
      <vt:lpstr>進捗状況 (都道府県別)</vt:lpstr>
      <vt:lpstr>進捗状況（政令市・特別区）</vt:lpstr>
      <vt:lpstr>総接種回数</vt:lpstr>
      <vt:lpstr>一般接種</vt:lpstr>
      <vt:lpstr>医療従事者等</vt:lpstr>
      <vt:lpstr>'進捗状況 (都道府県別)'!Print_Area</vt:lpstr>
      <vt:lpstr>'進捗状況（政令市・特別区）'!Print_Area</vt:lpstr>
      <vt:lpstr>総接種回数!Print_Area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2022-02-15T03:37:26Z</dcterms:created>
  <dcterms:modified xsi:type="dcterms:W3CDTF">2022-05-25T07:01:31Z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0x010100E8684AFC7BA4E946AF96F6A5CBEE62BB</vt:lpwstr>
  </property>
  <property fmtid="{D5CDD505-2E9C-101B-9397-08002B2CF9AE}" pid="3" name="_dlc_DocIdItemGuid">
    <vt:lpwstr>4e78c23e-dd68-424b-87c8-43bdab9eecbd</vt:lpwstr>
  </property>
</Properties>
</file>