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<sst xmlns="http://schemas.openxmlformats.org/spreadsheetml/2006/main" count="351" uniqueCount="152">
  <si>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</si>
  <si>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（6月23日公表時点）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</si>
  <si>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</si>
  <si>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</si>
  <si>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</si>
  <si>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</si>
  <si>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</si>
  <si>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</si>
  <si>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</si>
  <si>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</si>
  <si>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</si>
  <si>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</si>
  <si>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</si>
  <si>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</si>
  <si>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</si>
  <si>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</si>
  <si>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</si>
  <si>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</si>
  <si>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</si>
  <si>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</si>
  <si>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</si>
  <si>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</si>
  <si>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</si>
  <si>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</si>
  <si>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</si>
  <si>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</si>
  <si>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</si>
  <si>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</si>
  <si>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</si>
  <si>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</si>
  <si>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</si>
  <si>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</si>
  <si>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</si>
  <si>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</si>
  <si>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</si>
  <si>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</si>
  <si>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</si>
  <si>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</si>
  <si>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</si>
  <si>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</si>
  <si>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</si>
  <si>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</si>
  <si>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</si>
  <si>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</si>
  <si>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</si>
  <si>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</si>
  <si>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</si>
  <si>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</si>
  <si>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</si>
  <si>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</si>
  <si>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</si>
  <si>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</si>
  <si>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</si>
  <si>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</si>
  <si>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</si>
  <si>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</si>
  <si>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</si>
  <si>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</si>
  <si>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</si>
  <si>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</si>
  <si>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</si>
  <si>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</si>
  <si>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</si>
  <si>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</si>
  <si>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</si>
  <si>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</si>
  <si>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</si>
  <si>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</si>
  <si>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</si>
  <si>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</si>
  <si>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</si>
  <si>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</si>
  <si>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</si>
  <si>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</si>
  <si>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</si>
  <si>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</si>
  <si>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</si>
  <si>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</si>
  <si>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</si>
  <si>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</si>
  <si>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</si>
  <si>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</si>
  <si>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</si>
  <si>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</si>
  <si>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</si>
  <si>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</si>
  <si>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</si>
  <si>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</si>
  <si>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</si>
  <si>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</si>
  <si>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</si>
  <si>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</si>
  <si>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</si>
  <si>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</si>
  <si>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</si>
  <si>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接種回数（6月22日まで）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</si>
  <si>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</si>
  <si>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</si>
  <si>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</si>
  <si>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</si>
  <si>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</si>
  <si>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</si>
  <si>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</si>
  <si>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</si>
  <si>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</si>
  <si>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</si>
  <si>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</si>
  <si>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</si>
  <si>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</si>
  <si>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</si>
  <si>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</si>
  <si>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</si>
  <si>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</si>
  <si>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</si>
  <si>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</si>
  <si>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</si>
  <si>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</si>
  <si>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</si>
  <si>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</si>
  <si>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（6月22日まで）</t>
  </si>
  <si>
    <t>ワクチン供給量
（6月22日まで）※4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</si>
  <si>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</si>
  <si>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</si>
  <si>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</si>
  <si>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</si>
  <si>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</si>
  <si>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</si>
  <si>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</si>
  <si>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</si>
  <si>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</si>
  <si>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</si>
  <si>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</si>
  <si>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</si>
  <si>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</si>
  <si>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</si>
  <si>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</si>
  <si>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</si>
  <si>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</si>
  <si>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</si>
  <si>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</si>
  <si>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</si>
  <si>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</si>
  <si>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</si>
  <si>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</si>
  <si>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</si>
  <si>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</si>
  <si>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</si>
  <si>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</si>
  <si>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</si>
  <si>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</si>
  <si>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</si>
  <si>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 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</si>
</sst>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12" sqref="B1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44734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77176145</v>
      </c>
      <c r="D10" s="11">
        <f>C10/$B10</f>
        <v>0.60938947266187504</v>
      </c>
      <c r="E10" s="21">
        <f>SUM(E11:E57)</f>
        <v>670766</v>
      </c>
      <c r="F10" s="11">
        <f>E10/$B10</f>
        <v>5.2964259748853127E-3</v>
      </c>
      <c r="G10" s="21">
        <f>SUM(G11:G57)</f>
        <v>78400</v>
      </c>
      <c r="H10" s="11">
        <f>G10/$B10</f>
        <v>6.1905313690766755E-4</v>
      </c>
    </row>
    <row r="11" spans="1:8" x14ac:dyDescent="0.45">
      <c r="A11" s="12" t="s">
        <v>14</v>
      </c>
      <c r="B11" s="20">
        <v>5226603</v>
      </c>
      <c r="C11" s="21">
        <v>3311989</v>
      </c>
      <c r="D11" s="11">
        <f t="shared" ref="D11:D57" si="0">C11/$B11</f>
        <v>0.63367908371843051</v>
      </c>
      <c r="E11" s="21">
        <v>33095</v>
      </c>
      <c r="F11" s="11">
        <f t="shared" ref="F11:F57" si="1">E11/$B11</f>
        <v>6.3320286618287255E-3</v>
      </c>
      <c r="G11" s="21">
        <v>5284</v>
      </c>
      <c r="H11" s="11">
        <f t="shared" ref="H11:H57" si="2">G11/$B11</f>
        <v>1.0109817026470156E-3</v>
      </c>
    </row>
    <row r="12" spans="1:8" x14ac:dyDescent="0.45">
      <c r="A12" s="12" t="s">
        <v>15</v>
      </c>
      <c r="B12" s="20">
        <v>1259615</v>
      </c>
      <c r="C12" s="21">
        <v>850091</v>
      </c>
      <c r="D12" s="11">
        <f t="shared" si="0"/>
        <v>0.67488161065087349</v>
      </c>
      <c r="E12" s="21">
        <v>9400</v>
      </c>
      <c r="F12" s="11">
        <f t="shared" si="1"/>
        <v>7.4625976985031144E-3</v>
      </c>
      <c r="G12" s="21">
        <v>1332</v>
      </c>
      <c r="H12" s="11">
        <f t="shared" si="2"/>
        <v>1.0574659717453349E-3</v>
      </c>
    </row>
    <row r="13" spans="1:8" x14ac:dyDescent="0.45">
      <c r="A13" s="12" t="s">
        <v>16</v>
      </c>
      <c r="B13" s="20">
        <v>1220823</v>
      </c>
      <c r="C13" s="21">
        <v>834842</v>
      </c>
      <c r="D13" s="11">
        <f t="shared" si="0"/>
        <v>0.68383541266833936</v>
      </c>
      <c r="E13" s="21">
        <v>7787</v>
      </c>
      <c r="F13" s="11">
        <f t="shared" si="1"/>
        <v>6.3784840226634E-3</v>
      </c>
      <c r="G13" s="21">
        <v>396</v>
      </c>
      <c r="H13" s="11">
        <f t="shared" si="2"/>
        <v>3.2437134621480753E-4</v>
      </c>
    </row>
    <row r="14" spans="1:8" x14ac:dyDescent="0.45">
      <c r="A14" s="12" t="s">
        <v>17</v>
      </c>
      <c r="B14" s="20">
        <v>2281989</v>
      </c>
      <c r="C14" s="21">
        <v>1458597</v>
      </c>
      <c r="D14" s="11">
        <f t="shared" si="0"/>
        <v>0.63917792767625081</v>
      </c>
      <c r="E14" s="21">
        <v>12696</v>
      </c>
      <c r="F14" s="11">
        <f t="shared" si="1"/>
        <v>5.5635675719733968E-3</v>
      </c>
      <c r="G14" s="21">
        <v>1384</v>
      </c>
      <c r="H14" s="11">
        <f t="shared" si="2"/>
        <v>6.0648846247725124E-4</v>
      </c>
    </row>
    <row r="15" spans="1:8" x14ac:dyDescent="0.45">
      <c r="A15" s="12" t="s">
        <v>18</v>
      </c>
      <c r="B15" s="20">
        <v>971288</v>
      </c>
      <c r="C15" s="21">
        <v>692504</v>
      </c>
      <c r="D15" s="11">
        <f t="shared" si="0"/>
        <v>0.7129749363731458</v>
      </c>
      <c r="E15" s="21">
        <v>7604</v>
      </c>
      <c r="F15" s="11">
        <f t="shared" si="1"/>
        <v>7.82877992933095E-3</v>
      </c>
      <c r="G15" s="21">
        <v>1190</v>
      </c>
      <c r="H15" s="11">
        <f t="shared" si="2"/>
        <v>1.2251772903608404E-3</v>
      </c>
    </row>
    <row r="16" spans="1:8" x14ac:dyDescent="0.45">
      <c r="A16" s="12" t="s">
        <v>19</v>
      </c>
      <c r="B16" s="20">
        <v>1069562</v>
      </c>
      <c r="C16" s="21">
        <v>745174</v>
      </c>
      <c r="D16" s="11">
        <f t="shared" si="0"/>
        <v>0.69670949416677108</v>
      </c>
      <c r="E16" s="21">
        <v>6219</v>
      </c>
      <c r="F16" s="11">
        <f t="shared" si="1"/>
        <v>5.8145296859836082E-3</v>
      </c>
      <c r="G16" s="21">
        <v>1147</v>
      </c>
      <c r="H16" s="11">
        <f t="shared" si="2"/>
        <v>1.0724015999072516E-3</v>
      </c>
    </row>
    <row r="17" spans="1:8" x14ac:dyDescent="0.45">
      <c r="A17" s="12" t="s">
        <v>20</v>
      </c>
      <c r="B17" s="20">
        <v>1862059.0000000002</v>
      </c>
      <c r="C17" s="21">
        <v>1258302</v>
      </c>
      <c r="D17" s="11">
        <f t="shared" si="0"/>
        <v>0.67575839433659179</v>
      </c>
      <c r="E17" s="21">
        <v>11157</v>
      </c>
      <c r="F17" s="11">
        <f t="shared" si="1"/>
        <v>5.9917542892035103E-3</v>
      </c>
      <c r="G17" s="21">
        <v>965</v>
      </c>
      <c r="H17" s="11">
        <f t="shared" si="2"/>
        <v>5.1824351430325238E-4</v>
      </c>
    </row>
    <row r="18" spans="1:8" x14ac:dyDescent="0.45">
      <c r="A18" s="12" t="s">
        <v>21</v>
      </c>
      <c r="B18" s="20">
        <v>2907675</v>
      </c>
      <c r="C18" s="21">
        <v>1889434</v>
      </c>
      <c r="D18" s="11">
        <f t="shared" si="0"/>
        <v>0.6498092118273191</v>
      </c>
      <c r="E18" s="21">
        <v>15982</v>
      </c>
      <c r="F18" s="11">
        <f t="shared" si="1"/>
        <v>5.4964877436439767E-3</v>
      </c>
      <c r="G18" s="21">
        <v>1930</v>
      </c>
      <c r="H18" s="11">
        <f t="shared" si="2"/>
        <v>6.6376056471235609E-4</v>
      </c>
    </row>
    <row r="19" spans="1:8" x14ac:dyDescent="0.45">
      <c r="A19" s="12" t="s">
        <v>22</v>
      </c>
      <c r="B19" s="20">
        <v>1955401</v>
      </c>
      <c r="C19" s="21">
        <v>1252163</v>
      </c>
      <c r="D19" s="11">
        <f t="shared" si="0"/>
        <v>0.64036123536809075</v>
      </c>
      <c r="E19" s="21">
        <v>13897</v>
      </c>
      <c r="F19" s="11">
        <f t="shared" si="1"/>
        <v>7.1069821484186623E-3</v>
      </c>
      <c r="G19" s="21">
        <v>1205</v>
      </c>
      <c r="H19" s="11">
        <f t="shared" si="2"/>
        <v>6.1624188593541684E-4</v>
      </c>
    </row>
    <row r="20" spans="1:8" x14ac:dyDescent="0.45">
      <c r="A20" s="12" t="s">
        <v>23</v>
      </c>
      <c r="B20" s="20">
        <v>1958101</v>
      </c>
      <c r="C20" s="21">
        <v>1251719</v>
      </c>
      <c r="D20" s="11">
        <f t="shared" si="0"/>
        <v>0.63925149928425551</v>
      </c>
      <c r="E20" s="21">
        <v>9285</v>
      </c>
      <c r="F20" s="11">
        <f t="shared" si="1"/>
        <v>4.7418391594713453E-3</v>
      </c>
      <c r="G20" s="21">
        <v>1099</v>
      </c>
      <c r="H20" s="11">
        <f t="shared" si="2"/>
        <v>5.6125807606451355E-4</v>
      </c>
    </row>
    <row r="21" spans="1:8" x14ac:dyDescent="0.45">
      <c r="A21" s="12" t="s">
        <v>24</v>
      </c>
      <c r="B21" s="20">
        <v>7393799</v>
      </c>
      <c r="C21" s="21">
        <v>4510975</v>
      </c>
      <c r="D21" s="11">
        <f t="shared" si="0"/>
        <v>0.61010246559312742</v>
      </c>
      <c r="E21" s="21">
        <v>47525</v>
      </c>
      <c r="F21" s="11">
        <f t="shared" si="1"/>
        <v>6.4276835223678651E-3</v>
      </c>
      <c r="G21" s="21">
        <v>7913</v>
      </c>
      <c r="H21" s="11">
        <f t="shared" si="2"/>
        <v>1.0702211407153481E-3</v>
      </c>
    </row>
    <row r="22" spans="1:8" x14ac:dyDescent="0.45">
      <c r="A22" s="12" t="s">
        <v>25</v>
      </c>
      <c r="B22" s="20">
        <v>6322892.0000000009</v>
      </c>
      <c r="C22" s="21">
        <v>3937936</v>
      </c>
      <c r="D22" s="11">
        <f t="shared" si="0"/>
        <v>0.62280614630140751</v>
      </c>
      <c r="E22" s="21">
        <v>37643</v>
      </c>
      <c r="F22" s="11">
        <f t="shared" si="1"/>
        <v>5.9534466190471064E-3</v>
      </c>
      <c r="G22" s="21">
        <v>3634</v>
      </c>
      <c r="H22" s="11">
        <f t="shared" si="2"/>
        <v>5.7473700325737015E-4</v>
      </c>
    </row>
    <row r="23" spans="1:8" x14ac:dyDescent="0.45">
      <c r="A23" s="12" t="s">
        <v>26</v>
      </c>
      <c r="B23" s="20">
        <v>13843329.000000002</v>
      </c>
      <c r="C23" s="21">
        <v>8220753</v>
      </c>
      <c r="D23" s="11">
        <f t="shared" si="0"/>
        <v>0.5938422037069262</v>
      </c>
      <c r="E23" s="21">
        <v>65836</v>
      </c>
      <c r="F23" s="11">
        <f t="shared" si="1"/>
        <v>4.7557924831519924E-3</v>
      </c>
      <c r="G23" s="21">
        <v>8879</v>
      </c>
      <c r="H23" s="11">
        <f t="shared" si="2"/>
        <v>6.4139196576199257E-4</v>
      </c>
    </row>
    <row r="24" spans="1:8" x14ac:dyDescent="0.45">
      <c r="A24" s="12" t="s">
        <v>27</v>
      </c>
      <c r="B24" s="20">
        <v>9220206</v>
      </c>
      <c r="C24" s="21">
        <v>5578971</v>
      </c>
      <c r="D24" s="11">
        <f t="shared" si="0"/>
        <v>0.60508094938442802</v>
      </c>
      <c r="E24" s="21">
        <v>51300</v>
      </c>
      <c r="F24" s="11">
        <f t="shared" si="1"/>
        <v>5.5638670112142831E-3</v>
      </c>
      <c r="G24" s="21">
        <v>5081</v>
      </c>
      <c r="H24" s="11">
        <f t="shared" si="2"/>
        <v>5.5107228623742243E-4</v>
      </c>
    </row>
    <row r="25" spans="1:8" x14ac:dyDescent="0.45">
      <c r="A25" s="12" t="s">
        <v>28</v>
      </c>
      <c r="B25" s="20">
        <v>2213174</v>
      </c>
      <c r="C25" s="21">
        <v>1537793</v>
      </c>
      <c r="D25" s="11">
        <f t="shared" si="0"/>
        <v>0.6948360137973788</v>
      </c>
      <c r="E25" s="21">
        <v>10059</v>
      </c>
      <c r="F25" s="11">
        <f t="shared" si="1"/>
        <v>4.5450561049424944E-3</v>
      </c>
      <c r="G25" s="21">
        <v>774</v>
      </c>
      <c r="H25" s="11">
        <f t="shared" si="2"/>
        <v>3.4972397109309979E-4</v>
      </c>
    </row>
    <row r="26" spans="1:8" x14ac:dyDescent="0.45">
      <c r="A26" s="12" t="s">
        <v>29</v>
      </c>
      <c r="B26" s="20">
        <v>1047674</v>
      </c>
      <c r="C26" s="21">
        <v>687104</v>
      </c>
      <c r="D26" s="11">
        <f t="shared" si="0"/>
        <v>0.65583759833688726</v>
      </c>
      <c r="E26" s="21">
        <v>7529</v>
      </c>
      <c r="F26" s="11">
        <f t="shared" si="1"/>
        <v>7.1863957681492525E-3</v>
      </c>
      <c r="G26" s="21">
        <v>701</v>
      </c>
      <c r="H26" s="11">
        <f t="shared" si="2"/>
        <v>6.6910126623358028E-4</v>
      </c>
    </row>
    <row r="27" spans="1:8" x14ac:dyDescent="0.45">
      <c r="A27" s="12" t="s">
        <v>30</v>
      </c>
      <c r="B27" s="20">
        <v>1132656</v>
      </c>
      <c r="C27" s="21">
        <v>703520</v>
      </c>
      <c r="D27" s="11">
        <f t="shared" si="0"/>
        <v>0.62112415420039269</v>
      </c>
      <c r="E27" s="21">
        <v>5611</v>
      </c>
      <c r="F27" s="11">
        <f t="shared" si="1"/>
        <v>4.9538430026415791E-3</v>
      </c>
      <c r="G27" s="21">
        <v>495</v>
      </c>
      <c r="H27" s="11">
        <f t="shared" si="2"/>
        <v>4.3702589312200703E-4</v>
      </c>
    </row>
    <row r="28" spans="1:8" x14ac:dyDescent="0.45">
      <c r="A28" s="12" t="s">
        <v>31</v>
      </c>
      <c r="B28" s="20">
        <v>774582.99999999988</v>
      </c>
      <c r="C28" s="21">
        <v>491943</v>
      </c>
      <c r="D28" s="11">
        <f t="shared" si="0"/>
        <v>0.63510688977165786</v>
      </c>
      <c r="E28" s="21">
        <v>3880</v>
      </c>
      <c r="F28" s="11">
        <f t="shared" si="1"/>
        <v>5.0091468570831023E-3</v>
      </c>
      <c r="G28" s="21">
        <v>150</v>
      </c>
      <c r="H28" s="11">
        <f t="shared" si="2"/>
        <v>1.9365258468104777E-4</v>
      </c>
    </row>
    <row r="29" spans="1:8" x14ac:dyDescent="0.45">
      <c r="A29" s="12" t="s">
        <v>32</v>
      </c>
      <c r="B29" s="20">
        <v>820997</v>
      </c>
      <c r="C29" s="21">
        <v>517483</v>
      </c>
      <c r="D29" s="11">
        <f t="shared" si="0"/>
        <v>0.63031046398464308</v>
      </c>
      <c r="E29" s="21">
        <v>3026</v>
      </c>
      <c r="F29" s="11">
        <f t="shared" si="1"/>
        <v>3.6857625545525744E-3</v>
      </c>
      <c r="G29" s="21">
        <v>305</v>
      </c>
      <c r="H29" s="11">
        <f t="shared" si="2"/>
        <v>3.7149953044895415E-4</v>
      </c>
    </row>
    <row r="30" spans="1:8" x14ac:dyDescent="0.45">
      <c r="A30" s="12" t="s">
        <v>33</v>
      </c>
      <c r="B30" s="20">
        <v>2071737</v>
      </c>
      <c r="C30" s="21">
        <v>1366439</v>
      </c>
      <c r="D30" s="11">
        <f t="shared" si="0"/>
        <v>0.65956200038904556</v>
      </c>
      <c r="E30" s="21">
        <v>11631</v>
      </c>
      <c r="F30" s="11">
        <f t="shared" si="1"/>
        <v>5.6141295927040931E-3</v>
      </c>
      <c r="G30" s="21">
        <v>1103</v>
      </c>
      <c r="H30" s="11">
        <f t="shared" si="2"/>
        <v>5.3240348557756121E-4</v>
      </c>
    </row>
    <row r="31" spans="1:8" x14ac:dyDescent="0.45">
      <c r="A31" s="12" t="s">
        <v>34</v>
      </c>
      <c r="B31" s="20">
        <v>2016791</v>
      </c>
      <c r="C31" s="21">
        <v>1289814</v>
      </c>
      <c r="D31" s="11">
        <f t="shared" si="0"/>
        <v>0.63953776072979307</v>
      </c>
      <c r="E31" s="21">
        <v>9363</v>
      </c>
      <c r="F31" s="11">
        <f t="shared" si="1"/>
        <v>4.6425236923409519E-3</v>
      </c>
      <c r="G31" s="21">
        <v>543</v>
      </c>
      <c r="H31" s="11">
        <f t="shared" si="2"/>
        <v>2.6923959894704013E-4</v>
      </c>
    </row>
    <row r="32" spans="1:8" x14ac:dyDescent="0.45">
      <c r="A32" s="12" t="s">
        <v>35</v>
      </c>
      <c r="B32" s="20">
        <v>3686259.9999999995</v>
      </c>
      <c r="C32" s="21">
        <v>2319475</v>
      </c>
      <c r="D32" s="11">
        <f t="shared" si="0"/>
        <v>0.62922175863883723</v>
      </c>
      <c r="E32" s="21">
        <v>21951</v>
      </c>
      <c r="F32" s="11">
        <f t="shared" si="1"/>
        <v>5.9548159923608216E-3</v>
      </c>
      <c r="G32" s="21">
        <v>1957</v>
      </c>
      <c r="H32" s="11">
        <f t="shared" si="2"/>
        <v>5.3089038754727022E-4</v>
      </c>
    </row>
    <row r="33" spans="1:8" x14ac:dyDescent="0.45">
      <c r="A33" s="12" t="s">
        <v>36</v>
      </c>
      <c r="B33" s="20">
        <v>7558801.9999999991</v>
      </c>
      <c r="C33" s="21">
        <v>4377594</v>
      </c>
      <c r="D33" s="11">
        <f t="shared" si="0"/>
        <v>0.57913859894729358</v>
      </c>
      <c r="E33" s="21">
        <v>34925</v>
      </c>
      <c r="F33" s="11">
        <f t="shared" si="1"/>
        <v>4.6204411757312875E-3</v>
      </c>
      <c r="G33" s="21">
        <v>2987</v>
      </c>
      <c r="H33" s="11">
        <f t="shared" si="2"/>
        <v>3.9516844071322416E-4</v>
      </c>
    </row>
    <row r="34" spans="1:8" x14ac:dyDescent="0.45">
      <c r="A34" s="12" t="s">
        <v>37</v>
      </c>
      <c r="B34" s="20">
        <v>1800557</v>
      </c>
      <c r="C34" s="21">
        <v>1107541</v>
      </c>
      <c r="D34" s="11">
        <f t="shared" si="0"/>
        <v>0.61511021311738534</v>
      </c>
      <c r="E34" s="21">
        <v>9973</v>
      </c>
      <c r="F34" s="11">
        <f t="shared" si="1"/>
        <v>5.538841591796316E-3</v>
      </c>
      <c r="G34" s="21">
        <v>1973</v>
      </c>
      <c r="H34" s="11">
        <f t="shared" si="2"/>
        <v>1.0957720305438817E-3</v>
      </c>
    </row>
    <row r="35" spans="1:8" x14ac:dyDescent="0.45">
      <c r="A35" s="12" t="s">
        <v>38</v>
      </c>
      <c r="B35" s="20">
        <v>1418843</v>
      </c>
      <c r="C35" s="21">
        <v>847845</v>
      </c>
      <c r="D35" s="11">
        <f t="shared" si="0"/>
        <v>0.59756082949276279</v>
      </c>
      <c r="E35" s="21">
        <v>6328</v>
      </c>
      <c r="F35" s="11">
        <f t="shared" si="1"/>
        <v>4.4599719630713189E-3</v>
      </c>
      <c r="G35" s="21">
        <v>725</v>
      </c>
      <c r="H35" s="11">
        <f t="shared" si="2"/>
        <v>5.1097972080068059E-4</v>
      </c>
    </row>
    <row r="36" spans="1:8" x14ac:dyDescent="0.45">
      <c r="A36" s="12" t="s">
        <v>39</v>
      </c>
      <c r="B36" s="20">
        <v>2530542</v>
      </c>
      <c r="C36" s="21">
        <v>1457456</v>
      </c>
      <c r="D36" s="11">
        <f t="shared" si="0"/>
        <v>0.57594618069962877</v>
      </c>
      <c r="E36" s="21">
        <v>12382</v>
      </c>
      <c r="F36" s="11">
        <f t="shared" si="1"/>
        <v>4.8930229176200194E-3</v>
      </c>
      <c r="G36" s="21">
        <v>1141</v>
      </c>
      <c r="H36" s="11">
        <f t="shared" si="2"/>
        <v>4.5089154813474742E-4</v>
      </c>
    </row>
    <row r="37" spans="1:8" x14ac:dyDescent="0.45">
      <c r="A37" s="12" t="s">
        <v>40</v>
      </c>
      <c r="B37" s="20">
        <v>8839511</v>
      </c>
      <c r="C37" s="21">
        <v>4788535</v>
      </c>
      <c r="D37" s="11">
        <f t="shared" si="0"/>
        <v>0.54171944579287246</v>
      </c>
      <c r="E37" s="21">
        <v>49775</v>
      </c>
      <c r="F37" s="11">
        <f t="shared" si="1"/>
        <v>5.6309675953794278E-3</v>
      </c>
      <c r="G37" s="21">
        <v>6533</v>
      </c>
      <c r="H37" s="11">
        <f t="shared" si="2"/>
        <v>7.3906803215698243E-4</v>
      </c>
    </row>
    <row r="38" spans="1:8" x14ac:dyDescent="0.45">
      <c r="A38" s="12" t="s">
        <v>41</v>
      </c>
      <c r="B38" s="20">
        <v>5523625</v>
      </c>
      <c r="C38" s="21">
        <v>3214098</v>
      </c>
      <c r="D38" s="11">
        <f t="shared" si="0"/>
        <v>0.58188200683428004</v>
      </c>
      <c r="E38" s="21">
        <v>29365</v>
      </c>
      <c r="F38" s="11">
        <f t="shared" si="1"/>
        <v>5.3162551766276671E-3</v>
      </c>
      <c r="G38" s="21">
        <v>3412</v>
      </c>
      <c r="H38" s="11">
        <f t="shared" si="2"/>
        <v>6.1771028989114933E-4</v>
      </c>
    </row>
    <row r="39" spans="1:8" x14ac:dyDescent="0.45">
      <c r="A39" s="12" t="s">
        <v>42</v>
      </c>
      <c r="B39" s="20">
        <v>1344738.9999999998</v>
      </c>
      <c r="C39" s="21">
        <v>820951</v>
      </c>
      <c r="D39" s="11">
        <f t="shared" si="0"/>
        <v>0.61049095772488204</v>
      </c>
      <c r="E39" s="21">
        <v>5057</v>
      </c>
      <c r="F39" s="11">
        <f t="shared" si="1"/>
        <v>3.7605810495568289E-3</v>
      </c>
      <c r="G39" s="21">
        <v>332</v>
      </c>
      <c r="H39" s="11">
        <f t="shared" si="2"/>
        <v>2.4688805783129668E-4</v>
      </c>
    </row>
    <row r="40" spans="1:8" x14ac:dyDescent="0.45">
      <c r="A40" s="12" t="s">
        <v>43</v>
      </c>
      <c r="B40" s="20">
        <v>944432</v>
      </c>
      <c r="C40" s="21">
        <v>581456</v>
      </c>
      <c r="D40" s="11">
        <f t="shared" si="0"/>
        <v>0.61566740644112017</v>
      </c>
      <c r="E40" s="21">
        <v>3147</v>
      </c>
      <c r="F40" s="11">
        <f t="shared" si="1"/>
        <v>3.3321615531875242E-3</v>
      </c>
      <c r="G40" s="21">
        <v>705</v>
      </c>
      <c r="H40" s="11">
        <f t="shared" si="2"/>
        <v>7.464804242126484E-4</v>
      </c>
    </row>
    <row r="41" spans="1:8" x14ac:dyDescent="0.45">
      <c r="A41" s="12" t="s">
        <v>44</v>
      </c>
      <c r="B41" s="20">
        <v>556788</v>
      </c>
      <c r="C41" s="21">
        <v>338752</v>
      </c>
      <c r="D41" s="11">
        <f t="shared" si="0"/>
        <v>0.60840391675107941</v>
      </c>
      <c r="E41" s="21">
        <v>2776</v>
      </c>
      <c r="F41" s="11">
        <f t="shared" si="1"/>
        <v>4.9857396351932872E-3</v>
      </c>
      <c r="G41" s="21">
        <v>123</v>
      </c>
      <c r="H41" s="11">
        <f t="shared" si="2"/>
        <v>2.2090993340373715E-4</v>
      </c>
    </row>
    <row r="42" spans="1:8" x14ac:dyDescent="0.45">
      <c r="A42" s="12" t="s">
        <v>45</v>
      </c>
      <c r="B42" s="20">
        <v>672814.99999999988</v>
      </c>
      <c r="C42" s="21">
        <v>433511</v>
      </c>
      <c r="D42" s="11">
        <f t="shared" si="0"/>
        <v>0.64432421988213706</v>
      </c>
      <c r="E42" s="21">
        <v>4710</v>
      </c>
      <c r="F42" s="11">
        <f t="shared" si="1"/>
        <v>7.0004384563364386E-3</v>
      </c>
      <c r="G42" s="21">
        <v>270</v>
      </c>
      <c r="H42" s="11">
        <f t="shared" si="2"/>
        <v>4.012990197899869E-4</v>
      </c>
    </row>
    <row r="43" spans="1:8" x14ac:dyDescent="0.45">
      <c r="A43" s="12" t="s">
        <v>46</v>
      </c>
      <c r="B43" s="20">
        <v>1893791</v>
      </c>
      <c r="C43" s="21">
        <v>1130297</v>
      </c>
      <c r="D43" s="11">
        <f t="shared" si="0"/>
        <v>0.59684357988817138</v>
      </c>
      <c r="E43" s="21">
        <v>11835</v>
      </c>
      <c r="F43" s="11">
        <f t="shared" si="1"/>
        <v>6.2493696506108649E-3</v>
      </c>
      <c r="G43" s="21">
        <v>1612</v>
      </c>
      <c r="H43" s="11">
        <f t="shared" si="2"/>
        <v>8.512026934334359E-4</v>
      </c>
    </row>
    <row r="44" spans="1:8" x14ac:dyDescent="0.45">
      <c r="A44" s="12" t="s">
        <v>47</v>
      </c>
      <c r="B44" s="20">
        <v>2812432.9999999995</v>
      </c>
      <c r="C44" s="21">
        <v>1663991</v>
      </c>
      <c r="D44" s="11">
        <f t="shared" si="0"/>
        <v>0.59165533898940892</v>
      </c>
      <c r="E44" s="21">
        <v>10562</v>
      </c>
      <c r="F44" s="11">
        <f t="shared" si="1"/>
        <v>3.7554672413529504E-3</v>
      </c>
      <c r="G44" s="21">
        <v>796</v>
      </c>
      <c r="H44" s="11">
        <f t="shared" si="2"/>
        <v>2.8302896460111231E-4</v>
      </c>
    </row>
    <row r="45" spans="1:8" x14ac:dyDescent="0.45">
      <c r="A45" s="12" t="s">
        <v>48</v>
      </c>
      <c r="B45" s="20">
        <v>1356110</v>
      </c>
      <c r="C45" s="21">
        <v>877278</v>
      </c>
      <c r="D45" s="11">
        <f t="shared" si="0"/>
        <v>0.64690769922793878</v>
      </c>
      <c r="E45" s="21">
        <v>4589</v>
      </c>
      <c r="F45" s="11">
        <f t="shared" si="1"/>
        <v>3.3839437803717988E-3</v>
      </c>
      <c r="G45" s="21">
        <v>606</v>
      </c>
      <c r="H45" s="11">
        <f t="shared" si="2"/>
        <v>4.4686640464269123E-4</v>
      </c>
    </row>
    <row r="46" spans="1:8" x14ac:dyDescent="0.45">
      <c r="A46" s="12" t="s">
        <v>49</v>
      </c>
      <c r="B46" s="20">
        <v>734949</v>
      </c>
      <c r="C46" s="21">
        <v>465377</v>
      </c>
      <c r="D46" s="11">
        <f t="shared" si="0"/>
        <v>0.63320992340965154</v>
      </c>
      <c r="E46" s="21">
        <v>3379</v>
      </c>
      <c r="F46" s="11">
        <f t="shared" si="1"/>
        <v>4.5975979285637503E-3</v>
      </c>
      <c r="G46" s="21">
        <v>369</v>
      </c>
      <c r="H46" s="11">
        <f t="shared" si="2"/>
        <v>5.0207565422906897E-4</v>
      </c>
    </row>
    <row r="47" spans="1:8" x14ac:dyDescent="0.45">
      <c r="A47" s="12" t="s">
        <v>50</v>
      </c>
      <c r="B47" s="20">
        <v>973896</v>
      </c>
      <c r="C47" s="21">
        <v>593833</v>
      </c>
      <c r="D47" s="11">
        <f t="shared" si="0"/>
        <v>0.60974991169488324</v>
      </c>
      <c r="E47" s="21">
        <v>6161</v>
      </c>
      <c r="F47" s="11">
        <f t="shared" si="1"/>
        <v>6.3261374931204151E-3</v>
      </c>
      <c r="G47" s="21">
        <v>1917</v>
      </c>
      <c r="H47" s="11">
        <f t="shared" si="2"/>
        <v>1.9683826609822814E-3</v>
      </c>
    </row>
    <row r="48" spans="1:8" x14ac:dyDescent="0.45">
      <c r="A48" s="12" t="s">
        <v>51</v>
      </c>
      <c r="B48" s="20">
        <v>1356219</v>
      </c>
      <c r="C48" s="21">
        <v>857219</v>
      </c>
      <c r="D48" s="11">
        <f t="shared" si="0"/>
        <v>0.63206532278341476</v>
      </c>
      <c r="E48" s="21">
        <v>7135</v>
      </c>
      <c r="F48" s="11">
        <f t="shared" si="1"/>
        <v>5.2609497433674058E-3</v>
      </c>
      <c r="G48" s="21">
        <v>224</v>
      </c>
      <c r="H48" s="11">
        <f t="shared" si="2"/>
        <v>1.6516506552407835E-4</v>
      </c>
    </row>
    <row r="49" spans="1:8" x14ac:dyDescent="0.45">
      <c r="A49" s="12" t="s">
        <v>52</v>
      </c>
      <c r="B49" s="20">
        <v>701167</v>
      </c>
      <c r="C49" s="21">
        <v>429788</v>
      </c>
      <c r="D49" s="11">
        <f t="shared" si="0"/>
        <v>0.6129609636505996</v>
      </c>
      <c r="E49" s="21">
        <v>3570</v>
      </c>
      <c r="F49" s="11">
        <f t="shared" si="1"/>
        <v>5.0915117225996086E-3</v>
      </c>
      <c r="G49" s="21">
        <v>344</v>
      </c>
      <c r="H49" s="11">
        <f t="shared" si="2"/>
        <v>4.9061065338214715E-4</v>
      </c>
    </row>
    <row r="50" spans="1:8" x14ac:dyDescent="0.45">
      <c r="A50" s="12" t="s">
        <v>53</v>
      </c>
      <c r="B50" s="20">
        <v>5124170</v>
      </c>
      <c r="C50" s="21">
        <v>2969823</v>
      </c>
      <c r="D50" s="11">
        <f t="shared" si="0"/>
        <v>0.5795715208511818</v>
      </c>
      <c r="E50" s="21">
        <v>18950</v>
      </c>
      <c r="F50" s="11">
        <f t="shared" si="1"/>
        <v>3.6981598971150449E-3</v>
      </c>
      <c r="G50" s="21">
        <v>1598</v>
      </c>
      <c r="H50" s="11">
        <f t="shared" si="2"/>
        <v>3.1185538340843493E-4</v>
      </c>
    </row>
    <row r="51" spans="1:8" x14ac:dyDescent="0.45">
      <c r="A51" s="12" t="s">
        <v>54</v>
      </c>
      <c r="B51" s="20">
        <v>818222</v>
      </c>
      <c r="C51" s="21">
        <v>484241</v>
      </c>
      <c r="D51" s="11">
        <f t="shared" si="0"/>
        <v>0.59182104612195707</v>
      </c>
      <c r="E51" s="21">
        <v>3711</v>
      </c>
      <c r="F51" s="11">
        <f t="shared" si="1"/>
        <v>4.5354439259760798E-3</v>
      </c>
      <c r="G51" s="21">
        <v>289</v>
      </c>
      <c r="H51" s="11">
        <f t="shared" si="2"/>
        <v>3.5320487593831502E-4</v>
      </c>
    </row>
    <row r="52" spans="1:8" x14ac:dyDescent="0.45">
      <c r="A52" s="12" t="s">
        <v>55</v>
      </c>
      <c r="B52" s="20">
        <v>1335937.9999999998</v>
      </c>
      <c r="C52" s="21">
        <v>859914</v>
      </c>
      <c r="D52" s="11">
        <f t="shared" si="0"/>
        <v>0.6436780748807206</v>
      </c>
      <c r="E52" s="21">
        <v>6077</v>
      </c>
      <c r="F52" s="11">
        <f t="shared" si="1"/>
        <v>4.5488637945772939E-3</v>
      </c>
      <c r="G52" s="21">
        <v>542</v>
      </c>
      <c r="H52" s="11">
        <f t="shared" si="2"/>
        <v>4.0570745049545718E-4</v>
      </c>
    </row>
    <row r="53" spans="1:8" x14ac:dyDescent="0.45">
      <c r="A53" s="12" t="s">
        <v>56</v>
      </c>
      <c r="B53" s="20">
        <v>1758645</v>
      </c>
      <c r="C53" s="21">
        <v>1129327</v>
      </c>
      <c r="D53" s="11">
        <f t="shared" si="0"/>
        <v>0.6421574564508471</v>
      </c>
      <c r="E53" s="21">
        <v>6483</v>
      </c>
      <c r="F53" s="11">
        <f t="shared" si="1"/>
        <v>3.6863608061888558E-3</v>
      </c>
      <c r="G53" s="21">
        <v>625</v>
      </c>
      <c r="H53" s="11">
        <f t="shared" si="2"/>
        <v>3.5538724415672292E-4</v>
      </c>
    </row>
    <row r="54" spans="1:8" x14ac:dyDescent="0.45">
      <c r="A54" s="12" t="s">
        <v>57</v>
      </c>
      <c r="B54" s="20">
        <v>1141741</v>
      </c>
      <c r="C54" s="21">
        <v>703799</v>
      </c>
      <c r="D54" s="11">
        <f t="shared" si="0"/>
        <v>0.61642614218110758</v>
      </c>
      <c r="E54" s="21">
        <v>7049</v>
      </c>
      <c r="F54" s="11">
        <f t="shared" si="1"/>
        <v>6.1739045895697888E-3</v>
      </c>
      <c r="G54" s="21">
        <v>744</v>
      </c>
      <c r="H54" s="11">
        <f t="shared" si="2"/>
        <v>6.5163640440345054E-4</v>
      </c>
    </row>
    <row r="55" spans="1:8" x14ac:dyDescent="0.45">
      <c r="A55" s="12" t="s">
        <v>58</v>
      </c>
      <c r="B55" s="20">
        <v>1087241</v>
      </c>
      <c r="C55" s="21">
        <v>656299</v>
      </c>
      <c r="D55" s="11">
        <f t="shared" si="0"/>
        <v>0.6036370960992089</v>
      </c>
      <c r="E55" s="21">
        <v>5739</v>
      </c>
      <c r="F55" s="11">
        <f t="shared" si="1"/>
        <v>5.2784985113696042E-3</v>
      </c>
      <c r="G55" s="21">
        <v>475</v>
      </c>
      <c r="H55" s="11">
        <f t="shared" si="2"/>
        <v>4.3688565828551353E-4</v>
      </c>
    </row>
    <row r="56" spans="1:8" x14ac:dyDescent="0.45">
      <c r="A56" s="12" t="s">
        <v>59</v>
      </c>
      <c r="B56" s="20">
        <v>1617517</v>
      </c>
      <c r="C56" s="21">
        <v>1008762</v>
      </c>
      <c r="D56" s="11">
        <f t="shared" si="0"/>
        <v>0.62364846860960343</v>
      </c>
      <c r="E56" s="21">
        <v>7857</v>
      </c>
      <c r="F56" s="11">
        <f t="shared" si="1"/>
        <v>4.8574450840393026E-3</v>
      </c>
      <c r="G56" s="21">
        <v>1376</v>
      </c>
      <c r="H56" s="11">
        <f t="shared" si="2"/>
        <v>8.5068657701897418E-4</v>
      </c>
    </row>
    <row r="57" spans="1:8" x14ac:dyDescent="0.45">
      <c r="A57" s="12" t="s">
        <v>60</v>
      </c>
      <c r="B57" s="20">
        <v>1485118</v>
      </c>
      <c r="C57" s="21">
        <v>671437</v>
      </c>
      <c r="D57" s="11">
        <f t="shared" si="0"/>
        <v>0.45211020269096464</v>
      </c>
      <c r="E57" s="21">
        <v>6755</v>
      </c>
      <c r="F57" s="11">
        <f t="shared" si="1"/>
        <v>4.5484601223606475E-3</v>
      </c>
      <c r="G57" s="21">
        <v>1215</v>
      </c>
      <c r="H57" s="11">
        <f t="shared" si="2"/>
        <v>8.1811680957338069E-4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（6月23日公表時点）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44734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15974476</v>
      </c>
      <c r="D10" s="11">
        <f>C10/$B10</f>
        <v>0.57985616336719203</v>
      </c>
      <c r="E10" s="21">
        <f>SUM(E11:E30)</f>
        <v>149562</v>
      </c>
      <c r="F10" s="11">
        <f>E10/$B10</f>
        <v>5.4289384832105908E-3</v>
      </c>
      <c r="G10" s="21">
        <f>SUM(G11:G30)</f>
        <v>15186</v>
      </c>
      <c r="H10" s="11">
        <f>G10/$B10</f>
        <v>5.5123533923079413E-4</v>
      </c>
    </row>
    <row r="11" spans="1:8" x14ac:dyDescent="0.45">
      <c r="A11" s="12" t="s">
        <v>70</v>
      </c>
      <c r="B11" s="20">
        <v>1961575</v>
      </c>
      <c r="C11" s="21">
        <v>1157464</v>
      </c>
      <c r="D11" s="11">
        <f t="shared" ref="D11:D30" si="0">C11/$B11</f>
        <v>0.5900686947988224</v>
      </c>
      <c r="E11" s="21">
        <v>14284</v>
      </c>
      <c r="F11" s="11">
        <f t="shared" ref="F11:F30" si="1">E11/$B11</f>
        <v>7.281903572384436E-3</v>
      </c>
      <c r="G11" s="21">
        <v>2891</v>
      </c>
      <c r="H11" s="11">
        <f t="shared" ref="H11:H30" si="2">G11/$B11</f>
        <v>1.4738156838254974E-3</v>
      </c>
    </row>
    <row r="12" spans="1:8" x14ac:dyDescent="0.45">
      <c r="A12" s="12" t="s">
        <v>71</v>
      </c>
      <c r="B12" s="20">
        <v>1065932</v>
      </c>
      <c r="C12" s="21">
        <v>637235</v>
      </c>
      <c r="D12" s="11">
        <f t="shared" si="0"/>
        <v>0.59781956072244757</v>
      </c>
      <c r="E12" s="21">
        <v>6324</v>
      </c>
      <c r="F12" s="11">
        <f t="shared" si="1"/>
        <v>5.9328362409609616E-3</v>
      </c>
      <c r="G12" s="21">
        <v>858</v>
      </c>
      <c r="H12" s="11">
        <f t="shared" si="2"/>
        <v>8.0492939512088948E-4</v>
      </c>
    </row>
    <row r="13" spans="1:8" x14ac:dyDescent="0.45">
      <c r="A13" s="12" t="s">
        <v>72</v>
      </c>
      <c r="B13" s="20">
        <v>1324589</v>
      </c>
      <c r="C13" s="21">
        <v>793361</v>
      </c>
      <c r="D13" s="11">
        <f t="shared" si="0"/>
        <v>0.5989488060069954</v>
      </c>
      <c r="E13" s="21">
        <v>10499</v>
      </c>
      <c r="F13" s="11">
        <f t="shared" si="1"/>
        <v>7.9262322124070191E-3</v>
      </c>
      <c r="G13" s="21">
        <v>907</v>
      </c>
      <c r="H13" s="11">
        <f t="shared" si="2"/>
        <v>6.8474070070036815E-4</v>
      </c>
    </row>
    <row r="14" spans="1:8" x14ac:dyDescent="0.45">
      <c r="A14" s="12" t="s">
        <v>73</v>
      </c>
      <c r="B14" s="20">
        <v>974726</v>
      </c>
      <c r="C14" s="21">
        <v>604941</v>
      </c>
      <c r="D14" s="11">
        <f t="shared" si="0"/>
        <v>0.62062671971405292</v>
      </c>
      <c r="E14" s="21">
        <v>5530</v>
      </c>
      <c r="F14" s="11">
        <f t="shared" si="1"/>
        <v>5.6733892396427302E-3</v>
      </c>
      <c r="G14" s="21">
        <v>546</v>
      </c>
      <c r="H14" s="11">
        <f t="shared" si="2"/>
        <v>5.6015741859763663E-4</v>
      </c>
    </row>
    <row r="15" spans="1:8" x14ac:dyDescent="0.45">
      <c r="A15" s="12" t="s">
        <v>74</v>
      </c>
      <c r="B15" s="20">
        <v>3759920</v>
      </c>
      <c r="C15" s="21">
        <v>2282701</v>
      </c>
      <c r="D15" s="11">
        <f t="shared" si="0"/>
        <v>0.60711424711164064</v>
      </c>
      <c r="E15" s="21">
        <v>20154</v>
      </c>
      <c r="F15" s="11">
        <f t="shared" si="1"/>
        <v>5.3602204302219195E-3</v>
      </c>
      <c r="G15" s="21">
        <v>1892</v>
      </c>
      <c r="H15" s="11">
        <f t="shared" si="2"/>
        <v>5.0320219579139981E-4</v>
      </c>
    </row>
    <row r="16" spans="1:8" x14ac:dyDescent="0.45">
      <c r="A16" s="12" t="s">
        <v>75</v>
      </c>
      <c r="B16" s="20">
        <v>1521562.0000000002</v>
      </c>
      <c r="C16" s="21">
        <v>880387</v>
      </c>
      <c r="D16" s="11">
        <f t="shared" si="0"/>
        <v>0.57860737847028243</v>
      </c>
      <c r="E16" s="21">
        <v>7497</v>
      </c>
      <c r="F16" s="11">
        <f t="shared" si="1"/>
        <v>4.9271735229980762E-3</v>
      </c>
      <c r="G16" s="21">
        <v>750</v>
      </c>
      <c r="H16" s="11">
        <f t="shared" si="2"/>
        <v>4.9291451810705043E-4</v>
      </c>
    </row>
    <row r="17" spans="1:8" x14ac:dyDescent="0.45">
      <c r="A17" s="12" t="s">
        <v>76</v>
      </c>
      <c r="B17" s="20">
        <v>718601</v>
      </c>
      <c r="C17" s="21">
        <v>441844</v>
      </c>
      <c r="D17" s="11">
        <f t="shared" si="0"/>
        <v>0.61486694285145715</v>
      </c>
      <c r="E17" s="21">
        <v>4637</v>
      </c>
      <c r="F17" s="11">
        <f t="shared" si="1"/>
        <v>6.4528159576733128E-3</v>
      </c>
      <c r="G17" s="21">
        <v>108</v>
      </c>
      <c r="H17" s="11">
        <f t="shared" si="2"/>
        <v>1.5029202575560013E-4</v>
      </c>
    </row>
    <row r="18" spans="1:8" x14ac:dyDescent="0.45">
      <c r="A18" s="12" t="s">
        <v>77</v>
      </c>
      <c r="B18" s="20">
        <v>784774</v>
      </c>
      <c r="C18" s="21">
        <v>517503</v>
      </c>
      <c r="D18" s="11">
        <f t="shared" si="0"/>
        <v>0.65942933889247091</v>
      </c>
      <c r="E18" s="21">
        <v>3919</v>
      </c>
      <c r="F18" s="11">
        <f t="shared" si="1"/>
        <v>4.9937943917611948E-3</v>
      </c>
      <c r="G18" s="21">
        <v>308</v>
      </c>
      <c r="H18" s="11">
        <f t="shared" si="2"/>
        <v>3.9246967916877981E-4</v>
      </c>
    </row>
    <row r="19" spans="1:8" x14ac:dyDescent="0.45">
      <c r="A19" s="12" t="s">
        <v>78</v>
      </c>
      <c r="B19" s="20">
        <v>694295.99999999988</v>
      </c>
      <c r="C19" s="21">
        <v>434596</v>
      </c>
      <c r="D19" s="11">
        <f t="shared" si="0"/>
        <v>0.6259520435088205</v>
      </c>
      <c r="E19" s="21">
        <v>4344</v>
      </c>
      <c r="F19" s="11">
        <f t="shared" si="1"/>
        <v>6.256697431642989E-3</v>
      </c>
      <c r="G19" s="21">
        <v>485</v>
      </c>
      <c r="H19" s="11">
        <f t="shared" si="2"/>
        <v>6.9854932190305014E-4</v>
      </c>
    </row>
    <row r="20" spans="1:8" x14ac:dyDescent="0.45">
      <c r="A20" s="12" t="s">
        <v>79</v>
      </c>
      <c r="B20" s="20">
        <v>799966</v>
      </c>
      <c r="C20" s="21">
        <v>496610</v>
      </c>
      <c r="D20" s="11">
        <f t="shared" si="0"/>
        <v>0.62078888352754991</v>
      </c>
      <c r="E20" s="21">
        <v>2576</v>
      </c>
      <c r="F20" s="11">
        <f t="shared" si="1"/>
        <v>3.2201368558163724E-3</v>
      </c>
      <c r="G20" s="21">
        <v>198</v>
      </c>
      <c r="H20" s="11">
        <f t="shared" si="2"/>
        <v>2.4751051919706587E-4</v>
      </c>
    </row>
    <row r="21" spans="1:8" x14ac:dyDescent="0.45">
      <c r="A21" s="12" t="s">
        <v>80</v>
      </c>
      <c r="B21" s="20">
        <v>2300944</v>
      </c>
      <c r="C21" s="21">
        <v>1296225</v>
      </c>
      <c r="D21" s="11">
        <f t="shared" si="0"/>
        <v>0.56334487062701222</v>
      </c>
      <c r="E21" s="21">
        <v>11296</v>
      </c>
      <c r="F21" s="11">
        <f t="shared" si="1"/>
        <v>4.909289404696507E-3</v>
      </c>
      <c r="G21" s="21">
        <v>1013</v>
      </c>
      <c r="H21" s="11">
        <f t="shared" si="2"/>
        <v>4.4025408701819777E-4</v>
      </c>
    </row>
    <row r="22" spans="1:8" x14ac:dyDescent="0.45">
      <c r="A22" s="12" t="s">
        <v>81</v>
      </c>
      <c r="B22" s="20">
        <v>1400720</v>
      </c>
      <c r="C22" s="21">
        <v>779173</v>
      </c>
      <c r="D22" s="11">
        <f t="shared" si="0"/>
        <v>0.55626606316751381</v>
      </c>
      <c r="E22" s="21">
        <v>6252</v>
      </c>
      <c r="F22" s="11">
        <f t="shared" si="1"/>
        <v>4.4634188131817921E-3</v>
      </c>
      <c r="G22" s="21">
        <v>465</v>
      </c>
      <c r="H22" s="11">
        <f t="shared" si="2"/>
        <v>3.3197212861956708E-4</v>
      </c>
    </row>
    <row r="23" spans="1:8" x14ac:dyDescent="0.45">
      <c r="A23" s="12" t="s">
        <v>82</v>
      </c>
      <c r="B23" s="20">
        <v>2739963</v>
      </c>
      <c r="C23" s="21">
        <v>1389014</v>
      </c>
      <c r="D23" s="11">
        <f t="shared" si="0"/>
        <v>0.50694626168309576</v>
      </c>
      <c r="E23" s="21">
        <v>17780</v>
      </c>
      <c r="F23" s="11">
        <f t="shared" si="1"/>
        <v>6.4891387219462452E-3</v>
      </c>
      <c r="G23" s="21">
        <v>1795</v>
      </c>
      <c r="H23" s="11">
        <f t="shared" si="2"/>
        <v>6.5511833553956748E-4</v>
      </c>
    </row>
    <row r="24" spans="1:8" x14ac:dyDescent="0.45">
      <c r="A24" s="12" t="s">
        <v>83</v>
      </c>
      <c r="B24" s="20">
        <v>831479.00000000012</v>
      </c>
      <c r="C24" s="21">
        <v>462755</v>
      </c>
      <c r="D24" s="11">
        <f t="shared" si="0"/>
        <v>0.55654442264927906</v>
      </c>
      <c r="E24" s="21">
        <v>3544</v>
      </c>
      <c r="F24" s="11">
        <f t="shared" si="1"/>
        <v>4.2622844353254856E-3</v>
      </c>
      <c r="G24" s="21">
        <v>538</v>
      </c>
      <c r="H24" s="11">
        <f t="shared" si="2"/>
        <v>6.4703979294726619E-4</v>
      </c>
    </row>
    <row r="25" spans="1:8" x14ac:dyDescent="0.45">
      <c r="A25" s="12" t="s">
        <v>84</v>
      </c>
      <c r="B25" s="20">
        <v>1526835</v>
      </c>
      <c r="C25" s="21">
        <v>848439</v>
      </c>
      <c r="D25" s="11">
        <f t="shared" si="0"/>
        <v>0.55568479894684097</v>
      </c>
      <c r="E25" s="21">
        <v>9046</v>
      </c>
      <c r="F25" s="11">
        <f t="shared" si="1"/>
        <v>5.9246742444337471E-3</v>
      </c>
      <c r="G25" s="21">
        <v>734</v>
      </c>
      <c r="H25" s="11">
        <f t="shared" si="2"/>
        <v>4.8073301961246633E-4</v>
      </c>
    </row>
    <row r="26" spans="1:8" x14ac:dyDescent="0.45">
      <c r="A26" s="12" t="s">
        <v>85</v>
      </c>
      <c r="B26" s="20">
        <v>708155</v>
      </c>
      <c r="C26" s="21">
        <v>399617</v>
      </c>
      <c r="D26" s="11">
        <f t="shared" si="0"/>
        <v>0.56430724911919006</v>
      </c>
      <c r="E26" s="21">
        <v>4864</v>
      </c>
      <c r="F26" s="11">
        <f t="shared" si="1"/>
        <v>6.86855278858442E-3</v>
      </c>
      <c r="G26" s="21">
        <v>629</v>
      </c>
      <c r="H26" s="11">
        <f t="shared" si="2"/>
        <v>8.8822362335929284E-4</v>
      </c>
    </row>
    <row r="27" spans="1:8" x14ac:dyDescent="0.45">
      <c r="A27" s="12" t="s">
        <v>86</v>
      </c>
      <c r="B27" s="20">
        <v>1194817</v>
      </c>
      <c r="C27" s="21">
        <v>672834</v>
      </c>
      <c r="D27" s="11">
        <f t="shared" si="0"/>
        <v>0.56312724040585294</v>
      </c>
      <c r="E27" s="21">
        <v>4845</v>
      </c>
      <c r="F27" s="11">
        <f t="shared" si="1"/>
        <v>4.055014282521926E-3</v>
      </c>
      <c r="G27" s="21">
        <v>378</v>
      </c>
      <c r="H27" s="11">
        <f t="shared" si="2"/>
        <v>3.1636643937941962E-4</v>
      </c>
    </row>
    <row r="28" spans="1:8" x14ac:dyDescent="0.45">
      <c r="A28" s="12" t="s">
        <v>87</v>
      </c>
      <c r="B28" s="20">
        <v>944709</v>
      </c>
      <c r="C28" s="21">
        <v>567892</v>
      </c>
      <c r="D28" s="11">
        <f t="shared" si="0"/>
        <v>0.60112902491666742</v>
      </c>
      <c r="E28" s="21">
        <v>4662</v>
      </c>
      <c r="F28" s="11">
        <f t="shared" si="1"/>
        <v>4.9348529547193895E-3</v>
      </c>
      <c r="G28" s="21">
        <v>-14</v>
      </c>
      <c r="H28" s="11">
        <f t="shared" si="2"/>
        <v>-1.4819378242400569E-5</v>
      </c>
    </row>
    <row r="29" spans="1:8" x14ac:dyDescent="0.45">
      <c r="A29" s="12" t="s">
        <v>88</v>
      </c>
      <c r="B29" s="20">
        <v>1562767</v>
      </c>
      <c r="C29" s="21">
        <v>865218</v>
      </c>
      <c r="D29" s="11">
        <f t="shared" si="0"/>
        <v>0.55364491315723974</v>
      </c>
      <c r="E29" s="21">
        <v>4645</v>
      </c>
      <c r="F29" s="11">
        <f t="shared" si="1"/>
        <v>2.9722920947268532E-3</v>
      </c>
      <c r="G29" s="21">
        <v>571</v>
      </c>
      <c r="H29" s="11">
        <f t="shared" si="2"/>
        <v>3.6537756428181551E-4</v>
      </c>
    </row>
    <row r="30" spans="1:8" x14ac:dyDescent="0.45">
      <c r="A30" s="12" t="s">
        <v>89</v>
      </c>
      <c r="B30" s="20">
        <v>732702</v>
      </c>
      <c r="C30" s="21">
        <v>446667</v>
      </c>
      <c r="D30" s="11">
        <f t="shared" si="0"/>
        <v>0.60961618775436677</v>
      </c>
      <c r="E30" s="21">
        <v>2864</v>
      </c>
      <c r="F30" s="11">
        <f t="shared" si="1"/>
        <v>3.908819683855101E-3</v>
      </c>
      <c r="G30" s="21">
        <v>134</v>
      </c>
      <c r="H30" s="11">
        <f t="shared" si="2"/>
        <v>1.8288471984517581E-4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44734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5597994</v>
      </c>
      <c r="D39" s="11">
        <f>C39/$B39</f>
        <v>0.58478351548032681</v>
      </c>
      <c r="E39" s="21">
        <v>45213</v>
      </c>
      <c r="F39" s="11">
        <f>E39/$B39</f>
        <v>4.7230877856267832E-3</v>
      </c>
      <c r="G39" s="21">
        <v>6715</v>
      </c>
      <c r="H39" s="11">
        <f>G39/$B39</f>
        <v>7.0146936678574406E-4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C2" sqref="C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（6月23日公表時点）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283265941</v>
      </c>
      <c r="C7" s="32">
        <f>SUM(C8:C54)</f>
        <v>103685204</v>
      </c>
      <c r="D7" s="31">
        <f t="shared" ref="D7:D54" si="0">C7/U7</f>
        <v>0.81870728044785024</v>
      </c>
      <c r="E7" s="32">
        <f>SUM(E8:E54)</f>
        <v>102233122</v>
      </c>
      <c r="F7" s="31">
        <f t="shared" ref="F7:F54" si="1">E7/U7</f>
        <v>0.80724151619852413</v>
      </c>
      <c r="G7" s="32">
        <f>SUM(G8:G54)</f>
        <v>77176145</v>
      </c>
      <c r="H7" s="31">
        <f>G7/U7</f>
        <v>0.60938947266187515</v>
      </c>
      <c r="I7" s="32">
        <f t="shared" ref="I7:J7" si="2">SUM(I8:I54)</f>
        <v>1029848</v>
      </c>
      <c r="J7" s="32">
        <f t="shared" si="2"/>
        <v>5265974</v>
      </c>
      <c r="K7" s="32">
        <f t="shared" ref="K7:P7" si="3">SUM(K8:K54)</f>
        <v>23227847</v>
      </c>
      <c r="L7" s="32">
        <f t="shared" si="3"/>
        <v>25429194</v>
      </c>
      <c r="M7" s="32">
        <f t="shared" si="3"/>
        <v>13698565</v>
      </c>
      <c r="N7" s="32">
        <f t="shared" si="3"/>
        <v>6516425</v>
      </c>
      <c r="O7" s="32">
        <f t="shared" si="3"/>
        <v>2008292</v>
      </c>
      <c r="P7" s="63">
        <f t="shared" si="3"/>
        <v>171470</v>
      </c>
      <c r="Q7" s="64">
        <f>P7/U7</f>
        <v>1.3539418544076247E-3</v>
      </c>
      <c r="R7" s="63">
        <f t="shared" ref="R7:S7" si="4">SUM(R8:R54)</f>
        <v>5987</v>
      </c>
      <c r="S7" s="63">
        <f t="shared" si="4"/>
        <v>165483</v>
      </c>
      <c r="U7" s="1">
        <v>126645025</v>
      </c>
    </row>
    <row r="8" spans="1:21" x14ac:dyDescent="0.45">
      <c r="A8" s="33" t="s">
        <v>14</v>
      </c>
      <c r="B8" s="32">
        <f>C8+E8+G8+P8</f>
        <v>11887040</v>
      </c>
      <c r="C8" s="34">
        <f>SUM(一般接種!D7+一般接種!G7+一般接種!J7+一般接種!M7+医療従事者等!C5)</f>
        <v>4318060</v>
      </c>
      <c r="D8" s="30">
        <f t="shared" si="0"/>
        <v>0.82616950244738308</v>
      </c>
      <c r="E8" s="34">
        <f>SUM(一般接種!E7+一般接種!H7+一般接種!K7+一般接種!N7+医療従事者等!D5)</f>
        <v>4252278</v>
      </c>
      <c r="F8" s="31">
        <f t="shared" si="1"/>
        <v>0.81358350729910034</v>
      </c>
      <c r="G8" s="29">
        <f>SUM(I8:O8)</f>
        <v>3311989</v>
      </c>
      <c r="H8" s="31">
        <f t="shared" ref="H8:H54" si="5">G8/U8</f>
        <v>0.63367908371843051</v>
      </c>
      <c r="I8" s="35">
        <v>42000</v>
      </c>
      <c r="J8" s="35">
        <v>230530</v>
      </c>
      <c r="K8" s="35">
        <v>921489</v>
      </c>
      <c r="L8" s="35">
        <v>1073831</v>
      </c>
      <c r="M8" s="35">
        <v>653292</v>
      </c>
      <c r="N8" s="35">
        <v>304039</v>
      </c>
      <c r="O8" s="35">
        <v>86808</v>
      </c>
      <c r="P8" s="35">
        <f>SUM(R8:S8)</f>
        <v>4713</v>
      </c>
      <c r="Q8" s="65">
        <f t="shared" ref="Q8:Q54" si="6">P8/U8</f>
        <v>9.0173292289466025E-4</v>
      </c>
      <c r="R8" s="35">
        <v>126</v>
      </c>
      <c r="S8" s="35">
        <v>4587</v>
      </c>
      <c r="U8" s="1">
        <v>5226603</v>
      </c>
    </row>
    <row r="9" spans="1:21" x14ac:dyDescent="0.45">
      <c r="A9" s="33" t="s">
        <v>15</v>
      </c>
      <c r="B9" s="32">
        <f>C9+E9+G9+P9</f>
        <v>3022627</v>
      </c>
      <c r="C9" s="34">
        <f>SUM(一般接種!D8+一般接種!G8+一般接種!J8+一般接種!M8+医療従事者等!C6)</f>
        <v>1092906</v>
      </c>
      <c r="D9" s="30">
        <f t="shared" si="0"/>
        <v>0.86765082981704722</v>
      </c>
      <c r="E9" s="34">
        <f>SUM(一般接種!E8+一般接種!H8+一般接種!K8+一般接種!N8+医療従事者等!D6)</f>
        <v>1077704</v>
      </c>
      <c r="F9" s="31">
        <f t="shared" si="1"/>
        <v>0.85558206277314897</v>
      </c>
      <c r="G9" s="29">
        <f t="shared" ref="G9:G54" si="7">SUM(I9:O9)</f>
        <v>850091</v>
      </c>
      <c r="H9" s="31">
        <f t="shared" si="5"/>
        <v>0.67488161065087349</v>
      </c>
      <c r="I9" s="35">
        <v>10656</v>
      </c>
      <c r="J9" s="35">
        <v>43820</v>
      </c>
      <c r="K9" s="35">
        <v>228049</v>
      </c>
      <c r="L9" s="35">
        <v>263614</v>
      </c>
      <c r="M9" s="35">
        <v>181223</v>
      </c>
      <c r="N9" s="35">
        <v>91849</v>
      </c>
      <c r="O9" s="35">
        <v>30880</v>
      </c>
      <c r="P9" s="35">
        <f t="shared" ref="P9:P54" si="8">SUM(R9:S9)</f>
        <v>1926</v>
      </c>
      <c r="Q9" s="65">
        <f t="shared" si="6"/>
        <v>1.5290386348209572E-3</v>
      </c>
      <c r="R9" s="35">
        <v>67</v>
      </c>
      <c r="S9" s="35">
        <v>1859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2936609</v>
      </c>
      <c r="C10" s="34">
        <f>SUM(一般接種!D9+一般接種!G9+一般接種!J9+一般接種!M9+医療従事者等!C7)</f>
        <v>1058697</v>
      </c>
      <c r="D10" s="30">
        <f t="shared" si="0"/>
        <v>0.86719942202923761</v>
      </c>
      <c r="E10" s="34">
        <f>SUM(一般接種!E9+一般接種!H9+一般接種!K9+一般接種!N9+医療従事者等!D7)</f>
        <v>1042025</v>
      </c>
      <c r="F10" s="31">
        <f t="shared" si="1"/>
        <v>0.8535430607057698</v>
      </c>
      <c r="G10" s="29">
        <f t="shared" si="7"/>
        <v>834842</v>
      </c>
      <c r="H10" s="31">
        <f t="shared" si="5"/>
        <v>0.68383541266833936</v>
      </c>
      <c r="I10" s="35">
        <v>10313</v>
      </c>
      <c r="J10" s="35">
        <v>47583</v>
      </c>
      <c r="K10" s="35">
        <v>220761</v>
      </c>
      <c r="L10" s="35">
        <v>256481</v>
      </c>
      <c r="M10" s="35">
        <v>168324</v>
      </c>
      <c r="N10" s="35">
        <v>106515</v>
      </c>
      <c r="O10" s="35">
        <v>24865</v>
      </c>
      <c r="P10" s="35">
        <f t="shared" si="8"/>
        <v>1045</v>
      </c>
      <c r="Q10" s="65">
        <f t="shared" si="6"/>
        <v>8.5597994140018663E-4</v>
      </c>
      <c r="R10" s="35">
        <v>6</v>
      </c>
      <c r="S10" s="35">
        <v>1039</v>
      </c>
      <c r="U10" s="1">
        <v>1220823</v>
      </c>
    </row>
    <row r="11" spans="1:21" x14ac:dyDescent="0.45">
      <c r="A11" s="33" t="s">
        <v>17</v>
      </c>
      <c r="B11" s="32">
        <f t="shared" si="9"/>
        <v>5292938</v>
      </c>
      <c r="C11" s="34">
        <f>SUM(一般接種!D10+一般接種!G10+一般接種!J10+一般接種!M10+医療従事者等!C8)</f>
        <v>1933437</v>
      </c>
      <c r="D11" s="30">
        <f t="shared" si="0"/>
        <v>0.84725956172444306</v>
      </c>
      <c r="E11" s="34">
        <f>SUM(一般接種!E10+一般接種!H10+一般接種!K10+一般接種!N10+医療従事者等!D8)</f>
        <v>1898383</v>
      </c>
      <c r="F11" s="31">
        <f t="shared" si="1"/>
        <v>0.83189840091253731</v>
      </c>
      <c r="G11" s="29">
        <f t="shared" si="7"/>
        <v>1458597</v>
      </c>
      <c r="H11" s="31">
        <f t="shared" si="5"/>
        <v>0.63917792767625081</v>
      </c>
      <c r="I11" s="35">
        <v>18708</v>
      </c>
      <c r="J11" s="35">
        <v>124768</v>
      </c>
      <c r="K11" s="35">
        <v>459395</v>
      </c>
      <c r="L11" s="35">
        <v>393264</v>
      </c>
      <c r="M11" s="35">
        <v>268994</v>
      </c>
      <c r="N11" s="35">
        <v>150089</v>
      </c>
      <c r="O11" s="35">
        <v>43379</v>
      </c>
      <c r="P11" s="35">
        <f t="shared" si="8"/>
        <v>2521</v>
      </c>
      <c r="Q11" s="65">
        <f t="shared" si="6"/>
        <v>1.1047380158274208E-3</v>
      </c>
      <c r="R11" s="35">
        <v>14</v>
      </c>
      <c r="S11" s="35">
        <v>2507</v>
      </c>
      <c r="U11" s="1">
        <v>2281989</v>
      </c>
    </row>
    <row r="12" spans="1:21" x14ac:dyDescent="0.45">
      <c r="A12" s="33" t="s">
        <v>18</v>
      </c>
      <c r="B12" s="32">
        <f t="shared" si="9"/>
        <v>2391511</v>
      </c>
      <c r="C12" s="34">
        <f>SUM(一般接種!D11+一般接種!G11+一般接種!J11+一般接種!M11+医療従事者等!C9)</f>
        <v>854829</v>
      </c>
      <c r="D12" s="30">
        <f t="shared" si="0"/>
        <v>0.88009838482509817</v>
      </c>
      <c r="E12" s="34">
        <f>SUM(一般接種!E11+一般接種!H11+一般接種!K11+一般接種!N11+医療従事者等!D9)</f>
        <v>843825</v>
      </c>
      <c r="F12" s="31">
        <f t="shared" si="1"/>
        <v>0.8687690983518791</v>
      </c>
      <c r="G12" s="29">
        <f t="shared" si="7"/>
        <v>692504</v>
      </c>
      <c r="H12" s="31">
        <f t="shared" si="5"/>
        <v>0.7129749363731458</v>
      </c>
      <c r="I12" s="35">
        <v>4872</v>
      </c>
      <c r="J12" s="35">
        <v>29625</v>
      </c>
      <c r="K12" s="35">
        <v>127316</v>
      </c>
      <c r="L12" s="35">
        <v>229164</v>
      </c>
      <c r="M12" s="35">
        <v>188990</v>
      </c>
      <c r="N12" s="35">
        <v>89720</v>
      </c>
      <c r="O12" s="35">
        <v>22817</v>
      </c>
      <c r="P12" s="35">
        <f t="shared" si="8"/>
        <v>353</v>
      </c>
      <c r="Q12" s="65">
        <f t="shared" si="6"/>
        <v>3.6343494411544261E-4</v>
      </c>
      <c r="R12" s="35">
        <v>3</v>
      </c>
      <c r="S12" s="35">
        <v>350</v>
      </c>
      <c r="U12" s="1">
        <v>971288</v>
      </c>
    </row>
    <row r="13" spans="1:21" x14ac:dyDescent="0.45">
      <c r="A13" s="33" t="s">
        <v>19</v>
      </c>
      <c r="B13" s="32">
        <f t="shared" si="9"/>
        <v>2602410</v>
      </c>
      <c r="C13" s="34">
        <f>SUM(一般接種!D12+一般接種!G12+一般接種!J12+一般接種!M12+医療従事者等!C10)</f>
        <v>933312</v>
      </c>
      <c r="D13" s="30">
        <f t="shared" si="0"/>
        <v>0.87261140541642279</v>
      </c>
      <c r="E13" s="34">
        <f>SUM(一般接種!E12+一般接種!H12+一般接種!K12+一般接種!N12+医療従事者等!D10)</f>
        <v>923024</v>
      </c>
      <c r="F13" s="31">
        <f t="shared" si="1"/>
        <v>0.86299251469293037</v>
      </c>
      <c r="G13" s="29">
        <f t="shared" si="7"/>
        <v>745174</v>
      </c>
      <c r="H13" s="31">
        <f t="shared" si="5"/>
        <v>0.69670949416677108</v>
      </c>
      <c r="I13" s="35">
        <v>9650</v>
      </c>
      <c r="J13" s="35">
        <v>34692</v>
      </c>
      <c r="K13" s="35">
        <v>192744</v>
      </c>
      <c r="L13" s="35">
        <v>270753</v>
      </c>
      <c r="M13" s="35">
        <v>142246</v>
      </c>
      <c r="N13" s="35">
        <v>76620</v>
      </c>
      <c r="O13" s="35">
        <v>18469</v>
      </c>
      <c r="P13" s="35">
        <f t="shared" si="8"/>
        <v>900</v>
      </c>
      <c r="Q13" s="65">
        <f t="shared" si="6"/>
        <v>8.4146594587317049E-4</v>
      </c>
      <c r="R13" s="35">
        <v>2</v>
      </c>
      <c r="S13" s="35">
        <v>898</v>
      </c>
      <c r="U13" s="1">
        <v>1069562</v>
      </c>
    </row>
    <row r="14" spans="1:21" x14ac:dyDescent="0.45">
      <c r="A14" s="33" t="s">
        <v>20</v>
      </c>
      <c r="B14" s="32">
        <f t="shared" si="9"/>
        <v>4429963</v>
      </c>
      <c r="C14" s="34">
        <f>SUM(一般接種!D13+一般接種!G13+一般接種!J13+一般接種!M13+医療従事者等!C11)</f>
        <v>1594855</v>
      </c>
      <c r="D14" s="30">
        <f t="shared" si="0"/>
        <v>0.85650078756902981</v>
      </c>
      <c r="E14" s="34">
        <f>SUM(一般接種!E13+一般接種!H13+一般接種!K13+一般接種!N13+医療従事者等!D11)</f>
        <v>1573582</v>
      </c>
      <c r="F14" s="31">
        <f t="shared" si="1"/>
        <v>0.84507633753817679</v>
      </c>
      <c r="G14" s="29">
        <f t="shared" si="7"/>
        <v>1258302</v>
      </c>
      <c r="H14" s="31">
        <f t="shared" si="5"/>
        <v>0.67575839433659191</v>
      </c>
      <c r="I14" s="35">
        <v>19032</v>
      </c>
      <c r="J14" s="35">
        <v>75009</v>
      </c>
      <c r="K14" s="35">
        <v>345436</v>
      </c>
      <c r="L14" s="35">
        <v>418631</v>
      </c>
      <c r="M14" s="35">
        <v>236373</v>
      </c>
      <c r="N14" s="35">
        <v>128308</v>
      </c>
      <c r="O14" s="35">
        <v>35513</v>
      </c>
      <c r="P14" s="35">
        <f t="shared" si="8"/>
        <v>3224</v>
      </c>
      <c r="Q14" s="65">
        <f t="shared" si="6"/>
        <v>1.7314166736929388E-3</v>
      </c>
      <c r="R14" s="35">
        <v>119</v>
      </c>
      <c r="S14" s="35">
        <v>3105</v>
      </c>
      <c r="U14" s="1">
        <v>1862059</v>
      </c>
    </row>
    <row r="15" spans="1:21" x14ac:dyDescent="0.45">
      <c r="A15" s="33" t="s">
        <v>21</v>
      </c>
      <c r="B15" s="32">
        <f t="shared" si="9"/>
        <v>6806876</v>
      </c>
      <c r="C15" s="34">
        <f>SUM(一般接種!D14+一般接種!G14+一般接種!J14+一般接種!M14+医療従事者等!C12)</f>
        <v>2473001</v>
      </c>
      <c r="D15" s="30">
        <f t="shared" si="0"/>
        <v>0.85050805196591783</v>
      </c>
      <c r="E15" s="34">
        <f>SUM(一般接種!E14+一般接種!H14+一般接種!K14+一般接種!N14+医療従事者等!D12)</f>
        <v>2437747</v>
      </c>
      <c r="F15" s="31">
        <f t="shared" si="1"/>
        <v>0.83838358826209947</v>
      </c>
      <c r="G15" s="29">
        <f t="shared" si="7"/>
        <v>1889434</v>
      </c>
      <c r="H15" s="31">
        <f t="shared" si="5"/>
        <v>0.6498092118273191</v>
      </c>
      <c r="I15" s="35">
        <v>21221</v>
      </c>
      <c r="J15" s="35">
        <v>141587</v>
      </c>
      <c r="K15" s="35">
        <v>553888</v>
      </c>
      <c r="L15" s="35">
        <v>592245</v>
      </c>
      <c r="M15" s="35">
        <v>346208</v>
      </c>
      <c r="N15" s="35">
        <v>180508</v>
      </c>
      <c r="O15" s="35">
        <v>53777</v>
      </c>
      <c r="P15" s="35">
        <f t="shared" si="8"/>
        <v>6694</v>
      </c>
      <c r="Q15" s="65">
        <f t="shared" si="6"/>
        <v>2.3021830156396434E-3</v>
      </c>
      <c r="R15" s="35">
        <v>83</v>
      </c>
      <c r="S15" s="35">
        <v>6611</v>
      </c>
      <c r="U15" s="1">
        <v>2907675</v>
      </c>
    </row>
    <row r="16" spans="1:21" x14ac:dyDescent="0.45">
      <c r="A16" s="36" t="s">
        <v>22</v>
      </c>
      <c r="B16" s="32">
        <f t="shared" si="9"/>
        <v>4495823</v>
      </c>
      <c r="C16" s="34">
        <f>SUM(一般接種!D15+一般接種!G15+一般接種!J15+一般接種!M15+医療従事者等!C13)</f>
        <v>1631369</v>
      </c>
      <c r="D16" s="30">
        <f t="shared" si="0"/>
        <v>0.83428872134155607</v>
      </c>
      <c r="E16" s="34">
        <f>SUM(一般接種!E15+一般接種!H15+一般接種!K15+一般接種!N15+医療従事者等!D13)</f>
        <v>1609641</v>
      </c>
      <c r="F16" s="31">
        <f t="shared" si="1"/>
        <v>0.82317693404063919</v>
      </c>
      <c r="G16" s="29">
        <f t="shared" si="7"/>
        <v>1252163</v>
      </c>
      <c r="H16" s="31">
        <f t="shared" si="5"/>
        <v>0.64036123536809075</v>
      </c>
      <c r="I16" s="35">
        <v>14814</v>
      </c>
      <c r="J16" s="35">
        <v>72187</v>
      </c>
      <c r="K16" s="35">
        <v>366877</v>
      </c>
      <c r="L16" s="35">
        <v>347552</v>
      </c>
      <c r="M16" s="35">
        <v>253437</v>
      </c>
      <c r="N16" s="35">
        <v>147629</v>
      </c>
      <c r="O16" s="35">
        <v>49667</v>
      </c>
      <c r="P16" s="35">
        <f t="shared" si="8"/>
        <v>2650</v>
      </c>
      <c r="Q16" s="65">
        <f t="shared" si="6"/>
        <v>1.3552207450031988E-3</v>
      </c>
      <c r="R16" s="35">
        <v>113</v>
      </c>
      <c r="S16" s="35">
        <v>2537</v>
      </c>
      <c r="U16" s="1">
        <v>1955401</v>
      </c>
    </row>
    <row r="17" spans="1:21" x14ac:dyDescent="0.45">
      <c r="A17" s="33" t="s">
        <v>23</v>
      </c>
      <c r="B17" s="32">
        <f t="shared" si="9"/>
        <v>4453399</v>
      </c>
      <c r="C17" s="34">
        <f>SUM(一般接種!D16+一般接種!G16+一般接種!J16+一般接種!M16+医療従事者等!C14)</f>
        <v>1612464</v>
      </c>
      <c r="D17" s="30">
        <f t="shared" si="0"/>
        <v>0.82348356902938102</v>
      </c>
      <c r="E17" s="34">
        <f>SUM(一般接種!E16+一般接種!H16+一般接種!K16+一般接種!N16+医療従事者等!D14)</f>
        <v>1587154</v>
      </c>
      <c r="F17" s="31">
        <f t="shared" si="1"/>
        <v>0.8105577802166487</v>
      </c>
      <c r="G17" s="29">
        <f t="shared" si="7"/>
        <v>1251719</v>
      </c>
      <c r="H17" s="31">
        <f t="shared" si="5"/>
        <v>0.63925149928425551</v>
      </c>
      <c r="I17" s="35">
        <v>16263</v>
      </c>
      <c r="J17" s="35">
        <v>71980</v>
      </c>
      <c r="K17" s="35">
        <v>402244</v>
      </c>
      <c r="L17" s="35">
        <v>435417</v>
      </c>
      <c r="M17" s="35">
        <v>217353</v>
      </c>
      <c r="N17" s="35">
        <v>78322</v>
      </c>
      <c r="O17" s="35">
        <v>30140</v>
      </c>
      <c r="P17" s="35">
        <f t="shared" si="8"/>
        <v>2062</v>
      </c>
      <c r="Q17" s="65">
        <f t="shared" si="6"/>
        <v>1.0530611035896515E-3</v>
      </c>
      <c r="R17" s="35">
        <v>51</v>
      </c>
      <c r="S17" s="35">
        <v>2011</v>
      </c>
      <c r="U17" s="1">
        <v>1958101</v>
      </c>
    </row>
    <row r="18" spans="1:21" x14ac:dyDescent="0.45">
      <c r="A18" s="33" t="s">
        <v>24</v>
      </c>
      <c r="B18" s="32">
        <f t="shared" si="9"/>
        <v>16683862</v>
      </c>
      <c r="C18" s="34">
        <f>SUM(一般接種!D17+一般接種!G17+一般接種!J17+一般接種!M17+医療従事者等!C15)</f>
        <v>6127526</v>
      </c>
      <c r="D18" s="30">
        <f t="shared" si="0"/>
        <v>0.82873851453089276</v>
      </c>
      <c r="E18" s="34">
        <f>SUM(一般接種!E17+一般接種!H17+一般接種!K17+一般接種!N17+医療従事者等!D15)</f>
        <v>6037556</v>
      </c>
      <c r="F18" s="31">
        <f t="shared" si="1"/>
        <v>0.81657020971221961</v>
      </c>
      <c r="G18" s="29">
        <f t="shared" si="7"/>
        <v>4510975</v>
      </c>
      <c r="H18" s="31">
        <f t="shared" si="5"/>
        <v>0.61010246559312742</v>
      </c>
      <c r="I18" s="35">
        <v>49414</v>
      </c>
      <c r="J18" s="35">
        <v>269661</v>
      </c>
      <c r="K18" s="35">
        <v>1314239</v>
      </c>
      <c r="L18" s="35">
        <v>1414552</v>
      </c>
      <c r="M18" s="35">
        <v>835884</v>
      </c>
      <c r="N18" s="35">
        <v>476915</v>
      </c>
      <c r="O18" s="35">
        <v>150310</v>
      </c>
      <c r="P18" s="35">
        <f t="shared" si="8"/>
        <v>7805</v>
      </c>
      <c r="Q18" s="65">
        <f t="shared" si="6"/>
        <v>1.0556143059880314E-3</v>
      </c>
      <c r="R18" s="35">
        <v>208</v>
      </c>
      <c r="S18" s="35">
        <v>7597</v>
      </c>
      <c r="U18" s="1">
        <v>7393799</v>
      </c>
    </row>
    <row r="19" spans="1:21" x14ac:dyDescent="0.45">
      <c r="A19" s="33" t="s">
        <v>25</v>
      </c>
      <c r="B19" s="32">
        <f t="shared" si="9"/>
        <v>14338031</v>
      </c>
      <c r="C19" s="34">
        <f>SUM(一般接種!D18+一般接種!G18+一般接種!J18+一般接種!M18+医療従事者等!C16)</f>
        <v>5228588</v>
      </c>
      <c r="D19" s="30">
        <f t="shared" si="0"/>
        <v>0.82692982894536238</v>
      </c>
      <c r="E19" s="34">
        <f>SUM(一般接種!E18+一般接種!H18+一般接種!K18+一般接種!N18+医療従事者等!D16)</f>
        <v>5161775</v>
      </c>
      <c r="F19" s="31">
        <f t="shared" si="1"/>
        <v>0.81636298706351462</v>
      </c>
      <c r="G19" s="29">
        <f t="shared" si="7"/>
        <v>3937936</v>
      </c>
      <c r="H19" s="31">
        <f t="shared" si="5"/>
        <v>0.62280614630140763</v>
      </c>
      <c r="I19" s="35">
        <v>43023</v>
      </c>
      <c r="J19" s="35">
        <v>213018</v>
      </c>
      <c r="K19" s="35">
        <v>1087063</v>
      </c>
      <c r="L19" s="35">
        <v>1321063</v>
      </c>
      <c r="M19" s="35">
        <v>753564</v>
      </c>
      <c r="N19" s="35">
        <v>393215</v>
      </c>
      <c r="O19" s="35">
        <v>126990</v>
      </c>
      <c r="P19" s="35">
        <f t="shared" si="8"/>
        <v>9732</v>
      </c>
      <c r="Q19" s="65">
        <f t="shared" si="6"/>
        <v>1.5391691017338268E-3</v>
      </c>
      <c r="R19" s="35">
        <v>205</v>
      </c>
      <c r="S19" s="35">
        <v>9527</v>
      </c>
      <c r="U19" s="1">
        <v>6322892</v>
      </c>
    </row>
    <row r="20" spans="1:21" x14ac:dyDescent="0.45">
      <c r="A20" s="33" t="s">
        <v>26</v>
      </c>
      <c r="B20" s="32">
        <f t="shared" si="9"/>
        <v>30691396</v>
      </c>
      <c r="C20" s="34">
        <f>SUM(一般接種!D19+一般接種!G19+一般接種!J19+一般接種!M19+医療従事者等!C17)</f>
        <v>11293426</v>
      </c>
      <c r="D20" s="30">
        <f t="shared" si="0"/>
        <v>0.81580275958188964</v>
      </c>
      <c r="E20" s="34">
        <f>SUM(一般接種!E19+一般接種!H19+一般接種!K19+一般接種!N19+医療従事者等!D17)</f>
        <v>11146205</v>
      </c>
      <c r="F20" s="31">
        <f t="shared" si="1"/>
        <v>0.80516796212818464</v>
      </c>
      <c r="G20" s="29">
        <f t="shared" si="7"/>
        <v>8220753</v>
      </c>
      <c r="H20" s="31">
        <f t="shared" si="5"/>
        <v>0.59384220370692631</v>
      </c>
      <c r="I20" s="35">
        <v>103062</v>
      </c>
      <c r="J20" s="35">
        <v>608550</v>
      </c>
      <c r="K20" s="35">
        <v>2634249</v>
      </c>
      <c r="L20" s="35">
        <v>2932620</v>
      </c>
      <c r="M20" s="35">
        <v>1263520</v>
      </c>
      <c r="N20" s="35">
        <v>510030</v>
      </c>
      <c r="O20" s="35">
        <v>168722</v>
      </c>
      <c r="P20" s="35">
        <f t="shared" si="8"/>
        <v>31012</v>
      </c>
      <c r="Q20" s="65">
        <f t="shared" si="6"/>
        <v>2.2402125962620698E-3</v>
      </c>
      <c r="R20" s="35">
        <v>1274</v>
      </c>
      <c r="S20" s="35">
        <v>29738</v>
      </c>
      <c r="U20" s="1">
        <v>13843329</v>
      </c>
    </row>
    <row r="21" spans="1:21" x14ac:dyDescent="0.45">
      <c r="A21" s="33" t="s">
        <v>27</v>
      </c>
      <c r="B21" s="32">
        <f t="shared" si="9"/>
        <v>20708334</v>
      </c>
      <c r="C21" s="34">
        <f>SUM(一般接種!D20+一般接種!G20+一般接種!J20+一般接種!M20+医療従事者等!C18)</f>
        <v>7605540</v>
      </c>
      <c r="D21" s="30">
        <f t="shared" si="0"/>
        <v>0.82487744850820033</v>
      </c>
      <c r="E21" s="34">
        <f>SUM(一般接種!E20+一般接種!H20+一般接種!K20+一般接種!N20+医療従事者等!D18)</f>
        <v>7512574</v>
      </c>
      <c r="F21" s="31">
        <f t="shared" si="1"/>
        <v>0.81479459352643535</v>
      </c>
      <c r="G21" s="29">
        <f t="shared" si="7"/>
        <v>5578971</v>
      </c>
      <c r="H21" s="31">
        <f t="shared" si="5"/>
        <v>0.60508094938442802</v>
      </c>
      <c r="I21" s="35">
        <v>51149</v>
      </c>
      <c r="J21" s="35">
        <v>303541</v>
      </c>
      <c r="K21" s="35">
        <v>1453557</v>
      </c>
      <c r="L21" s="35">
        <v>2050875</v>
      </c>
      <c r="M21" s="35">
        <v>1097537</v>
      </c>
      <c r="N21" s="35">
        <v>475015</v>
      </c>
      <c r="O21" s="35">
        <v>147297</v>
      </c>
      <c r="P21" s="35">
        <f t="shared" si="8"/>
        <v>11249</v>
      </c>
      <c r="Q21" s="65">
        <f t="shared" si="6"/>
        <v>1.2200378169424848E-3</v>
      </c>
      <c r="R21" s="35">
        <v>551</v>
      </c>
      <c r="S21" s="35">
        <v>10698</v>
      </c>
      <c r="U21" s="1">
        <v>9220206</v>
      </c>
    </row>
    <row r="22" spans="1:21" x14ac:dyDescent="0.45">
      <c r="A22" s="33" t="s">
        <v>28</v>
      </c>
      <c r="B22" s="32">
        <f t="shared" si="9"/>
        <v>5307700</v>
      </c>
      <c r="C22" s="34">
        <f>SUM(一般接種!D21+一般接種!G21+一般接種!J21+一般接種!M21+医療従事者等!C19)</f>
        <v>1900908</v>
      </c>
      <c r="D22" s="30">
        <f t="shared" si="0"/>
        <v>0.85890580677343942</v>
      </c>
      <c r="E22" s="34">
        <f>SUM(一般接種!E21+一般接種!H21+一般接種!K21+一般接種!N21+医療従事者等!D19)</f>
        <v>1867336</v>
      </c>
      <c r="F22" s="31">
        <f t="shared" si="1"/>
        <v>0.84373664248721525</v>
      </c>
      <c r="G22" s="29">
        <f t="shared" si="7"/>
        <v>1537793</v>
      </c>
      <c r="H22" s="31">
        <f t="shared" si="5"/>
        <v>0.6948360137973788</v>
      </c>
      <c r="I22" s="35">
        <v>16809</v>
      </c>
      <c r="J22" s="35">
        <v>64992</v>
      </c>
      <c r="K22" s="35">
        <v>344049</v>
      </c>
      <c r="L22" s="35">
        <v>567914</v>
      </c>
      <c r="M22" s="35">
        <v>356156</v>
      </c>
      <c r="N22" s="35">
        <v>149761</v>
      </c>
      <c r="O22" s="35">
        <v>38112</v>
      </c>
      <c r="P22" s="35">
        <f t="shared" si="8"/>
        <v>1663</v>
      </c>
      <c r="Q22" s="65">
        <f t="shared" si="6"/>
        <v>7.5140951411863685E-4</v>
      </c>
      <c r="R22" s="35">
        <v>8</v>
      </c>
      <c r="S22" s="35">
        <v>1655</v>
      </c>
      <c r="U22" s="1">
        <v>2213174</v>
      </c>
    </row>
    <row r="23" spans="1:21" x14ac:dyDescent="0.45">
      <c r="A23" s="33" t="s">
        <v>29</v>
      </c>
      <c r="B23" s="32">
        <f t="shared" si="9"/>
        <v>2473593</v>
      </c>
      <c r="C23" s="34">
        <f>SUM(一般接種!D22+一般接種!G22+一般接種!J22+一般接種!M22+医療従事者等!C20)</f>
        <v>896847</v>
      </c>
      <c r="D23" s="30">
        <f t="shared" si="0"/>
        <v>0.85603632427644483</v>
      </c>
      <c r="E23" s="34">
        <f>SUM(一般接種!E22+一般接種!H22+一般接種!K22+一般接種!N22+医療従事者等!D20)</f>
        <v>888676</v>
      </c>
      <c r="F23" s="31">
        <f t="shared" si="1"/>
        <v>0.84823714246989046</v>
      </c>
      <c r="G23" s="29">
        <f t="shared" si="7"/>
        <v>687104</v>
      </c>
      <c r="H23" s="31">
        <f t="shared" si="5"/>
        <v>0.65583759833688726</v>
      </c>
      <c r="I23" s="35">
        <v>10202</v>
      </c>
      <c r="J23" s="35">
        <v>39147</v>
      </c>
      <c r="K23" s="35">
        <v>212853</v>
      </c>
      <c r="L23" s="35">
        <v>219570</v>
      </c>
      <c r="M23" s="35">
        <v>127611</v>
      </c>
      <c r="N23" s="35">
        <v>62689</v>
      </c>
      <c r="O23" s="35">
        <v>15032</v>
      </c>
      <c r="P23" s="35">
        <f t="shared" si="8"/>
        <v>966</v>
      </c>
      <c r="Q23" s="65">
        <f t="shared" si="6"/>
        <v>9.2204254376838598E-4</v>
      </c>
      <c r="R23" s="35">
        <v>76</v>
      </c>
      <c r="S23" s="35">
        <v>890</v>
      </c>
      <c r="U23" s="1">
        <v>1047674</v>
      </c>
    </row>
    <row r="24" spans="1:21" x14ac:dyDescent="0.45">
      <c r="A24" s="33" t="s">
        <v>30</v>
      </c>
      <c r="B24" s="32">
        <f t="shared" si="9"/>
        <v>2568785</v>
      </c>
      <c r="C24" s="34">
        <f>SUM(一般接種!D23+一般接種!G23+一般接種!J23+一般接種!M23+医療従事者等!C21)</f>
        <v>937789</v>
      </c>
      <c r="D24" s="30">
        <f t="shared" si="0"/>
        <v>0.82795570764645221</v>
      </c>
      <c r="E24" s="34">
        <f>SUM(一般接種!E23+一般接種!H23+一般接種!K23+一般接種!N23+医療従事者等!D21)</f>
        <v>925822</v>
      </c>
      <c r="F24" s="31">
        <f t="shared" si="1"/>
        <v>0.81739027560000566</v>
      </c>
      <c r="G24" s="29">
        <f t="shared" si="7"/>
        <v>703520</v>
      </c>
      <c r="H24" s="31">
        <f t="shared" si="5"/>
        <v>0.62112415420039269</v>
      </c>
      <c r="I24" s="35">
        <v>9286</v>
      </c>
      <c r="J24" s="35">
        <v>55376</v>
      </c>
      <c r="K24" s="35">
        <v>204616</v>
      </c>
      <c r="L24" s="35">
        <v>215408</v>
      </c>
      <c r="M24" s="35">
        <v>130666</v>
      </c>
      <c r="N24" s="35">
        <v>67605</v>
      </c>
      <c r="O24" s="35">
        <v>20563</v>
      </c>
      <c r="P24" s="35">
        <f t="shared" si="8"/>
        <v>1654</v>
      </c>
      <c r="Q24" s="65">
        <f t="shared" si="6"/>
        <v>1.4602844994420195E-3</v>
      </c>
      <c r="R24" s="35">
        <v>38</v>
      </c>
      <c r="S24" s="35">
        <v>1616</v>
      </c>
      <c r="U24" s="1">
        <v>1132656</v>
      </c>
    </row>
    <row r="25" spans="1:21" x14ac:dyDescent="0.45">
      <c r="A25" s="33" t="s">
        <v>31</v>
      </c>
      <c r="B25" s="32">
        <f t="shared" si="9"/>
        <v>1782018</v>
      </c>
      <c r="C25" s="34">
        <f>SUM(一般接種!D24+一般接種!G24+一般接種!J24+一般接種!M24+医療従事者等!C22)</f>
        <v>647821</v>
      </c>
      <c r="D25" s="30">
        <f t="shared" si="0"/>
        <v>0.83634807373774023</v>
      </c>
      <c r="E25" s="34">
        <f>SUM(一般接種!E24+一般接種!H24+一般接種!K24+一般接種!N24+医療従事者等!D22)</f>
        <v>641084</v>
      </c>
      <c r="F25" s="31">
        <f t="shared" si="1"/>
        <v>0.82765049065109875</v>
      </c>
      <c r="G25" s="29">
        <f t="shared" si="7"/>
        <v>491943</v>
      </c>
      <c r="H25" s="31">
        <f t="shared" si="5"/>
        <v>0.63510688977165775</v>
      </c>
      <c r="I25" s="35">
        <v>7666</v>
      </c>
      <c r="J25" s="35">
        <v>32336</v>
      </c>
      <c r="K25" s="35">
        <v>143712</v>
      </c>
      <c r="L25" s="35">
        <v>172099</v>
      </c>
      <c r="M25" s="35">
        <v>91958</v>
      </c>
      <c r="N25" s="35">
        <v>34492</v>
      </c>
      <c r="O25" s="35">
        <v>9680</v>
      </c>
      <c r="P25" s="35">
        <f t="shared" si="8"/>
        <v>1170</v>
      </c>
      <c r="Q25" s="65">
        <f t="shared" si="6"/>
        <v>1.5104901605121723E-3</v>
      </c>
      <c r="R25" s="35">
        <v>145</v>
      </c>
      <c r="S25" s="35">
        <v>1025</v>
      </c>
      <c r="U25" s="1">
        <v>774583</v>
      </c>
    </row>
    <row r="26" spans="1:21" x14ac:dyDescent="0.45">
      <c r="A26" s="33" t="s">
        <v>32</v>
      </c>
      <c r="B26" s="32">
        <f t="shared" si="9"/>
        <v>1875019</v>
      </c>
      <c r="C26" s="34">
        <f>SUM(一般接種!D25+一般接種!G25+一般接種!J25+一般接種!M25+医療従事者等!C23)</f>
        <v>681758</v>
      </c>
      <c r="D26" s="30">
        <f t="shared" si="0"/>
        <v>0.8304025471469445</v>
      </c>
      <c r="E26" s="34">
        <f>SUM(一般接種!E25+一般接種!H25+一般接種!K25+一般接種!N25+医療従事者等!D23)</f>
        <v>673464</v>
      </c>
      <c r="F26" s="31">
        <f t="shared" si="1"/>
        <v>0.82030019598122772</v>
      </c>
      <c r="G26" s="29">
        <f t="shared" si="7"/>
        <v>517483</v>
      </c>
      <c r="H26" s="31">
        <f t="shared" si="5"/>
        <v>0.63031046398464308</v>
      </c>
      <c r="I26" s="35">
        <v>6294</v>
      </c>
      <c r="J26" s="35">
        <v>37872</v>
      </c>
      <c r="K26" s="35">
        <v>168856</v>
      </c>
      <c r="L26" s="35">
        <v>164905</v>
      </c>
      <c r="M26" s="35">
        <v>96226</v>
      </c>
      <c r="N26" s="35">
        <v>34577</v>
      </c>
      <c r="O26" s="35">
        <v>8753</v>
      </c>
      <c r="P26" s="35">
        <f t="shared" si="8"/>
        <v>2314</v>
      </c>
      <c r="Q26" s="65">
        <f t="shared" si="6"/>
        <v>2.8185243064225568E-3</v>
      </c>
      <c r="R26" s="35">
        <v>114</v>
      </c>
      <c r="S26" s="35">
        <v>2200</v>
      </c>
      <c r="U26" s="1">
        <v>820997</v>
      </c>
    </row>
    <row r="27" spans="1:21" x14ac:dyDescent="0.45">
      <c r="A27" s="33" t="s">
        <v>33</v>
      </c>
      <c r="B27" s="32">
        <f t="shared" si="9"/>
        <v>4804752</v>
      </c>
      <c r="C27" s="34">
        <f>SUM(一般接種!D26+一般接種!G26+一般接種!J26+一般接種!M26+医療従事者等!C24)</f>
        <v>1730194</v>
      </c>
      <c r="D27" s="30">
        <f t="shared" si="0"/>
        <v>0.83514171924332092</v>
      </c>
      <c r="E27" s="34">
        <f>SUM(一般接種!E26+一般接種!H26+一般接種!K26+一般接種!N26+医療従事者等!D24)</f>
        <v>1706846</v>
      </c>
      <c r="F27" s="31">
        <f t="shared" si="1"/>
        <v>0.82387194899738725</v>
      </c>
      <c r="G27" s="29">
        <f t="shared" si="7"/>
        <v>1366439</v>
      </c>
      <c r="H27" s="31">
        <f t="shared" si="5"/>
        <v>0.65956200038904556</v>
      </c>
      <c r="I27" s="35">
        <v>14312</v>
      </c>
      <c r="J27" s="35">
        <v>69262</v>
      </c>
      <c r="K27" s="35">
        <v>457128</v>
      </c>
      <c r="L27" s="35">
        <v>432607</v>
      </c>
      <c r="M27" s="35">
        <v>235163</v>
      </c>
      <c r="N27" s="35">
        <v>122296</v>
      </c>
      <c r="O27" s="35">
        <v>35671</v>
      </c>
      <c r="P27" s="35">
        <f t="shared" si="8"/>
        <v>1273</v>
      </c>
      <c r="Q27" s="65">
        <f t="shared" si="6"/>
        <v>6.1446023312804665E-4</v>
      </c>
      <c r="R27" s="35">
        <v>10</v>
      </c>
      <c r="S27" s="35">
        <v>1263</v>
      </c>
      <c r="U27" s="1">
        <v>2071737</v>
      </c>
    </row>
    <row r="28" spans="1:21" x14ac:dyDescent="0.45">
      <c r="A28" s="33" t="s">
        <v>34</v>
      </c>
      <c r="B28" s="32">
        <f t="shared" si="9"/>
        <v>4615359</v>
      </c>
      <c r="C28" s="34">
        <f>SUM(一般接種!D27+一般接種!G27+一般接種!J27+一般接種!M27+医療従事者等!C25)</f>
        <v>1668869</v>
      </c>
      <c r="D28" s="30">
        <f t="shared" si="0"/>
        <v>0.82748733011997777</v>
      </c>
      <c r="E28" s="34">
        <f>SUM(一般接種!E27+一般接種!H27+一般接種!K27+一般接種!N27+医療従事者等!D25)</f>
        <v>1654721</v>
      </c>
      <c r="F28" s="31">
        <f t="shared" si="1"/>
        <v>0.82047222543139076</v>
      </c>
      <c r="G28" s="29">
        <f t="shared" si="7"/>
        <v>1289814</v>
      </c>
      <c r="H28" s="31">
        <f t="shared" si="5"/>
        <v>0.63953776072979307</v>
      </c>
      <c r="I28" s="35">
        <v>15476</v>
      </c>
      <c r="J28" s="35">
        <v>85185</v>
      </c>
      <c r="K28" s="35">
        <v>466683</v>
      </c>
      <c r="L28" s="35">
        <v>403320</v>
      </c>
      <c r="M28" s="35">
        <v>191820</v>
      </c>
      <c r="N28" s="35">
        <v>97564</v>
      </c>
      <c r="O28" s="35">
        <v>29766</v>
      </c>
      <c r="P28" s="35">
        <f t="shared" si="8"/>
        <v>1955</v>
      </c>
      <c r="Q28" s="65">
        <f t="shared" si="6"/>
        <v>9.6936172364910393E-4</v>
      </c>
      <c r="R28" s="35">
        <v>35</v>
      </c>
      <c r="S28" s="35">
        <v>1920</v>
      </c>
      <c r="U28" s="1">
        <v>2016791</v>
      </c>
    </row>
    <row r="29" spans="1:21" x14ac:dyDescent="0.45">
      <c r="A29" s="33" t="s">
        <v>35</v>
      </c>
      <c r="B29" s="32">
        <f t="shared" si="9"/>
        <v>8560832</v>
      </c>
      <c r="C29" s="34">
        <f>SUM(一般接種!D28+一般接種!G28+一般接種!J28+一般接種!M28+医療従事者等!C26)</f>
        <v>3137159</v>
      </c>
      <c r="D29" s="30">
        <f t="shared" si="0"/>
        <v>0.85104116367266547</v>
      </c>
      <c r="E29" s="34">
        <f>SUM(一般接種!E28+一般接種!H28+一般接種!K28+一般接種!N28+医療従事者等!D26)</f>
        <v>3101581</v>
      </c>
      <c r="F29" s="31">
        <f t="shared" si="1"/>
        <v>0.84138964695924867</v>
      </c>
      <c r="G29" s="29">
        <f t="shared" si="7"/>
        <v>2319475</v>
      </c>
      <c r="H29" s="31">
        <f t="shared" si="5"/>
        <v>0.62922175863883723</v>
      </c>
      <c r="I29" s="35">
        <v>23546</v>
      </c>
      <c r="J29" s="35">
        <v>115476</v>
      </c>
      <c r="K29" s="35">
        <v>654981</v>
      </c>
      <c r="L29" s="35">
        <v>754940</v>
      </c>
      <c r="M29" s="35">
        <v>452603</v>
      </c>
      <c r="N29" s="35">
        <v>251080</v>
      </c>
      <c r="O29" s="35">
        <v>66849</v>
      </c>
      <c r="P29" s="35">
        <f t="shared" si="8"/>
        <v>2617</v>
      </c>
      <c r="Q29" s="65">
        <f t="shared" si="6"/>
        <v>7.0993364548349819E-4</v>
      </c>
      <c r="R29" s="35">
        <v>23</v>
      </c>
      <c r="S29" s="35">
        <v>2594</v>
      </c>
      <c r="U29" s="1">
        <v>3686260</v>
      </c>
    </row>
    <row r="30" spans="1:21" x14ac:dyDescent="0.45">
      <c r="A30" s="33" t="s">
        <v>36</v>
      </c>
      <c r="B30" s="32">
        <f t="shared" si="9"/>
        <v>16300155</v>
      </c>
      <c r="C30" s="34">
        <f>SUM(一般接種!D29+一般接種!G29+一般接種!J29+一般接種!M29+医療従事者等!C27)</f>
        <v>6010077</v>
      </c>
      <c r="D30" s="30">
        <f t="shared" si="0"/>
        <v>0.7951097277055279</v>
      </c>
      <c r="E30" s="34">
        <f>SUM(一般接種!E29+一般接種!H29+一般接種!K29+一般接種!N29+医療従事者等!D27)</f>
        <v>5903706</v>
      </c>
      <c r="F30" s="31">
        <f t="shared" si="1"/>
        <v>0.78103725960807013</v>
      </c>
      <c r="G30" s="29">
        <f t="shared" si="7"/>
        <v>4377594</v>
      </c>
      <c r="H30" s="31">
        <f t="shared" si="5"/>
        <v>0.57913859894729347</v>
      </c>
      <c r="I30" s="35">
        <v>43118</v>
      </c>
      <c r="J30" s="35">
        <v>374531</v>
      </c>
      <c r="K30" s="35">
        <v>1354499</v>
      </c>
      <c r="L30" s="35">
        <v>1359855</v>
      </c>
      <c r="M30" s="35">
        <v>759479</v>
      </c>
      <c r="N30" s="35">
        <v>368695</v>
      </c>
      <c r="O30" s="35">
        <v>117417</v>
      </c>
      <c r="P30" s="35">
        <f t="shared" si="8"/>
        <v>8778</v>
      </c>
      <c r="Q30" s="65">
        <f t="shared" si="6"/>
        <v>1.1612951364515171E-3</v>
      </c>
      <c r="R30" s="35">
        <v>59</v>
      </c>
      <c r="S30" s="35">
        <v>8719</v>
      </c>
      <c r="U30" s="1">
        <v>7558802</v>
      </c>
    </row>
    <row r="31" spans="1:21" x14ac:dyDescent="0.45">
      <c r="A31" s="33" t="s">
        <v>37</v>
      </c>
      <c r="B31" s="32">
        <f t="shared" si="9"/>
        <v>4052971</v>
      </c>
      <c r="C31" s="34">
        <f>SUM(一般接種!D30+一般接種!G30+一般接種!J30+一般接種!M30+医療従事者等!C28)</f>
        <v>1480351</v>
      </c>
      <c r="D31" s="30">
        <f t="shared" si="0"/>
        <v>0.82216280850870038</v>
      </c>
      <c r="E31" s="34">
        <f>SUM(一般接種!E30+一般接種!H30+一般接種!K30+一般接種!N30+医療従事者等!D28)</f>
        <v>1463988</v>
      </c>
      <c r="F31" s="31">
        <f t="shared" si="1"/>
        <v>0.81307506510485361</v>
      </c>
      <c r="G31" s="29">
        <f t="shared" si="7"/>
        <v>1107541</v>
      </c>
      <c r="H31" s="31">
        <f t="shared" si="5"/>
        <v>0.61511021311738534</v>
      </c>
      <c r="I31" s="35">
        <v>16813</v>
      </c>
      <c r="J31" s="35">
        <v>67436</v>
      </c>
      <c r="K31" s="35">
        <v>346961</v>
      </c>
      <c r="L31" s="35">
        <v>353669</v>
      </c>
      <c r="M31" s="35">
        <v>196534</v>
      </c>
      <c r="N31" s="35">
        <v>98007</v>
      </c>
      <c r="O31" s="35">
        <v>28121</v>
      </c>
      <c r="P31" s="35">
        <f t="shared" si="8"/>
        <v>1091</v>
      </c>
      <c r="Q31" s="65">
        <f t="shared" si="6"/>
        <v>6.0592361141580077E-4</v>
      </c>
      <c r="R31" s="35">
        <v>77</v>
      </c>
      <c r="S31" s="35">
        <v>1014</v>
      </c>
      <c r="U31" s="1">
        <v>1800557</v>
      </c>
    </row>
    <row r="32" spans="1:21" x14ac:dyDescent="0.45">
      <c r="A32" s="33" t="s">
        <v>38</v>
      </c>
      <c r="B32" s="32">
        <f t="shared" si="9"/>
        <v>3151721</v>
      </c>
      <c r="C32" s="34">
        <f>SUM(一般接種!D31+一般接種!G31+一般接種!J31+一般接種!M31+医療従事者等!C29)</f>
        <v>1157361</v>
      </c>
      <c r="D32" s="30">
        <f t="shared" si="0"/>
        <v>0.81570758709737445</v>
      </c>
      <c r="E32" s="34">
        <f>SUM(一般接種!E31+一般接種!H31+一般接種!K31+一般接種!N31+医療従事者等!D29)</f>
        <v>1145200</v>
      </c>
      <c r="F32" s="31">
        <f t="shared" si="1"/>
        <v>0.80713651898060601</v>
      </c>
      <c r="G32" s="29">
        <f t="shared" si="7"/>
        <v>847845</v>
      </c>
      <c r="H32" s="31">
        <f t="shared" si="5"/>
        <v>0.59756082949276279</v>
      </c>
      <c r="I32" s="35">
        <v>8733</v>
      </c>
      <c r="J32" s="35">
        <v>52848</v>
      </c>
      <c r="K32" s="35">
        <v>238462</v>
      </c>
      <c r="L32" s="35">
        <v>285844</v>
      </c>
      <c r="M32" s="35">
        <v>160987</v>
      </c>
      <c r="N32" s="35">
        <v>83107</v>
      </c>
      <c r="O32" s="35">
        <v>17864</v>
      </c>
      <c r="P32" s="35">
        <f t="shared" si="8"/>
        <v>1315</v>
      </c>
      <c r="Q32" s="65">
        <f t="shared" si="6"/>
        <v>9.268114935901999E-4</v>
      </c>
      <c r="R32" s="35">
        <v>9</v>
      </c>
      <c r="S32" s="35">
        <v>1306</v>
      </c>
      <c r="U32" s="1">
        <v>1418843</v>
      </c>
    </row>
    <row r="33" spans="1:21" x14ac:dyDescent="0.45">
      <c r="A33" s="33" t="s">
        <v>39</v>
      </c>
      <c r="B33" s="32">
        <f t="shared" si="9"/>
        <v>5485615</v>
      </c>
      <c r="C33" s="34">
        <f>SUM(一般接種!D32+一般接種!G32+一般接種!J32+一般接種!M32+医療従事者等!C30)</f>
        <v>2029080</v>
      </c>
      <c r="D33" s="30">
        <f t="shared" si="0"/>
        <v>0.80183612838672502</v>
      </c>
      <c r="E33" s="34">
        <f>SUM(一般接種!E32+一般接種!H32+一般接種!K32+一般接種!N32+医療従事者等!D30)</f>
        <v>1997105</v>
      </c>
      <c r="F33" s="31">
        <f t="shared" si="1"/>
        <v>0.78920049538794457</v>
      </c>
      <c r="G33" s="29">
        <f t="shared" si="7"/>
        <v>1457456</v>
      </c>
      <c r="H33" s="31">
        <f t="shared" si="5"/>
        <v>0.57594618069962877</v>
      </c>
      <c r="I33" s="35">
        <v>25954</v>
      </c>
      <c r="J33" s="35">
        <v>96008</v>
      </c>
      <c r="K33" s="35">
        <v>450060</v>
      </c>
      <c r="L33" s="35">
        <v>474625</v>
      </c>
      <c r="M33" s="35">
        <v>250685</v>
      </c>
      <c r="N33" s="35">
        <v>124540</v>
      </c>
      <c r="O33" s="35">
        <v>35584</v>
      </c>
      <c r="P33" s="35">
        <f t="shared" si="8"/>
        <v>1974</v>
      </c>
      <c r="Q33" s="65">
        <f t="shared" si="6"/>
        <v>7.8007004033128085E-4</v>
      </c>
      <c r="R33" s="35">
        <v>10</v>
      </c>
      <c r="S33" s="35">
        <v>1964</v>
      </c>
      <c r="U33" s="1">
        <v>2530542</v>
      </c>
    </row>
    <row r="34" spans="1:21" x14ac:dyDescent="0.45">
      <c r="A34" s="33" t="s">
        <v>40</v>
      </c>
      <c r="B34" s="32">
        <f t="shared" si="9"/>
        <v>18510242</v>
      </c>
      <c r="C34" s="34">
        <f>SUM(一般接種!D33+一般接種!G33+一般接種!J33+一般接種!M33+医療従事者等!C31)</f>
        <v>6901170</v>
      </c>
      <c r="D34" s="30">
        <f t="shared" si="0"/>
        <v>0.78071852617186632</v>
      </c>
      <c r="E34" s="34">
        <f>SUM(一般接種!E33+一般接種!H33+一般接種!K33+一般接種!N33+医療従事者等!D31)</f>
        <v>6810990</v>
      </c>
      <c r="F34" s="31">
        <f t="shared" si="1"/>
        <v>0.77051660436872582</v>
      </c>
      <c r="G34" s="29">
        <f t="shared" si="7"/>
        <v>4788535</v>
      </c>
      <c r="H34" s="31">
        <f t="shared" si="5"/>
        <v>0.54171944579287246</v>
      </c>
      <c r="I34" s="35">
        <v>64992</v>
      </c>
      <c r="J34" s="35">
        <v>371901</v>
      </c>
      <c r="K34" s="35">
        <v>1520595</v>
      </c>
      <c r="L34" s="35">
        <v>1554028</v>
      </c>
      <c r="M34" s="35">
        <v>767548</v>
      </c>
      <c r="N34" s="35">
        <v>366652</v>
      </c>
      <c r="O34" s="35">
        <v>142819</v>
      </c>
      <c r="P34" s="35">
        <f t="shared" si="8"/>
        <v>9547</v>
      </c>
      <c r="Q34" s="65">
        <f t="shared" si="6"/>
        <v>1.0800371197003998E-3</v>
      </c>
      <c r="R34" s="35">
        <v>327</v>
      </c>
      <c r="S34" s="35">
        <v>9220</v>
      </c>
      <c r="U34" s="1">
        <v>8839511</v>
      </c>
    </row>
    <row r="35" spans="1:21" x14ac:dyDescent="0.45">
      <c r="A35" s="33" t="s">
        <v>41</v>
      </c>
      <c r="B35" s="32">
        <f t="shared" si="9"/>
        <v>12031704</v>
      </c>
      <c r="C35" s="34">
        <f>SUM(一般接種!D34+一般接種!G34+一般接種!J34+一般接種!M34+医療従事者等!C32)</f>
        <v>4432468</v>
      </c>
      <c r="D35" s="30">
        <f t="shared" si="0"/>
        <v>0.80245635791712866</v>
      </c>
      <c r="E35" s="34">
        <f>SUM(一般接種!E34+一般接種!H34+一般接種!K34+一般接種!N34+医療従事者等!D32)</f>
        <v>4380280</v>
      </c>
      <c r="F35" s="31">
        <f t="shared" si="1"/>
        <v>0.79300821471406913</v>
      </c>
      <c r="G35" s="29">
        <f t="shared" si="7"/>
        <v>3214098</v>
      </c>
      <c r="H35" s="31">
        <f t="shared" si="5"/>
        <v>0.58188200683428004</v>
      </c>
      <c r="I35" s="35">
        <v>45422</v>
      </c>
      <c r="J35" s="35">
        <v>242437</v>
      </c>
      <c r="K35" s="35">
        <v>1007647</v>
      </c>
      <c r="L35" s="35">
        <v>1035206</v>
      </c>
      <c r="M35" s="35">
        <v>543277</v>
      </c>
      <c r="N35" s="35">
        <v>252310</v>
      </c>
      <c r="O35" s="35">
        <v>87799</v>
      </c>
      <c r="P35" s="35">
        <f t="shared" si="8"/>
        <v>4858</v>
      </c>
      <c r="Q35" s="65">
        <f t="shared" si="6"/>
        <v>8.7949489692004798E-4</v>
      </c>
      <c r="R35" s="35">
        <v>100</v>
      </c>
      <c r="S35" s="35">
        <v>4758</v>
      </c>
      <c r="U35" s="1">
        <v>5523625</v>
      </c>
    </row>
    <row r="36" spans="1:21" x14ac:dyDescent="0.45">
      <c r="A36" s="33" t="s">
        <v>42</v>
      </c>
      <c r="B36" s="32">
        <f t="shared" si="9"/>
        <v>2998377</v>
      </c>
      <c r="C36" s="34">
        <f>SUM(一般接種!D35+一般接種!G35+一般接種!J35+一般接種!M35+医療従事者等!C33)</f>
        <v>1093886</v>
      </c>
      <c r="D36" s="30">
        <f t="shared" si="0"/>
        <v>0.81345599406278835</v>
      </c>
      <c r="E36" s="34">
        <f>SUM(一般接種!E35+一般接種!H35+一般接種!K35+一般接種!N35+医療従事者等!D33)</f>
        <v>1082631</v>
      </c>
      <c r="F36" s="31">
        <f t="shared" si="1"/>
        <v>0.80508634017456171</v>
      </c>
      <c r="G36" s="29">
        <f t="shared" si="7"/>
        <v>820951</v>
      </c>
      <c r="H36" s="31">
        <f t="shared" si="5"/>
        <v>0.61049095772488193</v>
      </c>
      <c r="I36" s="35">
        <v>7546</v>
      </c>
      <c r="J36" s="35">
        <v>54332</v>
      </c>
      <c r="K36" s="35">
        <v>307397</v>
      </c>
      <c r="L36" s="35">
        <v>253848</v>
      </c>
      <c r="M36" s="35">
        <v>131070</v>
      </c>
      <c r="N36" s="35">
        <v>53223</v>
      </c>
      <c r="O36" s="35">
        <v>13535</v>
      </c>
      <c r="P36" s="35">
        <f t="shared" si="8"/>
        <v>909</v>
      </c>
      <c r="Q36" s="65">
        <f t="shared" si="6"/>
        <v>6.7596760412243564E-4</v>
      </c>
      <c r="R36" s="35">
        <v>64</v>
      </c>
      <c r="S36" s="35">
        <v>845</v>
      </c>
      <c r="U36" s="1">
        <v>1344739</v>
      </c>
    </row>
    <row r="37" spans="1:21" x14ac:dyDescent="0.45">
      <c r="A37" s="33" t="s">
        <v>43</v>
      </c>
      <c r="B37" s="32">
        <f t="shared" si="9"/>
        <v>2072716</v>
      </c>
      <c r="C37" s="34">
        <f>SUM(一般接種!D36+一般接種!G36+一般接種!J36+一般接種!M36+医療従事者等!C34)</f>
        <v>749831</v>
      </c>
      <c r="D37" s="30">
        <f t="shared" si="0"/>
        <v>0.79394916733020482</v>
      </c>
      <c r="E37" s="34">
        <f>SUM(一般接種!E36+一般接種!H36+一般接種!K36+一般接種!N36+医療従事者等!D34)</f>
        <v>740725</v>
      </c>
      <c r="F37" s="31">
        <f t="shared" si="1"/>
        <v>0.78430739322682841</v>
      </c>
      <c r="G37" s="29">
        <f t="shared" si="7"/>
        <v>581456</v>
      </c>
      <c r="H37" s="31">
        <f t="shared" si="5"/>
        <v>0.61566740644112017</v>
      </c>
      <c r="I37" s="35">
        <v>7680</v>
      </c>
      <c r="J37" s="35">
        <v>44741</v>
      </c>
      <c r="K37" s="35">
        <v>212401</v>
      </c>
      <c r="L37" s="35">
        <v>196283</v>
      </c>
      <c r="M37" s="35">
        <v>83316</v>
      </c>
      <c r="N37" s="35">
        <v>29751</v>
      </c>
      <c r="O37" s="35">
        <v>7284</v>
      </c>
      <c r="P37" s="35">
        <f t="shared" si="8"/>
        <v>704</v>
      </c>
      <c r="Q37" s="65">
        <f t="shared" si="6"/>
        <v>7.4542158673149576E-4</v>
      </c>
      <c r="R37" s="35">
        <v>2</v>
      </c>
      <c r="S37" s="35">
        <v>702</v>
      </c>
      <c r="U37" s="1">
        <v>944432</v>
      </c>
    </row>
    <row r="38" spans="1:21" x14ac:dyDescent="0.45">
      <c r="A38" s="33" t="s">
        <v>44</v>
      </c>
      <c r="B38" s="32">
        <f t="shared" si="9"/>
        <v>1221684</v>
      </c>
      <c r="C38" s="34">
        <f>SUM(一般接種!D37+一般接種!G37+一般接種!J37+一般接種!M37+医療従事者等!C35)</f>
        <v>443689</v>
      </c>
      <c r="D38" s="30">
        <f t="shared" si="0"/>
        <v>0.79687241822740429</v>
      </c>
      <c r="E38" s="34">
        <f>SUM(一般接種!E37+一般接種!H37+一般接種!K37+一般接種!N37+医療従事者等!D35)</f>
        <v>438325</v>
      </c>
      <c r="F38" s="31">
        <f t="shared" si="1"/>
        <v>0.78723858991213891</v>
      </c>
      <c r="G38" s="29">
        <f t="shared" si="7"/>
        <v>338752</v>
      </c>
      <c r="H38" s="31">
        <f t="shared" si="5"/>
        <v>0.60840391675107941</v>
      </c>
      <c r="I38" s="35">
        <v>4912</v>
      </c>
      <c r="J38" s="35">
        <v>23194</v>
      </c>
      <c r="K38" s="35">
        <v>108333</v>
      </c>
      <c r="L38" s="35">
        <v>110525</v>
      </c>
      <c r="M38" s="35">
        <v>59623</v>
      </c>
      <c r="N38" s="35">
        <v>25016</v>
      </c>
      <c r="O38" s="35">
        <v>7149</v>
      </c>
      <c r="P38" s="35">
        <f t="shared" si="8"/>
        <v>918</v>
      </c>
      <c r="Q38" s="65">
        <f t="shared" si="6"/>
        <v>1.6487424297937456E-3</v>
      </c>
      <c r="R38" s="35">
        <v>16</v>
      </c>
      <c r="S38" s="35">
        <v>902</v>
      </c>
      <c r="U38" s="1">
        <v>556788</v>
      </c>
    </row>
    <row r="39" spans="1:21" x14ac:dyDescent="0.45">
      <c r="A39" s="33" t="s">
        <v>45</v>
      </c>
      <c r="B39" s="32">
        <f t="shared" si="9"/>
        <v>1553217</v>
      </c>
      <c r="C39" s="34">
        <f>SUM(一般接種!D38+一般接種!G38+一般接種!J38+一般接種!M38+医療従事者等!C36)</f>
        <v>564326</v>
      </c>
      <c r="D39" s="30">
        <f t="shared" si="0"/>
        <v>0.8387535949703856</v>
      </c>
      <c r="E39" s="34">
        <f>SUM(一般接種!E38+一般接種!H38+一般接種!K38+一般接種!N38+医療従事者等!D36)</f>
        <v>554829</v>
      </c>
      <c r="F39" s="31">
        <f t="shared" si="1"/>
        <v>0.82463827352243935</v>
      </c>
      <c r="G39" s="29">
        <f t="shared" si="7"/>
        <v>433511</v>
      </c>
      <c r="H39" s="31">
        <f t="shared" si="5"/>
        <v>0.64432421988213695</v>
      </c>
      <c r="I39" s="35">
        <v>4900</v>
      </c>
      <c r="J39" s="35">
        <v>30254</v>
      </c>
      <c r="K39" s="35">
        <v>111383</v>
      </c>
      <c r="L39" s="35">
        <v>142590</v>
      </c>
      <c r="M39" s="35">
        <v>82546</v>
      </c>
      <c r="N39" s="35">
        <v>45483</v>
      </c>
      <c r="O39" s="35">
        <v>16355</v>
      </c>
      <c r="P39" s="35">
        <f t="shared" si="8"/>
        <v>551</v>
      </c>
      <c r="Q39" s="65">
        <f t="shared" si="6"/>
        <v>8.1894725890475093E-4</v>
      </c>
      <c r="R39" s="35">
        <v>23</v>
      </c>
      <c r="S39" s="35">
        <v>528</v>
      </c>
      <c r="U39" s="1">
        <v>672815</v>
      </c>
    </row>
    <row r="40" spans="1:21" x14ac:dyDescent="0.45">
      <c r="A40" s="33" t="s">
        <v>46</v>
      </c>
      <c r="B40" s="32">
        <f t="shared" si="9"/>
        <v>4132437</v>
      </c>
      <c r="C40" s="34">
        <f>SUM(一般接種!D39+一般接種!G39+一般接種!J39+一般接種!M39+医療従事者等!C37)</f>
        <v>1514677</v>
      </c>
      <c r="D40" s="30">
        <f t="shared" si="0"/>
        <v>0.7998121228794518</v>
      </c>
      <c r="E40" s="34">
        <f>SUM(一般接種!E39+一般接種!H39+一般接種!K39+一般接種!N39+医療従事者等!D37)</f>
        <v>1484751</v>
      </c>
      <c r="F40" s="31">
        <f t="shared" si="1"/>
        <v>0.78400995674813112</v>
      </c>
      <c r="G40" s="29">
        <f t="shared" si="7"/>
        <v>1130297</v>
      </c>
      <c r="H40" s="31">
        <f t="shared" si="5"/>
        <v>0.59684357988817138</v>
      </c>
      <c r="I40" s="35">
        <v>21838</v>
      </c>
      <c r="J40" s="35">
        <v>137961</v>
      </c>
      <c r="K40" s="35">
        <v>362575</v>
      </c>
      <c r="L40" s="35">
        <v>317849</v>
      </c>
      <c r="M40" s="35">
        <v>163333</v>
      </c>
      <c r="N40" s="35">
        <v>91686</v>
      </c>
      <c r="O40" s="35">
        <v>35055</v>
      </c>
      <c r="P40" s="35">
        <f t="shared" si="8"/>
        <v>2712</v>
      </c>
      <c r="Q40" s="65">
        <f t="shared" si="6"/>
        <v>1.4320482038408674E-3</v>
      </c>
      <c r="R40" s="35">
        <v>248</v>
      </c>
      <c r="S40" s="35">
        <v>2464</v>
      </c>
      <c r="U40" s="1">
        <v>1893791</v>
      </c>
    </row>
    <row r="41" spans="1:21" x14ac:dyDescent="0.45">
      <c r="A41" s="33" t="s">
        <v>47</v>
      </c>
      <c r="B41" s="32">
        <f t="shared" si="9"/>
        <v>6126228</v>
      </c>
      <c r="C41" s="34">
        <f>SUM(一般接種!D40+一般接種!G40+一般接種!J40+一般接種!M40+医療従事者等!C38)</f>
        <v>2243417</v>
      </c>
      <c r="D41" s="30">
        <f t="shared" si="0"/>
        <v>0.79767838024941395</v>
      </c>
      <c r="E41" s="34">
        <f>SUM(一般接種!E40+一般接種!H40+一般接種!K40+一般接種!N40+医療従事者等!D38)</f>
        <v>2215779</v>
      </c>
      <c r="F41" s="31">
        <f t="shared" si="1"/>
        <v>0.78785130170212059</v>
      </c>
      <c r="G41" s="29">
        <f t="shared" si="7"/>
        <v>1663991</v>
      </c>
      <c r="H41" s="31">
        <f t="shared" si="5"/>
        <v>0.59165533898940881</v>
      </c>
      <c r="I41" s="35">
        <v>22399</v>
      </c>
      <c r="J41" s="35">
        <v>121239</v>
      </c>
      <c r="K41" s="35">
        <v>545028</v>
      </c>
      <c r="L41" s="35">
        <v>531975</v>
      </c>
      <c r="M41" s="35">
        <v>292388</v>
      </c>
      <c r="N41" s="35">
        <v>116427</v>
      </c>
      <c r="O41" s="35">
        <v>34535</v>
      </c>
      <c r="P41" s="35">
        <f t="shared" si="8"/>
        <v>3041</v>
      </c>
      <c r="Q41" s="65">
        <f t="shared" si="6"/>
        <v>1.0812702027034955E-3</v>
      </c>
      <c r="R41" s="35">
        <v>55</v>
      </c>
      <c r="S41" s="35">
        <v>2986</v>
      </c>
      <c r="U41" s="1">
        <v>2812433</v>
      </c>
    </row>
    <row r="42" spans="1:21" x14ac:dyDescent="0.45">
      <c r="A42" s="33" t="s">
        <v>48</v>
      </c>
      <c r="B42" s="32">
        <f t="shared" si="9"/>
        <v>3100383</v>
      </c>
      <c r="C42" s="34">
        <f>SUM(一般接種!D41+一般接種!G41+一般接種!J41+一般接種!M41+医療従事者等!C39)</f>
        <v>1121326</v>
      </c>
      <c r="D42" s="30">
        <f t="shared" si="0"/>
        <v>0.8268695017365848</v>
      </c>
      <c r="E42" s="34">
        <f>SUM(一般接種!E41+一般接種!H41+一般接種!K41+一般接種!N41+医療従事者等!D39)</f>
        <v>1097925</v>
      </c>
      <c r="F42" s="31">
        <f t="shared" si="1"/>
        <v>0.80961352692628175</v>
      </c>
      <c r="G42" s="29">
        <f t="shared" si="7"/>
        <v>877278</v>
      </c>
      <c r="H42" s="31">
        <f t="shared" si="5"/>
        <v>0.64690769922793878</v>
      </c>
      <c r="I42" s="35">
        <v>44771</v>
      </c>
      <c r="J42" s="35">
        <v>46620</v>
      </c>
      <c r="K42" s="35">
        <v>286869</v>
      </c>
      <c r="L42" s="35">
        <v>309738</v>
      </c>
      <c r="M42" s="35">
        <v>133641</v>
      </c>
      <c r="N42" s="35">
        <v>41762</v>
      </c>
      <c r="O42" s="35">
        <v>13877</v>
      </c>
      <c r="P42" s="35">
        <f t="shared" si="8"/>
        <v>3854</v>
      </c>
      <c r="Q42" s="65">
        <f t="shared" si="6"/>
        <v>2.8419523489982374E-3</v>
      </c>
      <c r="R42" s="35">
        <v>396</v>
      </c>
      <c r="S42" s="35">
        <v>3458</v>
      </c>
      <c r="U42" s="1">
        <v>1356110</v>
      </c>
    </row>
    <row r="43" spans="1:21" x14ac:dyDescent="0.45">
      <c r="A43" s="33" t="s">
        <v>49</v>
      </c>
      <c r="B43" s="32">
        <f t="shared" si="9"/>
        <v>1657612</v>
      </c>
      <c r="C43" s="34">
        <f>SUM(一般接種!D42+一般接種!G42+一般接種!J42+一般接種!M42+医療従事者等!C40)</f>
        <v>599467</v>
      </c>
      <c r="D43" s="30">
        <f t="shared" si="0"/>
        <v>0.81565795721880019</v>
      </c>
      <c r="E43" s="34">
        <f>SUM(一般接種!E42+一般接種!H42+一般接種!K42+一般接種!N42+医療従事者等!D40)</f>
        <v>592014</v>
      </c>
      <c r="F43" s="31">
        <f t="shared" si="1"/>
        <v>0.80551711751427646</v>
      </c>
      <c r="G43" s="29">
        <f t="shared" si="7"/>
        <v>465377</v>
      </c>
      <c r="H43" s="31">
        <f t="shared" si="5"/>
        <v>0.63320992340965154</v>
      </c>
      <c r="I43" s="35">
        <v>7914</v>
      </c>
      <c r="J43" s="35">
        <v>39680</v>
      </c>
      <c r="K43" s="35">
        <v>152723</v>
      </c>
      <c r="L43" s="35">
        <v>160396</v>
      </c>
      <c r="M43" s="35">
        <v>67244</v>
      </c>
      <c r="N43" s="35">
        <v>28981</v>
      </c>
      <c r="O43" s="35">
        <v>8439</v>
      </c>
      <c r="P43" s="35">
        <f t="shared" si="8"/>
        <v>754</v>
      </c>
      <c r="Q43" s="65">
        <f t="shared" si="6"/>
        <v>1.025921526527691E-3</v>
      </c>
      <c r="R43" s="35">
        <v>8</v>
      </c>
      <c r="S43" s="35">
        <v>746</v>
      </c>
      <c r="U43" s="1">
        <v>734949</v>
      </c>
    </row>
    <row r="44" spans="1:21" x14ac:dyDescent="0.45">
      <c r="A44" s="33" t="s">
        <v>50</v>
      </c>
      <c r="B44" s="32">
        <f t="shared" si="9"/>
        <v>2146895</v>
      </c>
      <c r="C44" s="34">
        <f>SUM(一般接種!D43+一般接種!G43+一般接種!J43+一般接種!M43+医療従事者等!C41)</f>
        <v>779727</v>
      </c>
      <c r="D44" s="30">
        <f t="shared" si="0"/>
        <v>0.80062655560758023</v>
      </c>
      <c r="E44" s="34">
        <f>SUM(一般接種!E43+一般接種!H43+一般接種!K43+一般接種!N43+医療従事者等!D41)</f>
        <v>771114</v>
      </c>
      <c r="F44" s="31">
        <f t="shared" si="1"/>
        <v>0.79178269548288527</v>
      </c>
      <c r="G44" s="29">
        <f t="shared" si="7"/>
        <v>593833</v>
      </c>
      <c r="H44" s="31">
        <f t="shared" si="5"/>
        <v>0.60974991169488324</v>
      </c>
      <c r="I44" s="35">
        <v>9386</v>
      </c>
      <c r="J44" s="35">
        <v>48466</v>
      </c>
      <c r="K44" s="35">
        <v>170694</v>
      </c>
      <c r="L44" s="35">
        <v>186979</v>
      </c>
      <c r="M44" s="35">
        <v>113854</v>
      </c>
      <c r="N44" s="35">
        <v>52713</v>
      </c>
      <c r="O44" s="35">
        <v>11741</v>
      </c>
      <c r="P44" s="35">
        <f t="shared" si="8"/>
        <v>2221</v>
      </c>
      <c r="Q44" s="65">
        <f t="shared" si="6"/>
        <v>2.280530980720734E-3</v>
      </c>
      <c r="R44" s="35">
        <v>147</v>
      </c>
      <c r="S44" s="35">
        <v>2074</v>
      </c>
      <c r="U44" s="1">
        <v>973896</v>
      </c>
    </row>
    <row r="45" spans="1:21" x14ac:dyDescent="0.45">
      <c r="A45" s="33" t="s">
        <v>51</v>
      </c>
      <c r="B45" s="32">
        <f t="shared" si="9"/>
        <v>3074844</v>
      </c>
      <c r="C45" s="34">
        <f>SUM(一般接種!D44+一般接種!G44+一般接種!J44+一般接種!M44+医療従事者等!C42)</f>
        <v>1113576</v>
      </c>
      <c r="D45" s="30">
        <f t="shared" si="0"/>
        <v>0.82108862949125472</v>
      </c>
      <c r="E45" s="34">
        <f>SUM(一般接種!E44+一般接種!H44+一般接種!K44+一般接種!N44+医療従事者等!D42)</f>
        <v>1102435</v>
      </c>
      <c r="F45" s="31">
        <f t="shared" si="1"/>
        <v>0.81287387951355938</v>
      </c>
      <c r="G45" s="29">
        <f t="shared" si="7"/>
        <v>857219</v>
      </c>
      <c r="H45" s="31">
        <f t="shared" si="5"/>
        <v>0.63206532278341476</v>
      </c>
      <c r="I45" s="35">
        <v>12479</v>
      </c>
      <c r="J45" s="35">
        <v>59171</v>
      </c>
      <c r="K45" s="35">
        <v>279894</v>
      </c>
      <c r="L45" s="35">
        <v>271522</v>
      </c>
      <c r="M45" s="35">
        <v>142063</v>
      </c>
      <c r="N45" s="35">
        <v>71523</v>
      </c>
      <c r="O45" s="35">
        <v>20567</v>
      </c>
      <c r="P45" s="35">
        <f t="shared" si="8"/>
        <v>1614</v>
      </c>
      <c r="Q45" s="65">
        <f t="shared" si="6"/>
        <v>1.190073284624386E-3</v>
      </c>
      <c r="R45" s="35">
        <v>210</v>
      </c>
      <c r="S45" s="35">
        <v>1404</v>
      </c>
      <c r="U45" s="1">
        <v>1356219</v>
      </c>
    </row>
    <row r="46" spans="1:21" x14ac:dyDescent="0.45">
      <c r="A46" s="33" t="s">
        <v>52</v>
      </c>
      <c r="B46" s="32">
        <f t="shared" si="9"/>
        <v>1554959</v>
      </c>
      <c r="C46" s="34">
        <f>SUM(一般接種!D45+一般接種!G45+一般接種!J45+一般接種!M45+医療従事者等!C43)</f>
        <v>565636</v>
      </c>
      <c r="D46" s="30">
        <f t="shared" si="0"/>
        <v>0.80670653353623312</v>
      </c>
      <c r="E46" s="34">
        <f>SUM(一般接種!E45+一般接種!H45+一般接種!K45+一般接種!N45+医療従事者等!D43)</f>
        <v>558192</v>
      </c>
      <c r="F46" s="31">
        <f t="shared" si="1"/>
        <v>0.79608994718804504</v>
      </c>
      <c r="G46" s="29">
        <f t="shared" si="7"/>
        <v>429788</v>
      </c>
      <c r="H46" s="31">
        <f t="shared" si="5"/>
        <v>0.6129609636505996</v>
      </c>
      <c r="I46" s="35">
        <v>10595</v>
      </c>
      <c r="J46" s="35">
        <v>33509</v>
      </c>
      <c r="K46" s="35">
        <v>140989</v>
      </c>
      <c r="L46" s="35">
        <v>125387</v>
      </c>
      <c r="M46" s="35">
        <v>73244</v>
      </c>
      <c r="N46" s="35">
        <v>36026</v>
      </c>
      <c r="O46" s="35">
        <v>10038</v>
      </c>
      <c r="P46" s="35">
        <f t="shared" si="8"/>
        <v>1343</v>
      </c>
      <c r="Q46" s="65">
        <f t="shared" si="6"/>
        <v>1.9153782194541386E-3</v>
      </c>
      <c r="R46" s="35">
        <v>167</v>
      </c>
      <c r="S46" s="35">
        <v>1176</v>
      </c>
      <c r="U46" s="1">
        <v>701167</v>
      </c>
    </row>
    <row r="47" spans="1:21" x14ac:dyDescent="0.45">
      <c r="A47" s="33" t="s">
        <v>53</v>
      </c>
      <c r="B47" s="32">
        <f t="shared" si="9"/>
        <v>11166118</v>
      </c>
      <c r="C47" s="34">
        <f>SUM(一般接種!D46+一般接種!G46+一般接種!J46+一般接種!M46+医療従事者等!C44)</f>
        <v>4132953</v>
      </c>
      <c r="D47" s="30">
        <f t="shared" si="0"/>
        <v>0.8065604771114151</v>
      </c>
      <c r="E47" s="34">
        <f>SUM(一般接種!E46+一般接種!H46+一般接種!K46+一般接種!N46+医療従事者等!D44)</f>
        <v>4051073</v>
      </c>
      <c r="F47" s="31">
        <f t="shared" si="1"/>
        <v>0.79058130389897285</v>
      </c>
      <c r="G47" s="29">
        <f t="shared" si="7"/>
        <v>2969823</v>
      </c>
      <c r="H47" s="31">
        <f t="shared" si="5"/>
        <v>0.5795715208511818</v>
      </c>
      <c r="I47" s="35">
        <v>43562</v>
      </c>
      <c r="J47" s="35">
        <v>229261</v>
      </c>
      <c r="K47" s="35">
        <v>928494</v>
      </c>
      <c r="L47" s="35">
        <v>1023065</v>
      </c>
      <c r="M47" s="35">
        <v>489940</v>
      </c>
      <c r="N47" s="35">
        <v>191853</v>
      </c>
      <c r="O47" s="35">
        <v>63648</v>
      </c>
      <c r="P47" s="35">
        <f t="shared" si="8"/>
        <v>12269</v>
      </c>
      <c r="Q47" s="65">
        <f t="shared" si="6"/>
        <v>2.3943389856308436E-3</v>
      </c>
      <c r="R47" s="35">
        <v>65</v>
      </c>
      <c r="S47" s="35">
        <v>12204</v>
      </c>
      <c r="U47" s="1">
        <v>5124170</v>
      </c>
    </row>
    <row r="48" spans="1:21" x14ac:dyDescent="0.45">
      <c r="A48" s="33" t="s">
        <v>54</v>
      </c>
      <c r="B48" s="32">
        <f t="shared" si="9"/>
        <v>1793293</v>
      </c>
      <c r="C48" s="34">
        <f>SUM(一般接種!D47+一般接種!G47+一般接種!J47+一般接種!M47+医療従事者等!C45)</f>
        <v>657790</v>
      </c>
      <c r="D48" s="30">
        <f t="shared" si="0"/>
        <v>0.80392607385281745</v>
      </c>
      <c r="E48" s="34">
        <f>SUM(一般接種!E47+一般接種!H47+一般接種!K47+一般接種!N47+医療従事者等!D45)</f>
        <v>649653</v>
      </c>
      <c r="F48" s="31">
        <f t="shared" si="1"/>
        <v>0.79398134002752307</v>
      </c>
      <c r="G48" s="29">
        <f t="shared" si="7"/>
        <v>484241</v>
      </c>
      <c r="H48" s="31">
        <f t="shared" si="5"/>
        <v>0.59182104612195707</v>
      </c>
      <c r="I48" s="35">
        <v>8396</v>
      </c>
      <c r="J48" s="35">
        <v>56469</v>
      </c>
      <c r="K48" s="35">
        <v>165613</v>
      </c>
      <c r="L48" s="35">
        <v>146950</v>
      </c>
      <c r="M48" s="35">
        <v>63022</v>
      </c>
      <c r="N48" s="35">
        <v>32143</v>
      </c>
      <c r="O48" s="35">
        <v>11648</v>
      </c>
      <c r="P48" s="35">
        <f t="shared" si="8"/>
        <v>1609</v>
      </c>
      <c r="Q48" s="65">
        <f t="shared" si="6"/>
        <v>1.9664589805700652E-3</v>
      </c>
      <c r="R48" s="35">
        <v>41</v>
      </c>
      <c r="S48" s="35">
        <v>1568</v>
      </c>
      <c r="U48" s="1">
        <v>818222</v>
      </c>
    </row>
    <row r="49" spans="1:21" x14ac:dyDescent="0.45">
      <c r="A49" s="33" t="s">
        <v>55</v>
      </c>
      <c r="B49" s="32">
        <f t="shared" si="9"/>
        <v>3044832</v>
      </c>
      <c r="C49" s="34">
        <f>SUM(一般接種!D48+一般接種!G48+一般接種!J48+一般接種!M48+医療従事者等!C46)</f>
        <v>1100239</v>
      </c>
      <c r="D49" s="30">
        <f t="shared" si="0"/>
        <v>0.82357040521341562</v>
      </c>
      <c r="E49" s="34">
        <f>SUM(一般接種!E48+一般接種!H48+一般接種!K48+一般接種!N48+医療従事者等!D46)</f>
        <v>1083520</v>
      </c>
      <c r="F49" s="31">
        <f t="shared" si="1"/>
        <v>0.81105560287977441</v>
      </c>
      <c r="G49" s="29">
        <f t="shared" si="7"/>
        <v>859914</v>
      </c>
      <c r="H49" s="31">
        <f t="shared" si="5"/>
        <v>0.64367807488072049</v>
      </c>
      <c r="I49" s="35">
        <v>14885</v>
      </c>
      <c r="J49" s="35">
        <v>65847</v>
      </c>
      <c r="K49" s="35">
        <v>277008</v>
      </c>
      <c r="L49" s="35">
        <v>301892</v>
      </c>
      <c r="M49" s="35">
        <v>131865</v>
      </c>
      <c r="N49" s="35">
        <v>51667</v>
      </c>
      <c r="O49" s="35">
        <v>16750</v>
      </c>
      <c r="P49" s="35">
        <f t="shared" si="8"/>
        <v>1159</v>
      </c>
      <c r="Q49" s="65">
        <f t="shared" si="6"/>
        <v>8.6755523085652183E-4</v>
      </c>
      <c r="R49" s="35">
        <v>81</v>
      </c>
      <c r="S49" s="35">
        <v>1078</v>
      </c>
      <c r="U49" s="1">
        <v>1335938</v>
      </c>
    </row>
    <row r="50" spans="1:21" x14ac:dyDescent="0.45">
      <c r="A50" s="33" t="s">
        <v>56</v>
      </c>
      <c r="B50" s="32">
        <f t="shared" si="9"/>
        <v>4034130</v>
      </c>
      <c r="C50" s="34">
        <f>SUM(一般接種!D49+一般接種!G49+一般接種!J49+一般接種!M49+医療従事者等!C47)</f>
        <v>1459398</v>
      </c>
      <c r="D50" s="30">
        <f t="shared" si="0"/>
        <v>0.82984229335653303</v>
      </c>
      <c r="E50" s="34">
        <f>SUM(一般接種!E49+一般接種!H49+一般接種!K49+一般接種!N49+医療従事者等!D47)</f>
        <v>1443157</v>
      </c>
      <c r="F50" s="31">
        <f t="shared" si="1"/>
        <v>0.82060734258477408</v>
      </c>
      <c r="G50" s="29">
        <f t="shared" si="7"/>
        <v>1129327</v>
      </c>
      <c r="H50" s="31">
        <f t="shared" si="5"/>
        <v>0.6421574564508471</v>
      </c>
      <c r="I50" s="35">
        <v>20993</v>
      </c>
      <c r="J50" s="35">
        <v>77874</v>
      </c>
      <c r="K50" s="35">
        <v>344134</v>
      </c>
      <c r="L50" s="35">
        <v>429404</v>
      </c>
      <c r="M50" s="35">
        <v>176451</v>
      </c>
      <c r="N50" s="35">
        <v>65664</v>
      </c>
      <c r="O50" s="35">
        <v>14807</v>
      </c>
      <c r="P50" s="35">
        <f t="shared" si="8"/>
        <v>2248</v>
      </c>
      <c r="Q50" s="65">
        <f t="shared" si="6"/>
        <v>1.278256839782901E-3</v>
      </c>
      <c r="R50" s="35">
        <v>103</v>
      </c>
      <c r="S50" s="35">
        <v>2145</v>
      </c>
      <c r="U50" s="1">
        <v>1758645</v>
      </c>
    </row>
    <row r="51" spans="1:21" x14ac:dyDescent="0.45">
      <c r="A51" s="33" t="s">
        <v>57</v>
      </c>
      <c r="B51" s="32">
        <f t="shared" si="9"/>
        <v>2541941</v>
      </c>
      <c r="C51" s="34">
        <f>SUM(一般接種!D50+一般接種!G50+一般接種!J50+一般接種!M50+医療従事者等!C48)</f>
        <v>925618</v>
      </c>
      <c r="D51" s="30">
        <f t="shared" si="0"/>
        <v>0.81070750721923801</v>
      </c>
      <c r="E51" s="34">
        <f>SUM(一般接種!E50+一般接種!H50+一般接種!K50+一般接種!N50+医療従事者等!D48)</f>
        <v>909989</v>
      </c>
      <c r="F51" s="31">
        <f t="shared" si="1"/>
        <v>0.79701876344985423</v>
      </c>
      <c r="G51" s="29">
        <f t="shared" si="7"/>
        <v>703799</v>
      </c>
      <c r="H51" s="31">
        <f t="shared" si="5"/>
        <v>0.61642614218110758</v>
      </c>
      <c r="I51" s="35">
        <v>19367</v>
      </c>
      <c r="J51" s="35">
        <v>50850</v>
      </c>
      <c r="K51" s="35">
        <v>216487</v>
      </c>
      <c r="L51" s="35">
        <v>218795</v>
      </c>
      <c r="M51" s="35">
        <v>116285</v>
      </c>
      <c r="N51" s="35">
        <v>63285</v>
      </c>
      <c r="O51" s="35">
        <v>18730</v>
      </c>
      <c r="P51" s="35">
        <f t="shared" si="8"/>
        <v>2535</v>
      </c>
      <c r="Q51" s="65">
        <f t="shared" si="6"/>
        <v>2.2202933940359505E-3</v>
      </c>
      <c r="R51" s="35">
        <v>238</v>
      </c>
      <c r="S51" s="35">
        <v>2297</v>
      </c>
      <c r="U51" s="1">
        <v>1141741</v>
      </c>
    </row>
    <row r="52" spans="1:21" x14ac:dyDescent="0.45">
      <c r="A52" s="33" t="s">
        <v>58</v>
      </c>
      <c r="B52" s="32">
        <f t="shared" si="9"/>
        <v>2387165</v>
      </c>
      <c r="C52" s="34">
        <f>SUM(一般接種!D51+一般接種!G51+一般接種!J51+一般接種!M51+医療従事者等!C49)</f>
        <v>870562</v>
      </c>
      <c r="D52" s="30">
        <f t="shared" si="0"/>
        <v>0.80070747883863835</v>
      </c>
      <c r="E52" s="34">
        <f>SUM(一般接種!E51+一般接種!H51+一般接種!K51+一般接種!N51+医療従事者等!D49)</f>
        <v>858478</v>
      </c>
      <c r="F52" s="31">
        <f t="shared" si="1"/>
        <v>0.78959310769185487</v>
      </c>
      <c r="G52" s="29">
        <f t="shared" si="7"/>
        <v>656299</v>
      </c>
      <c r="H52" s="31">
        <f t="shared" si="5"/>
        <v>0.6036370960992089</v>
      </c>
      <c r="I52" s="35">
        <v>10937</v>
      </c>
      <c r="J52" s="35">
        <v>46222</v>
      </c>
      <c r="K52" s="35">
        <v>186556</v>
      </c>
      <c r="L52" s="35">
        <v>215332</v>
      </c>
      <c r="M52" s="35">
        <v>121778</v>
      </c>
      <c r="N52" s="35">
        <v>56682</v>
      </c>
      <c r="O52" s="35">
        <v>18792</v>
      </c>
      <c r="P52" s="35">
        <f t="shared" si="8"/>
        <v>1826</v>
      </c>
      <c r="Q52" s="65">
        <f t="shared" si="6"/>
        <v>1.6794804463775741E-3</v>
      </c>
      <c r="R52" s="35">
        <v>156</v>
      </c>
      <c r="S52" s="35">
        <v>1670</v>
      </c>
      <c r="U52" s="1">
        <v>1087241</v>
      </c>
    </row>
    <row r="53" spans="1:21" x14ac:dyDescent="0.45">
      <c r="A53" s="33" t="s">
        <v>59</v>
      </c>
      <c r="B53" s="32">
        <f t="shared" si="9"/>
        <v>3628630</v>
      </c>
      <c r="C53" s="34">
        <f>SUM(一般接種!D52+一般接種!G52+一般接種!J52+一般接種!M52+医療従事者等!C50)</f>
        <v>1320476</v>
      </c>
      <c r="D53" s="30">
        <f t="shared" si="0"/>
        <v>0.81635988988060093</v>
      </c>
      <c r="E53" s="34">
        <f>SUM(一般接種!E52+一般接種!H52+一般接種!K52+一般接種!N52+医療従事者等!D50)</f>
        <v>1297145</v>
      </c>
      <c r="F53" s="31">
        <f t="shared" si="1"/>
        <v>0.80193593019424214</v>
      </c>
      <c r="G53" s="29">
        <f t="shared" si="7"/>
        <v>1008762</v>
      </c>
      <c r="H53" s="31">
        <f t="shared" si="5"/>
        <v>0.62364846860960343</v>
      </c>
      <c r="I53" s="35">
        <v>17259</v>
      </c>
      <c r="J53" s="35">
        <v>70617</v>
      </c>
      <c r="K53" s="35">
        <v>342059</v>
      </c>
      <c r="L53" s="35">
        <v>301821</v>
      </c>
      <c r="M53" s="35">
        <v>171777</v>
      </c>
      <c r="N53" s="35">
        <v>82161</v>
      </c>
      <c r="O53" s="35">
        <v>23068</v>
      </c>
      <c r="P53" s="35">
        <f t="shared" si="8"/>
        <v>2247</v>
      </c>
      <c r="Q53" s="65">
        <f t="shared" si="6"/>
        <v>1.3891662344197929E-3</v>
      </c>
      <c r="R53" s="35">
        <v>100</v>
      </c>
      <c r="S53" s="35">
        <v>2147</v>
      </c>
      <c r="U53" s="1">
        <v>1617517</v>
      </c>
    </row>
    <row r="54" spans="1:21" x14ac:dyDescent="0.45">
      <c r="A54" s="33" t="s">
        <v>60</v>
      </c>
      <c r="B54" s="32">
        <f t="shared" si="9"/>
        <v>2769195</v>
      </c>
      <c r="C54" s="34">
        <f>SUM(一般接種!D53+一般接種!G53+一般接種!J53+一般接種!M53+医療従事者等!C51)</f>
        <v>1058748</v>
      </c>
      <c r="D54" s="37">
        <f t="shared" si="0"/>
        <v>0.71290496782073887</v>
      </c>
      <c r="E54" s="34">
        <f>SUM(一般接種!E53+一般接種!H53+一般接種!K53+一般接種!N53+医療従事者等!D51)</f>
        <v>1037115</v>
      </c>
      <c r="F54" s="31">
        <f t="shared" si="1"/>
        <v>0.69833844852732241</v>
      </c>
      <c r="G54" s="29">
        <f t="shared" si="7"/>
        <v>671437</v>
      </c>
      <c r="H54" s="31">
        <f t="shared" si="5"/>
        <v>0.45211020269096464</v>
      </c>
      <c r="I54" s="35">
        <v>17229</v>
      </c>
      <c r="J54" s="35">
        <v>58309</v>
      </c>
      <c r="K54" s="35">
        <v>210801</v>
      </c>
      <c r="L54" s="35">
        <v>190791</v>
      </c>
      <c r="M54" s="35">
        <v>117467</v>
      </c>
      <c r="N54" s="35">
        <v>58230</v>
      </c>
      <c r="O54" s="35">
        <v>18610</v>
      </c>
      <c r="P54" s="35">
        <f t="shared" si="8"/>
        <v>1895</v>
      </c>
      <c r="Q54" s="65">
        <f t="shared" si="6"/>
        <v>1.2759928840671247E-3</v>
      </c>
      <c r="R54" s="35">
        <v>14</v>
      </c>
      <c r="S54" s="35">
        <v>1881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U14" sqref="U14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（6月23日公表時点）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193624211</v>
      </c>
      <c r="C6" s="40">
        <f>SUM(C7:C53)</f>
        <v>161176952</v>
      </c>
      <c r="D6" s="40">
        <f>SUM(D7:D53)</f>
        <v>80876647</v>
      </c>
      <c r="E6" s="41">
        <f>SUM(E7:E53)</f>
        <v>80300305</v>
      </c>
      <c r="F6" s="41">
        <f t="shared" ref="F6:T6" si="0">SUM(F7:F53)</f>
        <v>32324517</v>
      </c>
      <c r="G6" s="41">
        <f>SUM(G7:G53)</f>
        <v>16212803</v>
      </c>
      <c r="H6" s="41">
        <f t="shared" ref="H6:N6" si="1">SUM(H7:H53)</f>
        <v>16111714</v>
      </c>
      <c r="I6" s="41">
        <f>SUM(I7:I53)</f>
        <v>117456</v>
      </c>
      <c r="J6" s="41">
        <f t="shared" si="1"/>
        <v>58681</v>
      </c>
      <c r="K6" s="41">
        <f t="shared" si="1"/>
        <v>58775</v>
      </c>
      <c r="L6" s="69">
        <f>SUM(L7:L53)</f>
        <v>5286</v>
      </c>
      <c r="M6" s="69">
        <f t="shared" si="1"/>
        <v>4909</v>
      </c>
      <c r="N6" s="69">
        <f t="shared" si="1"/>
        <v>377</v>
      </c>
      <c r="O6" s="42"/>
      <c r="P6" s="41">
        <f>SUM(P7:P53)</f>
        <v>177120130</v>
      </c>
      <c r="Q6" s="43">
        <f>C6/P6</f>
        <v>0.90998664014079034</v>
      </c>
      <c r="R6" s="41">
        <f t="shared" si="0"/>
        <v>34260650</v>
      </c>
      <c r="S6" s="44">
        <f>F6/R6</f>
        <v>0.94348814164354733</v>
      </c>
      <c r="T6" s="41">
        <f t="shared" si="0"/>
        <v>202140</v>
      </c>
      <c r="U6" s="44">
        <f>I6/T6</f>
        <v>0.58106262986049273</v>
      </c>
      <c r="V6" s="41">
        <f t="shared" ref="V6" si="2">SUM(V7:V53)</f>
        <v>132050</v>
      </c>
      <c r="W6" s="44">
        <v>4.0030291556228705E-2</v>
      </c>
    </row>
    <row r="7" spans="1:23" x14ac:dyDescent="0.45">
      <c r="A7" s="45" t="s">
        <v>14</v>
      </c>
      <c r="B7" s="40">
        <v>7948328</v>
      </c>
      <c r="C7" s="40">
        <v>6449970</v>
      </c>
      <c r="D7" s="40">
        <v>3237651</v>
      </c>
      <c r="E7" s="41">
        <v>3212319</v>
      </c>
      <c r="F7" s="46">
        <v>1497320</v>
      </c>
      <c r="G7" s="41">
        <v>750700</v>
      </c>
      <c r="H7" s="41">
        <v>746620</v>
      </c>
      <c r="I7" s="41">
        <v>866</v>
      </c>
      <c r="J7" s="41">
        <v>425</v>
      </c>
      <c r="K7" s="41">
        <v>441</v>
      </c>
      <c r="L7" s="69">
        <v>172</v>
      </c>
      <c r="M7" s="69">
        <v>163</v>
      </c>
      <c r="N7" s="69">
        <v>9</v>
      </c>
      <c r="O7" s="42"/>
      <c r="P7" s="41">
        <v>7433760</v>
      </c>
      <c r="Q7" s="43">
        <v>0.86770000000000003</v>
      </c>
      <c r="R7" s="47">
        <v>1518500</v>
      </c>
      <c r="S7" s="43">
        <v>0.98609999999999998</v>
      </c>
      <c r="T7" s="41">
        <v>900</v>
      </c>
      <c r="U7" s="44">
        <v>0.96220000000000006</v>
      </c>
      <c r="V7" s="41">
        <v>990</v>
      </c>
      <c r="W7" s="44">
        <v>0.17369999999999999</v>
      </c>
    </row>
    <row r="8" spans="1:23" x14ac:dyDescent="0.45">
      <c r="A8" s="45" t="s">
        <v>15</v>
      </c>
      <c r="B8" s="40">
        <v>2042975</v>
      </c>
      <c r="C8" s="40">
        <v>1852167</v>
      </c>
      <c r="D8" s="40">
        <v>929378</v>
      </c>
      <c r="E8" s="41">
        <v>922789</v>
      </c>
      <c r="F8" s="46">
        <v>188396</v>
      </c>
      <c r="G8" s="41">
        <v>94642</v>
      </c>
      <c r="H8" s="41">
        <v>93754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0.9637</v>
      </c>
      <c r="R8" s="47">
        <v>186500</v>
      </c>
      <c r="S8" s="43">
        <v>1.0102</v>
      </c>
      <c r="T8" s="41">
        <v>3800</v>
      </c>
      <c r="U8" s="44">
        <v>0.63449999999999995</v>
      </c>
      <c r="V8" s="41">
        <v>800</v>
      </c>
      <c r="W8" s="44">
        <v>1.2999999999999999E-3</v>
      </c>
    </row>
    <row r="9" spans="1:23" x14ac:dyDescent="0.45">
      <c r="A9" s="45" t="s">
        <v>16</v>
      </c>
      <c r="B9" s="40">
        <v>1964382</v>
      </c>
      <c r="C9" s="40">
        <v>1719752</v>
      </c>
      <c r="D9" s="40">
        <v>863481</v>
      </c>
      <c r="E9" s="41">
        <v>856271</v>
      </c>
      <c r="F9" s="46">
        <v>244532</v>
      </c>
      <c r="G9" s="41">
        <v>122728</v>
      </c>
      <c r="H9" s="41">
        <v>121804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0.91500000000000004</v>
      </c>
      <c r="R9" s="47">
        <v>227500</v>
      </c>
      <c r="S9" s="43">
        <v>1.0749</v>
      </c>
      <c r="T9" s="41">
        <v>260</v>
      </c>
      <c r="U9" s="44">
        <v>0.37690000000000001</v>
      </c>
      <c r="V9" s="41">
        <v>400</v>
      </c>
      <c r="W9" s="44">
        <v>0</v>
      </c>
    </row>
    <row r="10" spans="1:23" x14ac:dyDescent="0.45">
      <c r="A10" s="45" t="s">
        <v>17</v>
      </c>
      <c r="B10" s="40">
        <v>3552562</v>
      </c>
      <c r="C10" s="40">
        <v>2810846</v>
      </c>
      <c r="D10" s="40">
        <v>1410690</v>
      </c>
      <c r="E10" s="41">
        <v>1400156</v>
      </c>
      <c r="F10" s="46">
        <v>741660</v>
      </c>
      <c r="G10" s="41">
        <v>371712</v>
      </c>
      <c r="H10" s="41">
        <v>369948</v>
      </c>
      <c r="I10" s="41">
        <v>54</v>
      </c>
      <c r="J10" s="41">
        <v>21</v>
      </c>
      <c r="K10" s="41">
        <v>33</v>
      </c>
      <c r="L10" s="69">
        <v>2</v>
      </c>
      <c r="M10" s="69">
        <v>2</v>
      </c>
      <c r="N10" s="69">
        <v>0</v>
      </c>
      <c r="O10" s="42"/>
      <c r="P10" s="41">
        <v>3169865</v>
      </c>
      <c r="Q10" s="43">
        <v>0.88670000000000004</v>
      </c>
      <c r="R10" s="47">
        <v>854400</v>
      </c>
      <c r="S10" s="43">
        <v>0.86799999999999999</v>
      </c>
      <c r="T10" s="41">
        <v>240</v>
      </c>
      <c r="U10" s="44">
        <v>0.22500000000000001</v>
      </c>
      <c r="V10" s="41">
        <v>1550</v>
      </c>
      <c r="W10" s="44">
        <v>1.2999999999999999E-3</v>
      </c>
    </row>
    <row r="11" spans="1:23" x14ac:dyDescent="0.45">
      <c r="A11" s="45" t="s">
        <v>18</v>
      </c>
      <c r="B11" s="40">
        <v>1588686</v>
      </c>
      <c r="C11" s="40">
        <v>1492523</v>
      </c>
      <c r="D11" s="40">
        <v>748659</v>
      </c>
      <c r="E11" s="41">
        <v>743864</v>
      </c>
      <c r="F11" s="46">
        <v>96096</v>
      </c>
      <c r="G11" s="41">
        <v>48353</v>
      </c>
      <c r="H11" s="41">
        <v>47743</v>
      </c>
      <c r="I11" s="41">
        <v>67</v>
      </c>
      <c r="J11" s="41">
        <v>34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0.97970000000000002</v>
      </c>
      <c r="R11" s="47">
        <v>87900</v>
      </c>
      <c r="S11" s="43">
        <v>1.0931999999999999</v>
      </c>
      <c r="T11" s="41">
        <v>140</v>
      </c>
      <c r="U11" s="44">
        <v>0.47860000000000003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1741778</v>
      </c>
      <c r="C12" s="40">
        <v>1663669</v>
      </c>
      <c r="D12" s="40">
        <v>834631</v>
      </c>
      <c r="E12" s="41">
        <v>829038</v>
      </c>
      <c r="F12" s="46">
        <v>77857</v>
      </c>
      <c r="G12" s="41">
        <v>39004</v>
      </c>
      <c r="H12" s="41">
        <v>38853</v>
      </c>
      <c r="I12" s="41">
        <v>161</v>
      </c>
      <c r="J12" s="41">
        <v>80</v>
      </c>
      <c r="K12" s="41">
        <v>81</v>
      </c>
      <c r="L12" s="69">
        <v>91</v>
      </c>
      <c r="M12" s="69">
        <v>86</v>
      </c>
      <c r="N12" s="69">
        <v>5</v>
      </c>
      <c r="O12" s="42"/>
      <c r="P12" s="41">
        <v>1736595</v>
      </c>
      <c r="Q12" s="43">
        <v>0.95799999999999996</v>
      </c>
      <c r="R12" s="47">
        <v>61700</v>
      </c>
      <c r="S12" s="43">
        <v>1.2619</v>
      </c>
      <c r="T12" s="41">
        <v>340</v>
      </c>
      <c r="U12" s="44">
        <v>0.47349999999999998</v>
      </c>
      <c r="V12" s="41">
        <v>300</v>
      </c>
      <c r="W12" s="44">
        <v>0.30330000000000001</v>
      </c>
    </row>
    <row r="13" spans="1:23" x14ac:dyDescent="0.45">
      <c r="A13" s="45" t="s">
        <v>20</v>
      </c>
      <c r="B13" s="40">
        <v>2966314</v>
      </c>
      <c r="C13" s="40">
        <v>2758077</v>
      </c>
      <c r="D13" s="40">
        <v>1385032</v>
      </c>
      <c r="E13" s="41">
        <v>1373045</v>
      </c>
      <c r="F13" s="46">
        <v>207958</v>
      </c>
      <c r="G13" s="41">
        <v>104463</v>
      </c>
      <c r="H13" s="41">
        <v>103495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0.94779999999999998</v>
      </c>
      <c r="R13" s="47">
        <v>178600</v>
      </c>
      <c r="S13" s="43">
        <v>1.1644000000000001</v>
      </c>
      <c r="T13" s="41">
        <v>560</v>
      </c>
      <c r="U13" s="44">
        <v>0.45179999999999998</v>
      </c>
      <c r="V13" s="41">
        <v>10530</v>
      </c>
      <c r="W13" s="44">
        <v>2.5000000000000001E-3</v>
      </c>
    </row>
    <row r="14" spans="1:23" x14ac:dyDescent="0.45">
      <c r="A14" s="45" t="s">
        <v>21</v>
      </c>
      <c r="B14" s="40">
        <v>4638375</v>
      </c>
      <c r="C14" s="40">
        <v>3766853</v>
      </c>
      <c r="D14" s="40">
        <v>1890537</v>
      </c>
      <c r="E14" s="41">
        <v>1876316</v>
      </c>
      <c r="F14" s="46">
        <v>870909</v>
      </c>
      <c r="G14" s="41">
        <v>436855</v>
      </c>
      <c r="H14" s="41">
        <v>434054</v>
      </c>
      <c r="I14" s="41">
        <v>370</v>
      </c>
      <c r="J14" s="41">
        <v>176</v>
      </c>
      <c r="K14" s="41">
        <v>194</v>
      </c>
      <c r="L14" s="69">
        <v>243</v>
      </c>
      <c r="M14" s="69">
        <v>243</v>
      </c>
      <c r="N14" s="69">
        <v>0</v>
      </c>
      <c r="O14" s="42"/>
      <c r="P14" s="41">
        <v>4064675</v>
      </c>
      <c r="Q14" s="43">
        <v>0.92669999999999997</v>
      </c>
      <c r="R14" s="47">
        <v>892500</v>
      </c>
      <c r="S14" s="43">
        <v>0.9758</v>
      </c>
      <c r="T14" s="41">
        <v>860</v>
      </c>
      <c r="U14" s="44">
        <v>0.43020000000000003</v>
      </c>
      <c r="V14" s="41">
        <v>2210</v>
      </c>
      <c r="W14" s="44">
        <v>0.11</v>
      </c>
    </row>
    <row r="15" spans="1:23" x14ac:dyDescent="0.45">
      <c r="A15" s="48" t="s">
        <v>22</v>
      </c>
      <c r="B15" s="40">
        <v>3080274</v>
      </c>
      <c r="C15" s="40">
        <v>2697126</v>
      </c>
      <c r="D15" s="40">
        <v>1353531</v>
      </c>
      <c r="E15" s="41">
        <v>1343595</v>
      </c>
      <c r="F15" s="46">
        <v>382233</v>
      </c>
      <c r="G15" s="41">
        <v>192169</v>
      </c>
      <c r="H15" s="41">
        <v>190064</v>
      </c>
      <c r="I15" s="41">
        <v>828</v>
      </c>
      <c r="J15" s="41">
        <v>413</v>
      </c>
      <c r="K15" s="41">
        <v>415</v>
      </c>
      <c r="L15" s="69">
        <v>87</v>
      </c>
      <c r="M15" s="69">
        <v>86</v>
      </c>
      <c r="N15" s="69">
        <v>1</v>
      </c>
      <c r="O15" s="42"/>
      <c r="P15" s="41">
        <v>2869350</v>
      </c>
      <c r="Q15" s="43">
        <v>0.94</v>
      </c>
      <c r="R15" s="47">
        <v>375900</v>
      </c>
      <c r="S15" s="43">
        <v>1.0167999999999999</v>
      </c>
      <c r="T15" s="41">
        <v>1220</v>
      </c>
      <c r="U15" s="44">
        <v>0.67869999999999997</v>
      </c>
      <c r="V15" s="41">
        <v>710</v>
      </c>
      <c r="W15" s="44">
        <v>0.1225</v>
      </c>
    </row>
    <row r="16" spans="1:23" x14ac:dyDescent="0.45">
      <c r="A16" s="45" t="s">
        <v>23</v>
      </c>
      <c r="B16" s="40">
        <v>3006015</v>
      </c>
      <c r="C16" s="40">
        <v>2154924</v>
      </c>
      <c r="D16" s="40">
        <v>1081603</v>
      </c>
      <c r="E16" s="41">
        <v>1073321</v>
      </c>
      <c r="F16" s="46">
        <v>850817</v>
      </c>
      <c r="G16" s="41">
        <v>426618</v>
      </c>
      <c r="H16" s="41">
        <v>424199</v>
      </c>
      <c r="I16" s="41">
        <v>224</v>
      </c>
      <c r="J16" s="41">
        <v>95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0.8599</v>
      </c>
      <c r="R16" s="47">
        <v>887500</v>
      </c>
      <c r="S16" s="43">
        <v>0.9587</v>
      </c>
      <c r="T16" s="41">
        <v>440</v>
      </c>
      <c r="U16" s="44">
        <v>0.5091</v>
      </c>
      <c r="V16" s="41">
        <v>440</v>
      </c>
      <c r="W16" s="44">
        <v>0.11360000000000001</v>
      </c>
    </row>
    <row r="17" spans="1:23" x14ac:dyDescent="0.45">
      <c r="A17" s="45" t="s">
        <v>24</v>
      </c>
      <c r="B17" s="40">
        <v>11570897</v>
      </c>
      <c r="C17" s="40">
        <v>9872966</v>
      </c>
      <c r="D17" s="40">
        <v>4960253</v>
      </c>
      <c r="E17" s="41">
        <v>4912713</v>
      </c>
      <c r="F17" s="46">
        <v>1679221</v>
      </c>
      <c r="G17" s="41">
        <v>841001</v>
      </c>
      <c r="H17" s="41">
        <v>838220</v>
      </c>
      <c r="I17" s="41">
        <v>18079</v>
      </c>
      <c r="J17" s="41">
        <v>9064</v>
      </c>
      <c r="K17" s="41">
        <v>9015</v>
      </c>
      <c r="L17" s="69">
        <v>631</v>
      </c>
      <c r="M17" s="69">
        <v>579</v>
      </c>
      <c r="N17" s="69">
        <v>52</v>
      </c>
      <c r="O17" s="42"/>
      <c r="P17" s="41">
        <v>10836010</v>
      </c>
      <c r="Q17" s="43">
        <v>0.91110000000000002</v>
      </c>
      <c r="R17" s="47">
        <v>659400</v>
      </c>
      <c r="S17" s="43">
        <v>2.5466000000000002</v>
      </c>
      <c r="T17" s="41">
        <v>37820</v>
      </c>
      <c r="U17" s="44">
        <v>0.47799999999999998</v>
      </c>
      <c r="V17" s="41">
        <v>10550</v>
      </c>
      <c r="W17" s="44">
        <v>5.9799999999999999E-2</v>
      </c>
    </row>
    <row r="18" spans="1:23" x14ac:dyDescent="0.45">
      <c r="A18" s="45" t="s">
        <v>25</v>
      </c>
      <c r="B18" s="40">
        <v>9879983</v>
      </c>
      <c r="C18" s="40">
        <v>8176001</v>
      </c>
      <c r="D18" s="40">
        <v>4104001</v>
      </c>
      <c r="E18" s="41">
        <v>4072000</v>
      </c>
      <c r="F18" s="46">
        <v>1702986</v>
      </c>
      <c r="G18" s="41">
        <v>853283</v>
      </c>
      <c r="H18" s="41">
        <v>849703</v>
      </c>
      <c r="I18" s="41">
        <v>816</v>
      </c>
      <c r="J18" s="41">
        <v>368</v>
      </c>
      <c r="K18" s="41">
        <v>448</v>
      </c>
      <c r="L18" s="69">
        <v>180</v>
      </c>
      <c r="M18" s="69">
        <v>175</v>
      </c>
      <c r="N18" s="69">
        <v>5</v>
      </c>
      <c r="O18" s="42"/>
      <c r="P18" s="41">
        <v>8816645</v>
      </c>
      <c r="Q18" s="43">
        <v>0.92730000000000001</v>
      </c>
      <c r="R18" s="47">
        <v>643300</v>
      </c>
      <c r="S18" s="43">
        <v>2.6473</v>
      </c>
      <c r="T18" s="41">
        <v>4560</v>
      </c>
      <c r="U18" s="44">
        <v>0.1789</v>
      </c>
      <c r="V18" s="41">
        <v>2990</v>
      </c>
      <c r="W18" s="44">
        <v>6.0199999999999997E-2</v>
      </c>
    </row>
    <row r="19" spans="1:23" x14ac:dyDescent="0.45">
      <c r="A19" s="45" t="s">
        <v>26</v>
      </c>
      <c r="B19" s="40">
        <v>21283202</v>
      </c>
      <c r="C19" s="40">
        <v>15905042</v>
      </c>
      <c r="D19" s="40">
        <v>7984539</v>
      </c>
      <c r="E19" s="41">
        <v>7920503</v>
      </c>
      <c r="F19" s="46">
        <v>5362978</v>
      </c>
      <c r="G19" s="41">
        <v>2690229</v>
      </c>
      <c r="H19" s="41">
        <v>2672749</v>
      </c>
      <c r="I19" s="41">
        <v>13632</v>
      </c>
      <c r="J19" s="41">
        <v>6760</v>
      </c>
      <c r="K19" s="41">
        <v>6872</v>
      </c>
      <c r="L19" s="69">
        <v>1550</v>
      </c>
      <c r="M19" s="69">
        <v>1414</v>
      </c>
      <c r="N19" s="69">
        <v>136</v>
      </c>
      <c r="O19" s="42"/>
      <c r="P19" s="41">
        <v>17678890</v>
      </c>
      <c r="Q19" s="43">
        <v>0.89970000000000006</v>
      </c>
      <c r="R19" s="47">
        <v>10134850</v>
      </c>
      <c r="S19" s="43">
        <v>0.5292</v>
      </c>
      <c r="T19" s="41">
        <v>43740</v>
      </c>
      <c r="U19" s="44">
        <v>0.31169999999999998</v>
      </c>
      <c r="V19" s="41">
        <v>17210</v>
      </c>
      <c r="W19" s="44">
        <v>9.01E-2</v>
      </c>
    </row>
    <row r="20" spans="1:23" x14ac:dyDescent="0.45">
      <c r="A20" s="45" t="s">
        <v>27</v>
      </c>
      <c r="B20" s="40">
        <v>14373653</v>
      </c>
      <c r="C20" s="40">
        <v>11030456</v>
      </c>
      <c r="D20" s="40">
        <v>5533970</v>
      </c>
      <c r="E20" s="41">
        <v>5496486</v>
      </c>
      <c r="F20" s="46">
        <v>3336381</v>
      </c>
      <c r="G20" s="41">
        <v>1671402</v>
      </c>
      <c r="H20" s="41">
        <v>1664979</v>
      </c>
      <c r="I20" s="41">
        <v>6094</v>
      </c>
      <c r="J20" s="41">
        <v>3053</v>
      </c>
      <c r="K20" s="41">
        <v>3041</v>
      </c>
      <c r="L20" s="69">
        <v>722</v>
      </c>
      <c r="M20" s="69">
        <v>709</v>
      </c>
      <c r="N20" s="69">
        <v>13</v>
      </c>
      <c r="O20" s="42"/>
      <c r="P20" s="41">
        <v>11882835</v>
      </c>
      <c r="Q20" s="43">
        <v>0.92830000000000001</v>
      </c>
      <c r="R20" s="47">
        <v>1939900</v>
      </c>
      <c r="S20" s="43">
        <v>1.7199</v>
      </c>
      <c r="T20" s="41">
        <v>11640</v>
      </c>
      <c r="U20" s="44">
        <v>0.52349999999999997</v>
      </c>
      <c r="V20" s="41">
        <v>8420</v>
      </c>
      <c r="W20" s="44">
        <v>8.5699999999999998E-2</v>
      </c>
    </row>
    <row r="21" spans="1:23" x14ac:dyDescent="0.45">
      <c r="A21" s="45" t="s">
        <v>28</v>
      </c>
      <c r="B21" s="40">
        <v>3548867</v>
      </c>
      <c r="C21" s="40">
        <v>2977149</v>
      </c>
      <c r="D21" s="40">
        <v>1493469</v>
      </c>
      <c r="E21" s="41">
        <v>1483680</v>
      </c>
      <c r="F21" s="46">
        <v>571601</v>
      </c>
      <c r="G21" s="41">
        <v>286708</v>
      </c>
      <c r="H21" s="41">
        <v>284893</v>
      </c>
      <c r="I21" s="41">
        <v>77</v>
      </c>
      <c r="J21" s="41">
        <v>35</v>
      </c>
      <c r="K21" s="41">
        <v>42</v>
      </c>
      <c r="L21" s="69">
        <v>40</v>
      </c>
      <c r="M21" s="69">
        <v>31</v>
      </c>
      <c r="N21" s="69">
        <v>9</v>
      </c>
      <c r="O21" s="42"/>
      <c r="P21" s="41">
        <v>3293905</v>
      </c>
      <c r="Q21" s="43">
        <v>0.90380000000000005</v>
      </c>
      <c r="R21" s="47">
        <v>584800</v>
      </c>
      <c r="S21" s="43">
        <v>0.97740000000000005</v>
      </c>
      <c r="T21" s="41">
        <v>340</v>
      </c>
      <c r="U21" s="44">
        <v>0.22650000000000001</v>
      </c>
      <c r="V21" s="41">
        <v>2080</v>
      </c>
      <c r="W21" s="44">
        <v>1.9199999999999998E-2</v>
      </c>
    </row>
    <row r="22" spans="1:23" x14ac:dyDescent="0.45">
      <c r="A22" s="45" t="s">
        <v>29</v>
      </c>
      <c r="B22" s="40">
        <v>1677156</v>
      </c>
      <c r="C22" s="40">
        <v>1490890</v>
      </c>
      <c r="D22" s="40">
        <v>747438</v>
      </c>
      <c r="E22" s="41">
        <v>743452</v>
      </c>
      <c r="F22" s="46">
        <v>186038</v>
      </c>
      <c r="G22" s="41">
        <v>93237</v>
      </c>
      <c r="H22" s="41">
        <v>92801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0.92500000000000004</v>
      </c>
      <c r="R22" s="47">
        <v>176600</v>
      </c>
      <c r="S22" s="43">
        <v>1.0533999999999999</v>
      </c>
      <c r="T22" s="41">
        <v>540</v>
      </c>
      <c r="U22" s="44">
        <v>0.4</v>
      </c>
      <c r="V22" s="41">
        <v>180</v>
      </c>
      <c r="W22" s="44">
        <v>6.6699999999999995E-2</v>
      </c>
    </row>
    <row r="23" spans="1:23" x14ac:dyDescent="0.45">
      <c r="A23" s="45" t="s">
        <v>30</v>
      </c>
      <c r="B23" s="40">
        <v>1735768</v>
      </c>
      <c r="C23" s="40">
        <v>1529182</v>
      </c>
      <c r="D23" s="40">
        <v>767149</v>
      </c>
      <c r="E23" s="41">
        <v>762033</v>
      </c>
      <c r="F23" s="46">
        <v>205562</v>
      </c>
      <c r="G23" s="41">
        <v>103128</v>
      </c>
      <c r="H23" s="41">
        <v>102434</v>
      </c>
      <c r="I23" s="41">
        <v>1009</v>
      </c>
      <c r="J23" s="41">
        <v>503</v>
      </c>
      <c r="K23" s="41">
        <v>506</v>
      </c>
      <c r="L23" s="69">
        <v>15</v>
      </c>
      <c r="M23" s="69">
        <v>13</v>
      </c>
      <c r="N23" s="69">
        <v>2</v>
      </c>
      <c r="O23" s="42"/>
      <c r="P23" s="41">
        <v>1620330</v>
      </c>
      <c r="Q23" s="43">
        <v>0.94369999999999998</v>
      </c>
      <c r="R23" s="47">
        <v>220900</v>
      </c>
      <c r="S23" s="43">
        <v>0.93059999999999998</v>
      </c>
      <c r="T23" s="41">
        <v>1180</v>
      </c>
      <c r="U23" s="44">
        <v>0.85509999999999997</v>
      </c>
      <c r="V23" s="41">
        <v>400</v>
      </c>
      <c r="W23" s="44">
        <v>3.7499999999999999E-2</v>
      </c>
    </row>
    <row r="24" spans="1:23" x14ac:dyDescent="0.45">
      <c r="A24" s="45" t="s">
        <v>31</v>
      </c>
      <c r="B24" s="40">
        <v>1194509</v>
      </c>
      <c r="C24" s="40">
        <v>1051644</v>
      </c>
      <c r="D24" s="40">
        <v>527564</v>
      </c>
      <c r="E24" s="41">
        <v>524080</v>
      </c>
      <c r="F24" s="46">
        <v>142744</v>
      </c>
      <c r="G24" s="41">
        <v>71616</v>
      </c>
      <c r="H24" s="41">
        <v>71128</v>
      </c>
      <c r="I24" s="41">
        <v>63</v>
      </c>
      <c r="J24" s="41">
        <v>21</v>
      </c>
      <c r="K24" s="41">
        <v>42</v>
      </c>
      <c r="L24" s="69">
        <v>58</v>
      </c>
      <c r="M24" s="69">
        <v>55</v>
      </c>
      <c r="N24" s="69">
        <v>3</v>
      </c>
      <c r="O24" s="42"/>
      <c r="P24" s="41">
        <v>1125370</v>
      </c>
      <c r="Q24" s="43">
        <v>0.9345</v>
      </c>
      <c r="R24" s="47">
        <v>145200</v>
      </c>
      <c r="S24" s="43">
        <v>0.98309999999999997</v>
      </c>
      <c r="T24" s="41">
        <v>140</v>
      </c>
      <c r="U24" s="44">
        <v>0.45</v>
      </c>
      <c r="V24" s="41">
        <v>2180</v>
      </c>
      <c r="W24" s="44">
        <v>2.6599999999999999E-2</v>
      </c>
    </row>
    <row r="25" spans="1:23" x14ac:dyDescent="0.45">
      <c r="A25" s="45" t="s">
        <v>32</v>
      </c>
      <c r="B25" s="40">
        <v>1274552</v>
      </c>
      <c r="C25" s="40">
        <v>1124488</v>
      </c>
      <c r="D25" s="40">
        <v>563878</v>
      </c>
      <c r="E25" s="41">
        <v>560610</v>
      </c>
      <c r="F25" s="46">
        <v>150004</v>
      </c>
      <c r="G25" s="41">
        <v>75253</v>
      </c>
      <c r="H25" s="41">
        <v>74751</v>
      </c>
      <c r="I25" s="41">
        <v>32</v>
      </c>
      <c r="J25" s="41">
        <v>12</v>
      </c>
      <c r="K25" s="41">
        <v>20</v>
      </c>
      <c r="L25" s="69">
        <v>28</v>
      </c>
      <c r="M25" s="69">
        <v>26</v>
      </c>
      <c r="N25" s="69">
        <v>2</v>
      </c>
      <c r="O25" s="42"/>
      <c r="P25" s="41">
        <v>1271190</v>
      </c>
      <c r="Q25" s="43">
        <v>0.88460000000000005</v>
      </c>
      <c r="R25" s="47">
        <v>139400</v>
      </c>
      <c r="S25" s="43">
        <v>1.0761000000000001</v>
      </c>
      <c r="T25" s="41">
        <v>380</v>
      </c>
      <c r="U25" s="44">
        <v>8.4199999999999997E-2</v>
      </c>
      <c r="V25" s="41">
        <v>3280</v>
      </c>
      <c r="W25" s="44">
        <v>8.5000000000000006E-3</v>
      </c>
    </row>
    <row r="26" spans="1:23" x14ac:dyDescent="0.45">
      <c r="A26" s="45" t="s">
        <v>33</v>
      </c>
      <c r="B26" s="40">
        <v>3240631</v>
      </c>
      <c r="C26" s="40">
        <v>2950146</v>
      </c>
      <c r="D26" s="40">
        <v>1479639</v>
      </c>
      <c r="E26" s="41">
        <v>1470507</v>
      </c>
      <c r="F26" s="46">
        <v>290338</v>
      </c>
      <c r="G26" s="41">
        <v>145671</v>
      </c>
      <c r="H26" s="41">
        <v>144667</v>
      </c>
      <c r="I26" s="41">
        <v>121</v>
      </c>
      <c r="J26" s="41">
        <v>55</v>
      </c>
      <c r="K26" s="41">
        <v>66</v>
      </c>
      <c r="L26" s="69">
        <v>26</v>
      </c>
      <c r="M26" s="69">
        <v>26</v>
      </c>
      <c r="N26" s="69">
        <v>0</v>
      </c>
      <c r="O26" s="42"/>
      <c r="P26" s="41">
        <v>3174370</v>
      </c>
      <c r="Q26" s="43">
        <v>0.9294</v>
      </c>
      <c r="R26" s="47">
        <v>268100</v>
      </c>
      <c r="S26" s="43">
        <v>1.0829</v>
      </c>
      <c r="T26" s="41">
        <v>140</v>
      </c>
      <c r="U26" s="44">
        <v>0.86429999999999996</v>
      </c>
      <c r="V26" s="41">
        <v>5190</v>
      </c>
      <c r="W26" s="44">
        <v>5.0000000000000001E-3</v>
      </c>
    </row>
    <row r="27" spans="1:23" x14ac:dyDescent="0.45">
      <c r="A27" s="45" t="s">
        <v>34</v>
      </c>
      <c r="B27" s="40">
        <v>3121463</v>
      </c>
      <c r="C27" s="40">
        <v>2780451</v>
      </c>
      <c r="D27" s="40">
        <v>1393132</v>
      </c>
      <c r="E27" s="41">
        <v>1387319</v>
      </c>
      <c r="F27" s="46">
        <v>338848</v>
      </c>
      <c r="G27" s="41">
        <v>170564</v>
      </c>
      <c r="H27" s="41">
        <v>168284</v>
      </c>
      <c r="I27" s="41">
        <v>2132</v>
      </c>
      <c r="J27" s="41">
        <v>1065</v>
      </c>
      <c r="K27" s="41">
        <v>1067</v>
      </c>
      <c r="L27" s="69">
        <v>32</v>
      </c>
      <c r="M27" s="69">
        <v>32</v>
      </c>
      <c r="N27" s="69">
        <v>0</v>
      </c>
      <c r="O27" s="42"/>
      <c r="P27" s="41">
        <v>3040725</v>
      </c>
      <c r="Q27" s="43">
        <v>0.91439999999999999</v>
      </c>
      <c r="R27" s="47">
        <v>279600</v>
      </c>
      <c r="S27" s="43">
        <v>1.2119</v>
      </c>
      <c r="T27" s="41">
        <v>2680</v>
      </c>
      <c r="U27" s="44">
        <v>0.79549999999999998</v>
      </c>
      <c r="V27" s="41">
        <v>200</v>
      </c>
      <c r="W27" s="44">
        <v>0.16</v>
      </c>
    </row>
    <row r="28" spans="1:23" x14ac:dyDescent="0.45">
      <c r="A28" s="45" t="s">
        <v>35</v>
      </c>
      <c r="B28" s="40">
        <v>5927712</v>
      </c>
      <c r="C28" s="40">
        <v>5145288</v>
      </c>
      <c r="D28" s="40">
        <v>2581254</v>
      </c>
      <c r="E28" s="41">
        <v>2564034</v>
      </c>
      <c r="F28" s="46">
        <v>782130</v>
      </c>
      <c r="G28" s="41">
        <v>392040</v>
      </c>
      <c r="H28" s="41">
        <v>390090</v>
      </c>
      <c r="I28" s="41">
        <v>201</v>
      </c>
      <c r="J28" s="41">
        <v>94</v>
      </c>
      <c r="K28" s="41">
        <v>107</v>
      </c>
      <c r="L28" s="69">
        <v>93</v>
      </c>
      <c r="M28" s="69">
        <v>87</v>
      </c>
      <c r="N28" s="69">
        <v>6</v>
      </c>
      <c r="O28" s="42"/>
      <c r="P28" s="41">
        <v>5396620</v>
      </c>
      <c r="Q28" s="43">
        <v>0.95340000000000003</v>
      </c>
      <c r="R28" s="47">
        <v>752600</v>
      </c>
      <c r="S28" s="43">
        <v>1.0391999999999999</v>
      </c>
      <c r="T28" s="41">
        <v>1160</v>
      </c>
      <c r="U28" s="44">
        <v>0.17330000000000001</v>
      </c>
      <c r="V28" s="41">
        <v>19580</v>
      </c>
      <c r="W28" s="44">
        <v>4.7000000000000002E-3</v>
      </c>
    </row>
    <row r="29" spans="1:23" x14ac:dyDescent="0.45">
      <c r="A29" s="45" t="s">
        <v>36</v>
      </c>
      <c r="B29" s="40">
        <v>11230181</v>
      </c>
      <c r="C29" s="40">
        <v>8796396</v>
      </c>
      <c r="D29" s="40">
        <v>4411569</v>
      </c>
      <c r="E29" s="41">
        <v>4384827</v>
      </c>
      <c r="F29" s="46">
        <v>2432950</v>
      </c>
      <c r="G29" s="41">
        <v>1220349</v>
      </c>
      <c r="H29" s="41">
        <v>1212601</v>
      </c>
      <c r="I29" s="41">
        <v>739</v>
      </c>
      <c r="J29" s="41">
        <v>332</v>
      </c>
      <c r="K29" s="41">
        <v>407</v>
      </c>
      <c r="L29" s="69">
        <v>96</v>
      </c>
      <c r="M29" s="69">
        <v>92</v>
      </c>
      <c r="N29" s="69">
        <v>4</v>
      </c>
      <c r="O29" s="42"/>
      <c r="P29" s="41">
        <v>10122810</v>
      </c>
      <c r="Q29" s="43">
        <v>0.86899999999999999</v>
      </c>
      <c r="R29" s="47">
        <v>2709900</v>
      </c>
      <c r="S29" s="43">
        <v>0.89780000000000004</v>
      </c>
      <c r="T29" s="41">
        <v>1540</v>
      </c>
      <c r="U29" s="44">
        <v>0.47989999999999999</v>
      </c>
      <c r="V29" s="41">
        <v>1140</v>
      </c>
      <c r="W29" s="44">
        <v>8.4199999999999997E-2</v>
      </c>
    </row>
    <row r="30" spans="1:23" x14ac:dyDescent="0.45">
      <c r="A30" s="45" t="s">
        <v>37</v>
      </c>
      <c r="B30" s="40">
        <v>2773611</v>
      </c>
      <c r="C30" s="40">
        <v>2501458</v>
      </c>
      <c r="D30" s="40">
        <v>1254252</v>
      </c>
      <c r="E30" s="41">
        <v>1247206</v>
      </c>
      <c r="F30" s="46">
        <v>271606</v>
      </c>
      <c r="G30" s="41">
        <v>136431</v>
      </c>
      <c r="H30" s="41">
        <v>135175</v>
      </c>
      <c r="I30" s="41">
        <v>519</v>
      </c>
      <c r="J30" s="41">
        <v>258</v>
      </c>
      <c r="K30" s="41">
        <v>261</v>
      </c>
      <c r="L30" s="69">
        <v>28</v>
      </c>
      <c r="M30" s="69">
        <v>27</v>
      </c>
      <c r="N30" s="69">
        <v>1</v>
      </c>
      <c r="O30" s="42"/>
      <c r="P30" s="41">
        <v>2667815</v>
      </c>
      <c r="Q30" s="43">
        <v>0.93759999999999999</v>
      </c>
      <c r="R30" s="47">
        <v>239400</v>
      </c>
      <c r="S30" s="43">
        <v>1.1345000000000001</v>
      </c>
      <c r="T30" s="41">
        <v>880</v>
      </c>
      <c r="U30" s="44">
        <v>0.58979999999999999</v>
      </c>
      <c r="V30" s="41">
        <v>410</v>
      </c>
      <c r="W30" s="44">
        <v>6.83E-2</v>
      </c>
    </row>
    <row r="31" spans="1:23" x14ac:dyDescent="0.45">
      <c r="A31" s="45" t="s">
        <v>38</v>
      </c>
      <c r="B31" s="40">
        <v>2181407</v>
      </c>
      <c r="C31" s="40">
        <v>1812599</v>
      </c>
      <c r="D31" s="40">
        <v>909441</v>
      </c>
      <c r="E31" s="41">
        <v>903158</v>
      </c>
      <c r="F31" s="46">
        <v>368697</v>
      </c>
      <c r="G31" s="41">
        <v>184736</v>
      </c>
      <c r="H31" s="41">
        <v>183961</v>
      </c>
      <c r="I31" s="41">
        <v>94</v>
      </c>
      <c r="J31" s="41">
        <v>44</v>
      </c>
      <c r="K31" s="41">
        <v>50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0.94599999999999995</v>
      </c>
      <c r="R31" s="47">
        <v>348300</v>
      </c>
      <c r="S31" s="43">
        <v>1.0586</v>
      </c>
      <c r="T31" s="41">
        <v>240</v>
      </c>
      <c r="U31" s="44">
        <v>0.39169999999999999</v>
      </c>
      <c r="V31" s="41">
        <v>80</v>
      </c>
      <c r="W31" s="44">
        <v>0.21249999999999999</v>
      </c>
    </row>
    <row r="32" spans="1:23" x14ac:dyDescent="0.45">
      <c r="A32" s="45" t="s">
        <v>39</v>
      </c>
      <c r="B32" s="40">
        <v>3763371</v>
      </c>
      <c r="C32" s="40">
        <v>3110531</v>
      </c>
      <c r="D32" s="40">
        <v>1559700</v>
      </c>
      <c r="E32" s="41">
        <v>1550831</v>
      </c>
      <c r="F32" s="46">
        <v>652252</v>
      </c>
      <c r="G32" s="41">
        <v>327378</v>
      </c>
      <c r="H32" s="41">
        <v>324874</v>
      </c>
      <c r="I32" s="41">
        <v>497</v>
      </c>
      <c r="J32" s="41">
        <v>250</v>
      </c>
      <c r="K32" s="41">
        <v>247</v>
      </c>
      <c r="L32" s="69">
        <v>91</v>
      </c>
      <c r="M32" s="69">
        <v>89</v>
      </c>
      <c r="N32" s="69">
        <v>2</v>
      </c>
      <c r="O32" s="42"/>
      <c r="P32" s="41">
        <v>3409695</v>
      </c>
      <c r="Q32" s="43">
        <v>0.9123</v>
      </c>
      <c r="R32" s="47">
        <v>704200</v>
      </c>
      <c r="S32" s="43">
        <v>0.92620000000000002</v>
      </c>
      <c r="T32" s="41">
        <v>1060</v>
      </c>
      <c r="U32" s="44">
        <v>0.46889999999999998</v>
      </c>
      <c r="V32" s="41">
        <v>880</v>
      </c>
      <c r="W32" s="44">
        <v>0.10340000000000001</v>
      </c>
    </row>
    <row r="33" spans="1:23" x14ac:dyDescent="0.45">
      <c r="A33" s="45" t="s">
        <v>40</v>
      </c>
      <c r="B33" s="40">
        <v>12923311</v>
      </c>
      <c r="C33" s="40">
        <v>9983564</v>
      </c>
      <c r="D33" s="40">
        <v>5007348</v>
      </c>
      <c r="E33" s="41">
        <v>4976216</v>
      </c>
      <c r="F33" s="46">
        <v>2875296</v>
      </c>
      <c r="G33" s="41">
        <v>1441221</v>
      </c>
      <c r="H33" s="41">
        <v>1434075</v>
      </c>
      <c r="I33" s="41">
        <v>63919</v>
      </c>
      <c r="J33" s="41">
        <v>32159</v>
      </c>
      <c r="K33" s="41">
        <v>31760</v>
      </c>
      <c r="L33" s="69">
        <v>532</v>
      </c>
      <c r="M33" s="69">
        <v>464</v>
      </c>
      <c r="N33" s="69">
        <v>68</v>
      </c>
      <c r="O33" s="42"/>
      <c r="P33" s="41">
        <v>11521165</v>
      </c>
      <c r="Q33" s="43">
        <v>0.86650000000000005</v>
      </c>
      <c r="R33" s="47">
        <v>3481600</v>
      </c>
      <c r="S33" s="43">
        <v>0.82589999999999997</v>
      </c>
      <c r="T33" s="41">
        <v>72720</v>
      </c>
      <c r="U33" s="44">
        <v>0.879</v>
      </c>
      <c r="V33" s="41">
        <v>21240</v>
      </c>
      <c r="W33" s="44">
        <v>2.5000000000000001E-2</v>
      </c>
    </row>
    <row r="34" spans="1:23" x14ac:dyDescent="0.45">
      <c r="A34" s="45" t="s">
        <v>41</v>
      </c>
      <c r="B34" s="40">
        <v>8308923</v>
      </c>
      <c r="C34" s="40">
        <v>6919617</v>
      </c>
      <c r="D34" s="40">
        <v>3469053</v>
      </c>
      <c r="E34" s="41">
        <v>3450564</v>
      </c>
      <c r="F34" s="46">
        <v>1387968</v>
      </c>
      <c r="G34" s="41">
        <v>696967</v>
      </c>
      <c r="H34" s="41">
        <v>691001</v>
      </c>
      <c r="I34" s="41">
        <v>1124</v>
      </c>
      <c r="J34" s="41">
        <v>546</v>
      </c>
      <c r="K34" s="41">
        <v>578</v>
      </c>
      <c r="L34" s="69">
        <v>214</v>
      </c>
      <c r="M34" s="69">
        <v>189</v>
      </c>
      <c r="N34" s="69">
        <v>25</v>
      </c>
      <c r="O34" s="42"/>
      <c r="P34" s="41">
        <v>7609375</v>
      </c>
      <c r="Q34" s="43">
        <v>0.90939999999999999</v>
      </c>
      <c r="R34" s="47">
        <v>1135400</v>
      </c>
      <c r="S34" s="43">
        <v>1.2223999999999999</v>
      </c>
      <c r="T34" s="41">
        <v>2540</v>
      </c>
      <c r="U34" s="44">
        <v>0.4425</v>
      </c>
      <c r="V34" s="41">
        <v>2080</v>
      </c>
      <c r="W34" s="44">
        <v>0.10290000000000001</v>
      </c>
    </row>
    <row r="35" spans="1:23" x14ac:dyDescent="0.45">
      <c r="A35" s="45" t="s">
        <v>42</v>
      </c>
      <c r="B35" s="40">
        <v>2038390</v>
      </c>
      <c r="C35" s="40">
        <v>1815987</v>
      </c>
      <c r="D35" s="40">
        <v>910506</v>
      </c>
      <c r="E35" s="41">
        <v>905481</v>
      </c>
      <c r="F35" s="46">
        <v>222195</v>
      </c>
      <c r="G35" s="41">
        <v>111346</v>
      </c>
      <c r="H35" s="41">
        <v>110849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0.92459999999999998</v>
      </c>
      <c r="R35" s="47">
        <v>127300</v>
      </c>
      <c r="S35" s="43">
        <v>1.7454000000000001</v>
      </c>
      <c r="T35" s="41">
        <v>800</v>
      </c>
      <c r="U35" s="44">
        <v>0.25750000000000001</v>
      </c>
      <c r="V35" s="41">
        <v>2020</v>
      </c>
      <c r="W35" s="44">
        <v>1E-3</v>
      </c>
    </row>
    <row r="36" spans="1:23" x14ac:dyDescent="0.45">
      <c r="A36" s="45" t="s">
        <v>43</v>
      </c>
      <c r="B36" s="40">
        <v>1388567</v>
      </c>
      <c r="C36" s="40">
        <v>1326176</v>
      </c>
      <c r="D36" s="40">
        <v>664803</v>
      </c>
      <c r="E36" s="41">
        <v>661373</v>
      </c>
      <c r="F36" s="46">
        <v>62307</v>
      </c>
      <c r="G36" s="41">
        <v>31216</v>
      </c>
      <c r="H36" s="41">
        <v>31091</v>
      </c>
      <c r="I36" s="41">
        <v>75</v>
      </c>
      <c r="J36" s="41">
        <v>39</v>
      </c>
      <c r="K36" s="41">
        <v>36</v>
      </c>
      <c r="L36" s="69">
        <v>9</v>
      </c>
      <c r="M36" s="69">
        <v>9</v>
      </c>
      <c r="N36" s="69">
        <v>0</v>
      </c>
      <c r="O36" s="42"/>
      <c r="P36" s="41">
        <v>1398645</v>
      </c>
      <c r="Q36" s="43">
        <v>0.94820000000000004</v>
      </c>
      <c r="R36" s="47">
        <v>48100</v>
      </c>
      <c r="S36" s="43">
        <v>1.2954000000000001</v>
      </c>
      <c r="T36" s="41">
        <v>160</v>
      </c>
      <c r="U36" s="44">
        <v>0.46879999999999999</v>
      </c>
      <c r="V36" s="41">
        <v>1450</v>
      </c>
      <c r="W36" s="44">
        <v>6.1999999999999998E-3</v>
      </c>
    </row>
    <row r="37" spans="1:23" x14ac:dyDescent="0.45">
      <c r="A37" s="45" t="s">
        <v>44</v>
      </c>
      <c r="B37" s="40">
        <v>817207</v>
      </c>
      <c r="C37" s="40">
        <v>717135</v>
      </c>
      <c r="D37" s="40">
        <v>359714</v>
      </c>
      <c r="E37" s="41">
        <v>357421</v>
      </c>
      <c r="F37" s="46">
        <v>99980</v>
      </c>
      <c r="G37" s="41">
        <v>50183</v>
      </c>
      <c r="H37" s="41">
        <v>49797</v>
      </c>
      <c r="I37" s="41">
        <v>63</v>
      </c>
      <c r="J37" s="41">
        <v>30</v>
      </c>
      <c r="K37" s="41">
        <v>33</v>
      </c>
      <c r="L37" s="69">
        <v>29</v>
      </c>
      <c r="M37" s="69">
        <v>28</v>
      </c>
      <c r="N37" s="69">
        <v>1</v>
      </c>
      <c r="O37" s="42"/>
      <c r="P37" s="41">
        <v>826860</v>
      </c>
      <c r="Q37" s="43">
        <v>0.86729999999999996</v>
      </c>
      <c r="R37" s="47">
        <v>110800</v>
      </c>
      <c r="S37" s="43">
        <v>0.90229999999999999</v>
      </c>
      <c r="T37" s="41">
        <v>440</v>
      </c>
      <c r="U37" s="44">
        <v>0.14319999999999999</v>
      </c>
      <c r="V37" s="41">
        <v>170</v>
      </c>
      <c r="W37" s="44">
        <v>0.1706</v>
      </c>
    </row>
    <row r="38" spans="1:23" x14ac:dyDescent="0.45">
      <c r="A38" s="45" t="s">
        <v>45</v>
      </c>
      <c r="B38" s="40">
        <v>1043188</v>
      </c>
      <c r="C38" s="40">
        <v>987658</v>
      </c>
      <c r="D38" s="40">
        <v>495555</v>
      </c>
      <c r="E38" s="41">
        <v>492103</v>
      </c>
      <c r="F38" s="46">
        <v>55396</v>
      </c>
      <c r="G38" s="41">
        <v>27784</v>
      </c>
      <c r="H38" s="41">
        <v>27612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0.91659999999999997</v>
      </c>
      <c r="R38" s="47">
        <v>47400</v>
      </c>
      <c r="S38" s="43">
        <v>1.1687000000000001</v>
      </c>
      <c r="T38" s="41">
        <v>780</v>
      </c>
      <c r="U38" s="44">
        <v>0.1462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2753969</v>
      </c>
      <c r="C39" s="40">
        <v>2420215</v>
      </c>
      <c r="D39" s="40">
        <v>1214215</v>
      </c>
      <c r="E39" s="41">
        <v>1206000</v>
      </c>
      <c r="F39" s="46">
        <v>333386</v>
      </c>
      <c r="G39" s="41">
        <v>167352</v>
      </c>
      <c r="H39" s="41">
        <v>166034</v>
      </c>
      <c r="I39" s="41">
        <v>317</v>
      </c>
      <c r="J39" s="41">
        <v>152</v>
      </c>
      <c r="K39" s="41">
        <v>165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0.85309999999999997</v>
      </c>
      <c r="R39" s="47">
        <v>385900</v>
      </c>
      <c r="S39" s="43">
        <v>0.8639</v>
      </c>
      <c r="T39" s="41">
        <v>720</v>
      </c>
      <c r="U39" s="44">
        <v>0.44030000000000002</v>
      </c>
      <c r="V39" s="41">
        <v>300</v>
      </c>
      <c r="W39" s="44">
        <v>0.17</v>
      </c>
    </row>
    <row r="40" spans="1:23" x14ac:dyDescent="0.45">
      <c r="A40" s="45" t="s">
        <v>47</v>
      </c>
      <c r="B40" s="40">
        <v>4142081</v>
      </c>
      <c r="C40" s="40">
        <v>3546946</v>
      </c>
      <c r="D40" s="40">
        <v>1778594</v>
      </c>
      <c r="E40" s="41">
        <v>1768352</v>
      </c>
      <c r="F40" s="46">
        <v>595012</v>
      </c>
      <c r="G40" s="41">
        <v>298547</v>
      </c>
      <c r="H40" s="41">
        <v>296465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0.89090000000000003</v>
      </c>
      <c r="R40" s="47">
        <v>616200</v>
      </c>
      <c r="S40" s="43">
        <v>0.96560000000000001</v>
      </c>
      <c r="T40" s="41">
        <v>1240</v>
      </c>
      <c r="U40" s="44">
        <v>9.9199999999999997E-2</v>
      </c>
      <c r="V40" s="41">
        <v>120</v>
      </c>
      <c r="W40" s="44">
        <v>0</v>
      </c>
    </row>
    <row r="41" spans="1:23" x14ac:dyDescent="0.45">
      <c r="A41" s="45" t="s">
        <v>48</v>
      </c>
      <c r="B41" s="40">
        <v>2033620</v>
      </c>
      <c r="C41" s="40">
        <v>1820689</v>
      </c>
      <c r="D41" s="40">
        <v>912734</v>
      </c>
      <c r="E41" s="41">
        <v>907955</v>
      </c>
      <c r="F41" s="46">
        <v>212874</v>
      </c>
      <c r="G41" s="41">
        <v>106875</v>
      </c>
      <c r="H41" s="41">
        <v>105999</v>
      </c>
      <c r="I41" s="41">
        <v>54</v>
      </c>
      <c r="J41" s="41">
        <v>29</v>
      </c>
      <c r="K41" s="41">
        <v>25</v>
      </c>
      <c r="L41" s="69">
        <v>3</v>
      </c>
      <c r="M41" s="69">
        <v>3</v>
      </c>
      <c r="N41" s="69">
        <v>0</v>
      </c>
      <c r="O41" s="42"/>
      <c r="P41" s="41">
        <v>2024075</v>
      </c>
      <c r="Q41" s="43">
        <v>0.89949999999999997</v>
      </c>
      <c r="R41" s="47">
        <v>210200</v>
      </c>
      <c r="S41" s="43">
        <v>1.0126999999999999</v>
      </c>
      <c r="T41" s="41">
        <v>420</v>
      </c>
      <c r="U41" s="44">
        <v>0.12859999999999999</v>
      </c>
      <c r="V41" s="41">
        <v>930</v>
      </c>
      <c r="W41" s="44">
        <v>3.2000000000000002E-3</v>
      </c>
    </row>
    <row r="42" spans="1:23" x14ac:dyDescent="0.45">
      <c r="A42" s="45" t="s">
        <v>49</v>
      </c>
      <c r="B42" s="40">
        <v>1093238</v>
      </c>
      <c r="C42" s="40">
        <v>941030</v>
      </c>
      <c r="D42" s="40">
        <v>471831</v>
      </c>
      <c r="E42" s="41">
        <v>469199</v>
      </c>
      <c r="F42" s="46">
        <v>152041</v>
      </c>
      <c r="G42" s="41">
        <v>76240</v>
      </c>
      <c r="H42" s="41">
        <v>75801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0.91769999999999996</v>
      </c>
      <c r="R42" s="47">
        <v>152900</v>
      </c>
      <c r="S42" s="43">
        <v>0.99439999999999995</v>
      </c>
      <c r="T42" s="41">
        <v>760</v>
      </c>
      <c r="U42" s="44">
        <v>0.21970000000000001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1446004</v>
      </c>
      <c r="C43" s="40">
        <v>1333741</v>
      </c>
      <c r="D43" s="40">
        <v>668814</v>
      </c>
      <c r="E43" s="41">
        <v>664927</v>
      </c>
      <c r="F43" s="46">
        <v>112089</v>
      </c>
      <c r="G43" s="41">
        <v>56132</v>
      </c>
      <c r="H43" s="41">
        <v>55957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0.9254</v>
      </c>
      <c r="R43" s="47">
        <v>102300</v>
      </c>
      <c r="S43" s="43">
        <v>1.0956999999999999</v>
      </c>
      <c r="T43" s="41">
        <v>200</v>
      </c>
      <c r="U43" s="44">
        <v>0.86499999999999999</v>
      </c>
      <c r="V43" s="41">
        <v>0</v>
      </c>
      <c r="W43" s="44" t="e">
        <v>#DIV/0!</v>
      </c>
    </row>
    <row r="44" spans="1:23" x14ac:dyDescent="0.45">
      <c r="A44" s="45" t="s">
        <v>51</v>
      </c>
      <c r="B44" s="40">
        <v>2057206</v>
      </c>
      <c r="C44" s="40">
        <v>1924268</v>
      </c>
      <c r="D44" s="40">
        <v>964952</v>
      </c>
      <c r="E44" s="41">
        <v>959316</v>
      </c>
      <c r="F44" s="46">
        <v>132866</v>
      </c>
      <c r="G44" s="41">
        <v>66702</v>
      </c>
      <c r="H44" s="41">
        <v>66164</v>
      </c>
      <c r="I44" s="41">
        <v>56</v>
      </c>
      <c r="J44" s="41">
        <v>26</v>
      </c>
      <c r="K44" s="41">
        <v>30</v>
      </c>
      <c r="L44" s="69">
        <v>16</v>
      </c>
      <c r="M44" s="69">
        <v>16</v>
      </c>
      <c r="N44" s="69">
        <v>0</v>
      </c>
      <c r="O44" s="42"/>
      <c r="P44" s="41">
        <v>2095550</v>
      </c>
      <c r="Q44" s="43">
        <v>0.91830000000000001</v>
      </c>
      <c r="R44" s="47">
        <v>128400</v>
      </c>
      <c r="S44" s="43">
        <v>1.0347999999999999</v>
      </c>
      <c r="T44" s="41">
        <v>100</v>
      </c>
      <c r="U44" s="44">
        <v>0.56000000000000005</v>
      </c>
      <c r="V44" s="41">
        <v>4050</v>
      </c>
      <c r="W44" s="44">
        <v>4.0000000000000001E-3</v>
      </c>
    </row>
    <row r="45" spans="1:23" x14ac:dyDescent="0.45">
      <c r="A45" s="45" t="s">
        <v>52</v>
      </c>
      <c r="B45" s="40">
        <v>1037748</v>
      </c>
      <c r="C45" s="40">
        <v>978825</v>
      </c>
      <c r="D45" s="40">
        <v>491716</v>
      </c>
      <c r="E45" s="41">
        <v>487109</v>
      </c>
      <c r="F45" s="46">
        <v>58838</v>
      </c>
      <c r="G45" s="41">
        <v>29584</v>
      </c>
      <c r="H45" s="41">
        <v>29254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0.93330000000000002</v>
      </c>
      <c r="R45" s="47">
        <v>55600</v>
      </c>
      <c r="S45" s="43">
        <v>1.0582</v>
      </c>
      <c r="T45" s="41">
        <v>140</v>
      </c>
      <c r="U45" s="44">
        <v>0.52859999999999996</v>
      </c>
      <c r="V45" s="41">
        <v>780</v>
      </c>
      <c r="W45" s="44">
        <v>1.41E-2</v>
      </c>
    </row>
    <row r="46" spans="1:23" x14ac:dyDescent="0.45">
      <c r="A46" s="45" t="s">
        <v>53</v>
      </c>
      <c r="B46" s="40">
        <v>7659092</v>
      </c>
      <c r="C46" s="40">
        <v>6679745</v>
      </c>
      <c r="D46" s="40">
        <v>3355281</v>
      </c>
      <c r="E46" s="41">
        <v>3324464</v>
      </c>
      <c r="F46" s="46">
        <v>979112</v>
      </c>
      <c r="G46" s="41">
        <v>493186</v>
      </c>
      <c r="H46" s="41">
        <v>485926</v>
      </c>
      <c r="I46" s="41">
        <v>197</v>
      </c>
      <c r="J46" s="41">
        <v>94</v>
      </c>
      <c r="K46" s="41">
        <v>103</v>
      </c>
      <c r="L46" s="69">
        <v>38</v>
      </c>
      <c r="M46" s="69">
        <v>36</v>
      </c>
      <c r="N46" s="69">
        <v>2</v>
      </c>
      <c r="O46" s="42"/>
      <c r="P46" s="41">
        <v>7070230</v>
      </c>
      <c r="Q46" s="43">
        <v>0.94479999999999997</v>
      </c>
      <c r="R46" s="47">
        <v>1044200</v>
      </c>
      <c r="S46" s="43">
        <v>0.93769999999999998</v>
      </c>
      <c r="T46" s="41">
        <v>820</v>
      </c>
      <c r="U46" s="44">
        <v>0.2402</v>
      </c>
      <c r="V46" s="41">
        <v>250</v>
      </c>
      <c r="W46" s="44">
        <v>0.152</v>
      </c>
    </row>
    <row r="47" spans="1:23" x14ac:dyDescent="0.45">
      <c r="A47" s="45" t="s">
        <v>54</v>
      </c>
      <c r="B47" s="40">
        <v>1191397</v>
      </c>
      <c r="C47" s="40">
        <v>1107840</v>
      </c>
      <c r="D47" s="40">
        <v>555616</v>
      </c>
      <c r="E47" s="41">
        <v>552224</v>
      </c>
      <c r="F47" s="46">
        <v>83540</v>
      </c>
      <c r="G47" s="41">
        <v>42083</v>
      </c>
      <c r="H47" s="41">
        <v>41457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0.91390000000000005</v>
      </c>
      <c r="R47" s="47">
        <v>74400</v>
      </c>
      <c r="S47" s="43">
        <v>1.1228</v>
      </c>
      <c r="T47" s="41">
        <v>140</v>
      </c>
      <c r="U47" s="44">
        <v>0.1143</v>
      </c>
      <c r="V47" s="41">
        <v>550</v>
      </c>
      <c r="W47" s="44">
        <v>1.8E-3</v>
      </c>
    </row>
    <row r="48" spans="1:23" x14ac:dyDescent="0.45">
      <c r="A48" s="45" t="s">
        <v>55</v>
      </c>
      <c r="B48" s="40">
        <v>2032580</v>
      </c>
      <c r="C48" s="40">
        <v>1747828</v>
      </c>
      <c r="D48" s="40">
        <v>877566</v>
      </c>
      <c r="E48" s="41">
        <v>870262</v>
      </c>
      <c r="F48" s="46">
        <v>284722</v>
      </c>
      <c r="G48" s="41">
        <v>142656</v>
      </c>
      <c r="H48" s="41">
        <v>142066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0.91600000000000004</v>
      </c>
      <c r="R48" s="47">
        <v>288800</v>
      </c>
      <c r="S48" s="43">
        <v>0.9859</v>
      </c>
      <c r="T48" s="41">
        <v>300</v>
      </c>
      <c r="U48" s="44">
        <v>9.6699999999999994E-2</v>
      </c>
      <c r="V48" s="41">
        <v>10</v>
      </c>
      <c r="W48" s="44">
        <v>0.1</v>
      </c>
    </row>
    <row r="49" spans="1:23" x14ac:dyDescent="0.45">
      <c r="A49" s="45" t="s">
        <v>56</v>
      </c>
      <c r="B49" s="40">
        <v>2668358</v>
      </c>
      <c r="C49" s="40">
        <v>2300230</v>
      </c>
      <c r="D49" s="40">
        <v>1153730</v>
      </c>
      <c r="E49" s="41">
        <v>1146500</v>
      </c>
      <c r="F49" s="46">
        <v>367862</v>
      </c>
      <c r="G49" s="41">
        <v>184499</v>
      </c>
      <c r="H49" s="41">
        <v>183363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0.90639999999999998</v>
      </c>
      <c r="R49" s="47">
        <v>350000</v>
      </c>
      <c r="S49" s="43">
        <v>1.0509999999999999</v>
      </c>
      <c r="T49" s="41">
        <v>720</v>
      </c>
      <c r="U49" s="44">
        <v>0.35</v>
      </c>
      <c r="V49" s="41">
        <v>300</v>
      </c>
      <c r="W49" s="44">
        <v>4.6699999999999998E-2</v>
      </c>
    </row>
    <row r="50" spans="1:23" x14ac:dyDescent="0.45">
      <c r="A50" s="45" t="s">
        <v>57</v>
      </c>
      <c r="B50" s="40">
        <v>1696482</v>
      </c>
      <c r="C50" s="40">
        <v>1560670</v>
      </c>
      <c r="D50" s="40">
        <v>783578</v>
      </c>
      <c r="E50" s="41">
        <v>777092</v>
      </c>
      <c r="F50" s="46">
        <v>135676</v>
      </c>
      <c r="G50" s="41">
        <v>68047</v>
      </c>
      <c r="H50" s="41">
        <v>67629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0.93169999999999997</v>
      </c>
      <c r="R50" s="47">
        <v>125500</v>
      </c>
      <c r="S50" s="43">
        <v>1.0810999999999999</v>
      </c>
      <c r="T50" s="41">
        <v>440</v>
      </c>
      <c r="U50" s="44">
        <v>0.22270000000000001</v>
      </c>
      <c r="V50" s="41">
        <v>600</v>
      </c>
      <c r="W50" s="44">
        <v>6.3299999999999995E-2</v>
      </c>
    </row>
    <row r="51" spans="1:23" x14ac:dyDescent="0.45">
      <c r="A51" s="45" t="s">
        <v>58</v>
      </c>
      <c r="B51" s="40">
        <v>1611238</v>
      </c>
      <c r="C51" s="40">
        <v>1548153</v>
      </c>
      <c r="D51" s="40">
        <v>777044</v>
      </c>
      <c r="E51" s="41">
        <v>771109</v>
      </c>
      <c r="F51" s="46">
        <v>63057</v>
      </c>
      <c r="G51" s="41">
        <v>31621</v>
      </c>
      <c r="H51" s="41">
        <v>31436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0.95430000000000004</v>
      </c>
      <c r="R51" s="47">
        <v>55600</v>
      </c>
      <c r="S51" s="43">
        <v>1.1341000000000001</v>
      </c>
      <c r="T51" s="41">
        <v>300</v>
      </c>
      <c r="U51" s="44">
        <v>0.09</v>
      </c>
      <c r="V51" s="41">
        <v>140</v>
      </c>
      <c r="W51" s="44">
        <v>7.1000000000000004E-3</v>
      </c>
    </row>
    <row r="52" spans="1:23" x14ac:dyDescent="0.45">
      <c r="A52" s="45" t="s">
        <v>59</v>
      </c>
      <c r="B52" s="40">
        <v>2412750</v>
      </c>
      <c r="C52" s="40">
        <v>2213286</v>
      </c>
      <c r="D52" s="40">
        <v>1111211</v>
      </c>
      <c r="E52" s="41">
        <v>1102075</v>
      </c>
      <c r="F52" s="46">
        <v>199230</v>
      </c>
      <c r="G52" s="41">
        <v>100017</v>
      </c>
      <c r="H52" s="41">
        <v>99213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0.9194</v>
      </c>
      <c r="R52" s="47">
        <v>197100</v>
      </c>
      <c r="S52" s="43">
        <v>1.0107999999999999</v>
      </c>
      <c r="T52" s="41">
        <v>340</v>
      </c>
      <c r="U52" s="44">
        <v>0.68820000000000003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1962210</v>
      </c>
      <c r="C53" s="40">
        <v>1682755</v>
      </c>
      <c r="D53" s="40">
        <v>846345</v>
      </c>
      <c r="E53" s="41">
        <v>836410</v>
      </c>
      <c r="F53" s="46">
        <v>278956</v>
      </c>
      <c r="G53" s="41">
        <v>140275</v>
      </c>
      <c r="H53" s="41">
        <v>138681</v>
      </c>
      <c r="I53" s="41">
        <v>485</v>
      </c>
      <c r="J53" s="41">
        <v>242</v>
      </c>
      <c r="K53" s="41">
        <v>243</v>
      </c>
      <c r="L53" s="69">
        <v>14</v>
      </c>
      <c r="M53" s="69">
        <v>13</v>
      </c>
      <c r="N53" s="69">
        <v>1</v>
      </c>
      <c r="O53" s="42"/>
      <c r="P53" s="41">
        <v>1955425</v>
      </c>
      <c r="Q53" s="43">
        <v>0.86060000000000003</v>
      </c>
      <c r="R53" s="47">
        <v>305500</v>
      </c>
      <c r="S53" s="43">
        <v>0.91310000000000002</v>
      </c>
      <c r="T53" s="41">
        <v>1260</v>
      </c>
      <c r="U53" s="44">
        <v>0.38490000000000002</v>
      </c>
      <c r="V53" s="41">
        <v>2000</v>
      </c>
      <c r="W53" s="44">
        <v>7.0000000000000001E-3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DIGI-808455956-3878146</_dlc_DocId>
    <_dlc_DocIdUrl xmlns="89559dea-130d-4237-8e78-1ce7f44b9a24">
      <Url>https://digitalgojp.sharepoint.com/sites/digi_portal/_layouts/15/DocIdRedir.aspx?ID=DIGI-808455956-3878146</Url>
      <Description>DIGI-808455956-3878146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2022-06-23T04:43:44Z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7abee38b-401f-47fd-85f8-2d0e4874b02d</vt:lpwstr>
  </property>
  <property fmtid="{D5CDD505-2E9C-101B-9397-08002B2CF9AE}" pid="4" name="MediaServiceImageTags">
    <vt:lpwstr/>
  </property>
</Properties>
</file>