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総接種回数!$A$1:$L$61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0" l="1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L7" i="11"/>
  <c r="J7" i="11" l="1"/>
  <c r="K7" i="11"/>
  <c r="I7" i="11"/>
  <c r="Q2" i="12"/>
  <c r="L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<sst xmlns="http://schemas.openxmlformats.org/spreadsheetml/2006/main" count="334" uniqueCount="142">
  <si>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</si>
  <si>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（3月16日公表時点）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</si>
  <si>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</si>
  <si>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</si>
  <si>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</si>
  <si>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</si>
  <si>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  <rPh sb="3" eb="5">
      <t>シュウカン</t>
    </rPh>
    <phoneticPr fontId="1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</si>
  <si>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</si>
  <si>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</si>
  <si>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</si>
  <si>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</si>
  <si>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</si>
  <si>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</si>
  <si>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</si>
  <si>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</si>
  <si>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</si>
  <si>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</si>
  <si>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</si>
  <si>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</si>
  <si>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</si>
  <si>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</si>
  <si>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</si>
  <si>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</si>
  <si>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</si>
  <si>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</si>
  <si>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</si>
  <si>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</si>
  <si>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</si>
  <si>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</si>
  <si>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</si>
  <si>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</si>
  <si>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</si>
  <si>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</si>
  <si>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</si>
  <si>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</si>
  <si>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</si>
  <si>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</si>
  <si>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</si>
  <si>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</si>
  <si>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</si>
  <si>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</si>
  <si>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</si>
  <si>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</si>
  <si>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</si>
  <si>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</si>
  <si>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</si>
  <si>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</si>
  <si>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</si>
  <si>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</si>
  <si>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</si>
  <si>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</si>
  <si>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</si>
  <si>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</si>
  <si>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</si>
  <si>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</si>
  <si>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</si>
  <si>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</si>
  <si>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</si>
  <si>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</si>
  <si>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</si>
  <si>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</si>
  <si>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</si>
  <si>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</si>
  <si>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</si>
  <si>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</si>
  <si>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</si>
  <si>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</si>
  <si>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</si>
  <si>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</si>
  <si>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</si>
  <si>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</si>
  <si>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</si>
  <si>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</si>
  <si>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</si>
  <si>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</si>
  <si>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</si>
  <si>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</si>
  <si>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</si>
  <si>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</si>
  <si>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</si>
  <si>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</si>
  <si>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</si>
  <si>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</si>
  <si>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</si>
  <si>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</si>
  <si>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</si>
  <si>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</si>
  <si>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</si>
  <si>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</si>
  <si>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</si>
  <si>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</si>
  <si>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</si>
  <si>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</si>
  <si>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</si>
  <si>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</si>
  <si>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</si>
  <si>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</si>
  <si>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</si>
  <si>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</si>
  <si>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</si>
  <si>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</si>
  <si>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</si>
  <si>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</si>
  <si>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</si>
  <si>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</si>
  <si>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</si>
  <si>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</si>
  <si>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</si>
  <si>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</si>
  <si>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</si>
  <si>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</si>
  <si>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</si>
  <si>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</si>
  <si>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</si>
  <si>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</si>
  <si>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</si>
  <si>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</si>
  <si>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</si>
  <si>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</si>
  <si>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</si>
  <si>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</si>
  <si>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</si>
  <si>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</si>
  <si>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</si>
  <si>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</si>
  <si>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</si>
  <si>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</si>
  <si>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</si>
  <si>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</si>
  <si>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</si>
  <si>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</si>
  <si>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</si>
  <si>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</si>
  <si>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</si>
  <si>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</si>
  <si>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</si>
  <si>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</si>
  <si>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</si>
  <si>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</si>
  <si>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接種回数（3月15日まで）</t>
    <phoneticPr fontId="2"/>
  </si>
  <si>
    <t>接種回数
（3月15日まで）</t>
    <phoneticPr fontId="2"/>
  </si>
  <si>
    <t>ワクチン供給量
（3月15日まで）※4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</si>
</sst>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A4" sqref="A4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44635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40254915</v>
      </c>
      <c r="D10" s="11">
        <f>C10/$B10</f>
        <v>0.31785626794262145</v>
      </c>
      <c r="E10" s="21">
        <f>SUM(E11:E57)</f>
        <v>6427886</v>
      </c>
      <c r="F10" s="11">
        <f>E10/$B10</f>
        <v>5.0755140203888771E-2</v>
      </c>
      <c r="G10" s="21">
        <f>SUM(G11:G57)</f>
        <v>1014466</v>
      </c>
      <c r="H10" s="11">
        <f>G10/$B10</f>
        <v>8.0103107090073195E-3</v>
      </c>
    </row>
    <row r="11" spans="1:8" x14ac:dyDescent="0.45">
      <c r="A11" s="12" t="s">
        <v>14</v>
      </c>
      <c r="B11" s="20">
        <v>5226603</v>
      </c>
      <c r="C11" s="21">
        <v>1575821</v>
      </c>
      <c r="D11" s="11">
        <f t="shared" ref="D11:D57" si="0">C11/$B11</f>
        <v>0.30150003740479236</v>
      </c>
      <c r="E11" s="21">
        <v>278174</v>
      </c>
      <c r="F11" s="11">
        <f t="shared" ref="F11:F57" si="1">E11/$B11</f>
        <v>5.3222714638934694E-2</v>
      </c>
      <c r="G11" s="21">
        <v>59006</v>
      </c>
      <c r="H11" s="11">
        <f t="shared" ref="H11:H57" si="2">G11/$B11</f>
        <v>1.1289550784706625E-2</v>
      </c>
    </row>
    <row r="12" spans="1:8" x14ac:dyDescent="0.45">
      <c r="A12" s="12" t="s">
        <v>15</v>
      </c>
      <c r="B12" s="20">
        <v>1259615</v>
      </c>
      <c r="C12" s="21">
        <v>372270</v>
      </c>
      <c r="D12" s="11">
        <f t="shared" si="0"/>
        <v>0.29554268566188874</v>
      </c>
      <c r="E12" s="21">
        <v>54607</v>
      </c>
      <c r="F12" s="11">
        <f t="shared" si="1"/>
        <v>4.3352135374697821E-2</v>
      </c>
      <c r="G12" s="21">
        <v>12156</v>
      </c>
      <c r="H12" s="11">
        <f t="shared" si="2"/>
        <v>9.650567832234452E-3</v>
      </c>
    </row>
    <row r="13" spans="1:8" x14ac:dyDescent="0.45">
      <c r="A13" s="12" t="s">
        <v>16</v>
      </c>
      <c r="B13" s="20">
        <v>1220823</v>
      </c>
      <c r="C13" s="21">
        <v>387557</v>
      </c>
      <c r="D13" s="11">
        <f t="shared" si="0"/>
        <v>0.31745551976003072</v>
      </c>
      <c r="E13" s="21">
        <v>66466</v>
      </c>
      <c r="F13" s="11">
        <f t="shared" si="1"/>
        <v>5.4443600751296464E-2</v>
      </c>
      <c r="G13" s="21">
        <v>9301</v>
      </c>
      <c r="H13" s="11">
        <f t="shared" si="2"/>
        <v>7.6186310382422347E-3</v>
      </c>
    </row>
    <row r="14" spans="1:8" x14ac:dyDescent="0.45">
      <c r="A14" s="12" t="s">
        <v>17</v>
      </c>
      <c r="B14" s="20">
        <v>2281989</v>
      </c>
      <c r="C14" s="21">
        <v>745931</v>
      </c>
      <c r="D14" s="11">
        <f t="shared" si="0"/>
        <v>0.32687756163592374</v>
      </c>
      <c r="E14" s="21">
        <v>114035</v>
      </c>
      <c r="F14" s="11">
        <f t="shared" si="1"/>
        <v>4.9971757094359352E-2</v>
      </c>
      <c r="G14" s="21">
        <v>18662</v>
      </c>
      <c r="H14" s="11">
        <f t="shared" si="2"/>
        <v>8.1779535308890618E-3</v>
      </c>
    </row>
    <row r="15" spans="1:8" x14ac:dyDescent="0.45">
      <c r="A15" s="12" t="s">
        <v>18</v>
      </c>
      <c r="B15" s="20">
        <v>971288</v>
      </c>
      <c r="C15" s="21">
        <v>271665</v>
      </c>
      <c r="D15" s="11">
        <f t="shared" si="0"/>
        <v>0.27969562066040143</v>
      </c>
      <c r="E15" s="21">
        <v>59454</v>
      </c>
      <c r="F15" s="11">
        <f t="shared" si="1"/>
        <v>6.1211504723624716E-2</v>
      </c>
      <c r="G15" s="21">
        <v>13110</v>
      </c>
      <c r="H15" s="11">
        <f t="shared" si="2"/>
        <v>1.3497541408933294E-2</v>
      </c>
    </row>
    <row r="16" spans="1:8" x14ac:dyDescent="0.45">
      <c r="A16" s="12" t="s">
        <v>19</v>
      </c>
      <c r="B16" s="20">
        <v>1069562</v>
      </c>
      <c r="C16" s="21">
        <v>362992</v>
      </c>
      <c r="D16" s="11">
        <f t="shared" si="0"/>
        <v>0.33938378513821543</v>
      </c>
      <c r="E16" s="21">
        <v>66216</v>
      </c>
      <c r="F16" s="11">
        <f t="shared" si="1"/>
        <v>6.19094545243754E-2</v>
      </c>
      <c r="G16" s="21">
        <v>12210</v>
      </c>
      <c r="H16" s="11">
        <f t="shared" si="2"/>
        <v>1.1415887999012679E-2</v>
      </c>
    </row>
    <row r="17" spans="1:8" x14ac:dyDescent="0.45">
      <c r="A17" s="12" t="s">
        <v>20</v>
      </c>
      <c r="B17" s="20">
        <v>1862059.0000000002</v>
      </c>
      <c r="C17" s="21">
        <v>619228</v>
      </c>
      <c r="D17" s="11">
        <f t="shared" si="0"/>
        <v>0.33255015012950712</v>
      </c>
      <c r="E17" s="21">
        <v>99196</v>
      </c>
      <c r="F17" s="11">
        <f t="shared" si="1"/>
        <v>5.3272211030907179E-2</v>
      </c>
      <c r="G17" s="21">
        <v>16641</v>
      </c>
      <c r="H17" s="11">
        <f t="shared" si="2"/>
        <v>8.9368811621973292E-3</v>
      </c>
    </row>
    <row r="18" spans="1:8" x14ac:dyDescent="0.45">
      <c r="A18" s="12" t="s">
        <v>21</v>
      </c>
      <c r="B18" s="20">
        <v>2907675</v>
      </c>
      <c r="C18" s="21">
        <v>1001615</v>
      </c>
      <c r="D18" s="11">
        <f t="shared" si="0"/>
        <v>0.34447281762920545</v>
      </c>
      <c r="E18" s="21">
        <v>143275</v>
      </c>
      <c r="F18" s="11">
        <f t="shared" si="1"/>
        <v>4.9274764201638767E-2</v>
      </c>
      <c r="G18" s="21">
        <v>23278</v>
      </c>
      <c r="H18" s="11">
        <f t="shared" si="2"/>
        <v>8.0057090286913078E-3</v>
      </c>
    </row>
    <row r="19" spans="1:8" x14ac:dyDescent="0.45">
      <c r="A19" s="12" t="s">
        <v>22</v>
      </c>
      <c r="B19" s="20">
        <v>1955401</v>
      </c>
      <c r="C19" s="21">
        <v>612854</v>
      </c>
      <c r="D19" s="11">
        <f t="shared" si="0"/>
        <v>0.31341602055026052</v>
      </c>
      <c r="E19" s="21">
        <v>90962</v>
      </c>
      <c r="F19" s="11">
        <f t="shared" si="1"/>
        <v>4.6518335625275839E-2</v>
      </c>
      <c r="G19" s="21">
        <v>12493</v>
      </c>
      <c r="H19" s="11">
        <f t="shared" si="2"/>
        <v>6.3889708555943253E-3</v>
      </c>
    </row>
    <row r="20" spans="1:8" x14ac:dyDescent="0.45">
      <c r="A20" s="12" t="s">
        <v>23</v>
      </c>
      <c r="B20" s="20">
        <v>1958101</v>
      </c>
      <c r="C20" s="21">
        <v>709030</v>
      </c>
      <c r="D20" s="11">
        <f t="shared" si="0"/>
        <v>0.36210083136671706</v>
      </c>
      <c r="E20" s="21">
        <v>100879</v>
      </c>
      <c r="F20" s="11">
        <f t="shared" si="1"/>
        <v>5.1518792952968205E-2</v>
      </c>
      <c r="G20" s="21">
        <v>13699</v>
      </c>
      <c r="H20" s="11">
        <f t="shared" si="2"/>
        <v>6.9960640436831402E-3</v>
      </c>
    </row>
    <row r="21" spans="1:8" x14ac:dyDescent="0.45">
      <c r="A21" s="12" t="s">
        <v>24</v>
      </c>
      <c r="B21" s="20">
        <v>7393799</v>
      </c>
      <c r="C21" s="21">
        <v>2216638</v>
      </c>
      <c r="D21" s="11">
        <f t="shared" si="0"/>
        <v>0.29979689737305543</v>
      </c>
      <c r="E21" s="21">
        <v>346593</v>
      </c>
      <c r="F21" s="11">
        <f t="shared" si="1"/>
        <v>4.687617285782316E-2</v>
      </c>
      <c r="G21" s="21">
        <v>55906</v>
      </c>
      <c r="H21" s="11">
        <f t="shared" si="2"/>
        <v>7.5612009469015863E-3</v>
      </c>
    </row>
    <row r="22" spans="1:8" x14ac:dyDescent="0.45">
      <c r="A22" s="12" t="s">
        <v>25</v>
      </c>
      <c r="B22" s="20">
        <v>6322892.0000000009</v>
      </c>
      <c r="C22" s="21">
        <v>1945502</v>
      </c>
      <c r="D22" s="11">
        <f t="shared" si="0"/>
        <v>0.30769179672845903</v>
      </c>
      <c r="E22" s="21">
        <v>339135</v>
      </c>
      <c r="F22" s="11">
        <f t="shared" si="1"/>
        <v>5.3636057677404571E-2</v>
      </c>
      <c r="G22" s="21">
        <v>56162</v>
      </c>
      <c r="H22" s="11">
        <f t="shared" si="2"/>
        <v>8.8823278967915305E-3</v>
      </c>
    </row>
    <row r="23" spans="1:8" x14ac:dyDescent="0.45">
      <c r="A23" s="12" t="s">
        <v>26</v>
      </c>
      <c r="B23" s="20">
        <v>13843329.000000002</v>
      </c>
      <c r="C23" s="21">
        <v>4512837</v>
      </c>
      <c r="D23" s="11">
        <f t="shared" si="0"/>
        <v>0.32599362479935279</v>
      </c>
      <c r="E23" s="21">
        <v>719708</v>
      </c>
      <c r="F23" s="11">
        <f t="shared" si="1"/>
        <v>5.1989517839242272E-2</v>
      </c>
      <c r="G23" s="21">
        <v>118156</v>
      </c>
      <c r="H23" s="11">
        <f t="shared" si="2"/>
        <v>8.5352302181072193E-3</v>
      </c>
    </row>
    <row r="24" spans="1:8" x14ac:dyDescent="0.45">
      <c r="A24" s="12" t="s">
        <v>27</v>
      </c>
      <c r="B24" s="20">
        <v>9220206</v>
      </c>
      <c r="C24" s="21">
        <v>2667161</v>
      </c>
      <c r="D24" s="11">
        <f t="shared" si="0"/>
        <v>0.28927347176407991</v>
      </c>
      <c r="E24" s="21">
        <v>504067</v>
      </c>
      <c r="F24" s="11">
        <f t="shared" si="1"/>
        <v>5.4669819741554583E-2</v>
      </c>
      <c r="G24" s="21">
        <v>74612</v>
      </c>
      <c r="H24" s="11">
        <f t="shared" si="2"/>
        <v>8.0922270066417171E-3</v>
      </c>
    </row>
    <row r="25" spans="1:8" x14ac:dyDescent="0.45">
      <c r="A25" s="12" t="s">
        <v>28</v>
      </c>
      <c r="B25" s="20">
        <v>2213174</v>
      </c>
      <c r="C25" s="21">
        <v>670062</v>
      </c>
      <c r="D25" s="11">
        <f t="shared" si="0"/>
        <v>0.30276065054080703</v>
      </c>
      <c r="E25" s="21">
        <v>142351</v>
      </c>
      <c r="F25" s="11">
        <f t="shared" si="1"/>
        <v>6.4319841096994637E-2</v>
      </c>
      <c r="G25" s="21">
        <v>22980</v>
      </c>
      <c r="H25" s="11">
        <f t="shared" si="2"/>
        <v>1.0383277591368777E-2</v>
      </c>
    </row>
    <row r="26" spans="1:8" x14ac:dyDescent="0.45">
      <c r="A26" s="12" t="s">
        <v>29</v>
      </c>
      <c r="B26" s="20">
        <v>1047674</v>
      </c>
      <c r="C26" s="21">
        <v>355997</v>
      </c>
      <c r="D26" s="11">
        <f t="shared" si="0"/>
        <v>0.33979749425871025</v>
      </c>
      <c r="E26" s="21">
        <v>50275</v>
      </c>
      <c r="F26" s="11">
        <f t="shared" si="1"/>
        <v>4.7987255577593792E-2</v>
      </c>
      <c r="G26" s="21">
        <v>7277</v>
      </c>
      <c r="H26" s="11">
        <f t="shared" si="2"/>
        <v>6.9458629306444562E-3</v>
      </c>
    </row>
    <row r="27" spans="1:8" x14ac:dyDescent="0.45">
      <c r="A27" s="12" t="s">
        <v>30</v>
      </c>
      <c r="B27" s="20">
        <v>1132656</v>
      </c>
      <c r="C27" s="21">
        <v>360549</v>
      </c>
      <c r="D27" s="11">
        <f t="shared" si="0"/>
        <v>0.31832171462474046</v>
      </c>
      <c r="E27" s="21">
        <v>46753</v>
      </c>
      <c r="F27" s="11">
        <f t="shared" si="1"/>
        <v>4.1277316325521604E-2</v>
      </c>
      <c r="G27" s="21">
        <v>7862</v>
      </c>
      <c r="H27" s="11">
        <f t="shared" si="2"/>
        <v>6.9412072156065036E-3</v>
      </c>
    </row>
    <row r="28" spans="1:8" x14ac:dyDescent="0.45">
      <c r="A28" s="12" t="s">
        <v>31</v>
      </c>
      <c r="B28" s="20">
        <v>774582.99999999988</v>
      </c>
      <c r="C28" s="21">
        <v>256186</v>
      </c>
      <c r="D28" s="11">
        <f t="shared" si="0"/>
        <v>0.3307405403939927</v>
      </c>
      <c r="E28" s="21">
        <v>41977</v>
      </c>
      <c r="F28" s="11">
        <f t="shared" si="1"/>
        <v>5.4193030314375612E-2</v>
      </c>
      <c r="G28" s="21">
        <v>10271</v>
      </c>
      <c r="H28" s="11">
        <f t="shared" si="2"/>
        <v>1.3260037981726943E-2</v>
      </c>
    </row>
    <row r="29" spans="1:8" x14ac:dyDescent="0.45">
      <c r="A29" s="12" t="s">
        <v>32</v>
      </c>
      <c r="B29" s="20">
        <v>820997</v>
      </c>
      <c r="C29" s="21">
        <v>283952</v>
      </c>
      <c r="D29" s="11">
        <f t="shared" si="0"/>
        <v>0.34586240875423419</v>
      </c>
      <c r="E29" s="21">
        <v>43085</v>
      </c>
      <c r="F29" s="11">
        <f t="shared" si="1"/>
        <v>5.2478876293092426E-2</v>
      </c>
      <c r="G29" s="21">
        <v>4810</v>
      </c>
      <c r="H29" s="11">
        <f t="shared" si="2"/>
        <v>5.8587302998671124E-3</v>
      </c>
    </row>
    <row r="30" spans="1:8" x14ac:dyDescent="0.45">
      <c r="A30" s="12" t="s">
        <v>33</v>
      </c>
      <c r="B30" s="20">
        <v>2071737</v>
      </c>
      <c r="C30" s="21">
        <v>736586</v>
      </c>
      <c r="D30" s="11">
        <f t="shared" si="0"/>
        <v>0.35554030265424619</v>
      </c>
      <c r="E30" s="21">
        <v>114164</v>
      </c>
      <c r="F30" s="11">
        <f t="shared" si="1"/>
        <v>5.5105450160903631E-2</v>
      </c>
      <c r="G30" s="21">
        <v>18465</v>
      </c>
      <c r="H30" s="11">
        <f t="shared" si="2"/>
        <v>8.9128108442336068E-3</v>
      </c>
    </row>
    <row r="31" spans="1:8" x14ac:dyDescent="0.45">
      <c r="A31" s="12" t="s">
        <v>34</v>
      </c>
      <c r="B31" s="20">
        <v>2016791</v>
      </c>
      <c r="C31" s="21">
        <v>776327</v>
      </c>
      <c r="D31" s="11">
        <f t="shared" si="0"/>
        <v>0.38493180503086338</v>
      </c>
      <c r="E31" s="21">
        <v>102640</v>
      </c>
      <c r="F31" s="11">
        <f t="shared" si="1"/>
        <v>5.0892730084574948E-2</v>
      </c>
      <c r="G31" s="21">
        <v>13324</v>
      </c>
      <c r="H31" s="11">
        <f t="shared" si="2"/>
        <v>6.6065348367778318E-3</v>
      </c>
    </row>
    <row r="32" spans="1:8" x14ac:dyDescent="0.45">
      <c r="A32" s="12" t="s">
        <v>35</v>
      </c>
      <c r="B32" s="20">
        <v>3686259.9999999995</v>
      </c>
      <c r="C32" s="21">
        <v>1105988</v>
      </c>
      <c r="D32" s="11">
        <f t="shared" si="0"/>
        <v>0.30002984054298942</v>
      </c>
      <c r="E32" s="21">
        <v>177244</v>
      </c>
      <c r="F32" s="11">
        <f t="shared" si="1"/>
        <v>4.8082338196437591E-2</v>
      </c>
      <c r="G32" s="21">
        <v>27769</v>
      </c>
      <c r="H32" s="11">
        <f t="shared" si="2"/>
        <v>7.5331094388350261E-3</v>
      </c>
    </row>
    <row r="33" spans="1:8" x14ac:dyDescent="0.45">
      <c r="A33" s="12" t="s">
        <v>36</v>
      </c>
      <c r="B33" s="20">
        <v>7558801.9999999991</v>
      </c>
      <c r="C33" s="21">
        <v>2398508</v>
      </c>
      <c r="D33" s="11">
        <f t="shared" si="0"/>
        <v>0.31731324619959622</v>
      </c>
      <c r="E33" s="21">
        <v>342554</v>
      </c>
      <c r="F33" s="11">
        <f t="shared" si="1"/>
        <v>4.5318557094100369E-2</v>
      </c>
      <c r="G33" s="21">
        <v>52384</v>
      </c>
      <c r="H33" s="11">
        <f t="shared" si="2"/>
        <v>6.9301987272586329E-3</v>
      </c>
    </row>
    <row r="34" spans="1:8" x14ac:dyDescent="0.45">
      <c r="A34" s="12" t="s">
        <v>37</v>
      </c>
      <c r="B34" s="20">
        <v>1800557</v>
      </c>
      <c r="C34" s="21">
        <v>565400</v>
      </c>
      <c r="D34" s="11">
        <f t="shared" si="0"/>
        <v>0.31401394124151583</v>
      </c>
      <c r="E34" s="21">
        <v>101868</v>
      </c>
      <c r="F34" s="11">
        <f t="shared" si="1"/>
        <v>5.6575826258207874E-2</v>
      </c>
      <c r="G34" s="21">
        <v>18377</v>
      </c>
      <c r="H34" s="11">
        <f t="shared" si="2"/>
        <v>1.0206286165891998E-2</v>
      </c>
    </row>
    <row r="35" spans="1:8" x14ac:dyDescent="0.45">
      <c r="A35" s="12" t="s">
        <v>38</v>
      </c>
      <c r="B35" s="20">
        <v>1418843</v>
      </c>
      <c r="C35" s="21">
        <v>437978</v>
      </c>
      <c r="D35" s="11">
        <f t="shared" si="0"/>
        <v>0.30868672573357309</v>
      </c>
      <c r="E35" s="21">
        <v>76236</v>
      </c>
      <c r="F35" s="11">
        <f t="shared" si="1"/>
        <v>5.3731103441325083E-2</v>
      </c>
      <c r="G35" s="21">
        <v>10917</v>
      </c>
      <c r="H35" s="11">
        <f t="shared" si="2"/>
        <v>7.6942973958359032E-3</v>
      </c>
    </row>
    <row r="36" spans="1:8" x14ac:dyDescent="0.45">
      <c r="A36" s="12" t="s">
        <v>39</v>
      </c>
      <c r="B36" s="20">
        <v>2530542</v>
      </c>
      <c r="C36" s="21">
        <v>755597</v>
      </c>
      <c r="D36" s="11">
        <f t="shared" si="0"/>
        <v>0.29859097379138538</v>
      </c>
      <c r="E36" s="21">
        <v>128377</v>
      </c>
      <c r="F36" s="11">
        <f t="shared" si="1"/>
        <v>5.0731029162922409E-2</v>
      </c>
      <c r="G36" s="21">
        <v>16897</v>
      </c>
      <c r="H36" s="11">
        <f t="shared" si="2"/>
        <v>6.6772256694415666E-3</v>
      </c>
    </row>
    <row r="37" spans="1:8" x14ac:dyDescent="0.45">
      <c r="A37" s="12" t="s">
        <v>40</v>
      </c>
      <c r="B37" s="20">
        <v>8839511</v>
      </c>
      <c r="C37" s="21">
        <v>2501812</v>
      </c>
      <c r="D37" s="11">
        <f t="shared" si="0"/>
        <v>0.28302606331956598</v>
      </c>
      <c r="E37" s="21">
        <v>417050</v>
      </c>
      <c r="F37" s="11">
        <f t="shared" si="1"/>
        <v>4.7180211665554805E-2</v>
      </c>
      <c r="G37" s="21">
        <v>61292</v>
      </c>
      <c r="H37" s="11">
        <f t="shared" si="2"/>
        <v>6.9338677218683253E-3</v>
      </c>
    </row>
    <row r="38" spans="1:8" x14ac:dyDescent="0.45">
      <c r="A38" s="12" t="s">
        <v>41</v>
      </c>
      <c r="B38" s="20">
        <v>5523625</v>
      </c>
      <c r="C38" s="21">
        <v>1726688</v>
      </c>
      <c r="D38" s="11">
        <f t="shared" si="0"/>
        <v>0.31260051143949852</v>
      </c>
      <c r="E38" s="21">
        <v>267731</v>
      </c>
      <c r="F38" s="11">
        <f t="shared" si="1"/>
        <v>4.8470162257575417E-2</v>
      </c>
      <c r="G38" s="21">
        <v>32626</v>
      </c>
      <c r="H38" s="11">
        <f t="shared" si="2"/>
        <v>5.9066283464210547E-3</v>
      </c>
    </row>
    <row r="39" spans="1:8" x14ac:dyDescent="0.45">
      <c r="A39" s="12" t="s">
        <v>42</v>
      </c>
      <c r="B39" s="20">
        <v>1344738.9999999998</v>
      </c>
      <c r="C39" s="21">
        <v>464088</v>
      </c>
      <c r="D39" s="11">
        <f t="shared" si="0"/>
        <v>0.34511381018918919</v>
      </c>
      <c r="E39" s="21">
        <v>67259</v>
      </c>
      <c r="F39" s="11">
        <f t="shared" si="1"/>
        <v>5.0016397233961396E-2</v>
      </c>
      <c r="G39" s="21">
        <v>14371</v>
      </c>
      <c r="H39" s="11">
        <f t="shared" si="2"/>
        <v>1.0686832165944472E-2</v>
      </c>
    </row>
    <row r="40" spans="1:8" x14ac:dyDescent="0.45">
      <c r="A40" s="12" t="s">
        <v>43</v>
      </c>
      <c r="B40" s="20">
        <v>944432</v>
      </c>
      <c r="C40" s="21">
        <v>356498</v>
      </c>
      <c r="D40" s="11">
        <f t="shared" si="0"/>
        <v>0.37747344435597269</v>
      </c>
      <c r="E40" s="21">
        <v>54597</v>
      </c>
      <c r="F40" s="11">
        <f t="shared" si="1"/>
        <v>5.7809349958493572E-2</v>
      </c>
      <c r="G40" s="21">
        <v>6853</v>
      </c>
      <c r="H40" s="11">
        <f t="shared" si="2"/>
        <v>7.2562132583394038E-3</v>
      </c>
    </row>
    <row r="41" spans="1:8" x14ac:dyDescent="0.45">
      <c r="A41" s="12" t="s">
        <v>44</v>
      </c>
      <c r="B41" s="20">
        <v>556788</v>
      </c>
      <c r="C41" s="21">
        <v>192126</v>
      </c>
      <c r="D41" s="11">
        <f t="shared" si="0"/>
        <v>0.34506131597663742</v>
      </c>
      <c r="E41" s="21">
        <v>26156</v>
      </c>
      <c r="F41" s="11">
        <f t="shared" si="1"/>
        <v>4.6976587139090642E-2</v>
      </c>
      <c r="G41" s="21">
        <v>3533</v>
      </c>
      <c r="H41" s="11">
        <f t="shared" si="2"/>
        <v>6.3453235342715722E-3</v>
      </c>
    </row>
    <row r="42" spans="1:8" x14ac:dyDescent="0.45">
      <c r="A42" s="12" t="s">
        <v>45</v>
      </c>
      <c r="B42" s="20">
        <v>672814.99999999988</v>
      </c>
      <c r="C42" s="21">
        <v>213464</v>
      </c>
      <c r="D42" s="11">
        <f t="shared" si="0"/>
        <v>0.31726997763129544</v>
      </c>
      <c r="E42" s="21">
        <v>34976</v>
      </c>
      <c r="F42" s="11">
        <f t="shared" si="1"/>
        <v>5.1984572282128085E-2</v>
      </c>
      <c r="G42" s="21">
        <v>6305</v>
      </c>
      <c r="H42" s="11">
        <f t="shared" si="2"/>
        <v>9.3710752584291387E-3</v>
      </c>
    </row>
    <row r="43" spans="1:8" x14ac:dyDescent="0.45">
      <c r="A43" s="12" t="s">
        <v>46</v>
      </c>
      <c r="B43" s="20">
        <v>1893791</v>
      </c>
      <c r="C43" s="21">
        <v>661964</v>
      </c>
      <c r="D43" s="11">
        <f t="shared" si="0"/>
        <v>0.34954437950122269</v>
      </c>
      <c r="E43" s="21">
        <v>83227</v>
      </c>
      <c r="F43" s="11">
        <f t="shared" si="1"/>
        <v>4.394729935879936E-2</v>
      </c>
      <c r="G43" s="21">
        <v>14048</v>
      </c>
      <c r="H43" s="11">
        <f t="shared" si="2"/>
        <v>7.4179252092759973E-3</v>
      </c>
    </row>
    <row r="44" spans="1:8" x14ac:dyDescent="0.45">
      <c r="A44" s="12" t="s">
        <v>47</v>
      </c>
      <c r="B44" s="20">
        <v>2812432.9999999995</v>
      </c>
      <c r="C44" s="21">
        <v>954659</v>
      </c>
      <c r="D44" s="11">
        <f t="shared" si="0"/>
        <v>0.33944239738333326</v>
      </c>
      <c r="E44" s="21">
        <v>138015</v>
      </c>
      <c r="F44" s="11">
        <f t="shared" si="1"/>
        <v>4.9073169031937834E-2</v>
      </c>
      <c r="G44" s="21">
        <v>20390</v>
      </c>
      <c r="H44" s="11">
        <f t="shared" si="2"/>
        <v>7.249950487709397E-3</v>
      </c>
    </row>
    <row r="45" spans="1:8" x14ac:dyDescent="0.45">
      <c r="A45" s="12" t="s">
        <v>48</v>
      </c>
      <c r="B45" s="20">
        <v>1356110</v>
      </c>
      <c r="C45" s="21">
        <v>538496</v>
      </c>
      <c r="D45" s="11">
        <f t="shared" si="0"/>
        <v>0.3970887317400506</v>
      </c>
      <c r="E45" s="21">
        <v>83356</v>
      </c>
      <c r="F45" s="11">
        <f t="shared" si="1"/>
        <v>6.146699014091777E-2</v>
      </c>
      <c r="G45" s="21">
        <v>14433</v>
      </c>
      <c r="H45" s="11">
        <f t="shared" si="2"/>
        <v>1.0642941944237563E-2</v>
      </c>
    </row>
    <row r="46" spans="1:8" x14ac:dyDescent="0.45">
      <c r="A46" s="12" t="s">
        <v>49</v>
      </c>
      <c r="B46" s="20">
        <v>734949</v>
      </c>
      <c r="C46" s="21">
        <v>265588</v>
      </c>
      <c r="D46" s="11">
        <f t="shared" si="0"/>
        <v>0.36136929229102971</v>
      </c>
      <c r="E46" s="21">
        <v>43696</v>
      </c>
      <c r="F46" s="11">
        <f t="shared" si="1"/>
        <v>5.9454465547949586E-2</v>
      </c>
      <c r="G46" s="21">
        <v>10310</v>
      </c>
      <c r="H46" s="11">
        <f t="shared" si="2"/>
        <v>1.4028184268568295E-2</v>
      </c>
    </row>
    <row r="47" spans="1:8" x14ac:dyDescent="0.45">
      <c r="A47" s="12" t="s">
        <v>50</v>
      </c>
      <c r="B47" s="20">
        <v>973896</v>
      </c>
      <c r="C47" s="21">
        <v>281656</v>
      </c>
      <c r="D47" s="11">
        <f t="shared" si="0"/>
        <v>0.28920541823767631</v>
      </c>
      <c r="E47" s="21">
        <v>45417</v>
      </c>
      <c r="F47" s="11">
        <f t="shared" si="1"/>
        <v>4.6634342886714801E-2</v>
      </c>
      <c r="G47" s="21">
        <v>4324</v>
      </c>
      <c r="H47" s="11">
        <f t="shared" si="2"/>
        <v>4.4398991268061478E-3</v>
      </c>
    </row>
    <row r="48" spans="1:8" x14ac:dyDescent="0.45">
      <c r="A48" s="12" t="s">
        <v>51</v>
      </c>
      <c r="B48" s="20">
        <v>1356219</v>
      </c>
      <c r="C48" s="21">
        <v>461331</v>
      </c>
      <c r="D48" s="11">
        <f t="shared" si="0"/>
        <v>0.34015966447896689</v>
      </c>
      <c r="E48" s="21">
        <v>66845</v>
      </c>
      <c r="F48" s="11">
        <f t="shared" si="1"/>
        <v>4.928776252212954E-2</v>
      </c>
      <c r="G48" s="21">
        <v>4460</v>
      </c>
      <c r="H48" s="11">
        <f t="shared" si="2"/>
        <v>3.2885544296312025E-3</v>
      </c>
    </row>
    <row r="49" spans="1:8" x14ac:dyDescent="0.45">
      <c r="A49" s="12" t="s">
        <v>52</v>
      </c>
      <c r="B49" s="20">
        <v>701167</v>
      </c>
      <c r="C49" s="21">
        <v>242005</v>
      </c>
      <c r="D49" s="11">
        <f t="shared" si="0"/>
        <v>0.34514602084810037</v>
      </c>
      <c r="E49" s="21">
        <v>30521</v>
      </c>
      <c r="F49" s="11">
        <f t="shared" si="1"/>
        <v>4.3528859743827079E-2</v>
      </c>
      <c r="G49" s="21">
        <v>4030</v>
      </c>
      <c r="H49" s="11">
        <f t="shared" si="2"/>
        <v>5.7475608521222474E-3</v>
      </c>
    </row>
    <row r="50" spans="1:8" x14ac:dyDescent="0.45">
      <c r="A50" s="12" t="s">
        <v>53</v>
      </c>
      <c r="B50" s="20">
        <v>5124170</v>
      </c>
      <c r="C50" s="21">
        <v>1635402</v>
      </c>
      <c r="D50" s="11">
        <f t="shared" si="0"/>
        <v>0.31915451673149015</v>
      </c>
      <c r="E50" s="21">
        <v>257327</v>
      </c>
      <c r="F50" s="11">
        <f t="shared" si="1"/>
        <v>5.0218279253030247E-2</v>
      </c>
      <c r="G50" s="21">
        <v>31614</v>
      </c>
      <c r="H50" s="11">
        <f t="shared" si="2"/>
        <v>6.1695845375934052E-3</v>
      </c>
    </row>
    <row r="51" spans="1:8" x14ac:dyDescent="0.45">
      <c r="A51" s="12" t="s">
        <v>54</v>
      </c>
      <c r="B51" s="20">
        <v>818222</v>
      </c>
      <c r="C51" s="21">
        <v>308616</v>
      </c>
      <c r="D51" s="11">
        <f t="shared" si="0"/>
        <v>0.37717880966290324</v>
      </c>
      <c r="E51" s="21">
        <v>36745</v>
      </c>
      <c r="F51" s="11">
        <f t="shared" si="1"/>
        <v>4.490835005658611E-2</v>
      </c>
      <c r="G51" s="21">
        <v>5489</v>
      </c>
      <c r="H51" s="11">
        <f t="shared" si="2"/>
        <v>6.7084483184270283E-3</v>
      </c>
    </row>
    <row r="52" spans="1:8" x14ac:dyDescent="0.45">
      <c r="A52" s="12" t="s">
        <v>55</v>
      </c>
      <c r="B52" s="20">
        <v>1335937.9999999998</v>
      </c>
      <c r="C52" s="21">
        <v>478714</v>
      </c>
      <c r="D52" s="11">
        <f t="shared" si="0"/>
        <v>0.35833549161712602</v>
      </c>
      <c r="E52" s="21">
        <v>78601</v>
      </c>
      <c r="F52" s="11">
        <f t="shared" si="1"/>
        <v>5.8835814236888252E-2</v>
      </c>
      <c r="G52" s="21">
        <v>12756</v>
      </c>
      <c r="H52" s="11">
        <f t="shared" si="2"/>
        <v>9.5483473035425318E-3</v>
      </c>
    </row>
    <row r="53" spans="1:8" x14ac:dyDescent="0.45">
      <c r="A53" s="12" t="s">
        <v>56</v>
      </c>
      <c r="B53" s="20">
        <v>1758645</v>
      </c>
      <c r="C53" s="21">
        <v>620901</v>
      </c>
      <c r="D53" s="11">
        <f t="shared" si="0"/>
        <v>0.3530564724546455</v>
      </c>
      <c r="E53" s="21">
        <v>107080</v>
      </c>
      <c r="F53" s="11">
        <f t="shared" si="1"/>
        <v>6.0887785766883029E-2</v>
      </c>
      <c r="G53" s="21">
        <v>19435</v>
      </c>
      <c r="H53" s="11">
        <f t="shared" si="2"/>
        <v>1.1051121744297456E-2</v>
      </c>
    </row>
    <row r="54" spans="1:8" x14ac:dyDescent="0.45">
      <c r="A54" s="12" t="s">
        <v>57</v>
      </c>
      <c r="B54" s="20">
        <v>1141741</v>
      </c>
      <c r="C54" s="21">
        <v>379083</v>
      </c>
      <c r="D54" s="11">
        <f t="shared" si="0"/>
        <v>0.33202188587429199</v>
      </c>
      <c r="E54" s="21">
        <v>61047</v>
      </c>
      <c r="F54" s="11">
        <f t="shared" si="1"/>
        <v>5.3468343520991189E-2</v>
      </c>
      <c r="G54" s="21">
        <v>12042</v>
      </c>
      <c r="H54" s="11">
        <f t="shared" si="2"/>
        <v>1.0547050513207461E-2</v>
      </c>
    </row>
    <row r="55" spans="1:8" x14ac:dyDescent="0.45">
      <c r="A55" s="12" t="s">
        <v>58</v>
      </c>
      <c r="B55" s="20">
        <v>1087241</v>
      </c>
      <c r="C55" s="21">
        <v>349082</v>
      </c>
      <c r="D55" s="11">
        <f t="shared" si="0"/>
        <v>0.32107140919078658</v>
      </c>
      <c r="E55" s="21">
        <v>51608</v>
      </c>
      <c r="F55" s="11">
        <f t="shared" si="1"/>
        <v>4.746693695326059E-2</v>
      </c>
      <c r="G55" s="21">
        <v>6591</v>
      </c>
      <c r="H55" s="11">
        <f t="shared" si="2"/>
        <v>6.0621334184417256E-3</v>
      </c>
    </row>
    <row r="56" spans="1:8" x14ac:dyDescent="0.45">
      <c r="A56" s="12" t="s">
        <v>59</v>
      </c>
      <c r="B56" s="20">
        <v>1617517</v>
      </c>
      <c r="C56" s="21">
        <v>551914</v>
      </c>
      <c r="D56" s="11">
        <f t="shared" si="0"/>
        <v>0.34121063333492013</v>
      </c>
      <c r="E56" s="21">
        <v>80933</v>
      </c>
      <c r="F56" s="11">
        <f t="shared" si="1"/>
        <v>5.0035331931596393E-2</v>
      </c>
      <c r="G56" s="21">
        <v>17444</v>
      </c>
      <c r="H56" s="11">
        <f t="shared" si="2"/>
        <v>1.0784430704592285E-2</v>
      </c>
    </row>
    <row r="57" spans="1:8" x14ac:dyDescent="0.45">
      <c r="A57" s="12" t="s">
        <v>60</v>
      </c>
      <c r="B57" s="20">
        <v>1485118</v>
      </c>
      <c r="C57" s="21">
        <v>366597</v>
      </c>
      <c r="D57" s="11">
        <f t="shared" si="0"/>
        <v>0.2468470518840927</v>
      </c>
      <c r="E57" s="21">
        <v>45408</v>
      </c>
      <c r="F57" s="11">
        <f t="shared" si="1"/>
        <v>3.0575348221488125E-2</v>
      </c>
      <c r="G57" s="21">
        <v>5395</v>
      </c>
      <c r="H57" s="11">
        <f t="shared" si="2"/>
        <v>3.6327079733731596E-3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3" sqref="A3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（3月16日公表時点）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72" t="str">
        <f>'進捗状況 (都道府県別)'!E5</f>
        <v>直近1週間</v>
      </c>
      <c r="F5" s="73"/>
      <c r="G5" s="83">
        <f>'進捗状況 (都道府県別)'!G5:H5</f>
        <v>44635</v>
      </c>
      <c r="H5" s="84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7943544</v>
      </c>
      <c r="D10" s="11">
        <f>C10/$B10</f>
        <v>0.28834203684543258</v>
      </c>
      <c r="E10" s="21">
        <f>SUM(E11:E30)</f>
        <v>1351314</v>
      </c>
      <c r="F10" s="11">
        <f>E10/$B10</f>
        <v>4.9051233451687166E-2</v>
      </c>
      <c r="G10" s="21">
        <f>SUM(G11:G30)</f>
        <v>201760</v>
      </c>
      <c r="H10" s="11">
        <f>G10/$B10</f>
        <v>7.323669303516727E-3</v>
      </c>
    </row>
    <row r="11" spans="1:8" x14ac:dyDescent="0.45">
      <c r="A11" s="12" t="s">
        <v>70</v>
      </c>
      <c r="B11" s="20">
        <v>1961575</v>
      </c>
      <c r="C11" s="21">
        <v>480424</v>
      </c>
      <c r="D11" s="11">
        <f t="shared" ref="D11:D30" si="0">C11/$B11</f>
        <v>0.2449174770273887</v>
      </c>
      <c r="E11" s="21">
        <v>101250</v>
      </c>
      <c r="F11" s="11">
        <f t="shared" ref="F11:F30" si="1">E11/$B11</f>
        <v>5.1616685571543273E-2</v>
      </c>
      <c r="G11" s="21">
        <v>22659</v>
      </c>
      <c r="H11" s="11">
        <f t="shared" ref="H11:H30" si="2">G11/$B11</f>
        <v>1.1551431885092337E-2</v>
      </c>
    </row>
    <row r="12" spans="1:8" x14ac:dyDescent="0.45">
      <c r="A12" s="12" t="s">
        <v>71</v>
      </c>
      <c r="B12" s="20">
        <v>1065932</v>
      </c>
      <c r="C12" s="21">
        <v>358103</v>
      </c>
      <c r="D12" s="11">
        <f t="shared" si="0"/>
        <v>0.33595295009437748</v>
      </c>
      <c r="E12" s="21">
        <v>43499</v>
      </c>
      <c r="F12" s="11">
        <f t="shared" si="1"/>
        <v>4.0808419298792045E-2</v>
      </c>
      <c r="G12" s="21">
        <v>7164</v>
      </c>
      <c r="H12" s="11">
        <f t="shared" si="2"/>
        <v>6.7208790054149791E-3</v>
      </c>
    </row>
    <row r="13" spans="1:8" x14ac:dyDescent="0.45">
      <c r="A13" s="12" t="s">
        <v>72</v>
      </c>
      <c r="B13" s="20">
        <v>1324589</v>
      </c>
      <c r="C13" s="21">
        <v>383714</v>
      </c>
      <c r="D13" s="11">
        <f t="shared" si="0"/>
        <v>0.2896853288076528</v>
      </c>
      <c r="E13" s="21">
        <v>51423</v>
      </c>
      <c r="F13" s="11">
        <f t="shared" si="1"/>
        <v>3.8821853420192981E-2</v>
      </c>
      <c r="G13" s="21">
        <v>7375</v>
      </c>
      <c r="H13" s="11">
        <f t="shared" si="2"/>
        <v>5.5677647934566877E-3</v>
      </c>
    </row>
    <row r="14" spans="1:8" x14ac:dyDescent="0.45">
      <c r="A14" s="12" t="s">
        <v>73</v>
      </c>
      <c r="B14" s="20">
        <v>974726</v>
      </c>
      <c r="C14" s="21">
        <v>332971</v>
      </c>
      <c r="D14" s="11">
        <f t="shared" si="0"/>
        <v>0.34160471763346828</v>
      </c>
      <c r="E14" s="21">
        <v>43079</v>
      </c>
      <c r="F14" s="11">
        <f t="shared" si="1"/>
        <v>4.4196009955618294E-2</v>
      </c>
      <c r="G14" s="21">
        <v>6623</v>
      </c>
      <c r="H14" s="11">
        <f t="shared" si="2"/>
        <v>6.7947300061760949E-3</v>
      </c>
    </row>
    <row r="15" spans="1:8" x14ac:dyDescent="0.45">
      <c r="A15" s="12" t="s">
        <v>74</v>
      </c>
      <c r="B15" s="20">
        <v>3759920</v>
      </c>
      <c r="C15" s="21">
        <v>932259</v>
      </c>
      <c r="D15" s="11">
        <f t="shared" si="0"/>
        <v>0.24794649886167791</v>
      </c>
      <c r="E15" s="21">
        <v>237745</v>
      </c>
      <c r="F15" s="11">
        <f t="shared" si="1"/>
        <v>6.3231398540394473E-2</v>
      </c>
      <c r="G15" s="21">
        <v>35341</v>
      </c>
      <c r="H15" s="11">
        <f t="shared" si="2"/>
        <v>9.3994021149386153E-3</v>
      </c>
    </row>
    <row r="16" spans="1:8" x14ac:dyDescent="0.45">
      <c r="A16" s="12" t="s">
        <v>75</v>
      </c>
      <c r="B16" s="20">
        <v>1521562.0000000002</v>
      </c>
      <c r="C16" s="21">
        <v>431384</v>
      </c>
      <c r="D16" s="11">
        <f t="shared" si="0"/>
        <v>0.28351391530545578</v>
      </c>
      <c r="E16" s="21">
        <v>75366</v>
      </c>
      <c r="F16" s="11">
        <f t="shared" si="1"/>
        <v>4.9531994095541286E-2</v>
      </c>
      <c r="G16" s="21">
        <v>11650</v>
      </c>
      <c r="H16" s="11">
        <f t="shared" si="2"/>
        <v>7.6566055145961837E-3</v>
      </c>
    </row>
    <row r="17" spans="1:8" x14ac:dyDescent="0.45">
      <c r="A17" s="12" t="s">
        <v>76</v>
      </c>
      <c r="B17" s="20">
        <v>718601</v>
      </c>
      <c r="C17" s="21">
        <v>252332</v>
      </c>
      <c r="D17" s="11">
        <f t="shared" si="0"/>
        <v>0.35114340224964896</v>
      </c>
      <c r="E17" s="21">
        <v>36788</v>
      </c>
      <c r="F17" s="11">
        <f t="shared" si="1"/>
        <v>5.1193917069416825E-2</v>
      </c>
      <c r="G17" s="21">
        <v>4530</v>
      </c>
      <c r="H17" s="11">
        <f t="shared" si="2"/>
        <v>6.3039155247487828E-3</v>
      </c>
    </row>
    <row r="18" spans="1:8" x14ac:dyDescent="0.45">
      <c r="A18" s="12" t="s">
        <v>77</v>
      </c>
      <c r="B18" s="20">
        <v>784774</v>
      </c>
      <c r="C18" s="21">
        <v>246211</v>
      </c>
      <c r="D18" s="11">
        <f t="shared" si="0"/>
        <v>0.31373490966826117</v>
      </c>
      <c r="E18" s="21">
        <v>42197</v>
      </c>
      <c r="F18" s="11">
        <f t="shared" si="1"/>
        <v>5.3769620298327929E-2</v>
      </c>
      <c r="G18" s="21">
        <v>5712</v>
      </c>
      <c r="H18" s="11">
        <f t="shared" si="2"/>
        <v>7.2785285954937344E-3</v>
      </c>
    </row>
    <row r="19" spans="1:8" x14ac:dyDescent="0.45">
      <c r="A19" s="12" t="s">
        <v>78</v>
      </c>
      <c r="B19" s="20">
        <v>694295.99999999988</v>
      </c>
      <c r="C19" s="21">
        <v>169713</v>
      </c>
      <c r="D19" s="11">
        <f t="shared" si="0"/>
        <v>0.24443897127449968</v>
      </c>
      <c r="E19" s="21">
        <v>33450</v>
      </c>
      <c r="F19" s="11">
        <f t="shared" si="1"/>
        <v>4.8178298593107273E-2</v>
      </c>
      <c r="G19" s="21">
        <v>7330</v>
      </c>
      <c r="H19" s="11">
        <f t="shared" si="2"/>
        <v>1.0557456761957438E-2</v>
      </c>
    </row>
    <row r="20" spans="1:8" x14ac:dyDescent="0.45">
      <c r="A20" s="12" t="s">
        <v>79</v>
      </c>
      <c r="B20" s="20">
        <v>799966</v>
      </c>
      <c r="C20" s="21">
        <v>275504</v>
      </c>
      <c r="D20" s="11">
        <f t="shared" si="0"/>
        <v>0.34439463677206283</v>
      </c>
      <c r="E20" s="21">
        <v>38852</v>
      </c>
      <c r="F20" s="11">
        <f t="shared" si="1"/>
        <v>4.856706410022426E-2</v>
      </c>
      <c r="G20" s="21">
        <v>5371</v>
      </c>
      <c r="H20" s="11">
        <f t="shared" si="2"/>
        <v>6.7140353465022264E-3</v>
      </c>
    </row>
    <row r="21" spans="1:8" x14ac:dyDescent="0.45">
      <c r="A21" s="12" t="s">
        <v>80</v>
      </c>
      <c r="B21" s="20">
        <v>2300944</v>
      </c>
      <c r="C21" s="21">
        <v>665265</v>
      </c>
      <c r="D21" s="11">
        <f t="shared" si="0"/>
        <v>0.28912698440292334</v>
      </c>
      <c r="E21" s="21">
        <v>109148</v>
      </c>
      <c r="F21" s="11">
        <f t="shared" si="1"/>
        <v>4.7436182714572804E-2</v>
      </c>
      <c r="G21" s="21">
        <v>16954</v>
      </c>
      <c r="H21" s="11">
        <f t="shared" si="2"/>
        <v>7.3682801493647823E-3</v>
      </c>
    </row>
    <row r="22" spans="1:8" x14ac:dyDescent="0.45">
      <c r="A22" s="12" t="s">
        <v>81</v>
      </c>
      <c r="B22" s="20">
        <v>1400720</v>
      </c>
      <c r="C22" s="21">
        <v>419562</v>
      </c>
      <c r="D22" s="11">
        <f t="shared" si="0"/>
        <v>0.29953309726426408</v>
      </c>
      <c r="E22" s="21">
        <v>62969</v>
      </c>
      <c r="F22" s="11">
        <f t="shared" si="1"/>
        <v>4.4954737563538752E-2</v>
      </c>
      <c r="G22" s="21">
        <v>8835</v>
      </c>
      <c r="H22" s="11">
        <f t="shared" si="2"/>
        <v>6.3074704437717745E-3</v>
      </c>
    </row>
    <row r="23" spans="1:8" x14ac:dyDescent="0.45">
      <c r="A23" s="12" t="s">
        <v>82</v>
      </c>
      <c r="B23" s="20">
        <v>2739963</v>
      </c>
      <c r="C23" s="21">
        <v>644675</v>
      </c>
      <c r="D23" s="11">
        <f t="shared" si="0"/>
        <v>0.23528602393535972</v>
      </c>
      <c r="E23" s="21">
        <v>132515</v>
      </c>
      <c r="F23" s="11">
        <f t="shared" si="1"/>
        <v>4.8363791773830524E-2</v>
      </c>
      <c r="G23" s="21">
        <v>18327</v>
      </c>
      <c r="H23" s="11">
        <f t="shared" si="2"/>
        <v>6.6887764542805867E-3</v>
      </c>
    </row>
    <row r="24" spans="1:8" x14ac:dyDescent="0.45">
      <c r="A24" s="12" t="s">
        <v>83</v>
      </c>
      <c r="B24" s="20">
        <v>831479.00000000012</v>
      </c>
      <c r="C24" s="21">
        <v>265002</v>
      </c>
      <c r="D24" s="11">
        <f t="shared" si="0"/>
        <v>0.31871159704574614</v>
      </c>
      <c r="E24" s="21">
        <v>41603</v>
      </c>
      <c r="F24" s="11">
        <f t="shared" si="1"/>
        <v>5.0034937743466755E-2</v>
      </c>
      <c r="G24" s="21">
        <v>5738</v>
      </c>
      <c r="H24" s="11">
        <f t="shared" si="2"/>
        <v>6.9009560073074599E-3</v>
      </c>
    </row>
    <row r="25" spans="1:8" x14ac:dyDescent="0.45">
      <c r="A25" s="12" t="s">
        <v>84</v>
      </c>
      <c r="B25" s="20">
        <v>1526835</v>
      </c>
      <c r="C25" s="21">
        <v>476786</v>
      </c>
      <c r="D25" s="11">
        <f t="shared" si="0"/>
        <v>0.31227080856805089</v>
      </c>
      <c r="E25" s="21">
        <v>59163</v>
      </c>
      <c r="F25" s="11">
        <f t="shared" si="1"/>
        <v>3.8748784249771587E-2</v>
      </c>
      <c r="G25" s="21">
        <v>8423</v>
      </c>
      <c r="H25" s="11">
        <f t="shared" si="2"/>
        <v>5.516640632419351E-3</v>
      </c>
    </row>
    <row r="26" spans="1:8" x14ac:dyDescent="0.45">
      <c r="A26" s="12" t="s">
        <v>85</v>
      </c>
      <c r="B26" s="20">
        <v>708155</v>
      </c>
      <c r="C26" s="21">
        <v>249129</v>
      </c>
      <c r="D26" s="11">
        <f t="shared" si="0"/>
        <v>0.35180010026053621</v>
      </c>
      <c r="E26" s="21">
        <v>21967</v>
      </c>
      <c r="F26" s="11">
        <f t="shared" si="1"/>
        <v>3.1020045046635272E-2</v>
      </c>
      <c r="G26" s="21">
        <v>2798</v>
      </c>
      <c r="H26" s="11">
        <f t="shared" si="2"/>
        <v>3.9511123977095412E-3</v>
      </c>
    </row>
    <row r="27" spans="1:8" x14ac:dyDescent="0.45">
      <c r="A27" s="12" t="s">
        <v>86</v>
      </c>
      <c r="B27" s="20">
        <v>1194817</v>
      </c>
      <c r="C27" s="21">
        <v>361286</v>
      </c>
      <c r="D27" s="11">
        <f t="shared" si="0"/>
        <v>0.30237768629003436</v>
      </c>
      <c r="E27" s="21">
        <v>50315</v>
      </c>
      <c r="F27" s="11">
        <f t="shared" si="1"/>
        <v>4.2111051315808196E-2</v>
      </c>
      <c r="G27" s="21">
        <v>7787</v>
      </c>
      <c r="H27" s="11">
        <f t="shared" si="2"/>
        <v>6.5173160408665094E-3</v>
      </c>
    </row>
    <row r="28" spans="1:8" x14ac:dyDescent="0.45">
      <c r="A28" s="12" t="s">
        <v>87</v>
      </c>
      <c r="B28" s="20">
        <v>944709</v>
      </c>
      <c r="C28" s="21">
        <v>289706</v>
      </c>
      <c r="D28" s="11">
        <f t="shared" si="0"/>
        <v>0.30666162807806424</v>
      </c>
      <c r="E28" s="21">
        <v>55482</v>
      </c>
      <c r="F28" s="11">
        <f t="shared" si="1"/>
        <v>5.8729195974633455E-2</v>
      </c>
      <c r="G28" s="21">
        <v>1204</v>
      </c>
      <c r="H28" s="11">
        <f t="shared" si="2"/>
        <v>1.274466528846449E-3</v>
      </c>
    </row>
    <row r="29" spans="1:8" x14ac:dyDescent="0.45">
      <c r="A29" s="12" t="s">
        <v>88</v>
      </c>
      <c r="B29" s="20">
        <v>1562767</v>
      </c>
      <c r="C29" s="21">
        <v>473468</v>
      </c>
      <c r="D29" s="11">
        <f t="shared" si="0"/>
        <v>0.30296774887107292</v>
      </c>
      <c r="E29" s="21">
        <v>67805</v>
      </c>
      <c r="F29" s="11">
        <f t="shared" si="1"/>
        <v>4.338778589514624E-2</v>
      </c>
      <c r="G29" s="21">
        <v>9734</v>
      </c>
      <c r="H29" s="11">
        <f t="shared" si="2"/>
        <v>6.2286956404889529E-3</v>
      </c>
    </row>
    <row r="30" spans="1:8" x14ac:dyDescent="0.45">
      <c r="A30" s="12" t="s">
        <v>89</v>
      </c>
      <c r="B30" s="20">
        <v>732702</v>
      </c>
      <c r="C30" s="21">
        <v>236050</v>
      </c>
      <c r="D30" s="11">
        <f t="shared" si="0"/>
        <v>0.32216371730935633</v>
      </c>
      <c r="E30" s="21">
        <v>46698</v>
      </c>
      <c r="F30" s="11">
        <f t="shared" si="1"/>
        <v>6.3733960054701638E-2</v>
      </c>
      <c r="G30" s="21">
        <v>8205</v>
      </c>
      <c r="H30" s="11">
        <f t="shared" si="2"/>
        <v>1.1198277062161697E-2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72" t="str">
        <f>E5</f>
        <v>直近1週間</v>
      </c>
      <c r="F34" s="73"/>
      <c r="G34" s="72">
        <f>'進捗状況 (都道府県別)'!G5:H5</f>
        <v>44635</v>
      </c>
      <c r="H34" s="73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3062959</v>
      </c>
      <c r="D39" s="11">
        <f>C39/$B39</f>
        <v>0.3199660327953382</v>
      </c>
      <c r="E39" s="21">
        <v>486440</v>
      </c>
      <c r="F39" s="11">
        <f>E39/$B39</f>
        <v>5.0815005030418074E-2</v>
      </c>
      <c r="G39" s="21">
        <v>79940</v>
      </c>
      <c r="H39" s="11">
        <f>G39/$B39</f>
        <v>8.3507760507598484E-3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view="pageBreakPreview" zoomScale="99" zoomScaleNormal="100" zoomScaleSheetLayoutView="99" workbookViewId="0">
      <selection activeCell="B4" sqref="B4:B6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2" width="13.09765625" customWidth="1"/>
    <col min="14" max="14" width="11.59765625" bestFit="1" customWidth="1"/>
  </cols>
  <sheetData>
    <row r="1" spans="1:14" x14ac:dyDescent="0.45">
      <c r="A1" s="22" t="s">
        <v>94</v>
      </c>
      <c r="B1" s="23"/>
      <c r="C1" s="24"/>
      <c r="D1" s="24"/>
      <c r="E1" s="24"/>
      <c r="F1" s="24"/>
      <c r="J1" s="25"/>
    </row>
    <row r="2" spans="1:14" x14ac:dyDescent="0.45">
      <c r="A2" s="22"/>
      <c r="B2" s="22"/>
      <c r="C2" s="22"/>
      <c r="D2" s="22"/>
      <c r="E2" s="22"/>
      <c r="F2" s="22"/>
      <c r="G2" s="22"/>
      <c r="H2" s="22"/>
      <c r="I2" s="22"/>
      <c r="L2" s="26" t="str">
        <f>'進捗状況 (都道府県別)'!H3</f>
        <v>（3月16日公表時点）</v>
      </c>
    </row>
    <row r="3" spans="1:14" x14ac:dyDescent="0.45">
      <c r="A3" s="86" t="s">
        <v>3</v>
      </c>
      <c r="B3" s="93" t="s">
        <v>139</v>
      </c>
      <c r="C3" s="94"/>
      <c r="D3" s="94"/>
      <c r="E3" s="94"/>
      <c r="F3" s="94"/>
      <c r="G3" s="94"/>
      <c r="H3" s="94"/>
      <c r="I3" s="94"/>
      <c r="J3" s="94"/>
      <c r="K3" s="94"/>
      <c r="L3" s="95"/>
    </row>
    <row r="4" spans="1:14" x14ac:dyDescent="0.45">
      <c r="A4" s="87"/>
      <c r="B4" s="87"/>
      <c r="C4" s="89" t="s">
        <v>95</v>
      </c>
      <c r="D4" s="90"/>
      <c r="E4" s="89" t="s">
        <v>96</v>
      </c>
      <c r="F4" s="90"/>
      <c r="G4" s="89" t="s">
        <v>97</v>
      </c>
      <c r="H4" s="96"/>
      <c r="I4" s="96"/>
      <c r="J4" s="96"/>
      <c r="K4" s="96"/>
      <c r="L4" s="90"/>
    </row>
    <row r="5" spans="1:14" x14ac:dyDescent="0.45">
      <c r="A5" s="87"/>
      <c r="B5" s="87"/>
      <c r="C5" s="91"/>
      <c r="D5" s="92"/>
      <c r="E5" s="91"/>
      <c r="F5" s="92"/>
      <c r="G5" s="91"/>
      <c r="H5" s="92"/>
      <c r="I5" s="27" t="s">
        <v>98</v>
      </c>
      <c r="J5" s="27" t="s">
        <v>99</v>
      </c>
      <c r="K5" s="28" t="s">
        <v>100</v>
      </c>
      <c r="L5" s="61" t="s">
        <v>101</v>
      </c>
    </row>
    <row r="6" spans="1:14" x14ac:dyDescent="0.45">
      <c r="A6" s="88"/>
      <c r="B6" s="88"/>
      <c r="C6" s="29" t="s">
        <v>9</v>
      </c>
      <c r="D6" s="29" t="s">
        <v>102</v>
      </c>
      <c r="E6" s="29" t="s">
        <v>9</v>
      </c>
      <c r="F6" s="29" t="s">
        <v>102</v>
      </c>
      <c r="G6" s="29" t="s">
        <v>9</v>
      </c>
      <c r="H6" s="29" t="s">
        <v>102</v>
      </c>
      <c r="I6" s="97" t="s">
        <v>9</v>
      </c>
      <c r="J6" s="98"/>
      <c r="K6" s="98"/>
      <c r="L6" s="99"/>
      <c r="N6" s="30" t="s">
        <v>103</v>
      </c>
    </row>
    <row r="7" spans="1:14" x14ac:dyDescent="0.45">
      <c r="A7" s="31" t="s">
        <v>13</v>
      </c>
      <c r="B7" s="32">
        <f>C7+E7+G7</f>
        <v>242586940</v>
      </c>
      <c r="C7" s="32">
        <f t="shared" ref="C7:J7" si="0">SUM(C8:C54)</f>
        <v>101961866</v>
      </c>
      <c r="D7" s="33">
        <f t="shared" ref="D7:D54" si="1">C7/N7</f>
        <v>0.80509965551351104</v>
      </c>
      <c r="E7" s="32">
        <f t="shared" si="0"/>
        <v>100370159</v>
      </c>
      <c r="F7" s="34">
        <f t="shared" ref="F7:F54" si="2">E7/N7</f>
        <v>0.79253140026621649</v>
      </c>
      <c r="G7" s="35">
        <f t="shared" si="0"/>
        <v>40254915</v>
      </c>
      <c r="H7" s="34">
        <f t="shared" ref="H7:H54" si="3">G7/N7</f>
        <v>0.31785626794262151</v>
      </c>
      <c r="I7" s="35">
        <f t="shared" si="0"/>
        <v>975060</v>
      </c>
      <c r="J7" s="35">
        <f t="shared" si="0"/>
        <v>4933925</v>
      </c>
      <c r="K7" s="35">
        <f>SUM(K8:K54)</f>
        <v>22434041</v>
      </c>
      <c r="L7" s="35">
        <f>SUM(L8:L54)</f>
        <v>11911889</v>
      </c>
      <c r="N7" s="1">
        <v>126645025</v>
      </c>
    </row>
    <row r="8" spans="1:14" x14ac:dyDescent="0.45">
      <c r="A8" s="36" t="s">
        <v>14</v>
      </c>
      <c r="B8" s="32">
        <f t="shared" ref="B8:B54" si="4">C8+E8+G8</f>
        <v>9992631</v>
      </c>
      <c r="C8" s="37">
        <f>SUM(一般接種!D7+一般接種!G7+一般接種!J7+医療従事者等!C5)</f>
        <v>4243039</v>
      </c>
      <c r="D8" s="33">
        <f t="shared" si="1"/>
        <v>0.81181581995035779</v>
      </c>
      <c r="E8" s="37">
        <f>SUM(一般接種!E7+一般接種!H7+一般接種!K7+医療従事者等!D5)</f>
        <v>4173771</v>
      </c>
      <c r="F8" s="34">
        <f t="shared" si="2"/>
        <v>0.79856285239188818</v>
      </c>
      <c r="G8" s="32">
        <f>SUM(I8:L8)</f>
        <v>1575821</v>
      </c>
      <c r="H8" s="34">
        <f t="shared" si="3"/>
        <v>0.30150003740479236</v>
      </c>
      <c r="I8" s="38">
        <v>41201</v>
      </c>
      <c r="J8" s="38">
        <v>216268</v>
      </c>
      <c r="K8" s="38">
        <v>889544</v>
      </c>
      <c r="L8" s="38">
        <v>428808</v>
      </c>
      <c r="N8" s="1">
        <v>5226603</v>
      </c>
    </row>
    <row r="9" spans="1:14" x14ac:dyDescent="0.45">
      <c r="A9" s="36" t="s">
        <v>15</v>
      </c>
      <c r="B9" s="32">
        <f t="shared" si="4"/>
        <v>2486480</v>
      </c>
      <c r="C9" s="37">
        <f>SUM(一般接種!D8+一般接種!G8+一般接種!J8+医療従事者等!C6)</f>
        <v>1065489</v>
      </c>
      <c r="D9" s="33">
        <f t="shared" si="1"/>
        <v>0.84588465523195577</v>
      </c>
      <c r="E9" s="37">
        <f>SUM(一般接種!E8+一般接種!H8+一般接種!K8+医療従事者等!D6)</f>
        <v>1048721</v>
      </c>
      <c r="F9" s="34">
        <f t="shared" si="2"/>
        <v>0.83257265116722168</v>
      </c>
      <c r="G9" s="32">
        <f t="shared" ref="G9:G54" si="5">SUM(I9:L9)</f>
        <v>372270</v>
      </c>
      <c r="H9" s="34">
        <f t="shared" si="3"/>
        <v>0.29554268566188874</v>
      </c>
      <c r="I9" s="38">
        <v>10520</v>
      </c>
      <c r="J9" s="38">
        <v>41372</v>
      </c>
      <c r="K9" s="38">
        <v>219047</v>
      </c>
      <c r="L9" s="38">
        <v>101331</v>
      </c>
      <c r="N9" s="1">
        <v>1259615</v>
      </c>
    </row>
    <row r="10" spans="1:14" x14ac:dyDescent="0.45">
      <c r="A10" s="36" t="s">
        <v>16</v>
      </c>
      <c r="B10" s="32">
        <f t="shared" si="4"/>
        <v>2432467</v>
      </c>
      <c r="C10" s="37">
        <f>SUM(一般接種!D9+一般接種!G9+一般接種!J9+医療従事者等!C7)</f>
        <v>1030361</v>
      </c>
      <c r="D10" s="33">
        <f t="shared" si="1"/>
        <v>0.84398885014453362</v>
      </c>
      <c r="E10" s="37">
        <f>SUM(一般接種!E9+一般接種!H9+一般接種!K9+医療従事者等!D7)</f>
        <v>1014549</v>
      </c>
      <c r="F10" s="34">
        <f t="shared" si="2"/>
        <v>0.83103693164365355</v>
      </c>
      <c r="G10" s="32">
        <f t="shared" si="5"/>
        <v>387557</v>
      </c>
      <c r="H10" s="34">
        <f t="shared" si="3"/>
        <v>0.31745551976003072</v>
      </c>
      <c r="I10" s="38">
        <v>10178</v>
      </c>
      <c r="J10" s="38">
        <v>46207</v>
      </c>
      <c r="K10" s="38">
        <v>215609</v>
      </c>
      <c r="L10" s="38">
        <v>115563</v>
      </c>
      <c r="N10" s="1">
        <v>1220823</v>
      </c>
    </row>
    <row r="11" spans="1:14" x14ac:dyDescent="0.45">
      <c r="A11" s="36" t="s">
        <v>17</v>
      </c>
      <c r="B11" s="32">
        <f t="shared" si="4"/>
        <v>4491104</v>
      </c>
      <c r="C11" s="37">
        <f>SUM(一般接種!D10+一般接種!G10+一般接種!J10+医療従事者等!C8)</f>
        <v>1890524</v>
      </c>
      <c r="D11" s="33">
        <f t="shared" si="1"/>
        <v>0.82845447545978534</v>
      </c>
      <c r="E11" s="37">
        <f>SUM(一般接種!E10+一般接種!H10+一般接種!K10+医療従事者等!D8)</f>
        <v>1854649</v>
      </c>
      <c r="F11" s="34">
        <f t="shared" si="2"/>
        <v>0.81273354078393889</v>
      </c>
      <c r="G11" s="32">
        <f t="shared" si="5"/>
        <v>745931</v>
      </c>
      <c r="H11" s="34">
        <f t="shared" si="3"/>
        <v>0.32687756163592374</v>
      </c>
      <c r="I11" s="38">
        <v>17523</v>
      </c>
      <c r="J11" s="38">
        <v>113384</v>
      </c>
      <c r="K11" s="38">
        <v>445825</v>
      </c>
      <c r="L11" s="38">
        <v>169199</v>
      </c>
      <c r="N11" s="1">
        <v>2281989</v>
      </c>
    </row>
    <row r="12" spans="1:14" x14ac:dyDescent="0.45">
      <c r="A12" s="36" t="s">
        <v>18</v>
      </c>
      <c r="B12" s="32">
        <f t="shared" si="4"/>
        <v>1920761</v>
      </c>
      <c r="C12" s="37">
        <f>SUM(一般接種!D11+一般接種!G11+一般接種!J11+医療従事者等!C9)</f>
        <v>830461</v>
      </c>
      <c r="D12" s="33">
        <f t="shared" si="1"/>
        <v>0.85501004851290241</v>
      </c>
      <c r="E12" s="37">
        <f>SUM(一般接種!E11+一般接種!H11+一般接種!K11+医療従事者等!D9)</f>
        <v>818635</v>
      </c>
      <c r="F12" s="34">
        <f t="shared" si="2"/>
        <v>0.84283446310466104</v>
      </c>
      <c r="G12" s="32">
        <f t="shared" si="5"/>
        <v>271665</v>
      </c>
      <c r="H12" s="34">
        <f t="shared" si="3"/>
        <v>0.27969562066040143</v>
      </c>
      <c r="I12" s="38">
        <v>4854</v>
      </c>
      <c r="J12" s="38">
        <v>29093</v>
      </c>
      <c r="K12" s="38">
        <v>124588</v>
      </c>
      <c r="L12" s="38">
        <v>113130</v>
      </c>
      <c r="N12" s="1">
        <v>971288</v>
      </c>
    </row>
    <row r="13" spans="1:14" x14ac:dyDescent="0.45">
      <c r="A13" s="36" t="s">
        <v>19</v>
      </c>
      <c r="B13" s="32">
        <f t="shared" si="4"/>
        <v>2158210</v>
      </c>
      <c r="C13" s="37">
        <f>SUM(一般接種!D12+一般接種!G12+一般接種!J12+医療従事者等!C10)</f>
        <v>903332</v>
      </c>
      <c r="D13" s="33">
        <f t="shared" si="1"/>
        <v>0.84458123979722544</v>
      </c>
      <c r="E13" s="37">
        <f>SUM(一般接種!E12+一般接種!H12+一般接種!K12+医療従事者等!D10)</f>
        <v>891886</v>
      </c>
      <c r="F13" s="34">
        <f t="shared" si="2"/>
        <v>0.83387966289004289</v>
      </c>
      <c r="G13" s="32">
        <f t="shared" si="5"/>
        <v>362992</v>
      </c>
      <c r="H13" s="34">
        <f t="shared" si="3"/>
        <v>0.33938378513821543</v>
      </c>
      <c r="I13" s="38">
        <v>9221</v>
      </c>
      <c r="J13" s="38">
        <v>33729</v>
      </c>
      <c r="K13" s="38">
        <v>189649</v>
      </c>
      <c r="L13" s="38">
        <v>130393</v>
      </c>
      <c r="N13" s="1">
        <v>1069562</v>
      </c>
    </row>
    <row r="14" spans="1:14" x14ac:dyDescent="0.45">
      <c r="A14" s="36" t="s">
        <v>20</v>
      </c>
      <c r="B14" s="32">
        <f t="shared" si="4"/>
        <v>3702290</v>
      </c>
      <c r="C14" s="37">
        <f>SUM(一般接種!D13+一般接種!G13+一般接種!J13+医療従事者等!C11)</f>
        <v>1552610</v>
      </c>
      <c r="D14" s="33">
        <f t="shared" si="1"/>
        <v>0.83381353652059365</v>
      </c>
      <c r="E14" s="37">
        <f>SUM(一般接種!E13+一般接種!H13+一般接種!K13+医療従事者等!D11)</f>
        <v>1530452</v>
      </c>
      <c r="F14" s="34">
        <f t="shared" si="2"/>
        <v>0.82191380616833298</v>
      </c>
      <c r="G14" s="32">
        <f t="shared" si="5"/>
        <v>619228</v>
      </c>
      <c r="H14" s="34">
        <f t="shared" si="3"/>
        <v>0.33255015012950717</v>
      </c>
      <c r="I14" s="38">
        <v>18602</v>
      </c>
      <c r="J14" s="38">
        <v>71352</v>
      </c>
      <c r="K14" s="38">
        <v>335986</v>
      </c>
      <c r="L14" s="38">
        <v>193288</v>
      </c>
      <c r="N14" s="1">
        <v>1862059</v>
      </c>
    </row>
    <row r="15" spans="1:14" x14ac:dyDescent="0.45">
      <c r="A15" s="36" t="s">
        <v>21</v>
      </c>
      <c r="B15" s="32">
        <f t="shared" si="4"/>
        <v>5802862</v>
      </c>
      <c r="C15" s="37">
        <f>SUM(一般接種!D14+一般接種!G14+一般接種!J14+医療従事者等!C12)</f>
        <v>2419271</v>
      </c>
      <c r="D15" s="33">
        <f t="shared" si="1"/>
        <v>0.83202937054519499</v>
      </c>
      <c r="E15" s="37">
        <f>SUM(一般接種!E14+一般接種!H14+一般接種!K14+医療従事者等!D12)</f>
        <v>2381976</v>
      </c>
      <c r="F15" s="34">
        <f t="shared" si="2"/>
        <v>0.81920297144625864</v>
      </c>
      <c r="G15" s="32">
        <f t="shared" si="5"/>
        <v>1001615</v>
      </c>
      <c r="H15" s="34">
        <f t="shared" si="3"/>
        <v>0.34447281762920545</v>
      </c>
      <c r="I15" s="38">
        <v>20755</v>
      </c>
      <c r="J15" s="38">
        <v>133913</v>
      </c>
      <c r="K15" s="38">
        <v>545230</v>
      </c>
      <c r="L15" s="38">
        <v>301717</v>
      </c>
      <c r="N15" s="1">
        <v>2907675</v>
      </c>
    </row>
    <row r="16" spans="1:14" x14ac:dyDescent="0.45">
      <c r="A16" s="39" t="s">
        <v>22</v>
      </c>
      <c r="B16" s="32">
        <f t="shared" si="4"/>
        <v>3779735</v>
      </c>
      <c r="C16" s="37">
        <f>SUM(一般接種!D15+一般接種!G15+一般接種!J15+医療従事者等!C13)</f>
        <v>1594818</v>
      </c>
      <c r="D16" s="33">
        <f t="shared" si="1"/>
        <v>0.8155963917375515</v>
      </c>
      <c r="E16" s="37">
        <f>SUM(一般接種!E15+一般接種!H15+一般接種!K15+医療従事者等!D13)</f>
        <v>1572063</v>
      </c>
      <c r="F16" s="34">
        <f t="shared" si="2"/>
        <v>0.80395939247243919</v>
      </c>
      <c r="G16" s="32">
        <f t="shared" si="5"/>
        <v>612854</v>
      </c>
      <c r="H16" s="34">
        <f t="shared" si="3"/>
        <v>0.31341602055026052</v>
      </c>
      <c r="I16" s="38">
        <v>14573</v>
      </c>
      <c r="J16" s="38">
        <v>68336</v>
      </c>
      <c r="K16" s="38">
        <v>356543</v>
      </c>
      <c r="L16" s="38">
        <v>173402</v>
      </c>
      <c r="N16" s="1">
        <v>1955401</v>
      </c>
    </row>
    <row r="17" spans="1:14" x14ac:dyDescent="0.45">
      <c r="A17" s="36" t="s">
        <v>23</v>
      </c>
      <c r="B17" s="32">
        <f t="shared" si="4"/>
        <v>3856348</v>
      </c>
      <c r="C17" s="37">
        <f>SUM(一般接種!D16+一般接種!G16+一般接種!J16+医療従事者等!C14)</f>
        <v>1587360</v>
      </c>
      <c r="D17" s="33">
        <f t="shared" si="1"/>
        <v>0.81066298418723037</v>
      </c>
      <c r="E17" s="37">
        <f>SUM(一般接種!E16+一般接種!H16+一般接種!K16+医療従事者等!D14)</f>
        <v>1559958</v>
      </c>
      <c r="F17" s="34">
        <f t="shared" si="2"/>
        <v>0.79666881330431882</v>
      </c>
      <c r="G17" s="32">
        <f t="shared" si="5"/>
        <v>709030</v>
      </c>
      <c r="H17" s="34">
        <f t="shared" si="3"/>
        <v>0.36210083136671706</v>
      </c>
      <c r="I17" s="38">
        <v>15795</v>
      </c>
      <c r="J17" s="38">
        <v>68867</v>
      </c>
      <c r="K17" s="38">
        <v>397880</v>
      </c>
      <c r="L17" s="38">
        <v>226488</v>
      </c>
      <c r="N17" s="1">
        <v>1958101</v>
      </c>
    </row>
    <row r="18" spans="1:14" x14ac:dyDescent="0.45">
      <c r="A18" s="36" t="s">
        <v>24</v>
      </c>
      <c r="B18" s="32">
        <f t="shared" si="4"/>
        <v>14150074</v>
      </c>
      <c r="C18" s="37">
        <f>SUM(一般接種!D17+一般接種!G17+一般接種!J17+医療従事者等!C15)</f>
        <v>6015040</v>
      </c>
      <c r="D18" s="33">
        <f t="shared" si="1"/>
        <v>0.81352495516851353</v>
      </c>
      <c r="E18" s="37">
        <f>SUM(一般接種!E17+一般接種!H17+一般接種!K17+医療従事者等!D15)</f>
        <v>5918396</v>
      </c>
      <c r="F18" s="34">
        <f t="shared" si="2"/>
        <v>0.80045400206308015</v>
      </c>
      <c r="G18" s="32">
        <f t="shared" si="5"/>
        <v>2216638</v>
      </c>
      <c r="H18" s="34">
        <f t="shared" si="3"/>
        <v>0.29979689737305543</v>
      </c>
      <c r="I18" s="38">
        <v>46621</v>
      </c>
      <c r="J18" s="38">
        <v>252263</v>
      </c>
      <c r="K18" s="38">
        <v>1271587</v>
      </c>
      <c r="L18" s="38">
        <v>646167</v>
      </c>
      <c r="N18" s="1">
        <v>7393799</v>
      </c>
    </row>
    <row r="19" spans="1:14" x14ac:dyDescent="0.45">
      <c r="A19" s="36" t="s">
        <v>25</v>
      </c>
      <c r="B19" s="32">
        <f t="shared" si="4"/>
        <v>12120723</v>
      </c>
      <c r="C19" s="37">
        <f>SUM(一般接種!D18+一般接種!G18+一般接種!J18+医療従事者等!C16)</f>
        <v>5124085</v>
      </c>
      <c r="D19" s="33">
        <f t="shared" si="1"/>
        <v>0.81040210713705063</v>
      </c>
      <c r="E19" s="37">
        <f>SUM(一般接種!E18+一般接種!H18+一般接種!K18+医療従事者等!D16)</f>
        <v>5051136</v>
      </c>
      <c r="F19" s="34">
        <f t="shared" si="2"/>
        <v>0.79886482324860209</v>
      </c>
      <c r="G19" s="32">
        <f t="shared" si="5"/>
        <v>1945502</v>
      </c>
      <c r="H19" s="34">
        <f t="shared" si="3"/>
        <v>0.30769179672845909</v>
      </c>
      <c r="I19" s="38">
        <v>40936</v>
      </c>
      <c r="J19" s="38">
        <v>200390</v>
      </c>
      <c r="K19" s="38">
        <v>1061817</v>
      </c>
      <c r="L19" s="38">
        <v>642359</v>
      </c>
      <c r="N19" s="1">
        <v>6322892</v>
      </c>
    </row>
    <row r="20" spans="1:14" x14ac:dyDescent="0.45">
      <c r="A20" s="36" t="s">
        <v>26</v>
      </c>
      <c r="B20" s="32">
        <f t="shared" si="4"/>
        <v>26583489</v>
      </c>
      <c r="C20" s="37">
        <f>SUM(一般接種!D19+一般接種!G19+一般接種!J19+医療従事者等!C17)</f>
        <v>11119200</v>
      </c>
      <c r="D20" s="33">
        <f t="shared" si="1"/>
        <v>0.80321720302970478</v>
      </c>
      <c r="E20" s="37">
        <f>SUM(一般接種!E19+一般接種!H19+一般接種!K19+医療従事者等!D17)</f>
        <v>10951452</v>
      </c>
      <c r="F20" s="34">
        <f t="shared" si="2"/>
        <v>0.79109959750288383</v>
      </c>
      <c r="G20" s="32">
        <f t="shared" si="5"/>
        <v>4512837</v>
      </c>
      <c r="H20" s="34">
        <f t="shared" si="3"/>
        <v>0.32599362479935279</v>
      </c>
      <c r="I20" s="38">
        <v>91603</v>
      </c>
      <c r="J20" s="38">
        <v>554810</v>
      </c>
      <c r="K20" s="38">
        <v>2481521</v>
      </c>
      <c r="L20" s="38">
        <v>1384903</v>
      </c>
      <c r="N20" s="1">
        <v>13843329</v>
      </c>
    </row>
    <row r="21" spans="1:14" x14ac:dyDescent="0.45">
      <c r="A21" s="36" t="s">
        <v>27</v>
      </c>
      <c r="B21" s="32">
        <f t="shared" si="4"/>
        <v>17544130</v>
      </c>
      <c r="C21" s="37">
        <f>SUM(一般接種!D20+一般接種!G20+一般接種!J20+医療従事者等!C18)</f>
        <v>7488378</v>
      </c>
      <c r="D21" s="33">
        <f t="shared" si="1"/>
        <v>0.81217035714820252</v>
      </c>
      <c r="E21" s="37">
        <f>SUM(一般接種!E20+一般接種!H20+一般接種!K20+医療従事者等!D18)</f>
        <v>7388591</v>
      </c>
      <c r="F21" s="34">
        <f t="shared" si="2"/>
        <v>0.80134771392309456</v>
      </c>
      <c r="G21" s="32">
        <f t="shared" si="5"/>
        <v>2667161</v>
      </c>
      <c r="H21" s="34">
        <f t="shared" si="3"/>
        <v>0.28927347176407991</v>
      </c>
      <c r="I21" s="38">
        <v>46731</v>
      </c>
      <c r="J21" s="38">
        <v>270391</v>
      </c>
      <c r="K21" s="38">
        <v>1369367</v>
      </c>
      <c r="L21" s="38">
        <v>980672</v>
      </c>
      <c r="N21" s="1">
        <v>9220206</v>
      </c>
    </row>
    <row r="22" spans="1:14" x14ac:dyDescent="0.45">
      <c r="A22" s="36" t="s">
        <v>28</v>
      </c>
      <c r="B22" s="32">
        <f t="shared" si="4"/>
        <v>4357074</v>
      </c>
      <c r="C22" s="37">
        <f>SUM(一般接種!D21+一般接種!G21+一般接種!J21+医療従事者等!C19)</f>
        <v>1861438</v>
      </c>
      <c r="D22" s="33">
        <f t="shared" si="1"/>
        <v>0.84107169160671502</v>
      </c>
      <c r="E22" s="37">
        <f>SUM(一般接種!E21+一般接種!H21+一般接種!K21+医療従事者等!D19)</f>
        <v>1825574</v>
      </c>
      <c r="F22" s="34">
        <f t="shared" si="2"/>
        <v>0.82486691059988959</v>
      </c>
      <c r="G22" s="32">
        <f t="shared" si="5"/>
        <v>670062</v>
      </c>
      <c r="H22" s="34">
        <f t="shared" si="3"/>
        <v>0.30276065054080703</v>
      </c>
      <c r="I22" s="38">
        <v>16055</v>
      </c>
      <c r="J22" s="38">
        <v>62290</v>
      </c>
      <c r="K22" s="38">
        <v>338318</v>
      </c>
      <c r="L22" s="38">
        <v>253399</v>
      </c>
      <c r="N22" s="1">
        <v>2213174</v>
      </c>
    </row>
    <row r="23" spans="1:14" x14ac:dyDescent="0.45">
      <c r="A23" s="36" t="s">
        <v>29</v>
      </c>
      <c r="B23" s="32">
        <f t="shared" si="4"/>
        <v>2109879</v>
      </c>
      <c r="C23" s="37">
        <f>SUM(一般接種!D22+一般接種!G22+一般接種!J22+医療従事者等!C20)</f>
        <v>882031</v>
      </c>
      <c r="D23" s="33">
        <f t="shared" si="1"/>
        <v>0.84189452062378178</v>
      </c>
      <c r="E23" s="37">
        <f>SUM(一般接種!E22+一般接種!H22+一般接種!K22+医療従事者等!D20)</f>
        <v>871851</v>
      </c>
      <c r="F23" s="34">
        <f t="shared" si="2"/>
        <v>0.83217775758489754</v>
      </c>
      <c r="G23" s="32">
        <f t="shared" si="5"/>
        <v>355997</v>
      </c>
      <c r="H23" s="34">
        <f t="shared" si="3"/>
        <v>0.33979749425871025</v>
      </c>
      <c r="I23" s="38">
        <v>10106</v>
      </c>
      <c r="J23" s="38">
        <v>37375</v>
      </c>
      <c r="K23" s="38">
        <v>206194</v>
      </c>
      <c r="L23" s="38">
        <v>102322</v>
      </c>
      <c r="N23" s="1">
        <v>1047674</v>
      </c>
    </row>
    <row r="24" spans="1:14" x14ac:dyDescent="0.45">
      <c r="A24" s="36" t="s">
        <v>30</v>
      </c>
      <c r="B24" s="32">
        <f t="shared" si="4"/>
        <v>2187371</v>
      </c>
      <c r="C24" s="37">
        <f>SUM(一般接種!D23+一般接種!G23+一般接種!J23+医療従事者等!C21)</f>
        <v>919947</v>
      </c>
      <c r="D24" s="33">
        <f t="shared" si="1"/>
        <v>0.81220335212103234</v>
      </c>
      <c r="E24" s="37">
        <f>SUM(一般接種!E23+一般接種!H23+一般接種!K23+医療従事者等!D21)</f>
        <v>906875</v>
      </c>
      <c r="F24" s="34">
        <f t="shared" si="2"/>
        <v>0.8006623370202427</v>
      </c>
      <c r="G24" s="32">
        <f t="shared" si="5"/>
        <v>360549</v>
      </c>
      <c r="H24" s="34">
        <f t="shared" si="3"/>
        <v>0.31832171462474046</v>
      </c>
      <c r="I24" s="38">
        <v>7954</v>
      </c>
      <c r="J24" s="38">
        <v>53363</v>
      </c>
      <c r="K24" s="38">
        <v>199924</v>
      </c>
      <c r="L24" s="38">
        <v>99308</v>
      </c>
      <c r="N24" s="1">
        <v>1132656</v>
      </c>
    </row>
    <row r="25" spans="1:14" x14ac:dyDescent="0.45">
      <c r="A25" s="36" t="s">
        <v>31</v>
      </c>
      <c r="B25" s="32">
        <f t="shared" si="4"/>
        <v>1519634</v>
      </c>
      <c r="C25" s="37">
        <f>SUM(一般接種!D24+一般接種!G24+一般接種!J24+医療従事者等!C22)</f>
        <v>636251</v>
      </c>
      <c r="D25" s="33">
        <f t="shared" si="1"/>
        <v>0.82141100437267534</v>
      </c>
      <c r="E25" s="37">
        <f>SUM(一般接種!E24+一般接種!H24+一般接種!K24+医療従事者等!D22)</f>
        <v>627197</v>
      </c>
      <c r="F25" s="34">
        <f t="shared" si="2"/>
        <v>0.80972213436132734</v>
      </c>
      <c r="G25" s="32">
        <f t="shared" si="5"/>
        <v>256186</v>
      </c>
      <c r="H25" s="34">
        <f t="shared" si="3"/>
        <v>0.33074054039399264</v>
      </c>
      <c r="I25" s="38">
        <v>7500</v>
      </c>
      <c r="J25" s="38">
        <v>31412</v>
      </c>
      <c r="K25" s="38">
        <v>142505</v>
      </c>
      <c r="L25" s="38">
        <v>74769</v>
      </c>
      <c r="N25" s="1">
        <v>774583</v>
      </c>
    </row>
    <row r="26" spans="1:14" x14ac:dyDescent="0.45">
      <c r="A26" s="36" t="s">
        <v>32</v>
      </c>
      <c r="B26" s="32">
        <f t="shared" si="4"/>
        <v>1616390</v>
      </c>
      <c r="C26" s="37">
        <f>SUM(一般接種!D25+一般接種!G25+一般接種!J25+医療従事者等!C23)</f>
        <v>670861</v>
      </c>
      <c r="D26" s="33">
        <f t="shared" si="1"/>
        <v>0.81712966064431414</v>
      </c>
      <c r="E26" s="37">
        <f>SUM(一般接種!E25+一般接種!H25+一般接種!K25+医療従事者等!D23)</f>
        <v>661577</v>
      </c>
      <c r="F26" s="34">
        <f t="shared" si="2"/>
        <v>0.80582145854369747</v>
      </c>
      <c r="G26" s="32">
        <f t="shared" si="5"/>
        <v>283952</v>
      </c>
      <c r="H26" s="34">
        <f t="shared" si="3"/>
        <v>0.34586240875423419</v>
      </c>
      <c r="I26" s="38">
        <v>6178</v>
      </c>
      <c r="J26" s="38">
        <v>36363</v>
      </c>
      <c r="K26" s="38">
        <v>166270</v>
      </c>
      <c r="L26" s="38">
        <v>75141</v>
      </c>
      <c r="N26" s="1">
        <v>820997</v>
      </c>
    </row>
    <row r="27" spans="1:14" x14ac:dyDescent="0.45">
      <c r="A27" s="36" t="s">
        <v>33</v>
      </c>
      <c r="B27" s="32">
        <f t="shared" si="4"/>
        <v>4101591</v>
      </c>
      <c r="C27" s="37">
        <f>SUM(一般接種!D26+一般接種!G26+一般接種!J26+医療従事者等!C24)</f>
        <v>1695070</v>
      </c>
      <c r="D27" s="33">
        <f t="shared" si="1"/>
        <v>0.81818782982589011</v>
      </c>
      <c r="E27" s="37">
        <f>SUM(一般接種!E26+一般接種!H26+一般接種!K26+医療従事者等!D24)</f>
        <v>1669935</v>
      </c>
      <c r="F27" s="34">
        <f t="shared" si="2"/>
        <v>0.8060554983571756</v>
      </c>
      <c r="G27" s="32">
        <f t="shared" si="5"/>
        <v>736586</v>
      </c>
      <c r="H27" s="34">
        <f t="shared" si="3"/>
        <v>0.35554030265424619</v>
      </c>
      <c r="I27" s="38">
        <v>13902</v>
      </c>
      <c r="J27" s="38">
        <v>66189</v>
      </c>
      <c r="K27" s="38">
        <v>445721</v>
      </c>
      <c r="L27" s="38">
        <v>210774</v>
      </c>
      <c r="N27" s="1">
        <v>2071737</v>
      </c>
    </row>
    <row r="28" spans="1:14" x14ac:dyDescent="0.45">
      <c r="A28" s="36" t="s">
        <v>34</v>
      </c>
      <c r="B28" s="32">
        <f t="shared" si="4"/>
        <v>4043682</v>
      </c>
      <c r="C28" s="37">
        <f>SUM(一般接種!D27+一般接種!G27+一般接種!J27+医療従事者等!C25)</f>
        <v>1642908</v>
      </c>
      <c r="D28" s="33">
        <f t="shared" si="1"/>
        <v>0.81461490060199593</v>
      </c>
      <c r="E28" s="37">
        <f>SUM(一般接種!E27+一般接種!H27+一般接種!K27+医療従事者等!D25)</f>
        <v>1624447</v>
      </c>
      <c r="F28" s="34">
        <f t="shared" si="2"/>
        <v>0.80546125007499536</v>
      </c>
      <c r="G28" s="32">
        <f t="shared" si="5"/>
        <v>776327</v>
      </c>
      <c r="H28" s="34">
        <f t="shared" si="3"/>
        <v>0.38493180503086338</v>
      </c>
      <c r="I28" s="38">
        <v>15339</v>
      </c>
      <c r="J28" s="38">
        <v>83913</v>
      </c>
      <c r="K28" s="38">
        <v>461586</v>
      </c>
      <c r="L28" s="38">
        <v>215489</v>
      </c>
      <c r="N28" s="1">
        <v>2016791</v>
      </c>
    </row>
    <row r="29" spans="1:14" x14ac:dyDescent="0.45">
      <c r="A29" s="36" t="s">
        <v>35</v>
      </c>
      <c r="B29" s="32">
        <f t="shared" si="4"/>
        <v>7226244</v>
      </c>
      <c r="C29" s="37">
        <f>SUM(一般接種!D28+一般接種!G28+一般接種!J28+医療従事者等!C26)</f>
        <v>3080305</v>
      </c>
      <c r="D29" s="33">
        <f t="shared" si="1"/>
        <v>0.83561794338977713</v>
      </c>
      <c r="E29" s="37">
        <f>SUM(一般接種!E28+一般接種!H28+一般接種!K28+医療従事者等!D26)</f>
        <v>3039951</v>
      </c>
      <c r="F29" s="34">
        <f t="shared" si="2"/>
        <v>0.82467080455529451</v>
      </c>
      <c r="G29" s="32">
        <f t="shared" si="5"/>
        <v>1105988</v>
      </c>
      <c r="H29" s="34">
        <f t="shared" si="3"/>
        <v>0.30002984054298937</v>
      </c>
      <c r="I29" s="38">
        <v>21496</v>
      </c>
      <c r="J29" s="38">
        <v>107735</v>
      </c>
      <c r="K29" s="38">
        <v>632075</v>
      </c>
      <c r="L29" s="38">
        <v>344682</v>
      </c>
      <c r="N29" s="1">
        <v>3686260</v>
      </c>
    </row>
    <row r="30" spans="1:14" x14ac:dyDescent="0.45">
      <c r="A30" s="36" t="s">
        <v>36</v>
      </c>
      <c r="B30" s="32">
        <f t="shared" si="4"/>
        <v>14134270</v>
      </c>
      <c r="C30" s="37">
        <f>SUM(一般接種!D29+一般接種!G29+一般接種!J29+医療従事者等!C27)</f>
        <v>5926245</v>
      </c>
      <c r="D30" s="33">
        <f t="shared" si="1"/>
        <v>0.78401908133061293</v>
      </c>
      <c r="E30" s="37">
        <f>SUM(一般接種!E29+一般接種!H29+一般接種!K29+医療従事者等!D27)</f>
        <v>5809517</v>
      </c>
      <c r="F30" s="34">
        <f t="shared" si="2"/>
        <v>0.76857642256008296</v>
      </c>
      <c r="G30" s="32">
        <f t="shared" si="5"/>
        <v>2398508</v>
      </c>
      <c r="H30" s="34">
        <f t="shared" si="3"/>
        <v>0.31731324619959617</v>
      </c>
      <c r="I30" s="38">
        <v>42259</v>
      </c>
      <c r="J30" s="38">
        <v>360010</v>
      </c>
      <c r="K30" s="38">
        <v>1318681</v>
      </c>
      <c r="L30" s="38">
        <v>677558</v>
      </c>
      <c r="N30" s="1">
        <v>7558802</v>
      </c>
    </row>
    <row r="31" spans="1:14" x14ac:dyDescent="0.45">
      <c r="A31" s="36" t="s">
        <v>37</v>
      </c>
      <c r="B31" s="32">
        <f t="shared" si="4"/>
        <v>3460308</v>
      </c>
      <c r="C31" s="37">
        <f>SUM(一般接種!D30+一般接種!G30+一般接種!J30+医療従事者等!C28)</f>
        <v>1456671</v>
      </c>
      <c r="D31" s="33">
        <f t="shared" si="1"/>
        <v>0.80901132260739317</v>
      </c>
      <c r="E31" s="37">
        <f>SUM(一般接種!E30+一般接種!H30+一般接種!K30+医療従事者等!D28)</f>
        <v>1438237</v>
      </c>
      <c r="F31" s="34">
        <f t="shared" si="2"/>
        <v>0.79877337957087724</v>
      </c>
      <c r="G31" s="32">
        <f t="shared" si="5"/>
        <v>565400</v>
      </c>
      <c r="H31" s="34">
        <f t="shared" si="3"/>
        <v>0.31401394124151583</v>
      </c>
      <c r="I31" s="38">
        <v>15457</v>
      </c>
      <c r="J31" s="38">
        <v>63668</v>
      </c>
      <c r="K31" s="38">
        <v>339265</v>
      </c>
      <c r="L31" s="38">
        <v>147010</v>
      </c>
      <c r="N31" s="1">
        <v>1800557</v>
      </c>
    </row>
    <row r="32" spans="1:14" x14ac:dyDescent="0.45">
      <c r="A32" s="36" t="s">
        <v>38</v>
      </c>
      <c r="B32" s="32">
        <f t="shared" si="4"/>
        <v>2705656</v>
      </c>
      <c r="C32" s="37">
        <f>SUM(一般接種!D31+一般接種!G31+一般接種!J31+医療従事者等!C29)</f>
        <v>1140675</v>
      </c>
      <c r="D32" s="33">
        <f t="shared" si="1"/>
        <v>0.80394730072319487</v>
      </c>
      <c r="E32" s="37">
        <f>SUM(一般接種!E31+一般接種!H31+一般接種!K31+医療従事者等!D29)</f>
        <v>1127003</v>
      </c>
      <c r="F32" s="34">
        <f t="shared" si="2"/>
        <v>0.79431128038831644</v>
      </c>
      <c r="G32" s="32">
        <f t="shared" si="5"/>
        <v>437978</v>
      </c>
      <c r="H32" s="34">
        <f t="shared" si="3"/>
        <v>0.30868672573357309</v>
      </c>
      <c r="I32" s="38">
        <v>8545</v>
      </c>
      <c r="J32" s="38">
        <v>50859</v>
      </c>
      <c r="K32" s="38">
        <v>233334</v>
      </c>
      <c r="L32" s="38">
        <v>145240</v>
      </c>
      <c r="N32" s="1">
        <v>1418843</v>
      </c>
    </row>
    <row r="33" spans="1:14" x14ac:dyDescent="0.45">
      <c r="A33" s="36" t="s">
        <v>39</v>
      </c>
      <c r="B33" s="32">
        <f t="shared" si="4"/>
        <v>4730760</v>
      </c>
      <c r="C33" s="37">
        <f>SUM(一般接種!D32+一般接種!G32+一般接種!J32+医療従事者等!C30)</f>
        <v>2004809</v>
      </c>
      <c r="D33" s="33">
        <f t="shared" si="1"/>
        <v>0.79224490247543811</v>
      </c>
      <c r="E33" s="37">
        <f>SUM(一般接種!E32+一般接種!H32+一般接種!K32+医療従事者等!D30)</f>
        <v>1970354</v>
      </c>
      <c r="F33" s="34">
        <f t="shared" si="2"/>
        <v>0.77862924227299923</v>
      </c>
      <c r="G33" s="32">
        <f t="shared" si="5"/>
        <v>755597</v>
      </c>
      <c r="H33" s="34">
        <f t="shared" si="3"/>
        <v>0.29859097379138538</v>
      </c>
      <c r="I33" s="38">
        <v>24340</v>
      </c>
      <c r="J33" s="38">
        <v>83750</v>
      </c>
      <c r="K33" s="38">
        <v>424621</v>
      </c>
      <c r="L33" s="38">
        <v>222886</v>
      </c>
      <c r="N33" s="1">
        <v>2530542</v>
      </c>
    </row>
    <row r="34" spans="1:14" x14ac:dyDescent="0.45">
      <c r="A34" s="36" t="s">
        <v>40</v>
      </c>
      <c r="B34" s="32">
        <f t="shared" si="4"/>
        <v>16068900</v>
      </c>
      <c r="C34" s="37">
        <f>SUM(一般接種!D33+一般接種!G33+一般接種!J33+医療従事者等!C31)</f>
        <v>6834052</v>
      </c>
      <c r="D34" s="33">
        <f t="shared" si="1"/>
        <v>0.77312557221773914</v>
      </c>
      <c r="E34" s="37">
        <f>SUM(一般接種!E33+一般接種!H33+一般接種!K33+医療従事者等!D31)</f>
        <v>6733036</v>
      </c>
      <c r="F34" s="34">
        <f t="shared" si="2"/>
        <v>0.76169779074883215</v>
      </c>
      <c r="G34" s="32">
        <f t="shared" si="5"/>
        <v>2501812</v>
      </c>
      <c r="H34" s="34">
        <f t="shared" si="3"/>
        <v>0.28302606331956598</v>
      </c>
      <c r="I34" s="38">
        <v>57785</v>
      </c>
      <c r="J34" s="38">
        <v>336585</v>
      </c>
      <c r="K34" s="38">
        <v>1438847</v>
      </c>
      <c r="L34" s="38">
        <v>668595</v>
      </c>
      <c r="N34" s="1">
        <v>8839511</v>
      </c>
    </row>
    <row r="35" spans="1:14" x14ac:dyDescent="0.45">
      <c r="A35" s="36" t="s">
        <v>41</v>
      </c>
      <c r="B35" s="32">
        <f t="shared" si="4"/>
        <v>10434890</v>
      </c>
      <c r="C35" s="37">
        <f>SUM(一般接種!D34+一般接種!G34+一般接種!J34+医療従事者等!C32)</f>
        <v>4385252</v>
      </c>
      <c r="D35" s="33">
        <f t="shared" si="1"/>
        <v>0.79390834823146028</v>
      </c>
      <c r="E35" s="37">
        <f>SUM(一般接種!E34+一般接種!H34+一般接種!K34+医療従事者等!D32)</f>
        <v>4322950</v>
      </c>
      <c r="F35" s="34">
        <f t="shared" si="2"/>
        <v>0.78262916110344205</v>
      </c>
      <c r="G35" s="32">
        <f t="shared" si="5"/>
        <v>1726688</v>
      </c>
      <c r="H35" s="34">
        <f t="shared" si="3"/>
        <v>0.31260051143949852</v>
      </c>
      <c r="I35" s="38">
        <v>41739</v>
      </c>
      <c r="J35" s="38">
        <v>225076</v>
      </c>
      <c r="K35" s="38">
        <v>972446</v>
      </c>
      <c r="L35" s="38">
        <v>487427</v>
      </c>
      <c r="N35" s="1">
        <v>5523625</v>
      </c>
    </row>
    <row r="36" spans="1:14" x14ac:dyDescent="0.45">
      <c r="A36" s="36" t="s">
        <v>42</v>
      </c>
      <c r="B36" s="32">
        <f t="shared" si="4"/>
        <v>2617193</v>
      </c>
      <c r="C36" s="37">
        <f>SUM(一般接種!D35+一般接種!G35+一般接種!J35+医療従事者等!C33)</f>
        <v>1083167</v>
      </c>
      <c r="D36" s="33">
        <f t="shared" si="1"/>
        <v>0.8054849305329882</v>
      </c>
      <c r="E36" s="37">
        <f>SUM(一般接種!E35+一般接種!H35+一般接種!K35+医療従事者等!D33)</f>
        <v>1069938</v>
      </c>
      <c r="F36" s="34">
        <f t="shared" si="2"/>
        <v>0.79564733379488506</v>
      </c>
      <c r="G36" s="32">
        <f t="shared" si="5"/>
        <v>464088</v>
      </c>
      <c r="H36" s="34">
        <f t="shared" si="3"/>
        <v>0.34511381018918913</v>
      </c>
      <c r="I36" s="38">
        <v>6605</v>
      </c>
      <c r="J36" s="38">
        <v>49600</v>
      </c>
      <c r="K36" s="38">
        <v>299529</v>
      </c>
      <c r="L36" s="38">
        <v>108354</v>
      </c>
      <c r="N36" s="1">
        <v>1344739</v>
      </c>
    </row>
    <row r="37" spans="1:14" x14ac:dyDescent="0.45">
      <c r="A37" s="36" t="s">
        <v>43</v>
      </c>
      <c r="B37" s="32">
        <f t="shared" si="4"/>
        <v>1829140</v>
      </c>
      <c r="C37" s="37">
        <f>SUM(一般接種!D36+一般接種!G36+一般接種!J36+医療従事者等!C34)</f>
        <v>742022</v>
      </c>
      <c r="D37" s="33">
        <f t="shared" si="1"/>
        <v>0.78568070543988344</v>
      </c>
      <c r="E37" s="37">
        <f>SUM(一般接種!E36+一般接種!H36+一般接種!K36+医療従事者等!D34)</f>
        <v>730620</v>
      </c>
      <c r="F37" s="34">
        <f t="shared" si="2"/>
        <v>0.77360784047978048</v>
      </c>
      <c r="G37" s="32">
        <f t="shared" si="5"/>
        <v>356498</v>
      </c>
      <c r="H37" s="34">
        <f t="shared" si="3"/>
        <v>0.37747344435597269</v>
      </c>
      <c r="I37" s="38">
        <v>7497</v>
      </c>
      <c r="J37" s="38">
        <v>42886</v>
      </c>
      <c r="K37" s="38">
        <v>208767</v>
      </c>
      <c r="L37" s="38">
        <v>97348</v>
      </c>
      <c r="N37" s="1">
        <v>944432</v>
      </c>
    </row>
    <row r="38" spans="1:14" x14ac:dyDescent="0.45">
      <c r="A38" s="36" t="s">
        <v>44</v>
      </c>
      <c r="B38" s="32">
        <f t="shared" si="4"/>
        <v>1056049</v>
      </c>
      <c r="C38" s="37">
        <f>SUM(一般接種!D37+一般接種!G37+一般接種!J37+医療従事者等!C35)</f>
        <v>434959</v>
      </c>
      <c r="D38" s="33">
        <f t="shared" si="1"/>
        <v>0.78119320100289513</v>
      </c>
      <c r="E38" s="37">
        <f>SUM(一般接種!E37+一般接種!H37+一般接種!K37+医療従事者等!D35)</f>
        <v>428964</v>
      </c>
      <c r="F38" s="34">
        <f t="shared" si="2"/>
        <v>0.7704260867691114</v>
      </c>
      <c r="G38" s="32">
        <f t="shared" si="5"/>
        <v>192126</v>
      </c>
      <c r="H38" s="34">
        <f t="shared" si="3"/>
        <v>0.34506131597663742</v>
      </c>
      <c r="I38" s="38">
        <v>4866</v>
      </c>
      <c r="J38" s="38">
        <v>22631</v>
      </c>
      <c r="K38" s="38">
        <v>107416</v>
      </c>
      <c r="L38" s="38">
        <v>57213</v>
      </c>
      <c r="N38" s="1">
        <v>556788</v>
      </c>
    </row>
    <row r="39" spans="1:14" x14ac:dyDescent="0.45">
      <c r="A39" s="36" t="s">
        <v>45</v>
      </c>
      <c r="B39" s="32">
        <f t="shared" si="4"/>
        <v>1306957</v>
      </c>
      <c r="C39" s="37">
        <f>SUM(一般接種!D38+一般接種!G38+一般接種!J38+医療従事者等!C36)</f>
        <v>551867</v>
      </c>
      <c r="D39" s="33">
        <f t="shared" si="1"/>
        <v>0.82023587464607661</v>
      </c>
      <c r="E39" s="37">
        <f>SUM(一般接種!E38+一般接種!H38+一般接種!K38+医療従事者等!D36)</f>
        <v>541626</v>
      </c>
      <c r="F39" s="34">
        <f t="shared" si="2"/>
        <v>0.80501475145470891</v>
      </c>
      <c r="G39" s="32">
        <f t="shared" si="5"/>
        <v>213464</v>
      </c>
      <c r="H39" s="34">
        <f t="shared" si="3"/>
        <v>0.31726997763129539</v>
      </c>
      <c r="I39" s="38">
        <v>4820</v>
      </c>
      <c r="J39" s="38">
        <v>29903</v>
      </c>
      <c r="K39" s="38">
        <v>109638</v>
      </c>
      <c r="L39" s="38">
        <v>69103</v>
      </c>
      <c r="N39" s="1">
        <v>672815</v>
      </c>
    </row>
    <row r="40" spans="1:14" x14ac:dyDescent="0.45">
      <c r="A40" s="36" t="s">
        <v>46</v>
      </c>
      <c r="B40" s="32">
        <f t="shared" si="4"/>
        <v>3609064</v>
      </c>
      <c r="C40" s="37">
        <f>SUM(一般接種!D39+一般接種!G39+一般接種!J39+医療従事者等!C37)</f>
        <v>1489102</v>
      </c>
      <c r="D40" s="33">
        <f t="shared" si="1"/>
        <v>0.78630746476247904</v>
      </c>
      <c r="E40" s="37">
        <f>SUM(一般接種!E39+一般接種!H39+一般接種!K39+医療従事者等!D37)</f>
        <v>1457998</v>
      </c>
      <c r="F40" s="34">
        <f t="shared" si="2"/>
        <v>0.7698832658936493</v>
      </c>
      <c r="G40" s="32">
        <f t="shared" si="5"/>
        <v>661964</v>
      </c>
      <c r="H40" s="34">
        <f t="shared" si="3"/>
        <v>0.34954437950122269</v>
      </c>
      <c r="I40" s="38">
        <v>21801</v>
      </c>
      <c r="J40" s="38">
        <v>134923</v>
      </c>
      <c r="K40" s="38">
        <v>356693</v>
      </c>
      <c r="L40" s="38">
        <v>148547</v>
      </c>
      <c r="N40" s="1">
        <v>1893791</v>
      </c>
    </row>
    <row r="41" spans="1:14" x14ac:dyDescent="0.45">
      <c r="A41" s="36" t="s">
        <v>47</v>
      </c>
      <c r="B41" s="32">
        <f t="shared" si="4"/>
        <v>5342626</v>
      </c>
      <c r="C41" s="37">
        <f>SUM(一般接種!D40+一般接種!G40+一般接種!J40+医療従事者等!C38)</f>
        <v>2210181</v>
      </c>
      <c r="D41" s="33">
        <f t="shared" si="1"/>
        <v>0.78586085428523988</v>
      </c>
      <c r="E41" s="37">
        <f>SUM(一般接種!E40+一般接種!H40+一般接種!K40+医療従事者等!D38)</f>
        <v>2177786</v>
      </c>
      <c r="F41" s="34">
        <f t="shared" si="2"/>
        <v>0.77434235766683157</v>
      </c>
      <c r="G41" s="32">
        <f t="shared" si="5"/>
        <v>954659</v>
      </c>
      <c r="H41" s="34">
        <f t="shared" si="3"/>
        <v>0.33944239738333321</v>
      </c>
      <c r="I41" s="38">
        <v>22247</v>
      </c>
      <c r="J41" s="38">
        <v>118347</v>
      </c>
      <c r="K41" s="38">
        <v>537995</v>
      </c>
      <c r="L41" s="38">
        <v>276070</v>
      </c>
      <c r="N41" s="1">
        <v>2812433</v>
      </c>
    </row>
    <row r="42" spans="1:14" x14ac:dyDescent="0.45">
      <c r="A42" s="36" t="s">
        <v>48</v>
      </c>
      <c r="B42" s="32">
        <f t="shared" si="4"/>
        <v>2719499</v>
      </c>
      <c r="C42" s="37">
        <f>SUM(一般接種!D41+一般接種!G41+一般接種!J41+医療従事者等!C39)</f>
        <v>1103186</v>
      </c>
      <c r="D42" s="33">
        <f t="shared" si="1"/>
        <v>0.81349300572962369</v>
      </c>
      <c r="E42" s="37">
        <f>SUM(一般接種!E41+一般接種!H41+一般接種!K41+医療従事者等!D39)</f>
        <v>1077817</v>
      </c>
      <c r="F42" s="34">
        <f t="shared" si="2"/>
        <v>0.79478582120919394</v>
      </c>
      <c r="G42" s="32">
        <f t="shared" si="5"/>
        <v>538496</v>
      </c>
      <c r="H42" s="34">
        <f t="shared" si="3"/>
        <v>0.3970887317400506</v>
      </c>
      <c r="I42" s="38">
        <v>44344</v>
      </c>
      <c r="J42" s="38">
        <v>45420</v>
      </c>
      <c r="K42" s="38">
        <v>283462</v>
      </c>
      <c r="L42" s="38">
        <v>165270</v>
      </c>
      <c r="N42" s="1">
        <v>1356110</v>
      </c>
    </row>
    <row r="43" spans="1:14" x14ac:dyDescent="0.45">
      <c r="A43" s="36" t="s">
        <v>49</v>
      </c>
      <c r="B43" s="32">
        <f t="shared" si="4"/>
        <v>1438069</v>
      </c>
      <c r="C43" s="37">
        <f>SUM(一般接種!D42+一般接種!G42+一般接種!J42+医療従事者等!C40)</f>
        <v>590825</v>
      </c>
      <c r="D43" s="33">
        <f t="shared" si="1"/>
        <v>0.80389931818398286</v>
      </c>
      <c r="E43" s="37">
        <f>SUM(一般接種!E42+一般接種!H42+一般接種!K42+医療従事者等!D40)</f>
        <v>581656</v>
      </c>
      <c r="F43" s="34">
        <f t="shared" si="2"/>
        <v>0.79142362259149956</v>
      </c>
      <c r="G43" s="32">
        <f t="shared" si="5"/>
        <v>265588</v>
      </c>
      <c r="H43" s="34">
        <f t="shared" si="3"/>
        <v>0.36136929229102971</v>
      </c>
      <c r="I43" s="38">
        <v>7704</v>
      </c>
      <c r="J43" s="38">
        <v>37746</v>
      </c>
      <c r="K43" s="38">
        <v>147005</v>
      </c>
      <c r="L43" s="38">
        <v>73133</v>
      </c>
      <c r="N43" s="1">
        <v>734949</v>
      </c>
    </row>
    <row r="44" spans="1:14" x14ac:dyDescent="0.45">
      <c r="A44" s="36" t="s">
        <v>50</v>
      </c>
      <c r="B44" s="32">
        <f t="shared" si="4"/>
        <v>1804447</v>
      </c>
      <c r="C44" s="37">
        <f>SUM(一般接種!D43+一般接種!G43+一般接種!J43+医療従事者等!C41)</f>
        <v>766350</v>
      </c>
      <c r="D44" s="33">
        <f t="shared" si="1"/>
        <v>0.78689100273540502</v>
      </c>
      <c r="E44" s="37">
        <f>SUM(一般接種!E43+一般接種!H43+一般接種!K43+医療従事者等!D41)</f>
        <v>756441</v>
      </c>
      <c r="F44" s="34">
        <f t="shared" si="2"/>
        <v>0.77671640503708816</v>
      </c>
      <c r="G44" s="32">
        <f t="shared" si="5"/>
        <v>281656</v>
      </c>
      <c r="H44" s="34">
        <f t="shared" si="3"/>
        <v>0.28920541823767631</v>
      </c>
      <c r="I44" s="38">
        <v>9279</v>
      </c>
      <c r="J44" s="38">
        <v>44963</v>
      </c>
      <c r="K44" s="38">
        <v>166904</v>
      </c>
      <c r="L44" s="38">
        <v>60510</v>
      </c>
      <c r="N44" s="1">
        <v>973896</v>
      </c>
    </row>
    <row r="45" spans="1:14" x14ac:dyDescent="0.45">
      <c r="A45" s="36" t="s">
        <v>51</v>
      </c>
      <c r="B45" s="32">
        <f t="shared" si="4"/>
        <v>2635055</v>
      </c>
      <c r="C45" s="37">
        <f>SUM(一般接種!D44+一般接種!G44+一般接種!J44+医療従事者等!C42)</f>
        <v>1093556</v>
      </c>
      <c r="D45" s="33">
        <f t="shared" si="1"/>
        <v>0.80632700176004024</v>
      </c>
      <c r="E45" s="37">
        <f>SUM(一般接種!E44+一般接種!H44+一般接種!K44+医療従事者等!D42)</f>
        <v>1080168</v>
      </c>
      <c r="F45" s="34">
        <f t="shared" si="2"/>
        <v>0.7964554397188065</v>
      </c>
      <c r="G45" s="32">
        <f t="shared" si="5"/>
        <v>461331</v>
      </c>
      <c r="H45" s="34">
        <f t="shared" si="3"/>
        <v>0.34015966447896689</v>
      </c>
      <c r="I45" s="38">
        <v>11849</v>
      </c>
      <c r="J45" s="38">
        <v>53154</v>
      </c>
      <c r="K45" s="38">
        <v>265584</v>
      </c>
      <c r="L45" s="38">
        <v>130744</v>
      </c>
      <c r="N45" s="1">
        <v>1356219</v>
      </c>
    </row>
    <row r="46" spans="1:14" x14ac:dyDescent="0.45">
      <c r="A46" s="36" t="s">
        <v>52</v>
      </c>
      <c r="B46" s="32">
        <f t="shared" si="4"/>
        <v>1347654</v>
      </c>
      <c r="C46" s="37">
        <f>SUM(一般接種!D45+一般接種!G45+一般接種!J45+医療従事者等!C43)</f>
        <v>556518</v>
      </c>
      <c r="D46" s="33">
        <f t="shared" si="1"/>
        <v>0.79370249883408661</v>
      </c>
      <c r="E46" s="37">
        <f>SUM(一般接種!E45+一般接種!H45+一般接種!K45+医療従事者等!D43)</f>
        <v>549131</v>
      </c>
      <c r="F46" s="34">
        <f t="shared" si="2"/>
        <v>0.78316720553020891</v>
      </c>
      <c r="G46" s="32">
        <f t="shared" si="5"/>
        <v>242005</v>
      </c>
      <c r="H46" s="34">
        <f t="shared" si="3"/>
        <v>0.34514602084810037</v>
      </c>
      <c r="I46" s="38">
        <v>10486</v>
      </c>
      <c r="J46" s="38">
        <v>32922</v>
      </c>
      <c r="K46" s="38">
        <v>139324</v>
      </c>
      <c r="L46" s="38">
        <v>59273</v>
      </c>
      <c r="N46" s="1">
        <v>701167</v>
      </c>
    </row>
    <row r="47" spans="1:14" x14ac:dyDescent="0.45">
      <c r="A47" s="36" t="s">
        <v>53</v>
      </c>
      <c r="B47" s="32">
        <f t="shared" si="4"/>
        <v>9697655</v>
      </c>
      <c r="C47" s="37">
        <f>SUM(一般接種!D46+一般接種!G46+一般接種!J46+医療従事者等!C44)</f>
        <v>4074289</v>
      </c>
      <c r="D47" s="33">
        <f t="shared" si="1"/>
        <v>0.79511198886844114</v>
      </c>
      <c r="E47" s="37">
        <f>SUM(一般接種!E46+一般接種!H46+一般接種!K46+医療従事者等!D44)</f>
        <v>3987964</v>
      </c>
      <c r="F47" s="34">
        <f t="shared" si="2"/>
        <v>0.77826535809701869</v>
      </c>
      <c r="G47" s="32">
        <f t="shared" si="5"/>
        <v>1635402</v>
      </c>
      <c r="H47" s="34">
        <f t="shared" si="3"/>
        <v>0.31915451673149015</v>
      </c>
      <c r="I47" s="38">
        <v>39938</v>
      </c>
      <c r="J47" s="38">
        <v>210465</v>
      </c>
      <c r="K47" s="38">
        <v>884495</v>
      </c>
      <c r="L47" s="38">
        <v>500504</v>
      </c>
      <c r="N47" s="1">
        <v>5124170</v>
      </c>
    </row>
    <row r="48" spans="1:14" x14ac:dyDescent="0.45">
      <c r="A48" s="36" t="s">
        <v>54</v>
      </c>
      <c r="B48" s="32">
        <f t="shared" si="4"/>
        <v>1593854</v>
      </c>
      <c r="C48" s="37">
        <f>SUM(一般接種!D47+一般接種!G47+一般接種!J47+医療従事者等!C45)</f>
        <v>647455</v>
      </c>
      <c r="D48" s="33">
        <f t="shared" si="1"/>
        <v>0.79129502751087111</v>
      </c>
      <c r="E48" s="37">
        <f>SUM(一般接種!E47+一般接種!H47+一般接種!K47+医療従事者等!D45)</f>
        <v>637783</v>
      </c>
      <c r="F48" s="34">
        <f t="shared" si="2"/>
        <v>0.77947427470784214</v>
      </c>
      <c r="G48" s="32">
        <f t="shared" si="5"/>
        <v>308616</v>
      </c>
      <c r="H48" s="34">
        <f t="shared" si="3"/>
        <v>0.37717880966290324</v>
      </c>
      <c r="I48" s="38">
        <v>8324</v>
      </c>
      <c r="J48" s="38">
        <v>55527</v>
      </c>
      <c r="K48" s="38">
        <v>163580</v>
      </c>
      <c r="L48" s="38">
        <v>81185</v>
      </c>
      <c r="N48" s="1">
        <v>818222</v>
      </c>
    </row>
    <row r="49" spans="1:14" x14ac:dyDescent="0.45">
      <c r="A49" s="36" t="s">
        <v>55</v>
      </c>
      <c r="B49" s="32">
        <f t="shared" si="4"/>
        <v>2622455</v>
      </c>
      <c r="C49" s="37">
        <f>SUM(一般接種!D48+一般接種!G48+一般接種!J48+医療従事者等!C46)</f>
        <v>1080203</v>
      </c>
      <c r="D49" s="33">
        <f t="shared" si="1"/>
        <v>0.80857270322425145</v>
      </c>
      <c r="E49" s="37">
        <f>SUM(一般接種!E48+一般接種!H48+一般接種!K48+医療従事者等!D46)</f>
        <v>1063538</v>
      </c>
      <c r="F49" s="34">
        <f t="shared" si="2"/>
        <v>0.79609832192811347</v>
      </c>
      <c r="G49" s="32">
        <f t="shared" si="5"/>
        <v>478714</v>
      </c>
      <c r="H49" s="34">
        <f t="shared" si="3"/>
        <v>0.35833549161712597</v>
      </c>
      <c r="I49" s="38">
        <v>14306</v>
      </c>
      <c r="J49" s="38">
        <v>61426</v>
      </c>
      <c r="K49" s="38">
        <v>266583</v>
      </c>
      <c r="L49" s="38">
        <v>136399</v>
      </c>
      <c r="N49" s="1">
        <v>1335938</v>
      </c>
    </row>
    <row r="50" spans="1:14" x14ac:dyDescent="0.45">
      <c r="A50" s="36" t="s">
        <v>56</v>
      </c>
      <c r="B50" s="32">
        <f t="shared" si="4"/>
        <v>3470407</v>
      </c>
      <c r="C50" s="37">
        <f>SUM(一般接種!D49+一般接種!G49+一般接種!J49+医療従事者等!C47)</f>
        <v>1433297</v>
      </c>
      <c r="D50" s="33">
        <f t="shared" si="1"/>
        <v>0.81500075342095757</v>
      </c>
      <c r="E50" s="37">
        <f>SUM(一般接種!E49+一般接種!H49+一般接種!K49+医療従事者等!D47)</f>
        <v>1416209</v>
      </c>
      <c r="F50" s="34">
        <f t="shared" si="2"/>
        <v>0.80528418185591744</v>
      </c>
      <c r="G50" s="32">
        <f t="shared" si="5"/>
        <v>620901</v>
      </c>
      <c r="H50" s="34">
        <f t="shared" si="3"/>
        <v>0.3530564724546455</v>
      </c>
      <c r="I50" s="38">
        <v>20782</v>
      </c>
      <c r="J50" s="38">
        <v>76104</v>
      </c>
      <c r="K50" s="38">
        <v>336245</v>
      </c>
      <c r="L50" s="38">
        <v>187770</v>
      </c>
      <c r="N50" s="1">
        <v>1758645</v>
      </c>
    </row>
    <row r="51" spans="1:14" x14ac:dyDescent="0.45">
      <c r="A51" s="36" t="s">
        <v>57</v>
      </c>
      <c r="B51" s="32">
        <f t="shared" si="4"/>
        <v>2182137</v>
      </c>
      <c r="C51" s="37">
        <f>SUM(一般接種!D50+一般接種!G50+一般接種!J50+医療従事者等!C48)</f>
        <v>909793</v>
      </c>
      <c r="D51" s="33">
        <f t="shared" si="1"/>
        <v>0.79684709579493074</v>
      </c>
      <c r="E51" s="37">
        <f>SUM(一般接種!E50+一般接種!H50+一般接種!K50+医療従事者等!D48)</f>
        <v>893261</v>
      </c>
      <c r="F51" s="34">
        <f t="shared" si="2"/>
        <v>0.78236745461536372</v>
      </c>
      <c r="G51" s="32">
        <f t="shared" si="5"/>
        <v>379083</v>
      </c>
      <c r="H51" s="34">
        <f t="shared" si="3"/>
        <v>0.33202188587429199</v>
      </c>
      <c r="I51" s="38">
        <v>18069</v>
      </c>
      <c r="J51" s="38">
        <v>49099</v>
      </c>
      <c r="K51" s="38">
        <v>210585</v>
      </c>
      <c r="L51" s="38">
        <v>101330</v>
      </c>
      <c r="N51" s="1">
        <v>1141741</v>
      </c>
    </row>
    <row r="52" spans="1:14" x14ac:dyDescent="0.45">
      <c r="A52" s="36" t="s">
        <v>58</v>
      </c>
      <c r="B52" s="32">
        <f t="shared" si="4"/>
        <v>2045007</v>
      </c>
      <c r="C52" s="37">
        <f>SUM(一般接種!D51+一般接種!G51+一般接種!J51+医療従事者等!C49)</f>
        <v>855017</v>
      </c>
      <c r="D52" s="33">
        <f t="shared" si="1"/>
        <v>0.78640982082169453</v>
      </c>
      <c r="E52" s="37">
        <f>SUM(一般接種!E51+一般接種!H51+一般接種!K51+医療従事者等!D49)</f>
        <v>840908</v>
      </c>
      <c r="F52" s="34">
        <f t="shared" si="2"/>
        <v>0.77343293713169392</v>
      </c>
      <c r="G52" s="32">
        <f t="shared" si="5"/>
        <v>349082</v>
      </c>
      <c r="H52" s="34">
        <f t="shared" si="3"/>
        <v>0.32107140919078658</v>
      </c>
      <c r="I52" s="38">
        <v>10757</v>
      </c>
      <c r="J52" s="38">
        <v>44743</v>
      </c>
      <c r="K52" s="38">
        <v>184913</v>
      </c>
      <c r="L52" s="38">
        <v>108669</v>
      </c>
      <c r="N52" s="1">
        <v>1087241</v>
      </c>
    </row>
    <row r="53" spans="1:14" x14ac:dyDescent="0.45">
      <c r="A53" s="36" t="s">
        <v>59</v>
      </c>
      <c r="B53" s="32">
        <f t="shared" si="4"/>
        <v>3117084</v>
      </c>
      <c r="C53" s="37">
        <f>SUM(一般接種!D52+一般接種!G52+一般接種!J52+医療従事者等!C50)</f>
        <v>1294880</v>
      </c>
      <c r="D53" s="33">
        <f t="shared" si="1"/>
        <v>0.8005356357923904</v>
      </c>
      <c r="E53" s="37">
        <f>SUM(一般接種!E52+一般接種!H52+一般接種!K52+医療従事者等!D50)</f>
        <v>1270290</v>
      </c>
      <c r="F53" s="34">
        <f t="shared" si="2"/>
        <v>0.78533332261732025</v>
      </c>
      <c r="G53" s="32">
        <f t="shared" si="5"/>
        <v>551914</v>
      </c>
      <c r="H53" s="34">
        <f t="shared" si="3"/>
        <v>0.34121063333492013</v>
      </c>
      <c r="I53" s="38">
        <v>16876</v>
      </c>
      <c r="J53" s="38">
        <v>69246</v>
      </c>
      <c r="K53" s="38">
        <v>337091</v>
      </c>
      <c r="L53" s="38">
        <v>128701</v>
      </c>
      <c r="N53" s="1">
        <v>1617517</v>
      </c>
    </row>
    <row r="54" spans="1:14" x14ac:dyDescent="0.45">
      <c r="A54" s="36" t="s">
        <v>60</v>
      </c>
      <c r="B54" s="32">
        <f t="shared" si="4"/>
        <v>2434635</v>
      </c>
      <c r="C54" s="37">
        <f>SUM(一般接種!D53+一般接種!G53+一般接種!J53+医療従事者等!C51)</f>
        <v>1044716</v>
      </c>
      <c r="D54" s="40">
        <f t="shared" si="1"/>
        <v>0.70345656035412674</v>
      </c>
      <c r="E54" s="37">
        <f>SUM(一般接種!E53+一般接種!H53+一般接種!K53+医療従事者等!D51)</f>
        <v>1023322</v>
      </c>
      <c r="F54" s="34">
        <f t="shared" si="2"/>
        <v>0.68905097103395152</v>
      </c>
      <c r="G54" s="32">
        <f t="shared" si="5"/>
        <v>366597</v>
      </c>
      <c r="H54" s="34">
        <f t="shared" si="3"/>
        <v>0.2468470518840927</v>
      </c>
      <c r="I54" s="38">
        <v>16742</v>
      </c>
      <c r="J54" s="38">
        <v>55857</v>
      </c>
      <c r="K54" s="38">
        <v>204252</v>
      </c>
      <c r="L54" s="38">
        <v>89746</v>
      </c>
      <c r="N54" s="1">
        <v>1485118</v>
      </c>
    </row>
    <row r="55" spans="1:14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</row>
    <row r="56" spans="1:14" x14ac:dyDescent="0.45">
      <c r="A56" s="85" t="s">
        <v>104</v>
      </c>
      <c r="B56" s="85"/>
      <c r="C56" s="85"/>
      <c r="D56" s="85"/>
      <c r="E56" s="85"/>
      <c r="F56" s="85"/>
      <c r="G56" s="85"/>
      <c r="H56" s="85"/>
      <c r="I56" s="85"/>
      <c r="J56" s="22"/>
      <c r="K56" s="22"/>
    </row>
    <row r="57" spans="1:14" x14ac:dyDescent="0.45">
      <c r="A57" s="22" t="s">
        <v>105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4" x14ac:dyDescent="0.45">
      <c r="A58" s="22" t="s">
        <v>106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4" x14ac:dyDescent="0.45">
      <c r="A59" s="24" t="s">
        <v>107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1:14" x14ac:dyDescent="0.45">
      <c r="A60" s="85" t="s">
        <v>108</v>
      </c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4" x14ac:dyDescent="0.45">
      <c r="A61" s="24" t="s">
        <v>109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L3"/>
    <mergeCell ref="G4:L4"/>
    <mergeCell ref="I6:L6"/>
  </mergeCells>
  <phoneticPr fontId="2"/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O10" sqref="O10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110</v>
      </c>
      <c r="B1" s="23"/>
      <c r="C1" s="24"/>
      <c r="D1" s="24"/>
    </row>
    <row r="2" spans="1:18" x14ac:dyDescent="0.45">
      <c r="B2"/>
      <c r="Q2" s="101" t="str">
        <f>'進捗状況 (都道府県別)'!H3</f>
        <v>（3月16日公表時点）</v>
      </c>
      <c r="R2" s="101"/>
    </row>
    <row r="3" spans="1:18" ht="37.5" customHeight="1" x14ac:dyDescent="0.45">
      <c r="A3" s="102" t="s">
        <v>3</v>
      </c>
      <c r="B3" s="105" t="s">
        <v>140</v>
      </c>
      <c r="C3" s="105"/>
      <c r="D3" s="105"/>
      <c r="E3" s="105"/>
      <c r="F3" s="105"/>
      <c r="G3" s="105"/>
      <c r="H3" s="105"/>
      <c r="I3" s="105"/>
      <c r="J3" s="105"/>
      <c r="K3" s="105"/>
      <c r="M3" s="105" t="s">
        <v>141</v>
      </c>
      <c r="N3" s="105"/>
      <c r="O3" s="105"/>
      <c r="P3" s="105"/>
      <c r="Q3" s="105"/>
      <c r="R3" s="105"/>
    </row>
    <row r="4" spans="1:18" ht="18.75" customHeight="1" x14ac:dyDescent="0.45">
      <c r="A4" s="103"/>
      <c r="B4" s="106" t="s">
        <v>13</v>
      </c>
      <c r="C4" s="107" t="s">
        <v>111</v>
      </c>
      <c r="D4" s="107"/>
      <c r="E4" s="107"/>
      <c r="F4" s="108" t="s">
        <v>112</v>
      </c>
      <c r="G4" s="109"/>
      <c r="H4" s="110"/>
      <c r="I4" s="108" t="s">
        <v>113</v>
      </c>
      <c r="J4" s="109"/>
      <c r="K4" s="110"/>
      <c r="M4" s="111" t="s">
        <v>114</v>
      </c>
      <c r="N4" s="111"/>
      <c r="O4" s="105" t="s">
        <v>115</v>
      </c>
      <c r="P4" s="105"/>
      <c r="Q4" s="107" t="s">
        <v>113</v>
      </c>
      <c r="R4" s="107"/>
    </row>
    <row r="5" spans="1:18" ht="36" x14ac:dyDescent="0.45">
      <c r="A5" s="104"/>
      <c r="B5" s="106"/>
      <c r="C5" s="41" t="s">
        <v>116</v>
      </c>
      <c r="D5" s="41" t="s">
        <v>95</v>
      </c>
      <c r="E5" s="41" t="s">
        <v>96</v>
      </c>
      <c r="F5" s="41" t="s">
        <v>116</v>
      </c>
      <c r="G5" s="41" t="s">
        <v>95</v>
      </c>
      <c r="H5" s="41" t="s">
        <v>96</v>
      </c>
      <c r="I5" s="41" t="s">
        <v>116</v>
      </c>
      <c r="J5" s="41" t="s">
        <v>95</v>
      </c>
      <c r="K5" s="41" t="s">
        <v>96</v>
      </c>
      <c r="M5" s="42" t="s">
        <v>117</v>
      </c>
      <c r="N5" s="42" t="s">
        <v>118</v>
      </c>
      <c r="O5" s="42" t="s">
        <v>119</v>
      </c>
      <c r="P5" s="42" t="s">
        <v>120</v>
      </c>
      <c r="Q5" s="42" t="s">
        <v>119</v>
      </c>
      <c r="R5" s="42" t="s">
        <v>118</v>
      </c>
    </row>
    <row r="6" spans="1:18" x14ac:dyDescent="0.45">
      <c r="A6" s="31" t="s">
        <v>121</v>
      </c>
      <c r="B6" s="43">
        <f>SUM(B7:B53)</f>
        <v>190037910</v>
      </c>
      <c r="C6" s="43">
        <f t="shared" ref="C6" si="0">SUM(C7:C53)</f>
        <v>157757026</v>
      </c>
      <c r="D6" s="43">
        <f>SUM(D7:D53)</f>
        <v>79228643</v>
      </c>
      <c r="E6" s="44">
        <f>SUM(E7:E53)</f>
        <v>78528383</v>
      </c>
      <c r="F6" s="44">
        <f t="shared" ref="F6:Q6" si="1">SUM(F7:F53)</f>
        <v>32164264</v>
      </c>
      <c r="G6" s="44">
        <f>SUM(G7:G53)</f>
        <v>16142646</v>
      </c>
      <c r="H6" s="44">
        <f t="shared" ref="H6:K6" si="2">SUM(H7:H53)</f>
        <v>16021618</v>
      </c>
      <c r="I6" s="44">
        <f>SUM(I7:I53)</f>
        <v>116620</v>
      </c>
      <c r="J6" s="44">
        <f t="shared" si="2"/>
        <v>58413</v>
      </c>
      <c r="K6" s="44">
        <f t="shared" si="2"/>
        <v>58207</v>
      </c>
      <c r="L6" s="45"/>
      <c r="M6" s="44">
        <f>SUM(M7:M53)</f>
        <v>166833210</v>
      </c>
      <c r="N6" s="46">
        <f>C6/M6</f>
        <v>0.94559725848348775</v>
      </c>
      <c r="O6" s="44">
        <f t="shared" si="1"/>
        <v>34257250</v>
      </c>
      <c r="P6" s="47">
        <f>F6/O6</f>
        <v>0.9389038524691854</v>
      </c>
      <c r="Q6" s="44">
        <f t="shared" si="1"/>
        <v>197520</v>
      </c>
      <c r="R6" s="47">
        <f>I6/Q6</f>
        <v>0.59042122316727419</v>
      </c>
    </row>
    <row r="7" spans="1:18" x14ac:dyDescent="0.45">
      <c r="A7" s="48" t="s">
        <v>14</v>
      </c>
      <c r="B7" s="43">
        <v>7794800</v>
      </c>
      <c r="C7" s="43">
        <v>6303265</v>
      </c>
      <c r="D7" s="43">
        <v>3166211</v>
      </c>
      <c r="E7" s="44">
        <v>3137054</v>
      </c>
      <c r="F7" s="49">
        <v>1490705</v>
      </c>
      <c r="G7" s="44">
        <v>747294</v>
      </c>
      <c r="H7" s="44">
        <v>743411</v>
      </c>
      <c r="I7" s="44">
        <v>830</v>
      </c>
      <c r="J7" s="44">
        <v>413</v>
      </c>
      <c r="K7" s="44">
        <v>417</v>
      </c>
      <c r="L7" s="45"/>
      <c r="M7" s="44">
        <v>7002960</v>
      </c>
      <c r="N7" s="46">
        <v>0.90008582085289646</v>
      </c>
      <c r="O7" s="50">
        <v>1518200</v>
      </c>
      <c r="P7" s="46">
        <v>0.98188973784745093</v>
      </c>
      <c r="Q7" s="44">
        <v>900</v>
      </c>
      <c r="R7" s="47">
        <v>0.92222222222222228</v>
      </c>
    </row>
    <row r="8" spans="1:18" x14ac:dyDescent="0.45">
      <c r="A8" s="48" t="s">
        <v>15</v>
      </c>
      <c r="B8" s="43">
        <v>1986575</v>
      </c>
      <c r="C8" s="43">
        <v>1798154</v>
      </c>
      <c r="D8" s="43">
        <v>903005</v>
      </c>
      <c r="E8" s="44">
        <v>895149</v>
      </c>
      <c r="F8" s="49">
        <v>186023</v>
      </c>
      <c r="G8" s="44">
        <v>93604</v>
      </c>
      <c r="H8" s="44">
        <v>92419</v>
      </c>
      <c r="I8" s="44">
        <v>2398</v>
      </c>
      <c r="J8" s="44">
        <v>1208</v>
      </c>
      <c r="K8" s="44">
        <v>1190</v>
      </c>
      <c r="L8" s="45"/>
      <c r="M8" s="44">
        <v>1823655</v>
      </c>
      <c r="N8" s="46">
        <v>0.98601654369932912</v>
      </c>
      <c r="O8" s="50">
        <v>186500</v>
      </c>
      <c r="P8" s="46">
        <v>0.99744235924932978</v>
      </c>
      <c r="Q8" s="44">
        <v>3700</v>
      </c>
      <c r="R8" s="47">
        <v>0.64810810810810815</v>
      </c>
    </row>
    <row r="9" spans="1:18" x14ac:dyDescent="0.45">
      <c r="A9" s="48" t="s">
        <v>16</v>
      </c>
      <c r="B9" s="43">
        <v>1908570</v>
      </c>
      <c r="C9" s="43">
        <v>1665541</v>
      </c>
      <c r="D9" s="43">
        <v>835812</v>
      </c>
      <c r="E9" s="44">
        <v>829729</v>
      </c>
      <c r="F9" s="49">
        <v>242935</v>
      </c>
      <c r="G9" s="44">
        <v>122063</v>
      </c>
      <c r="H9" s="44">
        <v>120872</v>
      </c>
      <c r="I9" s="44">
        <v>94</v>
      </c>
      <c r="J9" s="44">
        <v>48</v>
      </c>
      <c r="K9" s="44">
        <v>46</v>
      </c>
      <c r="L9" s="45"/>
      <c r="M9" s="44">
        <v>1755085</v>
      </c>
      <c r="N9" s="46">
        <v>0.94898024881985776</v>
      </c>
      <c r="O9" s="50">
        <v>227500</v>
      </c>
      <c r="P9" s="46">
        <v>1.0678461538461539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3465915</v>
      </c>
      <c r="C10" s="43">
        <v>2727013</v>
      </c>
      <c r="D10" s="43">
        <v>1368942</v>
      </c>
      <c r="E10" s="44">
        <v>1358071</v>
      </c>
      <c r="F10" s="49">
        <v>738855</v>
      </c>
      <c r="G10" s="44">
        <v>370549</v>
      </c>
      <c r="H10" s="44">
        <v>368306</v>
      </c>
      <c r="I10" s="44">
        <v>47</v>
      </c>
      <c r="J10" s="44">
        <v>21</v>
      </c>
      <c r="K10" s="44">
        <v>26</v>
      </c>
      <c r="L10" s="45"/>
      <c r="M10" s="44">
        <v>2921365</v>
      </c>
      <c r="N10" s="46">
        <v>0.93347219536073034</v>
      </c>
      <c r="O10" s="50">
        <v>854400</v>
      </c>
      <c r="P10" s="46">
        <v>0.86476474719101126</v>
      </c>
      <c r="Q10" s="44">
        <v>140</v>
      </c>
      <c r="R10" s="47">
        <v>0.33571428571428569</v>
      </c>
    </row>
    <row r="11" spans="1:18" x14ac:dyDescent="0.45">
      <c r="A11" s="48" t="s">
        <v>18</v>
      </c>
      <c r="B11" s="43">
        <v>1539128</v>
      </c>
      <c r="C11" s="43">
        <v>1445117</v>
      </c>
      <c r="D11" s="43">
        <v>724806</v>
      </c>
      <c r="E11" s="44">
        <v>720311</v>
      </c>
      <c r="F11" s="49">
        <v>93955</v>
      </c>
      <c r="G11" s="44">
        <v>47844</v>
      </c>
      <c r="H11" s="44">
        <v>46111</v>
      </c>
      <c r="I11" s="44">
        <v>56</v>
      </c>
      <c r="J11" s="44">
        <v>28</v>
      </c>
      <c r="K11" s="44">
        <v>28</v>
      </c>
      <c r="L11" s="45"/>
      <c r="M11" s="44">
        <v>1455055</v>
      </c>
      <c r="N11" s="46">
        <v>0.99317001762819968</v>
      </c>
      <c r="O11" s="50">
        <v>87900</v>
      </c>
      <c r="P11" s="46">
        <v>1.0688850967007963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1680660</v>
      </c>
      <c r="C12" s="43">
        <v>1603966</v>
      </c>
      <c r="D12" s="43">
        <v>805328</v>
      </c>
      <c r="E12" s="44">
        <v>798638</v>
      </c>
      <c r="F12" s="49">
        <v>76533</v>
      </c>
      <c r="G12" s="44">
        <v>38413</v>
      </c>
      <c r="H12" s="44">
        <v>38120</v>
      </c>
      <c r="I12" s="44">
        <v>161</v>
      </c>
      <c r="J12" s="44">
        <v>80</v>
      </c>
      <c r="K12" s="44">
        <v>81</v>
      </c>
      <c r="L12" s="45"/>
      <c r="M12" s="44">
        <v>1632095</v>
      </c>
      <c r="N12" s="46">
        <v>0.98276509639451137</v>
      </c>
      <c r="O12" s="50">
        <v>61700</v>
      </c>
      <c r="P12" s="46">
        <v>1.2404051863857375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2880939</v>
      </c>
      <c r="C13" s="43">
        <v>2674770</v>
      </c>
      <c r="D13" s="43">
        <v>1343613</v>
      </c>
      <c r="E13" s="44">
        <v>1331157</v>
      </c>
      <c r="F13" s="49">
        <v>205919</v>
      </c>
      <c r="G13" s="44">
        <v>103657</v>
      </c>
      <c r="H13" s="44">
        <v>102262</v>
      </c>
      <c r="I13" s="44">
        <v>250</v>
      </c>
      <c r="J13" s="44">
        <v>126</v>
      </c>
      <c r="K13" s="44">
        <v>124</v>
      </c>
      <c r="L13" s="45"/>
      <c r="M13" s="44">
        <v>2770640</v>
      </c>
      <c r="N13" s="46">
        <v>0.96539788640891633</v>
      </c>
      <c r="O13" s="50">
        <v>178600</v>
      </c>
      <c r="P13" s="46">
        <v>1.1529619260918254</v>
      </c>
      <c r="Q13" s="44">
        <v>520</v>
      </c>
      <c r="R13" s="47">
        <v>0.48076923076923078</v>
      </c>
    </row>
    <row r="14" spans="1:18" x14ac:dyDescent="0.45">
      <c r="A14" s="48" t="s">
        <v>21</v>
      </c>
      <c r="B14" s="43">
        <v>4528874</v>
      </c>
      <c r="C14" s="43">
        <v>3660899</v>
      </c>
      <c r="D14" s="43">
        <v>1838319</v>
      </c>
      <c r="E14" s="44">
        <v>1822580</v>
      </c>
      <c r="F14" s="49">
        <v>867610</v>
      </c>
      <c r="G14" s="44">
        <v>435583</v>
      </c>
      <c r="H14" s="44">
        <v>432027</v>
      </c>
      <c r="I14" s="44">
        <v>365</v>
      </c>
      <c r="J14" s="44">
        <v>179</v>
      </c>
      <c r="K14" s="44">
        <v>186</v>
      </c>
      <c r="L14" s="45"/>
      <c r="M14" s="44">
        <v>3846105</v>
      </c>
      <c r="N14" s="46">
        <v>0.95184582844202126</v>
      </c>
      <c r="O14" s="50">
        <v>892500</v>
      </c>
      <c r="P14" s="46">
        <v>0.97211204481792712</v>
      </c>
      <c r="Q14" s="44">
        <v>800</v>
      </c>
      <c r="R14" s="47">
        <v>0.45624999999999999</v>
      </c>
    </row>
    <row r="15" spans="1:18" x14ac:dyDescent="0.45">
      <c r="A15" s="51" t="s">
        <v>22</v>
      </c>
      <c r="B15" s="43">
        <v>3006145</v>
      </c>
      <c r="C15" s="43">
        <v>2624674</v>
      </c>
      <c r="D15" s="43">
        <v>1317697</v>
      </c>
      <c r="E15" s="44">
        <v>1306977</v>
      </c>
      <c r="F15" s="49">
        <v>380646</v>
      </c>
      <c r="G15" s="44">
        <v>191534</v>
      </c>
      <c r="H15" s="44">
        <v>189112</v>
      </c>
      <c r="I15" s="44">
        <v>825</v>
      </c>
      <c r="J15" s="44">
        <v>417</v>
      </c>
      <c r="K15" s="44">
        <v>408</v>
      </c>
      <c r="L15" s="45"/>
      <c r="M15" s="44">
        <v>2679650</v>
      </c>
      <c r="N15" s="46">
        <v>0.97948388782117068</v>
      </c>
      <c r="O15" s="50">
        <v>375900</v>
      </c>
      <c r="P15" s="46">
        <v>1.0126256983240223</v>
      </c>
      <c r="Q15" s="44">
        <v>1100</v>
      </c>
      <c r="R15" s="47">
        <v>0.75</v>
      </c>
    </row>
    <row r="16" spans="1:18" x14ac:dyDescent="0.45">
      <c r="A16" s="48" t="s">
        <v>23</v>
      </c>
      <c r="B16" s="43">
        <v>2953715</v>
      </c>
      <c r="C16" s="43">
        <v>2105979</v>
      </c>
      <c r="D16" s="43">
        <v>1057826</v>
      </c>
      <c r="E16" s="44">
        <v>1048153</v>
      </c>
      <c r="F16" s="49">
        <v>847522</v>
      </c>
      <c r="G16" s="44">
        <v>425335</v>
      </c>
      <c r="H16" s="44">
        <v>422187</v>
      </c>
      <c r="I16" s="44">
        <v>214</v>
      </c>
      <c r="J16" s="44">
        <v>94</v>
      </c>
      <c r="K16" s="44">
        <v>120</v>
      </c>
      <c r="L16" s="45"/>
      <c r="M16" s="44">
        <v>2318195</v>
      </c>
      <c r="N16" s="46">
        <v>0.90845636367950067</v>
      </c>
      <c r="O16" s="50">
        <v>887500</v>
      </c>
      <c r="P16" s="46">
        <v>0.9549543661971831</v>
      </c>
      <c r="Q16" s="44">
        <v>320</v>
      </c>
      <c r="R16" s="47">
        <v>0.66874999999999996</v>
      </c>
    </row>
    <row r="17" spans="1:18" x14ac:dyDescent="0.45">
      <c r="A17" s="48" t="s">
        <v>24</v>
      </c>
      <c r="B17" s="43">
        <v>11339251</v>
      </c>
      <c r="C17" s="43">
        <v>9650831</v>
      </c>
      <c r="D17" s="43">
        <v>4852446</v>
      </c>
      <c r="E17" s="44">
        <v>4798385</v>
      </c>
      <c r="F17" s="49">
        <v>1670410</v>
      </c>
      <c r="G17" s="44">
        <v>836927</v>
      </c>
      <c r="H17" s="44">
        <v>833483</v>
      </c>
      <c r="I17" s="44">
        <v>18010</v>
      </c>
      <c r="J17" s="44">
        <v>9038</v>
      </c>
      <c r="K17" s="44">
        <v>8972</v>
      </c>
      <c r="L17" s="45"/>
      <c r="M17" s="44">
        <v>10086110</v>
      </c>
      <c r="N17" s="46">
        <v>0.95684371873794749</v>
      </c>
      <c r="O17" s="50">
        <v>659400</v>
      </c>
      <c r="P17" s="46">
        <v>2.533227176220807</v>
      </c>
      <c r="Q17" s="44">
        <v>37360</v>
      </c>
      <c r="R17" s="47">
        <v>0.48206638115631689</v>
      </c>
    </row>
    <row r="18" spans="1:18" x14ac:dyDescent="0.45">
      <c r="A18" s="48" t="s">
        <v>25</v>
      </c>
      <c r="B18" s="43">
        <v>9664841</v>
      </c>
      <c r="C18" s="43">
        <v>7971642</v>
      </c>
      <c r="D18" s="43">
        <v>4004714</v>
      </c>
      <c r="E18" s="44">
        <v>3966928</v>
      </c>
      <c r="F18" s="49">
        <v>1692420</v>
      </c>
      <c r="G18" s="44">
        <v>848248</v>
      </c>
      <c r="H18" s="44">
        <v>844172</v>
      </c>
      <c r="I18" s="44">
        <v>779</v>
      </c>
      <c r="J18" s="44">
        <v>362</v>
      </c>
      <c r="K18" s="44">
        <v>417</v>
      </c>
      <c r="L18" s="45"/>
      <c r="M18" s="44">
        <v>8308245</v>
      </c>
      <c r="N18" s="46">
        <v>0.95948566755072817</v>
      </c>
      <c r="O18" s="50">
        <v>643300</v>
      </c>
      <c r="P18" s="46">
        <v>2.6308409762163842</v>
      </c>
      <c r="Q18" s="44">
        <v>4340</v>
      </c>
      <c r="R18" s="47">
        <v>0.17949308755760368</v>
      </c>
    </row>
    <row r="19" spans="1:18" x14ac:dyDescent="0.45">
      <c r="A19" s="48" t="s">
        <v>26</v>
      </c>
      <c r="B19" s="43">
        <v>20914223</v>
      </c>
      <c r="C19" s="43">
        <v>15563470</v>
      </c>
      <c r="D19" s="43">
        <v>7823526</v>
      </c>
      <c r="E19" s="44">
        <v>7739944</v>
      </c>
      <c r="F19" s="49">
        <v>5337413</v>
      </c>
      <c r="G19" s="44">
        <v>2678649</v>
      </c>
      <c r="H19" s="44">
        <v>2658764</v>
      </c>
      <c r="I19" s="44">
        <v>13340</v>
      </c>
      <c r="J19" s="44">
        <v>6541</v>
      </c>
      <c r="K19" s="44">
        <v>6799</v>
      </c>
      <c r="L19" s="45"/>
      <c r="M19" s="44">
        <v>16723390</v>
      </c>
      <c r="N19" s="46">
        <v>0.93064085690760068</v>
      </c>
      <c r="O19" s="50">
        <v>10132950</v>
      </c>
      <c r="P19" s="46">
        <v>0.5267383141138563</v>
      </c>
      <c r="Q19" s="44">
        <v>43080</v>
      </c>
      <c r="R19" s="47">
        <v>0.30965645311049211</v>
      </c>
    </row>
    <row r="20" spans="1:18" x14ac:dyDescent="0.45">
      <c r="A20" s="48" t="s">
        <v>27</v>
      </c>
      <c r="B20" s="43">
        <v>14132508</v>
      </c>
      <c r="C20" s="43">
        <v>10802652</v>
      </c>
      <c r="D20" s="43">
        <v>5423966</v>
      </c>
      <c r="E20" s="44">
        <v>5378686</v>
      </c>
      <c r="F20" s="49">
        <v>3323781</v>
      </c>
      <c r="G20" s="44">
        <v>1664947</v>
      </c>
      <c r="H20" s="44">
        <v>1658834</v>
      </c>
      <c r="I20" s="44">
        <v>6075</v>
      </c>
      <c r="J20" s="44">
        <v>3059</v>
      </c>
      <c r="K20" s="44">
        <v>3016</v>
      </c>
      <c r="L20" s="45"/>
      <c r="M20" s="44">
        <v>11302135</v>
      </c>
      <c r="N20" s="46">
        <v>0.95580631447067299</v>
      </c>
      <c r="O20" s="50">
        <v>1939600</v>
      </c>
      <c r="P20" s="46">
        <v>1.7136425036089915</v>
      </c>
      <c r="Q20" s="44">
        <v>11520</v>
      </c>
      <c r="R20" s="47">
        <v>0.52734375</v>
      </c>
    </row>
    <row r="21" spans="1:18" x14ac:dyDescent="0.45">
      <c r="A21" s="48" t="s">
        <v>28</v>
      </c>
      <c r="B21" s="43">
        <v>3467635</v>
      </c>
      <c r="C21" s="43">
        <v>2898758</v>
      </c>
      <c r="D21" s="43">
        <v>1454988</v>
      </c>
      <c r="E21" s="44">
        <v>1443770</v>
      </c>
      <c r="F21" s="49">
        <v>568799</v>
      </c>
      <c r="G21" s="44">
        <v>285750</v>
      </c>
      <c r="H21" s="44">
        <v>283049</v>
      </c>
      <c r="I21" s="44">
        <v>78</v>
      </c>
      <c r="J21" s="44">
        <v>35</v>
      </c>
      <c r="K21" s="44">
        <v>43</v>
      </c>
      <c r="L21" s="45"/>
      <c r="M21" s="44">
        <v>3050705</v>
      </c>
      <c r="N21" s="46">
        <v>0.95019282428160046</v>
      </c>
      <c r="O21" s="50">
        <v>584800</v>
      </c>
      <c r="P21" s="46">
        <v>0.97263850889192882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1645515</v>
      </c>
      <c r="C22" s="43">
        <v>1459915</v>
      </c>
      <c r="D22" s="43">
        <v>732920</v>
      </c>
      <c r="E22" s="44">
        <v>726995</v>
      </c>
      <c r="F22" s="49">
        <v>185388</v>
      </c>
      <c r="G22" s="44">
        <v>92948</v>
      </c>
      <c r="H22" s="44">
        <v>92440</v>
      </c>
      <c r="I22" s="44">
        <v>212</v>
      </c>
      <c r="J22" s="44">
        <v>110</v>
      </c>
      <c r="K22" s="44">
        <v>102</v>
      </c>
      <c r="L22" s="45"/>
      <c r="M22" s="44">
        <v>1499620</v>
      </c>
      <c r="N22" s="46">
        <v>0.9735232925674504</v>
      </c>
      <c r="O22" s="50">
        <v>176600</v>
      </c>
      <c r="P22" s="46">
        <v>1.049762174405436</v>
      </c>
      <c r="Q22" s="44">
        <v>400</v>
      </c>
      <c r="R22" s="47">
        <v>0.53</v>
      </c>
    </row>
    <row r="23" spans="1:18" x14ac:dyDescent="0.45">
      <c r="A23" s="48" t="s">
        <v>30</v>
      </c>
      <c r="B23" s="43">
        <v>1698979</v>
      </c>
      <c r="C23" s="43">
        <v>1493509</v>
      </c>
      <c r="D23" s="43">
        <v>749804</v>
      </c>
      <c r="E23" s="44">
        <v>743705</v>
      </c>
      <c r="F23" s="49">
        <v>204471</v>
      </c>
      <c r="G23" s="44">
        <v>102642</v>
      </c>
      <c r="H23" s="44">
        <v>101829</v>
      </c>
      <c r="I23" s="44">
        <v>999</v>
      </c>
      <c r="J23" s="44">
        <v>505</v>
      </c>
      <c r="K23" s="44">
        <v>494</v>
      </c>
      <c r="L23" s="45"/>
      <c r="M23" s="44">
        <v>1531830</v>
      </c>
      <c r="N23" s="46">
        <v>0.97498351644764758</v>
      </c>
      <c r="O23" s="50">
        <v>220900</v>
      </c>
      <c r="P23" s="46">
        <v>0.92562698053417836</v>
      </c>
      <c r="Q23" s="44">
        <v>1080</v>
      </c>
      <c r="R23" s="47">
        <v>0.92500000000000004</v>
      </c>
    </row>
    <row r="24" spans="1:18" x14ac:dyDescent="0.45">
      <c r="A24" s="48" t="s">
        <v>31</v>
      </c>
      <c r="B24" s="43">
        <v>1169052</v>
      </c>
      <c r="C24" s="43">
        <v>1028170</v>
      </c>
      <c r="D24" s="43">
        <v>516716</v>
      </c>
      <c r="E24" s="44">
        <v>511454</v>
      </c>
      <c r="F24" s="49">
        <v>140807</v>
      </c>
      <c r="G24" s="44">
        <v>70937</v>
      </c>
      <c r="H24" s="44">
        <v>69870</v>
      </c>
      <c r="I24" s="44">
        <v>75</v>
      </c>
      <c r="J24" s="44">
        <v>33</v>
      </c>
      <c r="K24" s="44">
        <v>42</v>
      </c>
      <c r="L24" s="45"/>
      <c r="M24" s="44">
        <v>1060670</v>
      </c>
      <c r="N24" s="46">
        <v>0.96935899007231274</v>
      </c>
      <c r="O24" s="50">
        <v>145200</v>
      </c>
      <c r="P24" s="46">
        <v>0.96974517906336088</v>
      </c>
      <c r="Q24" s="44">
        <v>140</v>
      </c>
      <c r="R24" s="47">
        <v>0.5357142857142857</v>
      </c>
    </row>
    <row r="25" spans="1:18" x14ac:dyDescent="0.45">
      <c r="A25" s="48" t="s">
        <v>32</v>
      </c>
      <c r="B25" s="43">
        <v>1251768</v>
      </c>
      <c r="C25" s="43">
        <v>1103163</v>
      </c>
      <c r="D25" s="43">
        <v>553629</v>
      </c>
      <c r="E25" s="44">
        <v>549534</v>
      </c>
      <c r="F25" s="49">
        <v>148578</v>
      </c>
      <c r="G25" s="44">
        <v>74633</v>
      </c>
      <c r="H25" s="44">
        <v>73945</v>
      </c>
      <c r="I25" s="44">
        <v>27</v>
      </c>
      <c r="J25" s="44">
        <v>10</v>
      </c>
      <c r="K25" s="44">
        <v>17</v>
      </c>
      <c r="L25" s="45"/>
      <c r="M25" s="44">
        <v>1188890</v>
      </c>
      <c r="N25" s="46">
        <v>0.92789324495958414</v>
      </c>
      <c r="O25" s="50">
        <v>139400</v>
      </c>
      <c r="P25" s="46">
        <v>1.0658393113342899</v>
      </c>
      <c r="Q25" s="44">
        <v>280</v>
      </c>
      <c r="R25" s="47">
        <v>9.6428571428571433E-2</v>
      </c>
    </row>
    <row r="26" spans="1:18" x14ac:dyDescent="0.45">
      <c r="A26" s="48" t="s">
        <v>33</v>
      </c>
      <c r="B26" s="43">
        <v>3168596</v>
      </c>
      <c r="C26" s="43">
        <v>2881304</v>
      </c>
      <c r="D26" s="43">
        <v>1445637</v>
      </c>
      <c r="E26" s="44">
        <v>1435667</v>
      </c>
      <c r="F26" s="49">
        <v>287171</v>
      </c>
      <c r="G26" s="44">
        <v>144575</v>
      </c>
      <c r="H26" s="44">
        <v>142596</v>
      </c>
      <c r="I26" s="44">
        <v>121</v>
      </c>
      <c r="J26" s="44">
        <v>55</v>
      </c>
      <c r="K26" s="44">
        <v>66</v>
      </c>
      <c r="L26" s="45"/>
      <c r="M26" s="44">
        <v>2981770</v>
      </c>
      <c r="N26" s="46">
        <v>0.96630658971013861</v>
      </c>
      <c r="O26" s="50">
        <v>268100</v>
      </c>
      <c r="P26" s="46">
        <v>1.0711339052592317</v>
      </c>
      <c r="Q26" s="44">
        <v>140</v>
      </c>
      <c r="R26" s="47">
        <v>0.86428571428571432</v>
      </c>
    </row>
    <row r="27" spans="1:18" x14ac:dyDescent="0.45">
      <c r="A27" s="48" t="s">
        <v>34</v>
      </c>
      <c r="B27" s="43">
        <v>3065228</v>
      </c>
      <c r="C27" s="43">
        <v>2725261</v>
      </c>
      <c r="D27" s="43">
        <v>1367593</v>
      </c>
      <c r="E27" s="44">
        <v>1357668</v>
      </c>
      <c r="F27" s="49">
        <v>337840</v>
      </c>
      <c r="G27" s="44">
        <v>170173</v>
      </c>
      <c r="H27" s="44">
        <v>167667</v>
      </c>
      <c r="I27" s="44">
        <v>2127</v>
      </c>
      <c r="J27" s="44">
        <v>1066</v>
      </c>
      <c r="K27" s="44">
        <v>1061</v>
      </c>
      <c r="L27" s="45"/>
      <c r="M27" s="44">
        <v>2806725</v>
      </c>
      <c r="N27" s="46">
        <v>0.97097542509508417</v>
      </c>
      <c r="O27" s="50">
        <v>279600</v>
      </c>
      <c r="P27" s="46">
        <v>1.2082975679542203</v>
      </c>
      <c r="Q27" s="44">
        <v>2560</v>
      </c>
      <c r="R27" s="47">
        <v>0.83085937499999996</v>
      </c>
    </row>
    <row r="28" spans="1:18" x14ac:dyDescent="0.45">
      <c r="A28" s="48" t="s">
        <v>35</v>
      </c>
      <c r="B28" s="43">
        <v>5809228</v>
      </c>
      <c r="C28" s="43">
        <v>5032566</v>
      </c>
      <c r="D28" s="43">
        <v>2527072</v>
      </c>
      <c r="E28" s="44">
        <v>2505494</v>
      </c>
      <c r="F28" s="49">
        <v>776484</v>
      </c>
      <c r="G28" s="44">
        <v>389458</v>
      </c>
      <c r="H28" s="44">
        <v>387026</v>
      </c>
      <c r="I28" s="44">
        <v>178</v>
      </c>
      <c r="J28" s="44">
        <v>91</v>
      </c>
      <c r="K28" s="44">
        <v>87</v>
      </c>
      <c r="L28" s="45"/>
      <c r="M28" s="44">
        <v>5097520</v>
      </c>
      <c r="N28" s="46">
        <v>0.98725772532525624</v>
      </c>
      <c r="O28" s="50">
        <v>752600</v>
      </c>
      <c r="P28" s="46">
        <v>1.031735317565772</v>
      </c>
      <c r="Q28" s="44">
        <v>1040</v>
      </c>
      <c r="R28" s="47">
        <v>0.17115384615384616</v>
      </c>
    </row>
    <row r="29" spans="1:18" x14ac:dyDescent="0.45">
      <c r="A29" s="48" t="s">
        <v>36</v>
      </c>
      <c r="B29" s="43">
        <v>11052160</v>
      </c>
      <c r="C29" s="43">
        <v>8625953</v>
      </c>
      <c r="D29" s="43">
        <v>4331108</v>
      </c>
      <c r="E29" s="44">
        <v>4294845</v>
      </c>
      <c r="F29" s="49">
        <v>2425494</v>
      </c>
      <c r="G29" s="44">
        <v>1217062</v>
      </c>
      <c r="H29" s="44">
        <v>1208432</v>
      </c>
      <c r="I29" s="44">
        <v>713</v>
      </c>
      <c r="J29" s="44">
        <v>340</v>
      </c>
      <c r="K29" s="44">
        <v>373</v>
      </c>
      <c r="L29" s="45"/>
      <c r="M29" s="44">
        <v>9440310</v>
      </c>
      <c r="N29" s="46">
        <v>0.91373620145948597</v>
      </c>
      <c r="O29" s="50">
        <v>2709600</v>
      </c>
      <c r="P29" s="46">
        <v>0.8951483613817538</v>
      </c>
      <c r="Q29" s="44">
        <v>1320</v>
      </c>
      <c r="R29" s="47">
        <v>0.54015151515151516</v>
      </c>
    </row>
    <row r="30" spans="1:18" x14ac:dyDescent="0.45">
      <c r="A30" s="48" t="s">
        <v>37</v>
      </c>
      <c r="B30" s="43">
        <v>2724180</v>
      </c>
      <c r="C30" s="43">
        <v>2454114</v>
      </c>
      <c r="D30" s="43">
        <v>1231452</v>
      </c>
      <c r="E30" s="44">
        <v>1222662</v>
      </c>
      <c r="F30" s="49">
        <v>269591</v>
      </c>
      <c r="G30" s="44">
        <v>135596</v>
      </c>
      <c r="H30" s="44">
        <v>133995</v>
      </c>
      <c r="I30" s="44">
        <v>475</v>
      </c>
      <c r="J30" s="44">
        <v>240</v>
      </c>
      <c r="K30" s="44">
        <v>235</v>
      </c>
      <c r="L30" s="45"/>
      <c r="M30" s="44">
        <v>2533015</v>
      </c>
      <c r="N30" s="46">
        <v>0.96885095429754664</v>
      </c>
      <c r="O30" s="50">
        <v>239400</v>
      </c>
      <c r="P30" s="46">
        <v>1.1261111111111111</v>
      </c>
      <c r="Q30" s="44">
        <v>780</v>
      </c>
      <c r="R30" s="47">
        <v>0.60897435897435892</v>
      </c>
    </row>
    <row r="31" spans="1:18" x14ac:dyDescent="0.45">
      <c r="A31" s="48" t="s">
        <v>38</v>
      </c>
      <c r="B31" s="43">
        <v>2146524</v>
      </c>
      <c r="C31" s="43">
        <v>1778234</v>
      </c>
      <c r="D31" s="43">
        <v>892996</v>
      </c>
      <c r="E31" s="44">
        <v>885238</v>
      </c>
      <c r="F31" s="49">
        <v>368198</v>
      </c>
      <c r="G31" s="44">
        <v>184505</v>
      </c>
      <c r="H31" s="44">
        <v>183693</v>
      </c>
      <c r="I31" s="44">
        <v>92</v>
      </c>
      <c r="J31" s="44">
        <v>48</v>
      </c>
      <c r="K31" s="44">
        <v>44</v>
      </c>
      <c r="L31" s="45"/>
      <c r="M31" s="44">
        <v>1819880</v>
      </c>
      <c r="N31" s="46">
        <v>0.97711607358726948</v>
      </c>
      <c r="O31" s="50">
        <v>348300</v>
      </c>
      <c r="P31" s="46">
        <v>1.0571289118575939</v>
      </c>
      <c r="Q31" s="44">
        <v>240</v>
      </c>
      <c r="R31" s="47">
        <v>0.38333333333333336</v>
      </c>
    </row>
    <row r="32" spans="1:18" x14ac:dyDescent="0.45">
      <c r="A32" s="48" t="s">
        <v>39</v>
      </c>
      <c r="B32" s="43">
        <v>3712349</v>
      </c>
      <c r="C32" s="43">
        <v>3062367</v>
      </c>
      <c r="D32" s="43">
        <v>1536658</v>
      </c>
      <c r="E32" s="44">
        <v>1525709</v>
      </c>
      <c r="F32" s="49">
        <v>649489</v>
      </c>
      <c r="G32" s="44">
        <v>326234</v>
      </c>
      <c r="H32" s="44">
        <v>323255</v>
      </c>
      <c r="I32" s="44">
        <v>493</v>
      </c>
      <c r="J32" s="44">
        <v>254</v>
      </c>
      <c r="K32" s="44">
        <v>239</v>
      </c>
      <c r="L32" s="45"/>
      <c r="M32" s="44">
        <v>3257495</v>
      </c>
      <c r="N32" s="46">
        <v>0.94009875686685629</v>
      </c>
      <c r="O32" s="50">
        <v>704200</v>
      </c>
      <c r="P32" s="46">
        <v>0.92230758307299066</v>
      </c>
      <c r="Q32" s="44">
        <v>1060</v>
      </c>
      <c r="R32" s="47">
        <v>0.46509433962264152</v>
      </c>
    </row>
    <row r="33" spans="1:18" x14ac:dyDescent="0.45">
      <c r="A33" s="48" t="s">
        <v>40</v>
      </c>
      <c r="B33" s="43">
        <v>12778239</v>
      </c>
      <c r="C33" s="43">
        <v>9849785</v>
      </c>
      <c r="D33" s="43">
        <v>4945357</v>
      </c>
      <c r="E33" s="44">
        <v>4904428</v>
      </c>
      <c r="F33" s="49">
        <v>2864659</v>
      </c>
      <c r="G33" s="44">
        <v>1436577</v>
      </c>
      <c r="H33" s="44">
        <v>1428082</v>
      </c>
      <c r="I33" s="44">
        <v>63795</v>
      </c>
      <c r="J33" s="44">
        <v>32140</v>
      </c>
      <c r="K33" s="44">
        <v>31655</v>
      </c>
      <c r="L33" s="45"/>
      <c r="M33" s="44">
        <v>10943765</v>
      </c>
      <c r="N33" s="46">
        <v>0.90003623067564043</v>
      </c>
      <c r="O33" s="50">
        <v>3481300</v>
      </c>
      <c r="P33" s="46">
        <v>0.82287047941860803</v>
      </c>
      <c r="Q33" s="44">
        <v>72560</v>
      </c>
      <c r="R33" s="47">
        <v>0.87920341786108047</v>
      </c>
    </row>
    <row r="34" spans="1:18" x14ac:dyDescent="0.45">
      <c r="A34" s="48" t="s">
        <v>41</v>
      </c>
      <c r="B34" s="43">
        <v>8204377</v>
      </c>
      <c r="C34" s="43">
        <v>6822728</v>
      </c>
      <c r="D34" s="43">
        <v>3424918</v>
      </c>
      <c r="E34" s="44">
        <v>3397810</v>
      </c>
      <c r="F34" s="49">
        <v>1380540</v>
      </c>
      <c r="G34" s="44">
        <v>694075</v>
      </c>
      <c r="H34" s="44">
        <v>686465</v>
      </c>
      <c r="I34" s="44">
        <v>1109</v>
      </c>
      <c r="J34" s="44">
        <v>546</v>
      </c>
      <c r="K34" s="44">
        <v>563</v>
      </c>
      <c r="L34" s="45"/>
      <c r="M34" s="44">
        <v>7254335</v>
      </c>
      <c r="N34" s="46">
        <v>0.9405035747590923</v>
      </c>
      <c r="O34" s="50">
        <v>1135400</v>
      </c>
      <c r="P34" s="46">
        <v>1.2159062885326757</v>
      </c>
      <c r="Q34" s="44">
        <v>2420</v>
      </c>
      <c r="R34" s="47">
        <v>0.45826446280991734</v>
      </c>
    </row>
    <row r="35" spans="1:18" x14ac:dyDescent="0.45">
      <c r="A35" s="48" t="s">
        <v>42</v>
      </c>
      <c r="B35" s="43">
        <v>2014978</v>
      </c>
      <c r="C35" s="43">
        <v>1793344</v>
      </c>
      <c r="D35" s="43">
        <v>900130</v>
      </c>
      <c r="E35" s="44">
        <v>893214</v>
      </c>
      <c r="F35" s="49">
        <v>221451</v>
      </c>
      <c r="G35" s="44">
        <v>111009</v>
      </c>
      <c r="H35" s="44">
        <v>110442</v>
      </c>
      <c r="I35" s="44">
        <v>183</v>
      </c>
      <c r="J35" s="44">
        <v>89</v>
      </c>
      <c r="K35" s="44">
        <v>94</v>
      </c>
      <c r="L35" s="45"/>
      <c r="M35" s="44">
        <v>1918100</v>
      </c>
      <c r="N35" s="46">
        <v>0.93495855273447681</v>
      </c>
      <c r="O35" s="50">
        <v>127300</v>
      </c>
      <c r="P35" s="46">
        <v>1.7395993715632365</v>
      </c>
      <c r="Q35" s="44">
        <v>680</v>
      </c>
      <c r="R35" s="47">
        <v>0.26911764705882352</v>
      </c>
    </row>
    <row r="36" spans="1:18" x14ac:dyDescent="0.45">
      <c r="A36" s="48" t="s">
        <v>43</v>
      </c>
      <c r="B36" s="43">
        <v>1370653</v>
      </c>
      <c r="C36" s="43">
        <v>1308769</v>
      </c>
      <c r="D36" s="43">
        <v>657190</v>
      </c>
      <c r="E36" s="44">
        <v>651579</v>
      </c>
      <c r="F36" s="49">
        <v>61809</v>
      </c>
      <c r="G36" s="44">
        <v>31029</v>
      </c>
      <c r="H36" s="44">
        <v>30780</v>
      </c>
      <c r="I36" s="44">
        <v>75</v>
      </c>
      <c r="J36" s="44">
        <v>39</v>
      </c>
      <c r="K36" s="44">
        <v>36</v>
      </c>
      <c r="L36" s="45"/>
      <c r="M36" s="44">
        <v>1354645</v>
      </c>
      <c r="N36" s="46">
        <v>0.96613430086849317</v>
      </c>
      <c r="O36" s="50">
        <v>48100</v>
      </c>
      <c r="P36" s="46">
        <v>1.285010395010395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799116</v>
      </c>
      <c r="C37" s="43">
        <v>699531</v>
      </c>
      <c r="D37" s="43">
        <v>351221</v>
      </c>
      <c r="E37" s="44">
        <v>348310</v>
      </c>
      <c r="F37" s="49">
        <v>99523</v>
      </c>
      <c r="G37" s="44">
        <v>49974</v>
      </c>
      <c r="H37" s="44">
        <v>49549</v>
      </c>
      <c r="I37" s="44">
        <v>62</v>
      </c>
      <c r="J37" s="44">
        <v>30</v>
      </c>
      <c r="K37" s="44">
        <v>32</v>
      </c>
      <c r="L37" s="45"/>
      <c r="M37" s="44">
        <v>764160</v>
      </c>
      <c r="N37" s="46">
        <v>0.91542478015075379</v>
      </c>
      <c r="O37" s="50">
        <v>110800</v>
      </c>
      <c r="P37" s="46">
        <v>0.89822202166064979</v>
      </c>
      <c r="Q37" s="44">
        <v>340</v>
      </c>
      <c r="R37" s="47">
        <v>0.18235294117647058</v>
      </c>
    </row>
    <row r="38" spans="1:18" x14ac:dyDescent="0.45">
      <c r="A38" s="48" t="s">
        <v>45</v>
      </c>
      <c r="B38" s="43">
        <v>1017526</v>
      </c>
      <c r="C38" s="43">
        <v>962317</v>
      </c>
      <c r="D38" s="43">
        <v>483256</v>
      </c>
      <c r="E38" s="44">
        <v>479061</v>
      </c>
      <c r="F38" s="49">
        <v>55101</v>
      </c>
      <c r="G38" s="44">
        <v>27645</v>
      </c>
      <c r="H38" s="44">
        <v>27456</v>
      </c>
      <c r="I38" s="44">
        <v>108</v>
      </c>
      <c r="J38" s="44">
        <v>50</v>
      </c>
      <c r="K38" s="44">
        <v>58</v>
      </c>
      <c r="L38" s="45"/>
      <c r="M38" s="44">
        <v>1001100</v>
      </c>
      <c r="N38" s="46">
        <v>0.96125961442413344</v>
      </c>
      <c r="O38" s="50">
        <v>47400</v>
      </c>
      <c r="P38" s="46">
        <v>1.1624683544303798</v>
      </c>
      <c r="Q38" s="44">
        <v>680</v>
      </c>
      <c r="R38" s="47">
        <v>0.1588235294117647</v>
      </c>
    </row>
    <row r="39" spans="1:18" x14ac:dyDescent="0.45">
      <c r="A39" s="48" t="s">
        <v>46</v>
      </c>
      <c r="B39" s="43">
        <v>2701641</v>
      </c>
      <c r="C39" s="43">
        <v>2369514</v>
      </c>
      <c r="D39" s="43">
        <v>1189428</v>
      </c>
      <c r="E39" s="44">
        <v>1180086</v>
      </c>
      <c r="F39" s="49">
        <v>331821</v>
      </c>
      <c r="G39" s="44">
        <v>166605</v>
      </c>
      <c r="H39" s="44">
        <v>165216</v>
      </c>
      <c r="I39" s="44">
        <v>306</v>
      </c>
      <c r="J39" s="44">
        <v>155</v>
      </c>
      <c r="K39" s="44">
        <v>151</v>
      </c>
      <c r="L39" s="45"/>
      <c r="M39" s="44">
        <v>2609730</v>
      </c>
      <c r="N39" s="46">
        <v>0.90795369635939349</v>
      </c>
      <c r="O39" s="50">
        <v>385900</v>
      </c>
      <c r="P39" s="46">
        <v>0.85986265871987566</v>
      </c>
      <c r="Q39" s="44">
        <v>700</v>
      </c>
      <c r="R39" s="47">
        <v>0.43714285714285717</v>
      </c>
    </row>
    <row r="40" spans="1:18" x14ac:dyDescent="0.45">
      <c r="A40" s="48" t="s">
        <v>47</v>
      </c>
      <c r="B40" s="43">
        <v>4070852</v>
      </c>
      <c r="C40" s="43">
        <v>3480493</v>
      </c>
      <c r="D40" s="43">
        <v>1747408</v>
      </c>
      <c r="E40" s="44">
        <v>1733085</v>
      </c>
      <c r="F40" s="49">
        <v>590244</v>
      </c>
      <c r="G40" s="44">
        <v>296495</v>
      </c>
      <c r="H40" s="44">
        <v>293749</v>
      </c>
      <c r="I40" s="44">
        <v>115</v>
      </c>
      <c r="J40" s="44">
        <v>59</v>
      </c>
      <c r="K40" s="44">
        <v>56</v>
      </c>
      <c r="L40" s="45"/>
      <c r="M40" s="44">
        <v>3699930</v>
      </c>
      <c r="N40" s="46">
        <v>0.9406915806515258</v>
      </c>
      <c r="O40" s="50">
        <v>616200</v>
      </c>
      <c r="P40" s="46">
        <v>0.95787731256085684</v>
      </c>
      <c r="Q40" s="44">
        <v>1140</v>
      </c>
      <c r="R40" s="47">
        <v>0.10087719298245613</v>
      </c>
    </row>
    <row r="41" spans="1:18" x14ac:dyDescent="0.45">
      <c r="A41" s="48" t="s">
        <v>48</v>
      </c>
      <c r="B41" s="43">
        <v>1995372</v>
      </c>
      <c r="C41" s="43">
        <v>1783551</v>
      </c>
      <c r="D41" s="43">
        <v>895045</v>
      </c>
      <c r="E41" s="44">
        <v>888506</v>
      </c>
      <c r="F41" s="49">
        <v>211768</v>
      </c>
      <c r="G41" s="44">
        <v>106426</v>
      </c>
      <c r="H41" s="44">
        <v>105342</v>
      </c>
      <c r="I41" s="44">
        <v>53</v>
      </c>
      <c r="J41" s="44">
        <v>30</v>
      </c>
      <c r="K41" s="44">
        <v>23</v>
      </c>
      <c r="L41" s="45"/>
      <c r="M41" s="44">
        <v>1904375</v>
      </c>
      <c r="N41" s="46">
        <v>0.93655451263537903</v>
      </c>
      <c r="O41" s="50">
        <v>210200</v>
      </c>
      <c r="P41" s="46">
        <v>1.0074595623215985</v>
      </c>
      <c r="Q41" s="44">
        <v>320</v>
      </c>
      <c r="R41" s="47">
        <v>0.16562499999999999</v>
      </c>
    </row>
    <row r="42" spans="1:18" x14ac:dyDescent="0.45">
      <c r="A42" s="48" t="s">
        <v>49</v>
      </c>
      <c r="B42" s="43">
        <v>1074238</v>
      </c>
      <c r="C42" s="43">
        <v>922839</v>
      </c>
      <c r="D42" s="43">
        <v>463638</v>
      </c>
      <c r="E42" s="44">
        <v>459201</v>
      </c>
      <c r="F42" s="49">
        <v>151236</v>
      </c>
      <c r="G42" s="44">
        <v>75791</v>
      </c>
      <c r="H42" s="44">
        <v>75445</v>
      </c>
      <c r="I42" s="44">
        <v>163</v>
      </c>
      <c r="J42" s="44">
        <v>79</v>
      </c>
      <c r="K42" s="44">
        <v>84</v>
      </c>
      <c r="L42" s="45"/>
      <c r="M42" s="44">
        <v>956805</v>
      </c>
      <c r="N42" s="46">
        <v>0.96450060357126055</v>
      </c>
      <c r="O42" s="50">
        <v>152900</v>
      </c>
      <c r="P42" s="46">
        <v>0.98911706998037929</v>
      </c>
      <c r="Q42" s="44">
        <v>640</v>
      </c>
      <c r="R42" s="47">
        <v>0.25468750000000001</v>
      </c>
    </row>
    <row r="43" spans="1:18" x14ac:dyDescent="0.45">
      <c r="A43" s="48" t="s">
        <v>50</v>
      </c>
      <c r="B43" s="43">
        <v>1417954</v>
      </c>
      <c r="C43" s="43">
        <v>1306107</v>
      </c>
      <c r="D43" s="43">
        <v>655616</v>
      </c>
      <c r="E43" s="44">
        <v>650491</v>
      </c>
      <c r="F43" s="49">
        <v>111674</v>
      </c>
      <c r="G43" s="44">
        <v>55954</v>
      </c>
      <c r="H43" s="44">
        <v>55720</v>
      </c>
      <c r="I43" s="44">
        <v>173</v>
      </c>
      <c r="J43" s="44">
        <v>85</v>
      </c>
      <c r="K43" s="44">
        <v>88</v>
      </c>
      <c r="L43" s="45"/>
      <c r="M43" s="44">
        <v>1361310</v>
      </c>
      <c r="N43" s="46">
        <v>0.95944861934460191</v>
      </c>
      <c r="O43" s="50">
        <v>102300</v>
      </c>
      <c r="P43" s="46">
        <v>1.0916324535679374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2014919</v>
      </c>
      <c r="C44" s="43">
        <v>1883267</v>
      </c>
      <c r="D44" s="43">
        <v>945339</v>
      </c>
      <c r="E44" s="44">
        <v>937928</v>
      </c>
      <c r="F44" s="49">
        <v>131597</v>
      </c>
      <c r="G44" s="44">
        <v>66310</v>
      </c>
      <c r="H44" s="44">
        <v>65287</v>
      </c>
      <c r="I44" s="44">
        <v>55</v>
      </c>
      <c r="J44" s="44">
        <v>27</v>
      </c>
      <c r="K44" s="44">
        <v>28</v>
      </c>
      <c r="L44" s="45"/>
      <c r="M44" s="44">
        <v>1957850</v>
      </c>
      <c r="N44" s="46">
        <v>0.96190566182291803</v>
      </c>
      <c r="O44" s="50">
        <v>128400</v>
      </c>
      <c r="P44" s="46">
        <v>1.024898753894081</v>
      </c>
      <c r="Q44" s="44">
        <v>100</v>
      </c>
      <c r="R44" s="47">
        <v>0.55000000000000004</v>
      </c>
    </row>
    <row r="45" spans="1:18" x14ac:dyDescent="0.45">
      <c r="A45" s="48" t="s">
        <v>52</v>
      </c>
      <c r="B45" s="43">
        <v>1019569</v>
      </c>
      <c r="C45" s="43">
        <v>961252</v>
      </c>
      <c r="D45" s="43">
        <v>482896</v>
      </c>
      <c r="E45" s="44">
        <v>478356</v>
      </c>
      <c r="F45" s="49">
        <v>58244</v>
      </c>
      <c r="G45" s="44">
        <v>29297</v>
      </c>
      <c r="H45" s="44">
        <v>28947</v>
      </c>
      <c r="I45" s="44">
        <v>73</v>
      </c>
      <c r="J45" s="44">
        <v>32</v>
      </c>
      <c r="K45" s="44">
        <v>41</v>
      </c>
      <c r="L45" s="45"/>
      <c r="M45" s="44">
        <v>1011795</v>
      </c>
      <c r="N45" s="46">
        <v>0.95004620501188486</v>
      </c>
      <c r="O45" s="50">
        <v>55600</v>
      </c>
      <c r="P45" s="46">
        <v>1.0475539568345325</v>
      </c>
      <c r="Q45" s="44">
        <v>140</v>
      </c>
      <c r="R45" s="47">
        <v>0.52142857142857146</v>
      </c>
    </row>
    <row r="46" spans="1:18" x14ac:dyDescent="0.45">
      <c r="A46" s="48" t="s">
        <v>53</v>
      </c>
      <c r="B46" s="43">
        <v>7537319</v>
      </c>
      <c r="C46" s="43">
        <v>6566293</v>
      </c>
      <c r="D46" s="43">
        <v>3299948</v>
      </c>
      <c r="E46" s="44">
        <v>3266345</v>
      </c>
      <c r="F46" s="49">
        <v>970837</v>
      </c>
      <c r="G46" s="44">
        <v>489883</v>
      </c>
      <c r="H46" s="44">
        <v>480954</v>
      </c>
      <c r="I46" s="44">
        <v>189</v>
      </c>
      <c r="J46" s="44">
        <v>102</v>
      </c>
      <c r="K46" s="44">
        <v>87</v>
      </c>
      <c r="L46" s="45"/>
      <c r="M46" s="44">
        <v>6655030</v>
      </c>
      <c r="N46" s="46">
        <v>0.98666617580987614</v>
      </c>
      <c r="O46" s="50">
        <v>1044200</v>
      </c>
      <c r="P46" s="46">
        <v>0.92974238651599306</v>
      </c>
      <c r="Q46" s="44">
        <v>700</v>
      </c>
      <c r="R46" s="47">
        <v>0.27</v>
      </c>
    </row>
    <row r="47" spans="1:18" x14ac:dyDescent="0.45">
      <c r="A47" s="48" t="s">
        <v>54</v>
      </c>
      <c r="B47" s="43">
        <v>1169192</v>
      </c>
      <c r="C47" s="43">
        <v>1085912</v>
      </c>
      <c r="D47" s="43">
        <v>545411</v>
      </c>
      <c r="E47" s="44">
        <v>540501</v>
      </c>
      <c r="F47" s="49">
        <v>83264</v>
      </c>
      <c r="G47" s="44">
        <v>41954</v>
      </c>
      <c r="H47" s="44">
        <v>41310</v>
      </c>
      <c r="I47" s="44">
        <v>16</v>
      </c>
      <c r="J47" s="44">
        <v>5</v>
      </c>
      <c r="K47" s="44">
        <v>11</v>
      </c>
      <c r="L47" s="45"/>
      <c r="M47" s="44">
        <v>1163505</v>
      </c>
      <c r="N47" s="46">
        <v>0.93331098706064863</v>
      </c>
      <c r="O47" s="50">
        <v>74400</v>
      </c>
      <c r="P47" s="46">
        <v>1.1191397849462366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1992562</v>
      </c>
      <c r="C48" s="43">
        <v>1709195</v>
      </c>
      <c r="D48" s="43">
        <v>858197</v>
      </c>
      <c r="E48" s="44">
        <v>850998</v>
      </c>
      <c r="F48" s="49">
        <v>283338</v>
      </c>
      <c r="G48" s="44">
        <v>141990</v>
      </c>
      <c r="H48" s="44">
        <v>141348</v>
      </c>
      <c r="I48" s="44">
        <v>29</v>
      </c>
      <c r="J48" s="44">
        <v>12</v>
      </c>
      <c r="K48" s="44">
        <v>17</v>
      </c>
      <c r="L48" s="45"/>
      <c r="M48" s="44">
        <v>1778150</v>
      </c>
      <c r="N48" s="46">
        <v>0.96122093186739022</v>
      </c>
      <c r="O48" s="50">
        <v>288800</v>
      </c>
      <c r="P48" s="46">
        <v>0.98108725761772853</v>
      </c>
      <c r="Q48" s="44">
        <v>160</v>
      </c>
      <c r="R48" s="47">
        <v>0.18124999999999999</v>
      </c>
    </row>
    <row r="49" spans="1:18" x14ac:dyDescent="0.45">
      <c r="A49" s="48" t="s">
        <v>56</v>
      </c>
      <c r="B49" s="43">
        <v>2615309</v>
      </c>
      <c r="C49" s="43">
        <v>2247838</v>
      </c>
      <c r="D49" s="43">
        <v>1127920</v>
      </c>
      <c r="E49" s="44">
        <v>1119918</v>
      </c>
      <c r="F49" s="49">
        <v>367222</v>
      </c>
      <c r="G49" s="44">
        <v>184220</v>
      </c>
      <c r="H49" s="44">
        <v>183002</v>
      </c>
      <c r="I49" s="44">
        <v>249</v>
      </c>
      <c r="J49" s="44">
        <v>125</v>
      </c>
      <c r="K49" s="44">
        <v>124</v>
      </c>
      <c r="L49" s="45"/>
      <c r="M49" s="44">
        <v>2341355</v>
      </c>
      <c r="N49" s="46">
        <v>0.96005859854656816</v>
      </c>
      <c r="O49" s="50">
        <v>349700</v>
      </c>
      <c r="P49" s="46">
        <v>1.0501058049756935</v>
      </c>
      <c r="Q49" s="44">
        <v>720</v>
      </c>
      <c r="R49" s="47">
        <v>0.34583333333333333</v>
      </c>
    </row>
    <row r="50" spans="1:18" x14ac:dyDescent="0.45">
      <c r="A50" s="48" t="s">
        <v>57</v>
      </c>
      <c r="B50" s="43">
        <v>1663929</v>
      </c>
      <c r="C50" s="43">
        <v>1528595</v>
      </c>
      <c r="D50" s="43">
        <v>767958</v>
      </c>
      <c r="E50" s="44">
        <v>760637</v>
      </c>
      <c r="F50" s="49">
        <v>135240</v>
      </c>
      <c r="G50" s="44">
        <v>67881</v>
      </c>
      <c r="H50" s="44">
        <v>67359</v>
      </c>
      <c r="I50" s="44">
        <v>94</v>
      </c>
      <c r="J50" s="44">
        <v>40</v>
      </c>
      <c r="K50" s="44">
        <v>54</v>
      </c>
      <c r="L50" s="45"/>
      <c r="M50" s="44">
        <v>1575525</v>
      </c>
      <c r="N50" s="46">
        <v>0.97021310356865176</v>
      </c>
      <c r="O50" s="50">
        <v>125500</v>
      </c>
      <c r="P50" s="46">
        <v>1.0776095617529879</v>
      </c>
      <c r="Q50" s="44">
        <v>340</v>
      </c>
      <c r="R50" s="47">
        <v>0.27647058823529413</v>
      </c>
    </row>
    <row r="51" spans="1:18" x14ac:dyDescent="0.45">
      <c r="A51" s="48" t="s">
        <v>58</v>
      </c>
      <c r="B51" s="43">
        <v>1578123</v>
      </c>
      <c r="C51" s="43">
        <v>1515521</v>
      </c>
      <c r="D51" s="43">
        <v>761698</v>
      </c>
      <c r="E51" s="44">
        <v>753823</v>
      </c>
      <c r="F51" s="49">
        <v>62575</v>
      </c>
      <c r="G51" s="44">
        <v>31423</v>
      </c>
      <c r="H51" s="44">
        <v>31152</v>
      </c>
      <c r="I51" s="44">
        <v>27</v>
      </c>
      <c r="J51" s="44">
        <v>10</v>
      </c>
      <c r="K51" s="44">
        <v>17</v>
      </c>
      <c r="L51" s="45"/>
      <c r="M51" s="44">
        <v>1586095</v>
      </c>
      <c r="N51" s="46">
        <v>0.95550455678884305</v>
      </c>
      <c r="O51" s="50">
        <v>55600</v>
      </c>
      <c r="P51" s="46">
        <v>1.1254496402877698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2360299</v>
      </c>
      <c r="C52" s="43">
        <v>2162961</v>
      </c>
      <c r="D52" s="43">
        <v>1086472</v>
      </c>
      <c r="E52" s="44">
        <v>1076489</v>
      </c>
      <c r="F52" s="49">
        <v>197104</v>
      </c>
      <c r="G52" s="44">
        <v>99160</v>
      </c>
      <c r="H52" s="44">
        <v>97944</v>
      </c>
      <c r="I52" s="44">
        <v>234</v>
      </c>
      <c r="J52" s="44">
        <v>115</v>
      </c>
      <c r="K52" s="44">
        <v>119</v>
      </c>
      <c r="L52" s="45"/>
      <c r="M52" s="44">
        <v>2238210</v>
      </c>
      <c r="N52" s="46">
        <v>0.96637983031082875</v>
      </c>
      <c r="O52" s="50">
        <v>197100</v>
      </c>
      <c r="P52" s="46">
        <v>1.0000202942668697</v>
      </c>
      <c r="Q52" s="44">
        <v>340</v>
      </c>
      <c r="R52" s="47">
        <v>0.68823529411764706</v>
      </c>
    </row>
    <row r="53" spans="1:18" x14ac:dyDescent="0.45">
      <c r="A53" s="48" t="s">
        <v>60</v>
      </c>
      <c r="B53" s="43">
        <v>1934385</v>
      </c>
      <c r="C53" s="43">
        <v>1655927</v>
      </c>
      <c r="D53" s="43">
        <v>832813</v>
      </c>
      <c r="E53" s="44">
        <v>823114</v>
      </c>
      <c r="F53" s="49">
        <v>277980</v>
      </c>
      <c r="G53" s="44">
        <v>139788</v>
      </c>
      <c r="H53" s="44">
        <v>138192</v>
      </c>
      <c r="I53" s="44">
        <v>478</v>
      </c>
      <c r="J53" s="44">
        <v>242</v>
      </c>
      <c r="K53" s="44">
        <v>236</v>
      </c>
      <c r="L53" s="45"/>
      <c r="M53" s="44">
        <v>1864325</v>
      </c>
      <c r="N53" s="46">
        <v>0.88821798774355332</v>
      </c>
      <c r="O53" s="50">
        <v>305500</v>
      </c>
      <c r="P53" s="46">
        <v>0.9099181669394435</v>
      </c>
      <c r="Q53" s="44">
        <v>1140</v>
      </c>
      <c r="R53" s="47">
        <v>0.41929824561403511</v>
      </c>
    </row>
    <row r="55" spans="1:18" x14ac:dyDescent="0.45">
      <c r="A55" s="100" t="s">
        <v>122</v>
      </c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1:18" x14ac:dyDescent="0.45">
      <c r="A56" s="112" t="s">
        <v>123</v>
      </c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</row>
    <row r="57" spans="1:18" x14ac:dyDescent="0.45">
      <c r="A57" s="112" t="s">
        <v>124</v>
      </c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</row>
    <row r="58" spans="1:18" x14ac:dyDescent="0.45">
      <c r="A58" s="112" t="s">
        <v>125</v>
      </c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</row>
    <row r="59" spans="1:18" ht="18" customHeight="1" x14ac:dyDescent="0.45">
      <c r="A59" s="100" t="s">
        <v>126</v>
      </c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1:18" x14ac:dyDescent="0.45">
      <c r="A60" s="22" t="s">
        <v>127</v>
      </c>
    </row>
    <row r="61" spans="1:18" x14ac:dyDescent="0.45">
      <c r="A61" s="22" t="s">
        <v>128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129</v>
      </c>
    </row>
    <row r="2" spans="1:6" x14ac:dyDescent="0.45">
      <c r="D2" s="52" t="s">
        <v>130</v>
      </c>
    </row>
    <row r="3" spans="1:6" ht="36" x14ac:dyDescent="0.45">
      <c r="A3" s="48" t="s">
        <v>3</v>
      </c>
      <c r="B3" s="42" t="s">
        <v>131</v>
      </c>
      <c r="C3" s="53" t="s">
        <v>95</v>
      </c>
      <c r="D3" s="53" t="s">
        <v>96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132</v>
      </c>
    </row>
    <row r="54" spans="1:4" x14ac:dyDescent="0.45">
      <c r="A54" t="s">
        <v>133</v>
      </c>
    </row>
    <row r="55" spans="1:4" x14ac:dyDescent="0.45">
      <c r="A55" t="s">
        <v>134</v>
      </c>
    </row>
    <row r="56" spans="1:4" x14ac:dyDescent="0.45">
      <c r="A56" t="s">
        <v>135</v>
      </c>
    </row>
    <row r="57" spans="1:4" x14ac:dyDescent="0.45">
      <c r="A57" s="22" t="s">
        <v>136</v>
      </c>
    </row>
    <row r="58" spans="1:4" x14ac:dyDescent="0.45">
      <c r="A58" t="s">
        <v>137</v>
      </c>
    </row>
    <row r="59" spans="1:4" x14ac:dyDescent="0.45">
      <c r="A59" t="s">
        <v>138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DIGI-808455956-3478828</_dlc_DocId>
    <_dlc_DocIdUrl xmlns="89559dea-130d-4237-8e78-1ce7f44b9a24">
      <Url>https://digitalgojp.sharepoint.com/sites/digi_portal/_layouts/15/DocIdRedir.aspx?ID=DIGI-808455956-3478828</Url>
      <Description>DIGI-808455956-3478828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2022-03-16T04:53:35Z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89397e29-e2e0-4d62-ab32-f209daf093d9</vt:lpwstr>
  </property>
</Properties>
</file>