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46296" windowHeight="25536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総接種回数!$A$1:$N$61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1" l="1"/>
  <c r="D8" i="11"/>
  <c r="E8" i="11"/>
  <c r="F8" i="11"/>
  <c r="G8" i="11"/>
  <c r="C9" i="11"/>
  <c r="D9" i="11"/>
  <c r="E9" i="11"/>
  <c r="F9" i="11"/>
  <c r="G9" i="11"/>
  <c r="C10" i="11"/>
  <c r="D10" i="11"/>
  <c r="E10" i="11"/>
  <c r="F10" i="11"/>
  <c r="G10" i="11"/>
  <c r="C11" i="11"/>
  <c r="D11" i="11"/>
  <c r="E11" i="11"/>
  <c r="F11" i="11"/>
  <c r="G11" i="11"/>
  <c r="C12" i="11"/>
  <c r="D12" i="11"/>
  <c r="E12" i="11"/>
  <c r="F12" i="11"/>
  <c r="G12" i="11"/>
  <c r="C13" i="11"/>
  <c r="D13" i="11"/>
  <c r="E13" i="11"/>
  <c r="F13" i="11"/>
  <c r="G13" i="11"/>
  <c r="C14" i="11"/>
  <c r="D14" i="11"/>
  <c r="E14" i="11"/>
  <c r="F14" i="11"/>
  <c r="G14" i="11"/>
  <c r="C15" i="11"/>
  <c r="D15" i="11"/>
  <c r="E15" i="11"/>
  <c r="F15" i="11"/>
  <c r="G15" i="11"/>
  <c r="C16" i="11"/>
  <c r="D16" i="11"/>
  <c r="E16" i="11"/>
  <c r="F16" i="11"/>
  <c r="G16" i="11"/>
  <c r="C17" i="11"/>
  <c r="D17" i="11"/>
  <c r="E17" i="11"/>
  <c r="F17" i="11"/>
  <c r="G17" i="11"/>
  <c r="C18" i="11"/>
  <c r="D18" i="11"/>
  <c r="E18" i="11"/>
  <c r="F18" i="11"/>
  <c r="G18" i="11"/>
  <c r="C19" i="11"/>
  <c r="D19" i="11"/>
  <c r="E19" i="11"/>
  <c r="F19" i="11"/>
  <c r="G19" i="11"/>
  <c r="C20" i="11"/>
  <c r="D20" i="11"/>
  <c r="E20" i="11"/>
  <c r="F20" i="11"/>
  <c r="G20" i="11"/>
  <c r="C21" i="11"/>
  <c r="D21" i="11"/>
  <c r="E21" i="11"/>
  <c r="F21" i="11"/>
  <c r="G21" i="11"/>
  <c r="C22" i="11"/>
  <c r="D22" i="11"/>
  <c r="E22" i="11"/>
  <c r="F22" i="11"/>
  <c r="G22" i="11"/>
  <c r="C23" i="11"/>
  <c r="D23" i="11"/>
  <c r="E23" i="11"/>
  <c r="F23" i="11"/>
  <c r="G23" i="11"/>
  <c r="C24" i="11"/>
  <c r="D24" i="11"/>
  <c r="E24" i="11"/>
  <c r="F24" i="11"/>
  <c r="G24" i="11"/>
  <c r="C25" i="11"/>
  <c r="D25" i="11"/>
  <c r="E25" i="11"/>
  <c r="F25" i="11"/>
  <c r="G25" i="11"/>
  <c r="C26" i="11"/>
  <c r="D26" i="11"/>
  <c r="E26" i="11"/>
  <c r="F26" i="11"/>
  <c r="G26" i="11"/>
  <c r="C27" i="11"/>
  <c r="D27" i="11"/>
  <c r="E27" i="11"/>
  <c r="F27" i="11"/>
  <c r="G27" i="11"/>
  <c r="C28" i="11"/>
  <c r="D28" i="11"/>
  <c r="E28" i="11"/>
  <c r="F28" i="11"/>
  <c r="G28" i="11"/>
  <c r="C29" i="11"/>
  <c r="D29" i="11"/>
  <c r="E29" i="11"/>
  <c r="F29" i="11"/>
  <c r="G29" i="11"/>
  <c r="C30" i="11"/>
  <c r="D30" i="11"/>
  <c r="E30" i="11"/>
  <c r="F30" i="11"/>
  <c r="G30" i="11"/>
  <c r="C31" i="11"/>
  <c r="D31" i="11"/>
  <c r="E31" i="11"/>
  <c r="F31" i="11"/>
  <c r="G31" i="11"/>
  <c r="C32" i="11"/>
  <c r="D32" i="11"/>
  <c r="E32" i="11"/>
  <c r="F32" i="11"/>
  <c r="G32" i="11"/>
  <c r="C33" i="11"/>
  <c r="D33" i="11"/>
  <c r="E33" i="11"/>
  <c r="F33" i="11"/>
  <c r="G33" i="11"/>
  <c r="C34" i="11"/>
  <c r="D34" i="11"/>
  <c r="E34" i="11"/>
  <c r="F34" i="11"/>
  <c r="G34" i="11"/>
  <c r="C35" i="11"/>
  <c r="D35" i="11"/>
  <c r="E35" i="11"/>
  <c r="F35" i="11"/>
  <c r="G35" i="11"/>
  <c r="C36" i="11"/>
  <c r="D36" i="11"/>
  <c r="E36" i="11"/>
  <c r="F36" i="11"/>
  <c r="G36" i="11"/>
  <c r="C37" i="11"/>
  <c r="D37" i="11"/>
  <c r="E37" i="11"/>
  <c r="F37" i="11"/>
  <c r="G37" i="11"/>
  <c r="C38" i="11"/>
  <c r="D38" i="11"/>
  <c r="E38" i="11"/>
  <c r="F38" i="11"/>
  <c r="G38" i="11"/>
  <c r="C39" i="11"/>
  <c r="D39" i="11"/>
  <c r="E39" i="11"/>
  <c r="F39" i="11"/>
  <c r="G39" i="11"/>
  <c r="C40" i="11"/>
  <c r="D40" i="11"/>
  <c r="E40" i="11"/>
  <c r="F40" i="11"/>
  <c r="G40" i="11"/>
  <c r="C41" i="11"/>
  <c r="D41" i="11"/>
  <c r="E41" i="11"/>
  <c r="F41" i="11"/>
  <c r="G41" i="11"/>
  <c r="C42" i="11"/>
  <c r="D42" i="11"/>
  <c r="E42" i="11"/>
  <c r="F42" i="11"/>
  <c r="G42" i="11"/>
  <c r="C43" i="11"/>
  <c r="D43" i="11"/>
  <c r="E43" i="11"/>
  <c r="F43" i="11"/>
  <c r="G43" i="11"/>
  <c r="C44" i="11"/>
  <c r="D44" i="11"/>
  <c r="E44" i="11"/>
  <c r="F44" i="11"/>
  <c r="G44" i="11"/>
  <c r="C45" i="11"/>
  <c r="D45" i="11"/>
  <c r="E45" i="11"/>
  <c r="F45" i="11"/>
  <c r="G45" i="11"/>
  <c r="C46" i="11"/>
  <c r="D46" i="11"/>
  <c r="E46" i="11"/>
  <c r="F46" i="11"/>
  <c r="G46" i="11"/>
  <c r="C47" i="11"/>
  <c r="D47" i="11"/>
  <c r="E47" i="11"/>
  <c r="F47" i="11"/>
  <c r="G47" i="11"/>
  <c r="C48" i="11"/>
  <c r="D48" i="11"/>
  <c r="E48" i="11"/>
  <c r="F48" i="11"/>
  <c r="G48" i="11"/>
  <c r="C49" i="11"/>
  <c r="D49" i="11"/>
  <c r="E49" i="11"/>
  <c r="F49" i="11"/>
  <c r="G49" i="11"/>
  <c r="C50" i="11"/>
  <c r="D50" i="11"/>
  <c r="E50" i="11"/>
  <c r="F50" i="11"/>
  <c r="G50" i="11"/>
  <c r="C51" i="11"/>
  <c r="D51" i="11"/>
  <c r="E51" i="11"/>
  <c r="F51" i="11"/>
  <c r="G51" i="11"/>
  <c r="C52" i="11"/>
  <c r="D52" i="11"/>
  <c r="E52" i="11"/>
  <c r="F52" i="11"/>
  <c r="G52" i="11"/>
  <c r="C53" i="11"/>
  <c r="D53" i="11"/>
  <c r="E53" i="11"/>
  <c r="F53" i="11"/>
  <c r="G53" i="11"/>
  <c r="C54" i="11"/>
  <c r="D54" i="11"/>
  <c r="E54" i="11"/>
  <c r="F54" i="11"/>
  <c r="G54" i="11"/>
  <c r="M7" i="11"/>
  <c r="L7" i="11"/>
  <c r="G5" i="10"/>
  <c r="B54" i="11" l="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N7" i="11"/>
  <c r="J7" i="11" l="1"/>
  <c r="K7" i="11"/>
  <c r="I7" i="11"/>
  <c r="Q2" i="12"/>
  <c r="N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Q6" i="12"/>
  <c r="G6" i="12"/>
  <c r="H6" i="12"/>
  <c r="J6" i="12"/>
  <c r="K6" i="12"/>
  <c r="D6" i="12"/>
  <c r="M6" i="12"/>
  <c r="E6" i="12"/>
  <c r="H35" i="11"/>
  <c r="H23" i="11"/>
  <c r="H17" i="11"/>
  <c r="H47" i="11"/>
  <c r="H19" i="11"/>
  <c r="H39" i="11"/>
  <c r="H31" i="11"/>
  <c r="H9" i="11"/>
  <c r="H25" i="11"/>
  <c r="H15" i="11"/>
  <c r="G7" i="11"/>
  <c r="H7" i="11" s="1"/>
  <c r="H32" i="11"/>
  <c r="H40" i="11"/>
  <c r="H48" i="11"/>
  <c r="C7" i="11" l="1"/>
  <c r="D7" i="11" s="1"/>
  <c r="E7" i="11"/>
  <c r="F7" i="11" s="1"/>
  <c r="I6" i="12"/>
  <c r="R6" i="12" s="1"/>
  <c r="B6" i="12"/>
  <c r="C6" i="12"/>
  <c r="N6" i="12" s="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<sst xmlns="http://schemas.openxmlformats.org/spreadsheetml/2006/main" count="336" uniqueCount="144">
  <si>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</si>
  <si>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（5月13日公表時点）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</si>
  <si>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</si>
  <si>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</si>
  <si>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</si>
  <si>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</si>
  <si>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</si>
  <si>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</si>
  <si>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</si>
  <si>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</si>
  <si>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</si>
  <si>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</si>
  <si>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</si>
  <si>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</si>
  <si>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</si>
  <si>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</si>
  <si>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</si>
  <si>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</si>
  <si>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</si>
  <si>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</si>
  <si>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</si>
  <si>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</si>
  <si>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</si>
  <si>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</si>
  <si>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</si>
  <si>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</si>
  <si>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</si>
  <si>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</si>
  <si>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</si>
  <si>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</si>
  <si>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</si>
  <si>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</si>
  <si>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</si>
  <si>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</si>
  <si>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</si>
  <si>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</si>
  <si>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</si>
  <si>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</si>
  <si>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</si>
  <si>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</si>
  <si>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</si>
  <si>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</si>
  <si>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</si>
  <si>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</si>
  <si>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</si>
  <si>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</si>
  <si>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</si>
  <si>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</si>
  <si>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</si>
  <si>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</si>
  <si>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</si>
  <si>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</si>
  <si>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</si>
  <si>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</si>
  <si>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</si>
  <si>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</si>
  <si>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</si>
  <si>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</si>
  <si>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</si>
  <si>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</si>
  <si>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</si>
  <si>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</si>
  <si>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</si>
  <si>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</si>
  <si>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</si>
  <si>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</si>
  <si>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</si>
  <si>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</si>
  <si>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</si>
  <si>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</si>
  <si>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</si>
  <si>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</si>
  <si>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</si>
  <si>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</si>
  <si>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</si>
  <si>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</si>
  <si>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</si>
  <si>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</si>
  <si>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</si>
  <si>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</si>
  <si>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</si>
  <si>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</si>
  <si>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</si>
  <si>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</si>
  <si>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</si>
  <si>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</si>
  <si>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</si>
  <si>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</si>
  <si>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</si>
  <si>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</si>
  <si>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</si>
  <si>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</si>
  <si>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</si>
  <si>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</si>
  <si>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</si>
  <si>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接種回数（5月12日まで）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</si>
  <si>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</si>
  <si>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</si>
  <si>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</si>
  <si>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</si>
  <si>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</si>
  <si>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</si>
  <si>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</si>
  <si>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</si>
  <si>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内5月分</t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</si>
  <si>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</si>
  <si>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</si>
  <si>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</si>
  <si>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</si>
  <si>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</si>
  <si>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</si>
  <si>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</si>
  <si>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</si>
  <si>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</si>
  <si>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（5月12日まで）</t>
  </si>
  <si>
    <t>ワクチン供給量
（5月12日まで）※4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</si>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</sst>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A4" sqref="A4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44693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69891514</v>
      </c>
      <c r="D10" s="11">
        <f>C10/$B10</f>
        <v>0.55186940031793574</v>
      </c>
      <c r="E10" s="21">
        <f>SUM(E11:E57)</f>
        <v>2059758</v>
      </c>
      <c r="F10" s="11">
        <f>E10/$B10</f>
        <v>1.6264026162891118E-2</v>
      </c>
      <c r="G10" s="21">
        <f>SUM(G11:G57)</f>
        <v>258730</v>
      </c>
      <c r="H10" s="11">
        <f>G10/$B10</f>
        <v>2.0429543126546023E-3</v>
      </c>
    </row>
    <row r="11" spans="1:8" x14ac:dyDescent="0.45">
      <c r="A11" s="12" t="s">
        <v>14</v>
      </c>
      <c r="B11" s="20">
        <v>5226603</v>
      </c>
      <c r="C11" s="21">
        <v>2972985</v>
      </c>
      <c r="D11" s="11">
        <f t="shared" ref="D11:D57" si="0">C11/$B11</f>
        <v>0.56881783445193757</v>
      </c>
      <c r="E11" s="21">
        <v>113481</v>
      </c>
      <c r="F11" s="11">
        <f t="shared" ref="F11:F57" si="1">E11/$B11</f>
        <v>2.1712190499259269E-2</v>
      </c>
      <c r="G11" s="21">
        <v>19361</v>
      </c>
      <c r="H11" s="11">
        <f t="shared" ref="H11:H57" si="2">G11/$B11</f>
        <v>3.7043180819358195E-3</v>
      </c>
    </row>
    <row r="12" spans="1:8" x14ac:dyDescent="0.45">
      <c r="A12" s="12" t="s">
        <v>15</v>
      </c>
      <c r="B12" s="20">
        <v>1259615</v>
      </c>
      <c r="C12" s="21">
        <v>741635</v>
      </c>
      <c r="D12" s="11">
        <f t="shared" si="0"/>
        <v>0.58877911107759118</v>
      </c>
      <c r="E12" s="21">
        <v>30293</v>
      </c>
      <c r="F12" s="11">
        <f t="shared" si="1"/>
        <v>2.4049411923484556E-2</v>
      </c>
      <c r="G12" s="21">
        <v>5012</v>
      </c>
      <c r="H12" s="11">
        <f t="shared" si="2"/>
        <v>3.978993581372086E-3</v>
      </c>
    </row>
    <row r="13" spans="1:8" x14ac:dyDescent="0.45">
      <c r="A13" s="12" t="s">
        <v>16</v>
      </c>
      <c r="B13" s="20">
        <v>1220823</v>
      </c>
      <c r="C13" s="21">
        <v>719471</v>
      </c>
      <c r="D13" s="11">
        <f t="shared" si="0"/>
        <v>0.58933276977907523</v>
      </c>
      <c r="E13" s="21">
        <v>29605</v>
      </c>
      <c r="F13" s="11">
        <f t="shared" si="1"/>
        <v>2.4250034607801459E-2</v>
      </c>
      <c r="G13" s="21">
        <v>6951</v>
      </c>
      <c r="H13" s="11">
        <f t="shared" si="2"/>
        <v>5.6937000695432508E-3</v>
      </c>
    </row>
    <row r="14" spans="1:8" x14ac:dyDescent="0.45">
      <c r="A14" s="12" t="s">
        <v>17</v>
      </c>
      <c r="B14" s="20">
        <v>2281989</v>
      </c>
      <c r="C14" s="21">
        <v>1291763</v>
      </c>
      <c r="D14" s="11">
        <f t="shared" si="0"/>
        <v>0.56606889866690857</v>
      </c>
      <c r="E14" s="21">
        <v>54641</v>
      </c>
      <c r="F14" s="11">
        <f t="shared" si="1"/>
        <v>2.3944462484262633E-2</v>
      </c>
      <c r="G14" s="21">
        <v>6287</v>
      </c>
      <c r="H14" s="11">
        <f t="shared" si="2"/>
        <v>2.7550527193601721E-3</v>
      </c>
    </row>
    <row r="15" spans="1:8" x14ac:dyDescent="0.45">
      <c r="A15" s="12" t="s">
        <v>18</v>
      </c>
      <c r="B15" s="20">
        <v>971288</v>
      </c>
      <c r="C15" s="21">
        <v>601477</v>
      </c>
      <c r="D15" s="11">
        <f t="shared" si="0"/>
        <v>0.61925711014652707</v>
      </c>
      <c r="E15" s="21">
        <v>25432</v>
      </c>
      <c r="F15" s="11">
        <f t="shared" si="1"/>
        <v>2.6183788948283104E-2</v>
      </c>
      <c r="G15" s="21">
        <v>2739</v>
      </c>
      <c r="H15" s="11">
        <f t="shared" si="2"/>
        <v>2.819966889326338E-3</v>
      </c>
    </row>
    <row r="16" spans="1:8" x14ac:dyDescent="0.45">
      <c r="A16" s="12" t="s">
        <v>19</v>
      </c>
      <c r="B16" s="20">
        <v>1069562</v>
      </c>
      <c r="C16" s="21">
        <v>662756</v>
      </c>
      <c r="D16" s="11">
        <f t="shared" si="0"/>
        <v>0.61965178269235444</v>
      </c>
      <c r="E16" s="21">
        <v>19722</v>
      </c>
      <c r="F16" s="11">
        <f t="shared" si="1"/>
        <v>1.8439323760567408E-2</v>
      </c>
      <c r="G16" s="21">
        <v>2497</v>
      </c>
      <c r="H16" s="11">
        <f t="shared" si="2"/>
        <v>2.3346005187170073E-3</v>
      </c>
    </row>
    <row r="17" spans="1:8" x14ac:dyDescent="0.45">
      <c r="A17" s="12" t="s">
        <v>20</v>
      </c>
      <c r="B17" s="20">
        <v>1862059.0000000002</v>
      </c>
      <c r="C17" s="21">
        <v>1124367</v>
      </c>
      <c r="D17" s="11">
        <f t="shared" si="0"/>
        <v>0.60382995383067872</v>
      </c>
      <c r="E17" s="21">
        <v>35978</v>
      </c>
      <c r="F17" s="11">
        <f t="shared" si="1"/>
        <v>1.9321621924976596E-2</v>
      </c>
      <c r="G17" s="21">
        <v>5203</v>
      </c>
      <c r="H17" s="11">
        <f t="shared" si="2"/>
        <v>2.7942186579480023E-3</v>
      </c>
    </row>
    <row r="18" spans="1:8" x14ac:dyDescent="0.45">
      <c r="A18" s="12" t="s">
        <v>21</v>
      </c>
      <c r="B18" s="20">
        <v>2907675</v>
      </c>
      <c r="C18" s="21">
        <v>1697060</v>
      </c>
      <c r="D18" s="11">
        <f t="shared" si="0"/>
        <v>0.58364844764287616</v>
      </c>
      <c r="E18" s="21">
        <v>48948</v>
      </c>
      <c r="F18" s="11">
        <f t="shared" si="1"/>
        <v>1.6834068456756689E-2</v>
      </c>
      <c r="G18" s="21">
        <v>5766</v>
      </c>
      <c r="H18" s="11">
        <f t="shared" si="2"/>
        <v>1.9830276767520442E-3</v>
      </c>
    </row>
    <row r="19" spans="1:8" x14ac:dyDescent="0.45">
      <c r="A19" s="12" t="s">
        <v>22</v>
      </c>
      <c r="B19" s="20">
        <v>1955401</v>
      </c>
      <c r="C19" s="21">
        <v>1086350</v>
      </c>
      <c r="D19" s="11">
        <f t="shared" si="0"/>
        <v>0.55556379484310381</v>
      </c>
      <c r="E19" s="21">
        <v>42675</v>
      </c>
      <c r="F19" s="11">
        <f t="shared" si="1"/>
        <v>2.1824168035098682E-2</v>
      </c>
      <c r="G19" s="21">
        <v>6638</v>
      </c>
      <c r="H19" s="11">
        <f t="shared" si="2"/>
        <v>3.3947001152193337E-3</v>
      </c>
    </row>
    <row r="20" spans="1:8" x14ac:dyDescent="0.45">
      <c r="A20" s="12" t="s">
        <v>23</v>
      </c>
      <c r="B20" s="20">
        <v>1958101</v>
      </c>
      <c r="C20" s="21">
        <v>1166526</v>
      </c>
      <c r="D20" s="11">
        <f t="shared" si="0"/>
        <v>0.59574352906208616</v>
      </c>
      <c r="E20" s="21">
        <v>22107</v>
      </c>
      <c r="F20" s="11">
        <f t="shared" si="1"/>
        <v>1.1290020279852776E-2</v>
      </c>
      <c r="G20" s="21">
        <v>5285</v>
      </c>
      <c r="H20" s="11">
        <f t="shared" si="2"/>
        <v>2.6990436141955906E-3</v>
      </c>
    </row>
    <row r="21" spans="1:8" x14ac:dyDescent="0.45">
      <c r="A21" s="12" t="s">
        <v>24</v>
      </c>
      <c r="B21" s="20">
        <v>7393799</v>
      </c>
      <c r="C21" s="21">
        <v>4008151</v>
      </c>
      <c r="D21" s="11">
        <f t="shared" si="0"/>
        <v>0.54209628906601326</v>
      </c>
      <c r="E21" s="21">
        <v>155563</v>
      </c>
      <c r="F21" s="11">
        <f t="shared" si="1"/>
        <v>2.1039657691533136E-2</v>
      </c>
      <c r="G21" s="21">
        <v>15846</v>
      </c>
      <c r="H21" s="11">
        <f t="shared" si="2"/>
        <v>2.1431472508246438E-3</v>
      </c>
    </row>
    <row r="22" spans="1:8" x14ac:dyDescent="0.45">
      <c r="A22" s="12" t="s">
        <v>25</v>
      </c>
      <c r="B22" s="20">
        <v>6322892.0000000009</v>
      </c>
      <c r="C22" s="21">
        <v>3513249</v>
      </c>
      <c r="D22" s="11">
        <f t="shared" si="0"/>
        <v>0.5556395712594806</v>
      </c>
      <c r="E22" s="21">
        <v>119890</v>
      </c>
      <c r="F22" s="11">
        <f t="shared" si="1"/>
        <v>1.896126013223063E-2</v>
      </c>
      <c r="G22" s="21">
        <v>16527</v>
      </c>
      <c r="H22" s="11">
        <f t="shared" si="2"/>
        <v>2.6138355676484743E-3</v>
      </c>
    </row>
    <row r="23" spans="1:8" x14ac:dyDescent="0.45">
      <c r="A23" s="12" t="s">
        <v>26</v>
      </c>
      <c r="B23" s="20">
        <v>13843329.000000002</v>
      </c>
      <c r="C23" s="21">
        <v>7610812</v>
      </c>
      <c r="D23" s="11">
        <f t="shared" si="0"/>
        <v>0.54978192023031447</v>
      </c>
      <c r="E23" s="21">
        <v>175603</v>
      </c>
      <c r="F23" s="11">
        <f t="shared" si="1"/>
        <v>1.2685026845782542E-2</v>
      </c>
      <c r="G23" s="21">
        <v>21170</v>
      </c>
      <c r="H23" s="11">
        <f t="shared" si="2"/>
        <v>1.5292564382454537E-3</v>
      </c>
    </row>
    <row r="24" spans="1:8" x14ac:dyDescent="0.45">
      <c r="A24" s="12" t="s">
        <v>27</v>
      </c>
      <c r="B24" s="20">
        <v>9220206</v>
      </c>
      <c r="C24" s="21">
        <v>5056459</v>
      </c>
      <c r="D24" s="11">
        <f t="shared" si="0"/>
        <v>0.54841063204010843</v>
      </c>
      <c r="E24" s="21">
        <v>142356</v>
      </c>
      <c r="F24" s="11">
        <f t="shared" si="1"/>
        <v>1.5439568269949716E-2</v>
      </c>
      <c r="G24" s="21">
        <v>16217</v>
      </c>
      <c r="H24" s="11">
        <f t="shared" si="2"/>
        <v>1.7588544117127102E-3</v>
      </c>
    </row>
    <row r="25" spans="1:8" x14ac:dyDescent="0.45">
      <c r="A25" s="12" t="s">
        <v>28</v>
      </c>
      <c r="B25" s="20">
        <v>2213174</v>
      </c>
      <c r="C25" s="21">
        <v>1386250</v>
      </c>
      <c r="D25" s="11">
        <f t="shared" si="0"/>
        <v>0.62636286166383659</v>
      </c>
      <c r="E25" s="21">
        <v>40769</v>
      </c>
      <c r="F25" s="11">
        <f t="shared" si="1"/>
        <v>1.8421055009682927E-2</v>
      </c>
      <c r="G25" s="21">
        <v>4312</v>
      </c>
      <c r="H25" s="11">
        <f t="shared" si="2"/>
        <v>1.9483330275884318E-3</v>
      </c>
    </row>
    <row r="26" spans="1:8" x14ac:dyDescent="0.45">
      <c r="A26" s="12" t="s">
        <v>29</v>
      </c>
      <c r="B26" s="20">
        <v>1047674</v>
      </c>
      <c r="C26" s="21">
        <v>624987</v>
      </c>
      <c r="D26" s="11">
        <f t="shared" si="0"/>
        <v>0.59654720838734188</v>
      </c>
      <c r="E26" s="21">
        <v>20355</v>
      </c>
      <c r="F26" s="11">
        <f t="shared" si="1"/>
        <v>1.9428753600833848E-2</v>
      </c>
      <c r="G26" s="21">
        <v>2197</v>
      </c>
      <c r="H26" s="11">
        <f t="shared" si="2"/>
        <v>2.0970263650715777E-3</v>
      </c>
    </row>
    <row r="27" spans="1:8" x14ac:dyDescent="0.45">
      <c r="A27" s="12" t="s">
        <v>30</v>
      </c>
      <c r="B27" s="20">
        <v>1132656</v>
      </c>
      <c r="C27" s="21">
        <v>632356</v>
      </c>
      <c r="D27" s="11">
        <f t="shared" si="0"/>
        <v>0.55829483973951488</v>
      </c>
      <c r="E27" s="21">
        <v>18470</v>
      </c>
      <c r="F27" s="11">
        <f t="shared" si="1"/>
        <v>1.6306804537299938E-2</v>
      </c>
      <c r="G27" s="21">
        <v>1949</v>
      </c>
      <c r="H27" s="11">
        <f t="shared" si="2"/>
        <v>1.7207342741308923E-3</v>
      </c>
    </row>
    <row r="28" spans="1:8" x14ac:dyDescent="0.45">
      <c r="A28" s="12" t="s">
        <v>31</v>
      </c>
      <c r="B28" s="20">
        <v>774582.99999999988</v>
      </c>
      <c r="C28" s="21">
        <v>453262</v>
      </c>
      <c r="D28" s="11">
        <f t="shared" si="0"/>
        <v>0.58516905225134053</v>
      </c>
      <c r="E28" s="21">
        <v>10922</v>
      </c>
      <c r="F28" s="11">
        <f t="shared" si="1"/>
        <v>1.4100490199242692E-2</v>
      </c>
      <c r="G28" s="21">
        <v>1167</v>
      </c>
      <c r="H28" s="11">
        <f t="shared" si="2"/>
        <v>1.5066171088185516E-3</v>
      </c>
    </row>
    <row r="29" spans="1:8" x14ac:dyDescent="0.45">
      <c r="A29" s="12" t="s">
        <v>32</v>
      </c>
      <c r="B29" s="20">
        <v>820997</v>
      </c>
      <c r="C29" s="21">
        <v>479839</v>
      </c>
      <c r="D29" s="11">
        <f t="shared" si="0"/>
        <v>0.58445889570851051</v>
      </c>
      <c r="E29" s="21">
        <v>10118</v>
      </c>
      <c r="F29" s="11">
        <f t="shared" si="1"/>
        <v>1.2324040160926288E-2</v>
      </c>
      <c r="G29" s="21">
        <v>3069</v>
      </c>
      <c r="H29" s="11">
        <f t="shared" si="2"/>
        <v>3.7381378981896402E-3</v>
      </c>
    </row>
    <row r="30" spans="1:8" x14ac:dyDescent="0.45">
      <c r="A30" s="12" t="s">
        <v>33</v>
      </c>
      <c r="B30" s="20">
        <v>2071737</v>
      </c>
      <c r="C30" s="21">
        <v>1231249</v>
      </c>
      <c r="D30" s="11">
        <f t="shared" si="0"/>
        <v>0.59430757861639771</v>
      </c>
      <c r="E30" s="21">
        <v>32685</v>
      </c>
      <c r="F30" s="11">
        <f t="shared" si="1"/>
        <v>1.5776616433456563E-2</v>
      </c>
      <c r="G30" s="21">
        <v>5010</v>
      </c>
      <c r="H30" s="11">
        <f t="shared" si="2"/>
        <v>2.4182606189878347E-3</v>
      </c>
    </row>
    <row r="31" spans="1:8" x14ac:dyDescent="0.45">
      <c r="A31" s="12" t="s">
        <v>34</v>
      </c>
      <c r="B31" s="20">
        <v>2016791</v>
      </c>
      <c r="C31" s="21">
        <v>1183737</v>
      </c>
      <c r="D31" s="11">
        <f t="shared" si="0"/>
        <v>0.58694083819295106</v>
      </c>
      <c r="E31" s="21">
        <v>25082</v>
      </c>
      <c r="F31" s="11">
        <f t="shared" si="1"/>
        <v>1.2436588620238786E-2</v>
      </c>
      <c r="G31" s="21">
        <v>2244</v>
      </c>
      <c r="H31" s="11">
        <f t="shared" si="2"/>
        <v>1.1126586741015802E-3</v>
      </c>
    </row>
    <row r="32" spans="1:8" x14ac:dyDescent="0.45">
      <c r="A32" s="12" t="s">
        <v>35</v>
      </c>
      <c r="B32" s="20">
        <v>3686259.9999999995</v>
      </c>
      <c r="C32" s="21">
        <v>2063661</v>
      </c>
      <c r="D32" s="11">
        <f t="shared" si="0"/>
        <v>0.55982513441808235</v>
      </c>
      <c r="E32" s="21">
        <v>74583</v>
      </c>
      <c r="F32" s="11">
        <f t="shared" si="1"/>
        <v>2.0232701979784391E-2</v>
      </c>
      <c r="G32" s="21">
        <v>8261</v>
      </c>
      <c r="H32" s="11">
        <f t="shared" si="2"/>
        <v>2.2410247785017881E-3</v>
      </c>
    </row>
    <row r="33" spans="1:8" x14ac:dyDescent="0.45">
      <c r="A33" s="12" t="s">
        <v>36</v>
      </c>
      <c r="B33" s="20">
        <v>7558801.9999999991</v>
      </c>
      <c r="C33" s="21">
        <v>3969308</v>
      </c>
      <c r="D33" s="11">
        <f t="shared" si="0"/>
        <v>0.52512395482776242</v>
      </c>
      <c r="E33" s="21">
        <v>106347</v>
      </c>
      <c r="F33" s="11">
        <f t="shared" si="1"/>
        <v>1.4069292991138016E-2</v>
      </c>
      <c r="G33" s="21">
        <v>11751</v>
      </c>
      <c r="H33" s="11">
        <f t="shared" si="2"/>
        <v>1.5546114318115492E-3</v>
      </c>
    </row>
    <row r="34" spans="1:8" x14ac:dyDescent="0.45">
      <c r="A34" s="12" t="s">
        <v>37</v>
      </c>
      <c r="B34" s="20">
        <v>1800557</v>
      </c>
      <c r="C34" s="21">
        <v>992489</v>
      </c>
      <c r="D34" s="11">
        <f t="shared" si="0"/>
        <v>0.55121220822223349</v>
      </c>
      <c r="E34" s="21">
        <v>35398</v>
      </c>
      <c r="F34" s="11">
        <f t="shared" si="1"/>
        <v>1.9659472041151711E-2</v>
      </c>
      <c r="G34" s="21">
        <v>5472</v>
      </c>
      <c r="H34" s="11">
        <f t="shared" si="2"/>
        <v>3.0390595798966652E-3</v>
      </c>
    </row>
    <row r="35" spans="1:8" x14ac:dyDescent="0.45">
      <c r="A35" s="12" t="s">
        <v>38</v>
      </c>
      <c r="B35" s="20">
        <v>1418843</v>
      </c>
      <c r="C35" s="21">
        <v>768209</v>
      </c>
      <c r="D35" s="11">
        <f t="shared" si="0"/>
        <v>0.54143340736078627</v>
      </c>
      <c r="E35" s="21">
        <v>26212</v>
      </c>
      <c r="F35" s="11">
        <f t="shared" si="1"/>
        <v>1.8474207505693018E-2</v>
      </c>
      <c r="G35" s="21">
        <v>2783</v>
      </c>
      <c r="H35" s="11">
        <f t="shared" si="2"/>
        <v>1.9614573282597156E-3</v>
      </c>
    </row>
    <row r="36" spans="1:8" x14ac:dyDescent="0.45">
      <c r="A36" s="12" t="s">
        <v>39</v>
      </c>
      <c r="B36" s="20">
        <v>2530542</v>
      </c>
      <c r="C36" s="21">
        <v>1308568</v>
      </c>
      <c r="D36" s="11">
        <f t="shared" si="0"/>
        <v>0.51710977332128849</v>
      </c>
      <c r="E36" s="21">
        <v>40027</v>
      </c>
      <c r="F36" s="11">
        <f t="shared" si="1"/>
        <v>1.5817560032593807E-2</v>
      </c>
      <c r="G36" s="21">
        <v>4425</v>
      </c>
      <c r="H36" s="11">
        <f t="shared" si="2"/>
        <v>1.7486372484629776E-3</v>
      </c>
    </row>
    <row r="37" spans="1:8" x14ac:dyDescent="0.45">
      <c r="A37" s="12" t="s">
        <v>40</v>
      </c>
      <c r="B37" s="20">
        <v>8839511</v>
      </c>
      <c r="C37" s="21">
        <v>4295069</v>
      </c>
      <c r="D37" s="11">
        <f t="shared" si="0"/>
        <v>0.48589441203252082</v>
      </c>
      <c r="E37" s="21">
        <v>119409</v>
      </c>
      <c r="F37" s="11">
        <f t="shared" si="1"/>
        <v>1.350855267898869E-2</v>
      </c>
      <c r="G37" s="21">
        <v>15651</v>
      </c>
      <c r="H37" s="11">
        <f t="shared" si="2"/>
        <v>1.7705730554552169E-3</v>
      </c>
    </row>
    <row r="38" spans="1:8" x14ac:dyDescent="0.45">
      <c r="A38" s="12" t="s">
        <v>41</v>
      </c>
      <c r="B38" s="20">
        <v>5523625</v>
      </c>
      <c r="C38" s="21">
        <v>2912851</v>
      </c>
      <c r="D38" s="11">
        <f t="shared" si="0"/>
        <v>0.52734409015818418</v>
      </c>
      <c r="E38" s="21">
        <v>77983</v>
      </c>
      <c r="F38" s="11">
        <f t="shared" si="1"/>
        <v>1.4118083685985199E-2</v>
      </c>
      <c r="G38" s="21">
        <v>7076</v>
      </c>
      <c r="H38" s="11">
        <f t="shared" si="2"/>
        <v>1.2810427934553848E-3</v>
      </c>
    </row>
    <row r="39" spans="1:8" x14ac:dyDescent="0.45">
      <c r="A39" s="12" t="s">
        <v>42</v>
      </c>
      <c r="B39" s="20">
        <v>1344738.9999999998</v>
      </c>
      <c r="C39" s="21">
        <v>760754</v>
      </c>
      <c r="D39" s="11">
        <f t="shared" si="0"/>
        <v>0.56572613719093456</v>
      </c>
      <c r="E39" s="21">
        <v>22176</v>
      </c>
      <c r="F39" s="11">
        <f t="shared" si="1"/>
        <v>1.6490932441165167E-2</v>
      </c>
      <c r="G39" s="21">
        <v>2086</v>
      </c>
      <c r="H39" s="11">
        <f t="shared" si="2"/>
        <v>1.5512303874580869E-3</v>
      </c>
    </row>
    <row r="40" spans="1:8" x14ac:dyDescent="0.45">
      <c r="A40" s="12" t="s">
        <v>43</v>
      </c>
      <c r="B40" s="20">
        <v>944432</v>
      </c>
      <c r="C40" s="21">
        <v>547464</v>
      </c>
      <c r="D40" s="11">
        <f t="shared" si="0"/>
        <v>0.57967540278177787</v>
      </c>
      <c r="E40" s="21">
        <v>10024</v>
      </c>
      <c r="F40" s="11">
        <f t="shared" si="1"/>
        <v>1.0613786911074593E-2</v>
      </c>
      <c r="G40" s="21">
        <v>613</v>
      </c>
      <c r="H40" s="11">
        <f t="shared" si="2"/>
        <v>6.490673759466007E-4</v>
      </c>
    </row>
    <row r="41" spans="1:8" x14ac:dyDescent="0.45">
      <c r="A41" s="12" t="s">
        <v>44</v>
      </c>
      <c r="B41" s="20">
        <v>556788</v>
      </c>
      <c r="C41" s="21">
        <v>312362</v>
      </c>
      <c r="D41" s="11">
        <f t="shared" si="0"/>
        <v>0.56100706193380601</v>
      </c>
      <c r="E41" s="21">
        <v>7525</v>
      </c>
      <c r="F41" s="11">
        <f t="shared" si="1"/>
        <v>1.3515018283440016E-2</v>
      </c>
      <c r="G41" s="21">
        <v>971</v>
      </c>
      <c r="H41" s="11">
        <f t="shared" si="2"/>
        <v>1.7439312628864127E-3</v>
      </c>
    </row>
    <row r="42" spans="1:8" x14ac:dyDescent="0.45">
      <c r="A42" s="12" t="s">
        <v>45</v>
      </c>
      <c r="B42" s="20">
        <v>672814.99999999988</v>
      </c>
      <c r="C42" s="21">
        <v>382550</v>
      </c>
      <c r="D42" s="11">
        <f t="shared" si="0"/>
        <v>0.56858125933577586</v>
      </c>
      <c r="E42" s="21">
        <v>10796</v>
      </c>
      <c r="F42" s="11">
        <f t="shared" si="1"/>
        <v>1.6046015620935921E-2</v>
      </c>
      <c r="G42" s="21">
        <v>1412</v>
      </c>
      <c r="H42" s="11">
        <f t="shared" si="2"/>
        <v>2.0986452442350429E-3</v>
      </c>
    </row>
    <row r="43" spans="1:8" x14ac:dyDescent="0.45">
      <c r="A43" s="12" t="s">
        <v>46</v>
      </c>
      <c r="B43" s="20">
        <v>1893791</v>
      </c>
      <c r="C43" s="21">
        <v>1023072</v>
      </c>
      <c r="D43" s="11">
        <f t="shared" si="0"/>
        <v>0.54022434365777428</v>
      </c>
      <c r="E43" s="21">
        <v>28722</v>
      </c>
      <c r="F43" s="11">
        <f t="shared" si="1"/>
        <v>1.5166404318111133E-2</v>
      </c>
      <c r="G43" s="21">
        <v>4690</v>
      </c>
      <c r="H43" s="11">
        <f t="shared" si="2"/>
        <v>2.4765140398280488E-3</v>
      </c>
    </row>
    <row r="44" spans="1:8" x14ac:dyDescent="0.45">
      <c r="A44" s="12" t="s">
        <v>47</v>
      </c>
      <c r="B44" s="20">
        <v>2812432.9999999995</v>
      </c>
      <c r="C44" s="21">
        <v>1538261</v>
      </c>
      <c r="D44" s="11">
        <f t="shared" si="0"/>
        <v>0.54695027401541663</v>
      </c>
      <c r="E44" s="21">
        <v>29658</v>
      </c>
      <c r="F44" s="11">
        <f t="shared" si="1"/>
        <v>1.0545317879572599E-2</v>
      </c>
      <c r="G44" s="21">
        <v>3269</v>
      </c>
      <c r="H44" s="11">
        <f t="shared" si="2"/>
        <v>1.1623388006043167E-3</v>
      </c>
    </row>
    <row r="45" spans="1:8" x14ac:dyDescent="0.45">
      <c r="A45" s="12" t="s">
        <v>48</v>
      </c>
      <c r="B45" s="20">
        <v>1356110</v>
      </c>
      <c r="C45" s="21">
        <v>831460</v>
      </c>
      <c r="D45" s="11">
        <f t="shared" si="0"/>
        <v>0.61312135446239613</v>
      </c>
      <c r="E45" s="21">
        <v>13914</v>
      </c>
      <c r="F45" s="11">
        <f t="shared" si="1"/>
        <v>1.0260229627390108E-2</v>
      </c>
      <c r="G45" s="21">
        <v>1249</v>
      </c>
      <c r="H45" s="11">
        <f t="shared" si="2"/>
        <v>9.2101673168105828E-4</v>
      </c>
    </row>
    <row r="46" spans="1:8" x14ac:dyDescent="0.45">
      <c r="A46" s="12" t="s">
        <v>49</v>
      </c>
      <c r="B46" s="20">
        <v>734949</v>
      </c>
      <c r="C46" s="21">
        <v>428075</v>
      </c>
      <c r="D46" s="11">
        <f t="shared" si="0"/>
        <v>0.5824553812577471</v>
      </c>
      <c r="E46" s="21">
        <v>9866</v>
      </c>
      <c r="F46" s="11">
        <f t="shared" si="1"/>
        <v>1.3424060717138196E-2</v>
      </c>
      <c r="G46" s="21">
        <v>1035</v>
      </c>
      <c r="H46" s="11">
        <f t="shared" si="2"/>
        <v>1.4082609813742177E-3</v>
      </c>
    </row>
    <row r="47" spans="1:8" x14ac:dyDescent="0.45">
      <c r="A47" s="12" t="s">
        <v>50</v>
      </c>
      <c r="B47" s="20">
        <v>973896</v>
      </c>
      <c r="C47" s="21">
        <v>538836</v>
      </c>
      <c r="D47" s="11">
        <f t="shared" si="0"/>
        <v>0.55327878952167375</v>
      </c>
      <c r="E47" s="21">
        <v>30801</v>
      </c>
      <c r="F47" s="11">
        <f t="shared" si="1"/>
        <v>3.1626580250868674E-2</v>
      </c>
      <c r="G47" s="21">
        <v>4656</v>
      </c>
      <c r="H47" s="11">
        <f t="shared" si="2"/>
        <v>4.7807979496784052E-3</v>
      </c>
    </row>
    <row r="48" spans="1:8" x14ac:dyDescent="0.45">
      <c r="A48" s="12" t="s">
        <v>51</v>
      </c>
      <c r="B48" s="20">
        <v>1356219</v>
      </c>
      <c r="C48" s="21">
        <v>776589</v>
      </c>
      <c r="D48" s="11">
        <f t="shared" si="0"/>
        <v>0.5726132726351717</v>
      </c>
      <c r="E48" s="21">
        <v>21891</v>
      </c>
      <c r="F48" s="11">
        <f t="shared" si="1"/>
        <v>1.6141198434766066E-2</v>
      </c>
      <c r="G48" s="21">
        <v>2412</v>
      </c>
      <c r="H48" s="11">
        <f t="shared" si="2"/>
        <v>1.778473830553915E-3</v>
      </c>
    </row>
    <row r="49" spans="1:8" x14ac:dyDescent="0.45">
      <c r="A49" s="12" t="s">
        <v>52</v>
      </c>
      <c r="B49" s="20">
        <v>701167</v>
      </c>
      <c r="C49" s="21">
        <v>391478</v>
      </c>
      <c r="D49" s="11">
        <f t="shared" si="0"/>
        <v>0.55832348071144244</v>
      </c>
      <c r="E49" s="21">
        <v>13932</v>
      </c>
      <c r="F49" s="11">
        <f t="shared" si="1"/>
        <v>1.9869731461976962E-2</v>
      </c>
      <c r="G49" s="21">
        <v>1791</v>
      </c>
      <c r="H49" s="11">
        <f t="shared" si="2"/>
        <v>2.5543130238587955E-3</v>
      </c>
    </row>
    <row r="50" spans="1:8" x14ac:dyDescent="0.45">
      <c r="A50" s="12" t="s">
        <v>53</v>
      </c>
      <c r="B50" s="20">
        <v>5124170</v>
      </c>
      <c r="C50" s="21">
        <v>2747174</v>
      </c>
      <c r="D50" s="11">
        <f t="shared" si="0"/>
        <v>0.53612077663309377</v>
      </c>
      <c r="E50" s="21">
        <v>68819</v>
      </c>
      <c r="F50" s="11">
        <f t="shared" si="1"/>
        <v>1.3430272610003182E-2</v>
      </c>
      <c r="G50" s="21">
        <v>7426</v>
      </c>
      <c r="H50" s="11">
        <f t="shared" si="2"/>
        <v>1.4492103111333153E-3</v>
      </c>
    </row>
    <row r="51" spans="1:8" x14ac:dyDescent="0.45">
      <c r="A51" s="12" t="s">
        <v>54</v>
      </c>
      <c r="B51" s="20">
        <v>818222</v>
      </c>
      <c r="C51" s="21">
        <v>446706</v>
      </c>
      <c r="D51" s="11">
        <f t="shared" si="0"/>
        <v>0.54594718792699293</v>
      </c>
      <c r="E51" s="21">
        <v>9710</v>
      </c>
      <c r="F51" s="11">
        <f t="shared" si="1"/>
        <v>1.1867194966647194E-2</v>
      </c>
      <c r="G51" s="21">
        <v>989</v>
      </c>
      <c r="H51" s="11">
        <f t="shared" si="2"/>
        <v>1.2087184162733341E-3</v>
      </c>
    </row>
    <row r="52" spans="1:8" x14ac:dyDescent="0.45">
      <c r="A52" s="12" t="s">
        <v>55</v>
      </c>
      <c r="B52" s="20">
        <v>1335937.9999999998</v>
      </c>
      <c r="C52" s="21">
        <v>797703</v>
      </c>
      <c r="D52" s="11">
        <f t="shared" si="0"/>
        <v>0.59711079406379652</v>
      </c>
      <c r="E52" s="21">
        <v>19680</v>
      </c>
      <c r="F52" s="11">
        <f t="shared" si="1"/>
        <v>1.473122255673542E-2</v>
      </c>
      <c r="G52" s="21">
        <v>2391</v>
      </c>
      <c r="H52" s="11">
        <f t="shared" si="2"/>
        <v>1.7897537161155686E-3</v>
      </c>
    </row>
    <row r="53" spans="1:8" x14ac:dyDescent="0.45">
      <c r="A53" s="12" t="s">
        <v>56</v>
      </c>
      <c r="B53" s="20">
        <v>1758645</v>
      </c>
      <c r="C53" s="21">
        <v>1059527</v>
      </c>
      <c r="D53" s="11">
        <f t="shared" si="0"/>
        <v>0.60246780902342434</v>
      </c>
      <c r="E53" s="21">
        <v>26128</v>
      </c>
      <c r="F53" s="11">
        <f t="shared" si="1"/>
        <v>1.4856892664522971E-2</v>
      </c>
      <c r="G53" s="21">
        <v>3731</v>
      </c>
      <c r="H53" s="11">
        <f t="shared" si="2"/>
        <v>2.1215196927179734E-3</v>
      </c>
    </row>
    <row r="54" spans="1:8" x14ac:dyDescent="0.45">
      <c r="A54" s="12" t="s">
        <v>57</v>
      </c>
      <c r="B54" s="20">
        <v>1141741</v>
      </c>
      <c r="C54" s="21">
        <v>635046</v>
      </c>
      <c r="D54" s="11">
        <f t="shared" si="0"/>
        <v>0.55620845708440003</v>
      </c>
      <c r="E54" s="21">
        <v>19384</v>
      </c>
      <c r="F54" s="11">
        <f t="shared" si="1"/>
        <v>1.6977580729780221E-2</v>
      </c>
      <c r="G54" s="21">
        <v>2760</v>
      </c>
      <c r="H54" s="11">
        <f t="shared" si="2"/>
        <v>2.4173608550450585E-3</v>
      </c>
    </row>
    <row r="55" spans="1:8" x14ac:dyDescent="0.45">
      <c r="A55" s="12" t="s">
        <v>58</v>
      </c>
      <c r="B55" s="20">
        <v>1087241</v>
      </c>
      <c r="C55" s="21">
        <v>595744</v>
      </c>
      <c r="D55" s="11">
        <f t="shared" si="0"/>
        <v>0.54794107286241045</v>
      </c>
      <c r="E55" s="21">
        <v>15963</v>
      </c>
      <c r="F55" s="11">
        <f t="shared" si="1"/>
        <v>1.4682117396235057E-2</v>
      </c>
      <c r="G55" s="21">
        <v>1932</v>
      </c>
      <c r="H55" s="11">
        <f t="shared" si="2"/>
        <v>1.7769749301212888E-3</v>
      </c>
    </row>
    <row r="56" spans="1:8" x14ac:dyDescent="0.45">
      <c r="A56" s="12" t="s">
        <v>59</v>
      </c>
      <c r="B56" s="20">
        <v>1617517</v>
      </c>
      <c r="C56" s="21">
        <v>918905</v>
      </c>
      <c r="D56" s="11">
        <f t="shared" si="0"/>
        <v>0.56809603855786373</v>
      </c>
      <c r="E56" s="21">
        <v>31445</v>
      </c>
      <c r="F56" s="11">
        <f t="shared" si="1"/>
        <v>1.9440290272065147E-2</v>
      </c>
      <c r="G56" s="21">
        <v>3089</v>
      </c>
      <c r="H56" s="11">
        <f t="shared" si="2"/>
        <v>1.9097171776247175E-3</v>
      </c>
    </row>
    <row r="57" spans="1:8" x14ac:dyDescent="0.45">
      <c r="A57" s="12" t="s">
        <v>60</v>
      </c>
      <c r="B57" s="20">
        <v>1485118</v>
      </c>
      <c r="C57" s="21">
        <v>604912</v>
      </c>
      <c r="D57" s="11">
        <f t="shared" si="0"/>
        <v>0.40731578231494064</v>
      </c>
      <c r="E57" s="21">
        <v>14670</v>
      </c>
      <c r="F57" s="11">
        <f t="shared" si="1"/>
        <v>9.8780029600341514E-3</v>
      </c>
      <c r="G57" s="21">
        <v>1362</v>
      </c>
      <c r="H57" s="11">
        <f t="shared" si="2"/>
        <v>9.1709884332423421E-4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A2" sqref="A2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（5月13日公表時点）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直近1週間</v>
      </c>
      <c r="F5" s="84"/>
      <c r="G5" s="85">
        <f>'進捗状況 (都道府県別)'!G5:H5</f>
        <v>44693</v>
      </c>
      <c r="H5" s="86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14388019</v>
      </c>
      <c r="D10" s="11">
        <f>C10/$B10</f>
        <v>0.52226949389728106</v>
      </c>
      <c r="E10" s="21">
        <f>SUM(E11:E30)</f>
        <v>446442</v>
      </c>
      <c r="F10" s="11">
        <f>E10/$B10</f>
        <v>1.6205360682001461E-2</v>
      </c>
      <c r="G10" s="21">
        <f>SUM(G11:G30)</f>
        <v>51010</v>
      </c>
      <c r="H10" s="11">
        <f>G10/$B10</f>
        <v>1.8516077080312661E-3</v>
      </c>
    </row>
    <row r="11" spans="1:8" x14ac:dyDescent="0.45">
      <c r="A11" s="12" t="s">
        <v>70</v>
      </c>
      <c r="B11" s="20">
        <v>1961575</v>
      </c>
      <c r="C11" s="21">
        <v>1025261</v>
      </c>
      <c r="D11" s="11">
        <f t="shared" ref="D11:D30" si="0">C11/$B11</f>
        <v>0.52267234237793614</v>
      </c>
      <c r="E11" s="21">
        <v>52481</v>
      </c>
      <c r="F11" s="11">
        <f t="shared" ref="F11:F30" si="1">E11/$B11</f>
        <v>2.6754521239310249E-2</v>
      </c>
      <c r="G11" s="21">
        <v>10094</v>
      </c>
      <c r="H11" s="11">
        <f t="shared" ref="H11:H30" si="2">G11/$B11</f>
        <v>5.1458649299669906E-3</v>
      </c>
    </row>
    <row r="12" spans="1:8" x14ac:dyDescent="0.45">
      <c r="A12" s="12" t="s">
        <v>71</v>
      </c>
      <c r="B12" s="20">
        <v>1065932</v>
      </c>
      <c r="C12" s="21">
        <v>554877</v>
      </c>
      <c r="D12" s="11">
        <f t="shared" si="0"/>
        <v>0.52055572025232377</v>
      </c>
      <c r="E12" s="21">
        <v>24284</v>
      </c>
      <c r="F12" s="11">
        <f t="shared" si="1"/>
        <v>2.278194106190639E-2</v>
      </c>
      <c r="G12" s="21">
        <v>2491</v>
      </c>
      <c r="H12" s="11">
        <f t="shared" si="2"/>
        <v>2.3369220550654261E-3</v>
      </c>
    </row>
    <row r="13" spans="1:8" x14ac:dyDescent="0.45">
      <c r="A13" s="12" t="s">
        <v>72</v>
      </c>
      <c r="B13" s="20">
        <v>1324589</v>
      </c>
      <c r="C13" s="21">
        <v>686142</v>
      </c>
      <c r="D13" s="11">
        <f t="shared" si="0"/>
        <v>0.51800369775077404</v>
      </c>
      <c r="E13" s="21">
        <v>28899</v>
      </c>
      <c r="F13" s="11">
        <f t="shared" si="1"/>
        <v>2.1817333527607431E-2</v>
      </c>
      <c r="G13" s="21">
        <v>3248</v>
      </c>
      <c r="H13" s="11">
        <f t="shared" si="2"/>
        <v>2.4520813625962469E-3</v>
      </c>
    </row>
    <row r="14" spans="1:8" x14ac:dyDescent="0.45">
      <c r="A14" s="12" t="s">
        <v>73</v>
      </c>
      <c r="B14" s="20">
        <v>974726</v>
      </c>
      <c r="C14" s="21">
        <v>546967</v>
      </c>
      <c r="D14" s="11">
        <f t="shared" si="0"/>
        <v>0.5611494922675706</v>
      </c>
      <c r="E14" s="21">
        <v>15713</v>
      </c>
      <c r="F14" s="11">
        <f t="shared" si="1"/>
        <v>1.6120427689422463E-2</v>
      </c>
      <c r="G14" s="21">
        <v>1537</v>
      </c>
      <c r="H14" s="11">
        <f t="shared" si="2"/>
        <v>1.5768533926457282E-3</v>
      </c>
    </row>
    <row r="15" spans="1:8" x14ac:dyDescent="0.45">
      <c r="A15" s="12" t="s">
        <v>74</v>
      </c>
      <c r="B15" s="20">
        <v>3759920</v>
      </c>
      <c r="C15" s="21">
        <v>2074313</v>
      </c>
      <c r="D15" s="11">
        <f t="shared" si="0"/>
        <v>0.55169072746228642</v>
      </c>
      <c r="E15" s="21">
        <v>59438</v>
      </c>
      <c r="F15" s="11">
        <f t="shared" si="1"/>
        <v>1.5808315070533416E-2</v>
      </c>
      <c r="G15" s="21">
        <v>5801</v>
      </c>
      <c r="H15" s="11">
        <f t="shared" si="2"/>
        <v>1.5428519755739485E-3</v>
      </c>
    </row>
    <row r="16" spans="1:8" x14ac:dyDescent="0.45">
      <c r="A16" s="12" t="s">
        <v>75</v>
      </c>
      <c r="B16" s="20">
        <v>1521562.0000000002</v>
      </c>
      <c r="C16" s="21">
        <v>801352</v>
      </c>
      <c r="D16" s="11">
        <f t="shared" si="0"/>
        <v>0.52666404655216148</v>
      </c>
      <c r="E16" s="21">
        <v>20357</v>
      </c>
      <c r="F16" s="11">
        <f t="shared" si="1"/>
        <v>1.3379014460140301E-2</v>
      </c>
      <c r="G16" s="21">
        <v>2408</v>
      </c>
      <c r="H16" s="11">
        <f t="shared" si="2"/>
        <v>1.5825842128023699E-3</v>
      </c>
    </row>
    <row r="17" spans="1:8" x14ac:dyDescent="0.45">
      <c r="A17" s="12" t="s">
        <v>76</v>
      </c>
      <c r="B17" s="20">
        <v>718601</v>
      </c>
      <c r="C17" s="21">
        <v>406986</v>
      </c>
      <c r="D17" s="11">
        <f t="shared" si="0"/>
        <v>0.56635879994600624</v>
      </c>
      <c r="E17" s="21">
        <v>9084</v>
      </c>
      <c r="F17" s="11">
        <f t="shared" si="1"/>
        <v>1.2641229277443254E-2</v>
      </c>
      <c r="G17" s="21">
        <v>706</v>
      </c>
      <c r="H17" s="11">
        <f t="shared" si="2"/>
        <v>9.8246453873568232E-4</v>
      </c>
    </row>
    <row r="18" spans="1:8" x14ac:dyDescent="0.45">
      <c r="A18" s="12" t="s">
        <v>77</v>
      </c>
      <c r="B18" s="20">
        <v>784774</v>
      </c>
      <c r="C18" s="21">
        <v>453197</v>
      </c>
      <c r="D18" s="11">
        <f t="shared" si="0"/>
        <v>0.57748727659173216</v>
      </c>
      <c r="E18" s="21">
        <v>10050</v>
      </c>
      <c r="F18" s="11">
        <f t="shared" si="1"/>
        <v>1.2806234661189081E-2</v>
      </c>
      <c r="G18" s="21">
        <v>1491</v>
      </c>
      <c r="H18" s="11">
        <f t="shared" si="2"/>
        <v>1.8999100377943205E-3</v>
      </c>
    </row>
    <row r="19" spans="1:8" x14ac:dyDescent="0.45">
      <c r="A19" s="12" t="s">
        <v>78</v>
      </c>
      <c r="B19" s="20">
        <v>694295.99999999988</v>
      </c>
      <c r="C19" s="21">
        <v>376317</v>
      </c>
      <c r="D19" s="11">
        <f t="shared" si="0"/>
        <v>0.5420123405579178</v>
      </c>
      <c r="E19" s="21">
        <v>19702</v>
      </c>
      <c r="F19" s="11">
        <f t="shared" si="1"/>
        <v>2.8376945855946172E-2</v>
      </c>
      <c r="G19" s="21">
        <v>1634</v>
      </c>
      <c r="H19" s="11">
        <f t="shared" si="2"/>
        <v>2.3534630762671832E-3</v>
      </c>
    </row>
    <row r="20" spans="1:8" x14ac:dyDescent="0.45">
      <c r="A20" s="12" t="s">
        <v>79</v>
      </c>
      <c r="B20" s="20">
        <v>799966</v>
      </c>
      <c r="C20" s="21">
        <v>465875</v>
      </c>
      <c r="D20" s="11">
        <f t="shared" si="0"/>
        <v>0.5823685006612781</v>
      </c>
      <c r="E20" s="21">
        <v>10122</v>
      </c>
      <c r="F20" s="11">
        <f t="shared" si="1"/>
        <v>1.265303775410455E-2</v>
      </c>
      <c r="G20" s="21">
        <v>1216</v>
      </c>
      <c r="H20" s="11">
        <f t="shared" si="2"/>
        <v>1.5200646027456167E-3</v>
      </c>
    </row>
    <row r="21" spans="1:8" x14ac:dyDescent="0.45">
      <c r="A21" s="12" t="s">
        <v>80</v>
      </c>
      <c r="B21" s="20">
        <v>2300944</v>
      </c>
      <c r="C21" s="21">
        <v>1169749</v>
      </c>
      <c r="D21" s="11">
        <f t="shared" si="0"/>
        <v>0.50837786578030586</v>
      </c>
      <c r="E21" s="21">
        <v>33386</v>
      </c>
      <c r="F21" s="11">
        <f t="shared" si="1"/>
        <v>1.4509696889624432E-2</v>
      </c>
      <c r="G21" s="21">
        <v>3580</v>
      </c>
      <c r="H21" s="11">
        <f t="shared" si="2"/>
        <v>1.5558831505677669E-3</v>
      </c>
    </row>
    <row r="22" spans="1:8" x14ac:dyDescent="0.45">
      <c r="A22" s="12" t="s">
        <v>81</v>
      </c>
      <c r="B22" s="20">
        <v>1400720</v>
      </c>
      <c r="C22" s="21">
        <v>705545</v>
      </c>
      <c r="D22" s="11">
        <f t="shared" si="0"/>
        <v>0.50370166771374725</v>
      </c>
      <c r="E22" s="21">
        <v>21917</v>
      </c>
      <c r="F22" s="11">
        <f t="shared" si="1"/>
        <v>1.5646952995602263E-2</v>
      </c>
      <c r="G22" s="21">
        <v>2072</v>
      </c>
      <c r="H22" s="11">
        <f t="shared" si="2"/>
        <v>1.479239248386544E-3</v>
      </c>
    </row>
    <row r="23" spans="1:8" x14ac:dyDescent="0.45">
      <c r="A23" s="12" t="s">
        <v>82</v>
      </c>
      <c r="B23" s="20">
        <v>2739963</v>
      </c>
      <c r="C23" s="21">
        <v>1214210</v>
      </c>
      <c r="D23" s="11">
        <f t="shared" si="0"/>
        <v>0.44314831988607145</v>
      </c>
      <c r="E23" s="21">
        <v>42283</v>
      </c>
      <c r="F23" s="11">
        <f t="shared" si="1"/>
        <v>1.543196021260141E-2</v>
      </c>
      <c r="G23" s="21">
        <v>6152</v>
      </c>
      <c r="H23" s="11">
        <f t="shared" si="2"/>
        <v>2.2452857940052475E-3</v>
      </c>
    </row>
    <row r="24" spans="1:8" x14ac:dyDescent="0.45">
      <c r="A24" s="12" t="s">
        <v>83</v>
      </c>
      <c r="B24" s="20">
        <v>831479.00000000012</v>
      </c>
      <c r="C24" s="21">
        <v>425163</v>
      </c>
      <c r="D24" s="11">
        <f t="shared" si="0"/>
        <v>0.51133341912423513</v>
      </c>
      <c r="E24" s="21">
        <v>10386</v>
      </c>
      <c r="F24" s="11">
        <f t="shared" si="1"/>
        <v>1.2490994961989417E-2</v>
      </c>
      <c r="G24" s="21">
        <v>496</v>
      </c>
      <c r="H24" s="11">
        <f t="shared" si="2"/>
        <v>5.9652739275435694E-4</v>
      </c>
    </row>
    <row r="25" spans="1:8" x14ac:dyDescent="0.45">
      <c r="A25" s="12" t="s">
        <v>84</v>
      </c>
      <c r="B25" s="20">
        <v>1526835</v>
      </c>
      <c r="C25" s="21">
        <v>764745</v>
      </c>
      <c r="D25" s="11">
        <f t="shared" si="0"/>
        <v>0.50086944561789581</v>
      </c>
      <c r="E25" s="21">
        <v>17167</v>
      </c>
      <c r="F25" s="11">
        <f t="shared" si="1"/>
        <v>1.1243520092216906E-2</v>
      </c>
      <c r="G25" s="21">
        <v>1734</v>
      </c>
      <c r="H25" s="11">
        <f t="shared" si="2"/>
        <v>1.1356826376131017E-3</v>
      </c>
    </row>
    <row r="26" spans="1:8" x14ac:dyDescent="0.45">
      <c r="A26" s="12" t="s">
        <v>85</v>
      </c>
      <c r="B26" s="20">
        <v>708155</v>
      </c>
      <c r="C26" s="21">
        <v>357076</v>
      </c>
      <c r="D26" s="11">
        <f t="shared" si="0"/>
        <v>0.50423424250340676</v>
      </c>
      <c r="E26" s="21">
        <v>9608</v>
      </c>
      <c r="F26" s="11">
        <f t="shared" si="1"/>
        <v>1.3567651149818895E-2</v>
      </c>
      <c r="G26" s="21">
        <v>915</v>
      </c>
      <c r="H26" s="11">
        <f t="shared" si="2"/>
        <v>1.2920900085433274E-3</v>
      </c>
    </row>
    <row r="27" spans="1:8" x14ac:dyDescent="0.45">
      <c r="A27" s="12" t="s">
        <v>86</v>
      </c>
      <c r="B27" s="20">
        <v>1194817</v>
      </c>
      <c r="C27" s="21">
        <v>615801</v>
      </c>
      <c r="D27" s="11">
        <f t="shared" si="0"/>
        <v>0.5153935707309153</v>
      </c>
      <c r="E27" s="21">
        <v>14158</v>
      </c>
      <c r="F27" s="11">
        <f t="shared" si="1"/>
        <v>1.1849513356438685E-2</v>
      </c>
      <c r="G27" s="21">
        <v>1703</v>
      </c>
      <c r="H27" s="11">
        <f t="shared" si="2"/>
        <v>1.4253228737120412E-3</v>
      </c>
    </row>
    <row r="28" spans="1:8" x14ac:dyDescent="0.45">
      <c r="A28" s="12" t="s">
        <v>87</v>
      </c>
      <c r="B28" s="20">
        <v>944709</v>
      </c>
      <c r="C28" s="21">
        <v>515383</v>
      </c>
      <c r="D28" s="11">
        <f t="shared" si="0"/>
        <v>0.54554682976450952</v>
      </c>
      <c r="E28" s="21">
        <v>19290</v>
      </c>
      <c r="F28" s="11">
        <f t="shared" si="1"/>
        <v>2.0418986163993357E-2</v>
      </c>
      <c r="G28" s="21">
        <v>1525</v>
      </c>
      <c r="H28" s="11">
        <f t="shared" si="2"/>
        <v>1.6142537014043478E-3</v>
      </c>
    </row>
    <row r="29" spans="1:8" x14ac:dyDescent="0.45">
      <c r="A29" s="12" t="s">
        <v>88</v>
      </c>
      <c r="B29" s="20">
        <v>1562767</v>
      </c>
      <c r="C29" s="21">
        <v>811033</v>
      </c>
      <c r="D29" s="11">
        <f t="shared" si="0"/>
        <v>0.51897243798979631</v>
      </c>
      <c r="E29" s="21">
        <v>15969</v>
      </c>
      <c r="F29" s="11">
        <f t="shared" si="1"/>
        <v>1.0218413877436624E-2</v>
      </c>
      <c r="G29" s="21">
        <v>1139</v>
      </c>
      <c r="H29" s="11">
        <f t="shared" si="2"/>
        <v>7.2883545659717668E-4</v>
      </c>
    </row>
    <row r="30" spans="1:8" x14ac:dyDescent="0.45">
      <c r="A30" s="12" t="s">
        <v>89</v>
      </c>
      <c r="B30" s="20">
        <v>732702</v>
      </c>
      <c r="C30" s="21">
        <v>418027</v>
      </c>
      <c r="D30" s="11">
        <f t="shared" si="0"/>
        <v>0.57052799091581574</v>
      </c>
      <c r="E30" s="21">
        <v>12148</v>
      </c>
      <c r="F30" s="11">
        <f t="shared" si="1"/>
        <v>1.6579728184173102E-2</v>
      </c>
      <c r="G30" s="21">
        <v>1068</v>
      </c>
      <c r="H30" s="11">
        <f t="shared" si="2"/>
        <v>1.4576185133928937E-3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83" t="str">
        <f>E5</f>
        <v>直近1週間</v>
      </c>
      <c r="F34" s="84"/>
      <c r="G34" s="83">
        <f>'進捗状況 (都道府県別)'!G5:H5</f>
        <v>44693</v>
      </c>
      <c r="H34" s="84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5192941</v>
      </c>
      <c r="D39" s="11">
        <f>C39/$B39</f>
        <v>0.54247044453100945</v>
      </c>
      <c r="E39" s="21">
        <v>115504</v>
      </c>
      <c r="F39" s="11">
        <f>E39/$B39</f>
        <v>1.206589988700232E-2</v>
      </c>
      <c r="G39" s="21">
        <v>13465</v>
      </c>
      <c r="H39" s="11">
        <f>G39/$B39</f>
        <v>1.4065949402487035E-3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view="pageBreakPreview" zoomScaleNormal="100" zoomScaleSheetLayoutView="100" workbookViewId="0">
      <selection activeCell="B4" sqref="B4:B6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4" width="13.09765625" customWidth="1"/>
    <col min="16" max="16" width="11.59765625" bestFit="1" customWidth="1"/>
  </cols>
  <sheetData>
    <row r="1" spans="1:16" x14ac:dyDescent="0.45">
      <c r="A1" s="22" t="s">
        <v>94</v>
      </c>
      <c r="B1" s="23"/>
      <c r="C1" s="24"/>
      <c r="D1" s="24"/>
      <c r="E1" s="24"/>
      <c r="F1" s="24"/>
      <c r="J1" s="25"/>
    </row>
    <row r="2" spans="1:16" x14ac:dyDescent="0.45">
      <c r="A2" s="22"/>
      <c r="B2" s="22"/>
      <c r="C2" s="22"/>
      <c r="D2" s="22"/>
      <c r="E2" s="22"/>
      <c r="F2" s="22"/>
      <c r="G2" s="22"/>
      <c r="H2" s="22"/>
      <c r="I2" s="22"/>
      <c r="N2" s="26" t="str">
        <f>'進捗状況 (都道府県別)'!H3</f>
        <v>（5月13日公表時点）</v>
      </c>
    </row>
    <row r="3" spans="1:16" x14ac:dyDescent="0.45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7"/>
    </row>
    <row r="4" spans="1:16" x14ac:dyDescent="0.45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8"/>
      <c r="M4" s="98"/>
      <c r="N4" s="92"/>
    </row>
    <row r="5" spans="1:16" x14ac:dyDescent="0.45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  <c r="M5" s="61" t="s">
        <v>103</v>
      </c>
      <c r="N5" s="61" t="s">
        <v>104</v>
      </c>
    </row>
    <row r="6" spans="1:16" x14ac:dyDescent="0.45">
      <c r="A6" s="90"/>
      <c r="B6" s="90"/>
      <c r="C6" s="29" t="s">
        <v>9</v>
      </c>
      <c r="D6" s="29" t="s">
        <v>105</v>
      </c>
      <c r="E6" s="29" t="s">
        <v>9</v>
      </c>
      <c r="F6" s="29" t="s">
        <v>105</v>
      </c>
      <c r="G6" s="29" t="s">
        <v>9</v>
      </c>
      <c r="H6" s="29" t="s">
        <v>105</v>
      </c>
      <c r="I6" s="99" t="s">
        <v>9</v>
      </c>
      <c r="J6" s="100"/>
      <c r="K6" s="100"/>
      <c r="L6" s="100"/>
      <c r="M6" s="100"/>
      <c r="N6" s="101"/>
      <c r="P6" s="30" t="s">
        <v>106</v>
      </c>
    </row>
    <row r="7" spans="1:16" x14ac:dyDescent="0.45">
      <c r="A7" s="31" t="s">
        <v>13</v>
      </c>
      <c r="B7" s="32">
        <f>C7+E7+G7</f>
        <v>274855171</v>
      </c>
      <c r="C7" s="32">
        <f t="shared" ref="C7:J7" si="0">SUM(C8:C54)</f>
        <v>103308240</v>
      </c>
      <c r="D7" s="33">
        <f t="shared" ref="D7:D54" si="1">C7/P7</f>
        <v>0.81573074031135451</v>
      </c>
      <c r="E7" s="32">
        <f t="shared" si="0"/>
        <v>101655417</v>
      </c>
      <c r="F7" s="34">
        <f t="shared" ref="F7:F54" si="2">E7/P7</f>
        <v>0.80267990787636545</v>
      </c>
      <c r="G7" s="35">
        <f t="shared" si="0"/>
        <v>69891514</v>
      </c>
      <c r="H7" s="34">
        <f t="shared" ref="H7:H54" si="3">G7/P7</f>
        <v>0.55186940031793585</v>
      </c>
      <c r="I7" s="35">
        <f t="shared" si="0"/>
        <v>1016763</v>
      </c>
      <c r="J7" s="35">
        <f t="shared" si="0"/>
        <v>5195156</v>
      </c>
      <c r="K7" s="35">
        <f>SUM(K8:K54)</f>
        <v>23085878</v>
      </c>
      <c r="L7" s="35">
        <f>SUM(L8:L54)</f>
        <v>25275404</v>
      </c>
      <c r="M7" s="35">
        <f>SUM(M8:M54)</f>
        <v>13477714</v>
      </c>
      <c r="N7" s="35">
        <f>SUM(N8:N54)</f>
        <v>1840599</v>
      </c>
      <c r="P7" s="1">
        <v>126645025</v>
      </c>
    </row>
    <row r="8" spans="1:16" x14ac:dyDescent="0.45">
      <c r="A8" s="36" t="s">
        <v>14</v>
      </c>
      <c r="B8" s="32">
        <f t="shared" ref="B8:B54" si="4">C8+E8+G8</f>
        <v>11498527</v>
      </c>
      <c r="C8" s="37">
        <f>SUM(一般接種!D7+一般接種!G7+一般接種!J7+医療従事者等!C5)</f>
        <v>4300280</v>
      </c>
      <c r="D8" s="33">
        <f t="shared" si="1"/>
        <v>0.82276767529502437</v>
      </c>
      <c r="E8" s="37">
        <f>SUM(一般接種!E7+一般接種!H7+一般接種!K7+医療従事者等!D5)</f>
        <v>4225262</v>
      </c>
      <c r="F8" s="34">
        <f t="shared" si="2"/>
        <v>0.80841456678458268</v>
      </c>
      <c r="G8" s="32">
        <f>SUM(I8:N8)</f>
        <v>2972985</v>
      </c>
      <c r="H8" s="34">
        <f t="shared" si="3"/>
        <v>0.56881783445193757</v>
      </c>
      <c r="I8" s="38">
        <v>41756</v>
      </c>
      <c r="J8" s="38">
        <v>227890</v>
      </c>
      <c r="K8" s="38">
        <v>917245</v>
      </c>
      <c r="L8" s="38">
        <v>1068744</v>
      </c>
      <c r="M8" s="38">
        <v>647341</v>
      </c>
      <c r="N8" s="38">
        <v>70009</v>
      </c>
      <c r="P8" s="1">
        <v>5226603</v>
      </c>
    </row>
    <row r="9" spans="1:16" x14ac:dyDescent="0.45">
      <c r="A9" s="36" t="s">
        <v>15</v>
      </c>
      <c r="B9" s="32">
        <f t="shared" si="4"/>
        <v>2894115</v>
      </c>
      <c r="C9" s="37">
        <f>SUM(一般接種!D8+一般接種!G8+一般接種!J8+医療従事者等!C6)</f>
        <v>1085498</v>
      </c>
      <c r="D9" s="33">
        <f t="shared" si="1"/>
        <v>0.86176966771592911</v>
      </c>
      <c r="E9" s="37">
        <f>SUM(一般接種!E8+一般接種!H8+一般接種!K8+医療従事者等!D6)</f>
        <v>1066982</v>
      </c>
      <c r="F9" s="34">
        <f t="shared" si="2"/>
        <v>0.84706993803662234</v>
      </c>
      <c r="G9" s="32">
        <f t="shared" ref="G9:G54" si="5">SUM(I9:N9)</f>
        <v>741635</v>
      </c>
      <c r="H9" s="34">
        <f t="shared" si="3"/>
        <v>0.58877911107759118</v>
      </c>
      <c r="I9" s="38">
        <v>10611</v>
      </c>
      <c r="J9" s="38">
        <v>43624</v>
      </c>
      <c r="K9" s="38">
        <v>227087</v>
      </c>
      <c r="L9" s="38">
        <v>262676</v>
      </c>
      <c r="M9" s="38">
        <v>177937</v>
      </c>
      <c r="N9" s="38">
        <v>19700</v>
      </c>
      <c r="P9" s="1">
        <v>1259615</v>
      </c>
    </row>
    <row r="10" spans="1:16" x14ac:dyDescent="0.45">
      <c r="A10" s="36" t="s">
        <v>16</v>
      </c>
      <c r="B10" s="32">
        <f t="shared" si="4"/>
        <v>2803658</v>
      </c>
      <c r="C10" s="37">
        <f>SUM(一般接種!D9+一般接種!G9+一般接種!J9+医療従事者等!C7)</f>
        <v>1051710</v>
      </c>
      <c r="D10" s="33">
        <f t="shared" si="1"/>
        <v>0.86147623365549308</v>
      </c>
      <c r="E10" s="37">
        <f>SUM(一般接種!E9+一般接種!H9+一般接種!K9+医療従事者等!D7)</f>
        <v>1032477</v>
      </c>
      <c r="F10" s="34">
        <f t="shared" si="2"/>
        <v>0.84572210713592388</v>
      </c>
      <c r="G10" s="32">
        <f t="shared" si="5"/>
        <v>719471</v>
      </c>
      <c r="H10" s="34">
        <f t="shared" si="3"/>
        <v>0.58933276977907523</v>
      </c>
      <c r="I10" s="38">
        <v>10306</v>
      </c>
      <c r="J10" s="38">
        <v>47474</v>
      </c>
      <c r="K10" s="38">
        <v>219604</v>
      </c>
      <c r="L10" s="38">
        <v>255469</v>
      </c>
      <c r="M10" s="38">
        <v>164937</v>
      </c>
      <c r="N10" s="38">
        <v>21681</v>
      </c>
      <c r="P10" s="1">
        <v>1220823</v>
      </c>
    </row>
    <row r="11" spans="1:16" x14ac:dyDescent="0.45">
      <c r="A11" s="36" t="s">
        <v>17</v>
      </c>
      <c r="B11" s="32">
        <f t="shared" si="4"/>
        <v>5094937</v>
      </c>
      <c r="C11" s="37">
        <f>SUM(一般接種!D10+一般接種!G10+一般接種!J10+医療従事者等!C8)</f>
        <v>1921574</v>
      </c>
      <c r="D11" s="33">
        <f t="shared" si="1"/>
        <v>0.84206102658689419</v>
      </c>
      <c r="E11" s="37">
        <f>SUM(一般接種!E10+一般接種!H10+一般接種!K10+医療従事者等!D8)</f>
        <v>1881600</v>
      </c>
      <c r="F11" s="34">
        <f t="shared" si="2"/>
        <v>0.82454385187658663</v>
      </c>
      <c r="G11" s="32">
        <f t="shared" si="5"/>
        <v>1291763</v>
      </c>
      <c r="H11" s="34">
        <f t="shared" si="3"/>
        <v>0.56606889866690857</v>
      </c>
      <c r="I11" s="38">
        <v>18563</v>
      </c>
      <c r="J11" s="38">
        <v>121503</v>
      </c>
      <c r="K11" s="38">
        <v>457549</v>
      </c>
      <c r="L11" s="38">
        <v>391266</v>
      </c>
      <c r="M11" s="38">
        <v>265840</v>
      </c>
      <c r="N11" s="38">
        <v>37042</v>
      </c>
      <c r="P11" s="1">
        <v>2281989</v>
      </c>
    </row>
    <row r="12" spans="1:16" x14ac:dyDescent="0.45">
      <c r="A12" s="36" t="s">
        <v>18</v>
      </c>
      <c r="B12" s="32">
        <f t="shared" si="4"/>
        <v>2282853</v>
      </c>
      <c r="C12" s="37">
        <f>SUM(一般接種!D11+一般接種!G11+一般接種!J11+医療従事者等!C9)</f>
        <v>847631</v>
      </c>
      <c r="D12" s="33">
        <f t="shared" si="1"/>
        <v>0.87268760655953748</v>
      </c>
      <c r="E12" s="37">
        <f>SUM(一般接種!E11+一般接種!H11+一般接種!K11+医療従事者等!D9)</f>
        <v>833745</v>
      </c>
      <c r="F12" s="34">
        <f t="shared" si="2"/>
        <v>0.85839112600999912</v>
      </c>
      <c r="G12" s="32">
        <f t="shared" si="5"/>
        <v>601477</v>
      </c>
      <c r="H12" s="34">
        <f t="shared" si="3"/>
        <v>0.61925711014652707</v>
      </c>
      <c r="I12" s="38">
        <v>4866</v>
      </c>
      <c r="J12" s="38">
        <v>29516</v>
      </c>
      <c r="K12" s="38">
        <v>127100</v>
      </c>
      <c r="L12" s="38">
        <v>228473</v>
      </c>
      <c r="M12" s="38">
        <v>188260</v>
      </c>
      <c r="N12" s="38">
        <v>23262</v>
      </c>
      <c r="P12" s="1">
        <v>971288</v>
      </c>
    </row>
    <row r="13" spans="1:16" x14ac:dyDescent="0.45">
      <c r="A13" s="36" t="s">
        <v>19</v>
      </c>
      <c r="B13" s="32">
        <f t="shared" si="4"/>
        <v>2502267</v>
      </c>
      <c r="C13" s="37">
        <f>SUM(一般接種!D12+一般接種!G12+一般接種!J12+医療従事者等!C10)</f>
        <v>928677</v>
      </c>
      <c r="D13" s="33">
        <f t="shared" si="1"/>
        <v>0.86827785579517602</v>
      </c>
      <c r="E13" s="37">
        <f>SUM(一般接種!E12+一般接種!H12+一般接種!K12+医療従事者等!D10)</f>
        <v>910834</v>
      </c>
      <c r="F13" s="34">
        <f t="shared" si="2"/>
        <v>0.85159532593715936</v>
      </c>
      <c r="G13" s="32">
        <f t="shared" si="5"/>
        <v>662756</v>
      </c>
      <c r="H13" s="34">
        <f t="shared" si="3"/>
        <v>0.61965178269235444</v>
      </c>
      <c r="I13" s="38">
        <v>9632</v>
      </c>
      <c r="J13" s="38">
        <v>34604</v>
      </c>
      <c r="K13" s="38">
        <v>192437</v>
      </c>
      <c r="L13" s="38">
        <v>270008</v>
      </c>
      <c r="M13" s="38">
        <v>140408</v>
      </c>
      <c r="N13" s="38">
        <v>15667</v>
      </c>
      <c r="P13" s="1">
        <v>1069562</v>
      </c>
    </row>
    <row r="14" spans="1:16" x14ac:dyDescent="0.45">
      <c r="A14" s="36" t="s">
        <v>20</v>
      </c>
      <c r="B14" s="32">
        <f t="shared" si="4"/>
        <v>4265469</v>
      </c>
      <c r="C14" s="37">
        <f>SUM(一般接種!D13+一般接種!G13+一般接種!J13+医療従事者等!C11)</f>
        <v>1584336</v>
      </c>
      <c r="D14" s="33">
        <f t="shared" si="1"/>
        <v>0.85085166474316876</v>
      </c>
      <c r="E14" s="37">
        <f>SUM(一般接種!E13+一般接種!H13+一般接種!K13+医療従事者等!D11)</f>
        <v>1556766</v>
      </c>
      <c r="F14" s="34">
        <f t="shared" si="2"/>
        <v>0.83604547439152033</v>
      </c>
      <c r="G14" s="32">
        <f t="shared" si="5"/>
        <v>1124367</v>
      </c>
      <c r="H14" s="34">
        <f t="shared" si="3"/>
        <v>0.60382995383067883</v>
      </c>
      <c r="I14" s="38">
        <v>18807</v>
      </c>
      <c r="J14" s="38">
        <v>73981</v>
      </c>
      <c r="K14" s="38">
        <v>344610</v>
      </c>
      <c r="L14" s="38">
        <v>416212</v>
      </c>
      <c r="M14" s="38">
        <v>232343</v>
      </c>
      <c r="N14" s="38">
        <v>38414</v>
      </c>
      <c r="P14" s="1">
        <v>1862059</v>
      </c>
    </row>
    <row r="15" spans="1:16" x14ac:dyDescent="0.45">
      <c r="A15" s="36" t="s">
        <v>21</v>
      </c>
      <c r="B15" s="32">
        <f t="shared" si="4"/>
        <v>6574906</v>
      </c>
      <c r="C15" s="37">
        <f>SUM(一般接種!D14+一般接種!G14+一般接種!J14+医療従事者等!C12)</f>
        <v>2459709</v>
      </c>
      <c r="D15" s="33">
        <f t="shared" si="1"/>
        <v>0.84593670200417859</v>
      </c>
      <c r="E15" s="37">
        <f>SUM(一般接種!E14+一般接種!H14+一般接種!K14+医療従事者等!D12)</f>
        <v>2418137</v>
      </c>
      <c r="F15" s="34">
        <f t="shared" si="2"/>
        <v>0.83163936822375262</v>
      </c>
      <c r="G15" s="32">
        <f t="shared" si="5"/>
        <v>1697060</v>
      </c>
      <c r="H15" s="34">
        <f t="shared" si="3"/>
        <v>0.58364844764287616</v>
      </c>
      <c r="I15" s="38">
        <v>21069</v>
      </c>
      <c r="J15" s="38">
        <v>138795</v>
      </c>
      <c r="K15" s="38">
        <v>551992</v>
      </c>
      <c r="L15" s="38">
        <v>590366</v>
      </c>
      <c r="M15" s="38">
        <v>343884</v>
      </c>
      <c r="N15" s="38">
        <v>50954</v>
      </c>
      <c r="P15" s="1">
        <v>2907675</v>
      </c>
    </row>
    <row r="16" spans="1:16" x14ac:dyDescent="0.45">
      <c r="A16" s="39" t="s">
        <v>22</v>
      </c>
      <c r="B16" s="32">
        <f t="shared" si="4"/>
        <v>4303203</v>
      </c>
      <c r="C16" s="37">
        <f>SUM(一般接種!D15+一般接種!G15+一般接種!J15+医療従事者等!C13)</f>
        <v>1621344</v>
      </c>
      <c r="D16" s="33">
        <f t="shared" si="1"/>
        <v>0.82916189569300625</v>
      </c>
      <c r="E16" s="37">
        <f>SUM(一般接種!E15+一般接種!H15+一般接種!K15+医療従事者等!D13)</f>
        <v>1595509</v>
      </c>
      <c r="F16" s="34">
        <f t="shared" si="2"/>
        <v>0.8159497719393618</v>
      </c>
      <c r="G16" s="32">
        <f t="shared" si="5"/>
        <v>1086350</v>
      </c>
      <c r="H16" s="34">
        <f t="shared" si="3"/>
        <v>0.55556379484310381</v>
      </c>
      <c r="I16" s="38">
        <v>14713</v>
      </c>
      <c r="J16" s="38">
        <v>71816</v>
      </c>
      <c r="K16" s="38">
        <v>365735</v>
      </c>
      <c r="L16" s="38">
        <v>345940</v>
      </c>
      <c r="M16" s="38">
        <v>249810</v>
      </c>
      <c r="N16" s="38">
        <v>38336</v>
      </c>
      <c r="P16" s="1">
        <v>1955401</v>
      </c>
    </row>
    <row r="17" spans="1:16" x14ac:dyDescent="0.45">
      <c r="A17" s="36" t="s">
        <v>23</v>
      </c>
      <c r="B17" s="32">
        <f t="shared" si="4"/>
        <v>4352411</v>
      </c>
      <c r="C17" s="37">
        <f>SUM(一般接種!D16+一般接種!G16+一般接種!J16+医療従事者等!C14)</f>
        <v>1607055</v>
      </c>
      <c r="D17" s="33">
        <f t="shared" si="1"/>
        <v>0.82072119875328187</v>
      </c>
      <c r="E17" s="37">
        <f>SUM(一般接種!E16+一般接種!H16+一般接種!K16+医療従事者等!D14)</f>
        <v>1578830</v>
      </c>
      <c r="F17" s="34">
        <f t="shared" si="2"/>
        <v>0.80630672268692982</v>
      </c>
      <c r="G17" s="32">
        <f t="shared" si="5"/>
        <v>1166526</v>
      </c>
      <c r="H17" s="34">
        <f t="shared" si="3"/>
        <v>0.59574352906208616</v>
      </c>
      <c r="I17" s="38">
        <v>16165</v>
      </c>
      <c r="J17" s="38">
        <v>71518</v>
      </c>
      <c r="K17" s="38">
        <v>401622</v>
      </c>
      <c r="L17" s="38">
        <v>434759</v>
      </c>
      <c r="M17" s="38">
        <v>216313</v>
      </c>
      <c r="N17" s="38">
        <v>26149</v>
      </c>
      <c r="P17" s="1">
        <v>1958101</v>
      </c>
    </row>
    <row r="18" spans="1:16" x14ac:dyDescent="0.45">
      <c r="A18" s="36" t="s">
        <v>24</v>
      </c>
      <c r="B18" s="32">
        <f t="shared" si="4"/>
        <v>16109129</v>
      </c>
      <c r="C18" s="37">
        <f>SUM(一般接種!D17+一般接種!G17+一般接種!J17+医療従事者等!C15)</f>
        <v>6102247</v>
      </c>
      <c r="D18" s="33">
        <f t="shared" si="1"/>
        <v>0.82531956846541266</v>
      </c>
      <c r="E18" s="37">
        <f>SUM(一般接種!E17+一般接種!H17+一般接種!K17+医療従事者等!D15)</f>
        <v>5998731</v>
      </c>
      <c r="F18" s="34">
        <f t="shared" si="2"/>
        <v>0.81131918787621893</v>
      </c>
      <c r="G18" s="32">
        <f t="shared" si="5"/>
        <v>4008151</v>
      </c>
      <c r="H18" s="34">
        <f t="shared" si="3"/>
        <v>0.54209628906601326</v>
      </c>
      <c r="I18" s="38">
        <v>48855</v>
      </c>
      <c r="J18" s="38">
        <v>265852</v>
      </c>
      <c r="K18" s="38">
        <v>1305719</v>
      </c>
      <c r="L18" s="38">
        <v>1406866</v>
      </c>
      <c r="M18" s="38">
        <v>826212</v>
      </c>
      <c r="N18" s="38">
        <v>154647</v>
      </c>
      <c r="P18" s="1">
        <v>7393799</v>
      </c>
    </row>
    <row r="19" spans="1:16" x14ac:dyDescent="0.45">
      <c r="A19" s="36" t="s">
        <v>25</v>
      </c>
      <c r="B19" s="32">
        <f t="shared" si="4"/>
        <v>13850313</v>
      </c>
      <c r="C19" s="37">
        <f>SUM(一般接種!D18+一般接種!G18+一般接種!J18+医療従事者等!C16)</f>
        <v>5207309</v>
      </c>
      <c r="D19" s="33">
        <f t="shared" si="1"/>
        <v>0.82356443855121997</v>
      </c>
      <c r="E19" s="37">
        <f>SUM(一般接種!E18+一般接種!H18+一般接種!K18+医療従事者等!D16)</f>
        <v>5129755</v>
      </c>
      <c r="F19" s="34">
        <f t="shared" si="2"/>
        <v>0.81129884869138991</v>
      </c>
      <c r="G19" s="32">
        <f t="shared" si="5"/>
        <v>3513249</v>
      </c>
      <c r="H19" s="34">
        <f t="shared" si="3"/>
        <v>0.5556395712594806</v>
      </c>
      <c r="I19" s="38">
        <v>42703</v>
      </c>
      <c r="J19" s="38">
        <v>209223</v>
      </c>
      <c r="K19" s="38">
        <v>1079762</v>
      </c>
      <c r="L19" s="38">
        <v>1314292</v>
      </c>
      <c r="M19" s="38">
        <v>743217</v>
      </c>
      <c r="N19" s="38">
        <v>124052</v>
      </c>
      <c r="P19" s="1">
        <v>6322892</v>
      </c>
    </row>
    <row r="20" spans="1:16" x14ac:dyDescent="0.45">
      <c r="A20" s="36" t="s">
        <v>26</v>
      </c>
      <c r="B20" s="32">
        <f t="shared" si="4"/>
        <v>29958805</v>
      </c>
      <c r="C20" s="37">
        <f>SUM(一般接種!D19+一般接種!G19+一般接種!J19+医療従事者等!C17)</f>
        <v>11257047</v>
      </c>
      <c r="D20" s="33">
        <f t="shared" si="1"/>
        <v>0.81317485122256361</v>
      </c>
      <c r="E20" s="37">
        <f>SUM(一般接種!E19+一般接種!H19+一般接種!K19+医療従事者等!D17)</f>
        <v>11090946</v>
      </c>
      <c r="F20" s="34">
        <f t="shared" si="2"/>
        <v>0.80117621996847721</v>
      </c>
      <c r="G20" s="32">
        <f t="shared" si="5"/>
        <v>7610812</v>
      </c>
      <c r="H20" s="34">
        <f t="shared" si="3"/>
        <v>0.54978192023031458</v>
      </c>
      <c r="I20" s="38">
        <v>98869</v>
      </c>
      <c r="J20" s="38">
        <v>596051</v>
      </c>
      <c r="K20" s="38">
        <v>2607136</v>
      </c>
      <c r="L20" s="38">
        <v>2910561</v>
      </c>
      <c r="M20" s="38">
        <v>1224045</v>
      </c>
      <c r="N20" s="38">
        <v>174150</v>
      </c>
      <c r="P20" s="1">
        <v>13843329</v>
      </c>
    </row>
    <row r="21" spans="1:16" x14ac:dyDescent="0.45">
      <c r="A21" s="36" t="s">
        <v>27</v>
      </c>
      <c r="B21" s="32">
        <f t="shared" si="4"/>
        <v>20109893</v>
      </c>
      <c r="C21" s="37">
        <f>SUM(一般接種!D20+一般接種!G20+一般接種!J20+医療従事者等!C18)</f>
        <v>7578327</v>
      </c>
      <c r="D21" s="33">
        <f t="shared" si="1"/>
        <v>0.82192599601353811</v>
      </c>
      <c r="E21" s="37">
        <f>SUM(一般接種!E20+一般接種!H20+一般接種!K20+医療従事者等!D18)</f>
        <v>7475107</v>
      </c>
      <c r="F21" s="34">
        <f t="shared" si="2"/>
        <v>0.81073101837420991</v>
      </c>
      <c r="G21" s="32">
        <f t="shared" si="5"/>
        <v>5056459</v>
      </c>
      <c r="H21" s="34">
        <f t="shared" si="3"/>
        <v>0.54841063204010843</v>
      </c>
      <c r="I21" s="38">
        <v>49702</v>
      </c>
      <c r="J21" s="38">
        <v>295300</v>
      </c>
      <c r="K21" s="38">
        <v>1437821</v>
      </c>
      <c r="L21" s="38">
        <v>2030521</v>
      </c>
      <c r="M21" s="38">
        <v>1085696</v>
      </c>
      <c r="N21" s="38">
        <v>157419</v>
      </c>
      <c r="P21" s="1">
        <v>9220206</v>
      </c>
    </row>
    <row r="22" spans="1:16" x14ac:dyDescent="0.45">
      <c r="A22" s="36" t="s">
        <v>28</v>
      </c>
      <c r="B22" s="32">
        <f t="shared" si="4"/>
        <v>5126369</v>
      </c>
      <c r="C22" s="37">
        <f>SUM(一般接種!D21+一般接種!G21+一般接種!J21+医療従事者等!C19)</f>
        <v>1889151</v>
      </c>
      <c r="D22" s="33">
        <f t="shared" si="1"/>
        <v>0.85359352676292055</v>
      </c>
      <c r="E22" s="37">
        <f>SUM(一般接種!E21+一般接種!H21+一般接種!K21+医療従事者等!D19)</f>
        <v>1850968</v>
      </c>
      <c r="F22" s="34">
        <f t="shared" si="2"/>
        <v>0.8363409293620836</v>
      </c>
      <c r="G22" s="32">
        <f t="shared" si="5"/>
        <v>1386250</v>
      </c>
      <c r="H22" s="34">
        <f t="shared" si="3"/>
        <v>0.62636286166383659</v>
      </c>
      <c r="I22" s="38">
        <v>16788</v>
      </c>
      <c r="J22" s="38">
        <v>64400</v>
      </c>
      <c r="K22" s="38">
        <v>343436</v>
      </c>
      <c r="L22" s="38">
        <v>565213</v>
      </c>
      <c r="M22" s="38">
        <v>354081</v>
      </c>
      <c r="N22" s="38">
        <v>42332</v>
      </c>
      <c r="P22" s="1">
        <v>2213174</v>
      </c>
    </row>
    <row r="23" spans="1:16" x14ac:dyDescent="0.45">
      <c r="A23" s="36" t="s">
        <v>29</v>
      </c>
      <c r="B23" s="32">
        <f t="shared" si="4"/>
        <v>2403043</v>
      </c>
      <c r="C23" s="37">
        <f>SUM(一般接種!D22+一般接種!G22+一般接種!J22+医療従事者等!C20)</f>
        <v>894013</v>
      </c>
      <c r="D23" s="33">
        <f t="shared" si="1"/>
        <v>0.85333128434990269</v>
      </c>
      <c r="E23" s="37">
        <f>SUM(一般接種!E22+一般接種!H22+一般接種!K22+医療従事者等!D20)</f>
        <v>884043</v>
      </c>
      <c r="F23" s="34">
        <f t="shared" si="2"/>
        <v>0.84381496534227252</v>
      </c>
      <c r="G23" s="32">
        <f t="shared" si="5"/>
        <v>624987</v>
      </c>
      <c r="H23" s="34">
        <f t="shared" si="3"/>
        <v>0.59654720838734188</v>
      </c>
      <c r="I23" s="38">
        <v>10193</v>
      </c>
      <c r="J23" s="38">
        <v>38951</v>
      </c>
      <c r="K23" s="38">
        <v>212487</v>
      </c>
      <c r="L23" s="38">
        <v>218824</v>
      </c>
      <c r="M23" s="38">
        <v>125374</v>
      </c>
      <c r="N23" s="38">
        <v>19158</v>
      </c>
      <c r="P23" s="1">
        <v>1047674</v>
      </c>
    </row>
    <row r="24" spans="1:16" x14ac:dyDescent="0.45">
      <c r="A24" s="36" t="s">
        <v>30</v>
      </c>
      <c r="B24" s="32">
        <f t="shared" si="4"/>
        <v>2485620</v>
      </c>
      <c r="C24" s="37">
        <f>SUM(一般接種!D23+一般接種!G23+一般接種!J23+医療従事者等!C21)</f>
        <v>933617</v>
      </c>
      <c r="D24" s="33">
        <f t="shared" si="1"/>
        <v>0.82427232981593701</v>
      </c>
      <c r="E24" s="37">
        <f>SUM(一般接種!E23+一般接種!H23+一般接種!K23+医療従事者等!D21)</f>
        <v>919647</v>
      </c>
      <c r="F24" s="34">
        <f t="shared" si="2"/>
        <v>0.81193848794338264</v>
      </c>
      <c r="G24" s="32">
        <f t="shared" si="5"/>
        <v>632356</v>
      </c>
      <c r="H24" s="34">
        <f t="shared" si="3"/>
        <v>0.55829483973951488</v>
      </c>
      <c r="I24" s="38">
        <v>9269</v>
      </c>
      <c r="J24" s="38">
        <v>55129</v>
      </c>
      <c r="K24" s="38">
        <v>203271</v>
      </c>
      <c r="L24" s="38">
        <v>214857</v>
      </c>
      <c r="M24" s="38">
        <v>130278</v>
      </c>
      <c r="N24" s="38">
        <v>19552</v>
      </c>
      <c r="P24" s="1">
        <v>1132656</v>
      </c>
    </row>
    <row r="25" spans="1:16" x14ac:dyDescent="0.45">
      <c r="A25" s="36" t="s">
        <v>31</v>
      </c>
      <c r="B25" s="32">
        <f t="shared" si="4"/>
        <v>1737300</v>
      </c>
      <c r="C25" s="37">
        <f>SUM(一般接種!D24+一般接種!G24+一般接種!J24+医療従事者等!C22)</f>
        <v>646053</v>
      </c>
      <c r="D25" s="33">
        <f t="shared" si="1"/>
        <v>0.83406555527296622</v>
      </c>
      <c r="E25" s="37">
        <f>SUM(一般接種!E24+一般接種!H24+一般接種!K24+医療従事者等!D22)</f>
        <v>637985</v>
      </c>
      <c r="F25" s="34">
        <f t="shared" si="2"/>
        <v>0.82364962825158827</v>
      </c>
      <c r="G25" s="32">
        <f t="shared" si="5"/>
        <v>453262</v>
      </c>
      <c r="H25" s="34">
        <f t="shared" si="3"/>
        <v>0.58516905225134042</v>
      </c>
      <c r="I25" s="38">
        <v>7595</v>
      </c>
      <c r="J25" s="38">
        <v>32258</v>
      </c>
      <c r="K25" s="38">
        <v>143629</v>
      </c>
      <c r="L25" s="38">
        <v>171809</v>
      </c>
      <c r="M25" s="38">
        <v>89644</v>
      </c>
      <c r="N25" s="38">
        <v>8327</v>
      </c>
      <c r="P25" s="1">
        <v>774583</v>
      </c>
    </row>
    <row r="26" spans="1:16" x14ac:dyDescent="0.45">
      <c r="A26" s="36" t="s">
        <v>32</v>
      </c>
      <c r="B26" s="32">
        <f t="shared" si="4"/>
        <v>1829311</v>
      </c>
      <c r="C26" s="37">
        <f>SUM(一般接種!D25+一般接種!G25+一般接種!J25+医療従事者等!C23)</f>
        <v>679626</v>
      </c>
      <c r="D26" s="33">
        <f t="shared" si="1"/>
        <v>0.82780570452754398</v>
      </c>
      <c r="E26" s="37">
        <f>SUM(一般接種!E25+一般接種!H25+一般接種!K25+医療従事者等!D23)</f>
        <v>669846</v>
      </c>
      <c r="F26" s="34">
        <f t="shared" si="2"/>
        <v>0.81589335892822989</v>
      </c>
      <c r="G26" s="32">
        <f t="shared" si="5"/>
        <v>479839</v>
      </c>
      <c r="H26" s="34">
        <f t="shared" si="3"/>
        <v>0.58445889570851051</v>
      </c>
      <c r="I26" s="38">
        <v>6259</v>
      </c>
      <c r="J26" s="38">
        <v>37587</v>
      </c>
      <c r="K26" s="38">
        <v>168164</v>
      </c>
      <c r="L26" s="38">
        <v>164318</v>
      </c>
      <c r="M26" s="38">
        <v>95478</v>
      </c>
      <c r="N26" s="38">
        <v>8033</v>
      </c>
      <c r="P26" s="1">
        <v>820997</v>
      </c>
    </row>
    <row r="27" spans="1:16" x14ac:dyDescent="0.45">
      <c r="A27" s="36" t="s">
        <v>33</v>
      </c>
      <c r="B27" s="32">
        <f t="shared" si="4"/>
        <v>4645020</v>
      </c>
      <c r="C27" s="37">
        <f>SUM(一般接種!D26+一般接種!G26+一般接種!J26+医療従事者等!C24)</f>
        <v>1720317</v>
      </c>
      <c r="D27" s="33">
        <f t="shared" si="1"/>
        <v>0.83037422221063772</v>
      </c>
      <c r="E27" s="37">
        <f>SUM(一般接種!E26+一般接種!H26+一般接種!K26+医療従事者等!D24)</f>
        <v>1693454</v>
      </c>
      <c r="F27" s="34">
        <f t="shared" si="2"/>
        <v>0.8174078080374102</v>
      </c>
      <c r="G27" s="32">
        <f t="shared" si="5"/>
        <v>1231249</v>
      </c>
      <c r="H27" s="34">
        <f t="shared" si="3"/>
        <v>0.59430757861639771</v>
      </c>
      <c r="I27" s="38">
        <v>14295</v>
      </c>
      <c r="J27" s="38">
        <v>69012</v>
      </c>
      <c r="K27" s="38">
        <v>455863</v>
      </c>
      <c r="L27" s="38">
        <v>431362</v>
      </c>
      <c r="M27" s="38">
        <v>231870</v>
      </c>
      <c r="N27" s="38">
        <v>28847</v>
      </c>
      <c r="P27" s="1">
        <v>2071737</v>
      </c>
    </row>
    <row r="28" spans="1:16" x14ac:dyDescent="0.45">
      <c r="A28" s="36" t="s">
        <v>34</v>
      </c>
      <c r="B28" s="32">
        <f t="shared" si="4"/>
        <v>4494611</v>
      </c>
      <c r="C28" s="37">
        <f>SUM(一般接種!D27+一般接種!G27+一般接種!J27+医療従事者等!C25)</f>
        <v>1664417</v>
      </c>
      <c r="D28" s="33">
        <f t="shared" si="1"/>
        <v>0.82527986291093125</v>
      </c>
      <c r="E28" s="37">
        <f>SUM(一般接種!E27+一般接種!H27+一般接種!K27+医療従事者等!D25)</f>
        <v>1646457</v>
      </c>
      <c r="F28" s="34">
        <f t="shared" si="2"/>
        <v>0.8163746268205283</v>
      </c>
      <c r="G28" s="32">
        <f t="shared" si="5"/>
        <v>1183737</v>
      </c>
      <c r="H28" s="34">
        <f t="shared" si="3"/>
        <v>0.58694083819295106</v>
      </c>
      <c r="I28" s="38">
        <v>15416</v>
      </c>
      <c r="J28" s="38">
        <v>84763</v>
      </c>
      <c r="K28" s="38">
        <v>465441</v>
      </c>
      <c r="L28" s="38">
        <v>402183</v>
      </c>
      <c r="M28" s="38">
        <v>189860</v>
      </c>
      <c r="N28" s="38">
        <v>26074</v>
      </c>
      <c r="P28" s="1">
        <v>2016791</v>
      </c>
    </row>
    <row r="29" spans="1:16" x14ac:dyDescent="0.45">
      <c r="A29" s="36" t="s">
        <v>35</v>
      </c>
      <c r="B29" s="32">
        <f t="shared" si="4"/>
        <v>8270505</v>
      </c>
      <c r="C29" s="37">
        <f>SUM(一般接種!D28+一般接種!G28+一般接種!J28+医療従事者等!C26)</f>
        <v>3124925</v>
      </c>
      <c r="D29" s="33">
        <f t="shared" si="1"/>
        <v>0.84772235273692031</v>
      </c>
      <c r="E29" s="37">
        <f>SUM(一般接種!E28+一般接種!H28+一般接種!K28+医療従事者等!D26)</f>
        <v>3081919</v>
      </c>
      <c r="F29" s="34">
        <f t="shared" si="2"/>
        <v>0.83605578553873028</v>
      </c>
      <c r="G29" s="32">
        <f t="shared" si="5"/>
        <v>2063661</v>
      </c>
      <c r="H29" s="34">
        <f t="shared" si="3"/>
        <v>0.55982513441808224</v>
      </c>
      <c r="I29" s="38">
        <v>23399</v>
      </c>
      <c r="J29" s="38">
        <v>113579</v>
      </c>
      <c r="K29" s="38">
        <v>651652</v>
      </c>
      <c r="L29" s="38">
        <v>748969</v>
      </c>
      <c r="M29" s="38">
        <v>446810</v>
      </c>
      <c r="N29" s="38">
        <v>79252</v>
      </c>
      <c r="P29" s="1">
        <v>3686260</v>
      </c>
    </row>
    <row r="30" spans="1:16" x14ac:dyDescent="0.45">
      <c r="A30" s="36" t="s">
        <v>36</v>
      </c>
      <c r="B30" s="32">
        <f t="shared" si="4"/>
        <v>15840367</v>
      </c>
      <c r="C30" s="37">
        <f>SUM(一般接種!D29+一般接種!G29+一般接種!J29+医療従事者等!C27)</f>
        <v>5993587</v>
      </c>
      <c r="D30" s="33">
        <f t="shared" si="1"/>
        <v>0.79292816507166086</v>
      </c>
      <c r="E30" s="37">
        <f>SUM(一般接種!E29+一般接種!H29+一般接種!K29+医療従事者等!D27)</f>
        <v>5877472</v>
      </c>
      <c r="F30" s="34">
        <f t="shared" si="2"/>
        <v>0.77756660380838127</v>
      </c>
      <c r="G30" s="32">
        <f t="shared" si="5"/>
        <v>3969308</v>
      </c>
      <c r="H30" s="34">
        <f t="shared" si="3"/>
        <v>0.52512395482776242</v>
      </c>
      <c r="I30" s="38">
        <v>42880</v>
      </c>
      <c r="J30" s="38">
        <v>370147</v>
      </c>
      <c r="K30" s="38">
        <v>1344646</v>
      </c>
      <c r="L30" s="38">
        <v>1354238</v>
      </c>
      <c r="M30" s="38">
        <v>747060</v>
      </c>
      <c r="N30" s="38">
        <v>110337</v>
      </c>
      <c r="P30" s="1">
        <v>7558802</v>
      </c>
    </row>
    <row r="31" spans="1:16" x14ac:dyDescent="0.45">
      <c r="A31" s="36" t="s">
        <v>37</v>
      </c>
      <c r="B31" s="32">
        <f t="shared" si="4"/>
        <v>3923583</v>
      </c>
      <c r="C31" s="37">
        <f>SUM(一般接種!D30+一般接種!G30+一般接種!J30+医療従事者等!C28)</f>
        <v>1474983</v>
      </c>
      <c r="D31" s="33">
        <f t="shared" si="1"/>
        <v>0.81918150883309993</v>
      </c>
      <c r="E31" s="37">
        <f>SUM(一般接種!E30+一般接種!H30+一般接種!K30+医療従事者等!D28)</f>
        <v>1456111</v>
      </c>
      <c r="F31" s="34">
        <f t="shared" si="2"/>
        <v>0.80870030773810553</v>
      </c>
      <c r="G31" s="32">
        <f t="shared" si="5"/>
        <v>992489</v>
      </c>
      <c r="H31" s="34">
        <f t="shared" si="3"/>
        <v>0.55121220822223349</v>
      </c>
      <c r="I31" s="38">
        <v>16773</v>
      </c>
      <c r="J31" s="38">
        <v>67130</v>
      </c>
      <c r="K31" s="38">
        <v>346042</v>
      </c>
      <c r="L31" s="38">
        <v>352392</v>
      </c>
      <c r="M31" s="38">
        <v>190953</v>
      </c>
      <c r="N31" s="38">
        <v>19199</v>
      </c>
      <c r="P31" s="1">
        <v>1800557</v>
      </c>
    </row>
    <row r="32" spans="1:16" x14ac:dyDescent="0.45">
      <c r="A32" s="36" t="s">
        <v>38</v>
      </c>
      <c r="B32" s="32">
        <f t="shared" si="4"/>
        <v>3062884</v>
      </c>
      <c r="C32" s="37">
        <f>SUM(一般接種!D31+一般接種!G31+一般接種!J31+医療従事者等!C29)</f>
        <v>1154438</v>
      </c>
      <c r="D32" s="33">
        <f t="shared" si="1"/>
        <v>0.81364745782302905</v>
      </c>
      <c r="E32" s="37">
        <f>SUM(一般接種!E31+一般接種!H31+一般接種!K31+医療従事者等!D29)</f>
        <v>1140237</v>
      </c>
      <c r="F32" s="34">
        <f t="shared" si="2"/>
        <v>0.8036385984918698</v>
      </c>
      <c r="G32" s="32">
        <f t="shared" si="5"/>
        <v>768209</v>
      </c>
      <c r="H32" s="34">
        <f t="shared" si="3"/>
        <v>0.54143340736078627</v>
      </c>
      <c r="I32" s="38">
        <v>8683</v>
      </c>
      <c r="J32" s="38">
        <v>52506</v>
      </c>
      <c r="K32" s="38">
        <v>238230</v>
      </c>
      <c r="L32" s="38">
        <v>284967</v>
      </c>
      <c r="M32" s="38">
        <v>158364</v>
      </c>
      <c r="N32" s="38">
        <v>25459</v>
      </c>
      <c r="P32" s="1">
        <v>1418843</v>
      </c>
    </row>
    <row r="33" spans="1:16" x14ac:dyDescent="0.45">
      <c r="A33" s="36" t="s">
        <v>39</v>
      </c>
      <c r="B33" s="32">
        <f t="shared" si="4"/>
        <v>5320604</v>
      </c>
      <c r="C33" s="37">
        <f>SUM(一般接種!D32+一般接種!G32+一般接種!J32+医療従事者等!C30)</f>
        <v>2023676</v>
      </c>
      <c r="D33" s="33">
        <f t="shared" si="1"/>
        <v>0.79970061749617272</v>
      </c>
      <c r="E33" s="37">
        <f>SUM(一般接種!E32+一般接種!H32+一般接種!K32+医療従事者等!D30)</f>
        <v>1988360</v>
      </c>
      <c r="F33" s="34">
        <f t="shared" si="2"/>
        <v>0.78574471397827028</v>
      </c>
      <c r="G33" s="32">
        <f t="shared" si="5"/>
        <v>1308568</v>
      </c>
      <c r="H33" s="34">
        <f t="shared" si="3"/>
        <v>0.51710977332128849</v>
      </c>
      <c r="I33" s="38">
        <v>25747</v>
      </c>
      <c r="J33" s="38">
        <v>93622</v>
      </c>
      <c r="K33" s="38">
        <v>446648</v>
      </c>
      <c r="L33" s="38">
        <v>469147</v>
      </c>
      <c r="M33" s="38">
        <v>245476</v>
      </c>
      <c r="N33" s="38">
        <v>27928</v>
      </c>
      <c r="P33" s="1">
        <v>2530542</v>
      </c>
    </row>
    <row r="34" spans="1:16" x14ac:dyDescent="0.45">
      <c r="A34" s="36" t="s">
        <v>40</v>
      </c>
      <c r="B34" s="32">
        <f t="shared" si="4"/>
        <v>17971562</v>
      </c>
      <c r="C34" s="37">
        <f>SUM(一般接種!D33+一般接種!G33+一般接種!J33+医療従事者等!C31)</f>
        <v>6886602</v>
      </c>
      <c r="D34" s="33">
        <f t="shared" si="1"/>
        <v>0.77907047120592987</v>
      </c>
      <c r="E34" s="37">
        <f>SUM(一般接種!E33+一般接種!H33+一般接種!K33+医療従事者等!D31)</f>
        <v>6789891</v>
      </c>
      <c r="F34" s="34">
        <f t="shared" si="2"/>
        <v>0.76812970762749211</v>
      </c>
      <c r="G34" s="32">
        <f t="shared" si="5"/>
        <v>4295069</v>
      </c>
      <c r="H34" s="34">
        <f t="shared" si="3"/>
        <v>0.48589441203252082</v>
      </c>
      <c r="I34" s="38">
        <v>63526</v>
      </c>
      <c r="J34" s="38">
        <v>364311</v>
      </c>
      <c r="K34" s="38">
        <v>1501740</v>
      </c>
      <c r="L34" s="38">
        <v>1533509</v>
      </c>
      <c r="M34" s="38">
        <v>740974</v>
      </c>
      <c r="N34" s="38">
        <v>91009</v>
      </c>
      <c r="P34" s="1">
        <v>8839511</v>
      </c>
    </row>
    <row r="35" spans="1:16" x14ac:dyDescent="0.45">
      <c r="A35" s="36" t="s">
        <v>41</v>
      </c>
      <c r="B35" s="32">
        <f t="shared" si="4"/>
        <v>11702363</v>
      </c>
      <c r="C35" s="37">
        <f>SUM(一般接種!D34+一般接種!G34+一般接種!J34+医療従事者等!C32)</f>
        <v>4423814</v>
      </c>
      <c r="D35" s="33">
        <f t="shared" si="1"/>
        <v>0.8008896331666252</v>
      </c>
      <c r="E35" s="37">
        <f>SUM(一般接種!E34+一般接種!H34+一般接種!K34+医療従事者等!D32)</f>
        <v>4365698</v>
      </c>
      <c r="F35" s="34">
        <f t="shared" si="2"/>
        <v>0.79036828169906537</v>
      </c>
      <c r="G35" s="32">
        <f t="shared" si="5"/>
        <v>2912851</v>
      </c>
      <c r="H35" s="34">
        <f t="shared" si="3"/>
        <v>0.52734409015818418</v>
      </c>
      <c r="I35" s="38">
        <v>43950</v>
      </c>
      <c r="J35" s="38">
        <v>239569</v>
      </c>
      <c r="K35" s="38">
        <v>1002709</v>
      </c>
      <c r="L35" s="38">
        <v>1028567</v>
      </c>
      <c r="M35" s="38">
        <v>531082</v>
      </c>
      <c r="N35" s="38">
        <v>66974</v>
      </c>
      <c r="P35" s="1">
        <v>5523625</v>
      </c>
    </row>
    <row r="36" spans="1:16" x14ac:dyDescent="0.45">
      <c r="A36" s="36" t="s">
        <v>42</v>
      </c>
      <c r="B36" s="32">
        <f t="shared" si="4"/>
        <v>2931984</v>
      </c>
      <c r="C36" s="37">
        <f>SUM(一般接種!D35+一般接種!G35+一般接種!J35+医療従事者等!C33)</f>
        <v>1091872</v>
      </c>
      <c r="D36" s="33">
        <f t="shared" si="1"/>
        <v>0.81195830566377569</v>
      </c>
      <c r="E36" s="37">
        <f>SUM(一般接種!E35+一般接種!H35+一般接種!K35+医療従事者等!D33)</f>
        <v>1079358</v>
      </c>
      <c r="F36" s="34">
        <f t="shared" si="2"/>
        <v>0.80265241061648396</v>
      </c>
      <c r="G36" s="32">
        <f t="shared" si="5"/>
        <v>760754</v>
      </c>
      <c r="H36" s="34">
        <f t="shared" si="3"/>
        <v>0.56572613719093445</v>
      </c>
      <c r="I36" s="38">
        <v>7445</v>
      </c>
      <c r="J36" s="38">
        <v>53439</v>
      </c>
      <c r="K36" s="38">
        <v>306086</v>
      </c>
      <c r="L36" s="38">
        <v>251846</v>
      </c>
      <c r="M36" s="38">
        <v>128803</v>
      </c>
      <c r="N36" s="38">
        <v>13135</v>
      </c>
      <c r="P36" s="1">
        <v>1344739</v>
      </c>
    </row>
    <row r="37" spans="1:16" x14ac:dyDescent="0.45">
      <c r="A37" s="36" t="s">
        <v>43</v>
      </c>
      <c r="B37" s="32">
        <f t="shared" si="4"/>
        <v>2034675</v>
      </c>
      <c r="C37" s="37">
        <f>SUM(一般接種!D36+一般接種!G36+一般接種!J36+医療従事者等!C34)</f>
        <v>748544</v>
      </c>
      <c r="D37" s="33">
        <f t="shared" si="1"/>
        <v>0.79258644349196128</v>
      </c>
      <c r="E37" s="37">
        <f>SUM(一般接種!E36+一般接種!H36+一般接種!K36+医療従事者等!D34)</f>
        <v>738667</v>
      </c>
      <c r="F37" s="34">
        <f t="shared" si="2"/>
        <v>0.7821283056906162</v>
      </c>
      <c r="G37" s="32">
        <f t="shared" si="5"/>
        <v>547464</v>
      </c>
      <c r="H37" s="34">
        <f t="shared" si="3"/>
        <v>0.57967540278177787</v>
      </c>
      <c r="I37" s="38">
        <v>7665</v>
      </c>
      <c r="J37" s="38">
        <v>43937</v>
      </c>
      <c r="K37" s="38">
        <v>210937</v>
      </c>
      <c r="L37" s="38">
        <v>195751</v>
      </c>
      <c r="M37" s="38">
        <v>81695</v>
      </c>
      <c r="N37" s="38">
        <v>7479</v>
      </c>
      <c r="P37" s="1">
        <v>944432</v>
      </c>
    </row>
    <row r="38" spans="1:16" x14ac:dyDescent="0.45">
      <c r="A38" s="36" t="s">
        <v>44</v>
      </c>
      <c r="B38" s="32">
        <f t="shared" si="4"/>
        <v>1189788</v>
      </c>
      <c r="C38" s="37">
        <f>SUM(一般接種!D37+一般接種!G37+一般接種!J37+医療従事者等!C35)</f>
        <v>441918</v>
      </c>
      <c r="D38" s="33">
        <f t="shared" si="1"/>
        <v>0.79369167438953425</v>
      </c>
      <c r="E38" s="37">
        <f>SUM(一般接種!E37+一般接種!H37+一般接種!K37+医療従事者等!D35)</f>
        <v>435508</v>
      </c>
      <c r="F38" s="34">
        <f t="shared" si="2"/>
        <v>0.78217921363247767</v>
      </c>
      <c r="G38" s="32">
        <f t="shared" si="5"/>
        <v>312362</v>
      </c>
      <c r="H38" s="34">
        <f t="shared" si="3"/>
        <v>0.56100706193380601</v>
      </c>
      <c r="I38" s="38">
        <v>4891</v>
      </c>
      <c r="J38" s="38">
        <v>23025</v>
      </c>
      <c r="K38" s="38">
        <v>107809</v>
      </c>
      <c r="L38" s="38">
        <v>110270</v>
      </c>
      <c r="M38" s="38">
        <v>58995</v>
      </c>
      <c r="N38" s="38">
        <v>7372</v>
      </c>
      <c r="P38" s="1">
        <v>556788</v>
      </c>
    </row>
    <row r="39" spans="1:16" x14ac:dyDescent="0.45">
      <c r="A39" s="36" t="s">
        <v>45</v>
      </c>
      <c r="B39" s="32">
        <f t="shared" si="4"/>
        <v>1493160</v>
      </c>
      <c r="C39" s="37">
        <f>SUM(一般接種!D38+一般接種!G38+一般接種!J38+医療従事者等!C36)</f>
        <v>560955</v>
      </c>
      <c r="D39" s="33">
        <f t="shared" si="1"/>
        <v>0.83374330239367433</v>
      </c>
      <c r="E39" s="37">
        <f>SUM(一般接種!E38+一般接種!H38+一般接種!K38+医療従事者等!D36)</f>
        <v>549655</v>
      </c>
      <c r="F39" s="34">
        <f t="shared" si="2"/>
        <v>0.81694819526913043</v>
      </c>
      <c r="G39" s="32">
        <f t="shared" si="5"/>
        <v>382550</v>
      </c>
      <c r="H39" s="34">
        <f t="shared" si="3"/>
        <v>0.56858125933577586</v>
      </c>
      <c r="I39" s="38">
        <v>4862</v>
      </c>
      <c r="J39" s="38">
        <v>30225</v>
      </c>
      <c r="K39" s="38">
        <v>111007</v>
      </c>
      <c r="L39" s="38">
        <v>142101</v>
      </c>
      <c r="M39" s="38">
        <v>81387</v>
      </c>
      <c r="N39" s="38">
        <v>12968</v>
      </c>
      <c r="P39" s="1">
        <v>672815</v>
      </c>
    </row>
    <row r="40" spans="1:16" x14ac:dyDescent="0.45">
      <c r="A40" s="36" t="s">
        <v>46</v>
      </c>
      <c r="B40" s="32">
        <f t="shared" si="4"/>
        <v>4010328</v>
      </c>
      <c r="C40" s="37">
        <f>SUM(一般接種!D39+一般接種!G39+一般接種!J39+医療従事者等!C37)</f>
        <v>1509679</v>
      </c>
      <c r="D40" s="33">
        <f t="shared" si="1"/>
        <v>0.79717297209670968</v>
      </c>
      <c r="E40" s="37">
        <f>SUM(一般接種!E39+一般接種!H39+一般接種!K39+医療従事者等!D37)</f>
        <v>1477577</v>
      </c>
      <c r="F40" s="34">
        <f t="shared" si="2"/>
        <v>0.7802217879375285</v>
      </c>
      <c r="G40" s="32">
        <f t="shared" si="5"/>
        <v>1023072</v>
      </c>
      <c r="H40" s="34">
        <f t="shared" si="3"/>
        <v>0.54022434365777428</v>
      </c>
      <c r="I40" s="38">
        <v>21858</v>
      </c>
      <c r="J40" s="38">
        <v>137516</v>
      </c>
      <c r="K40" s="38">
        <v>361548</v>
      </c>
      <c r="L40" s="38">
        <v>317042</v>
      </c>
      <c r="M40" s="38">
        <v>162011</v>
      </c>
      <c r="N40" s="38">
        <v>23097</v>
      </c>
      <c r="P40" s="1">
        <v>1893791</v>
      </c>
    </row>
    <row r="41" spans="1:16" x14ac:dyDescent="0.45">
      <c r="A41" s="36" t="s">
        <v>47</v>
      </c>
      <c r="B41" s="32">
        <f t="shared" si="4"/>
        <v>5979798</v>
      </c>
      <c r="C41" s="37">
        <f>SUM(一般接種!D40+一般接種!G40+一般接種!J40+医療従事者等!C38)</f>
        <v>2236829</v>
      </c>
      <c r="D41" s="33">
        <f t="shared" si="1"/>
        <v>0.79533592444691126</v>
      </c>
      <c r="E41" s="37">
        <f>SUM(一般接種!E40+一般接種!H40+一般接種!K40+医療従事者等!D38)</f>
        <v>2204708</v>
      </c>
      <c r="F41" s="34">
        <f t="shared" si="2"/>
        <v>0.78391485237159431</v>
      </c>
      <c r="G41" s="32">
        <f t="shared" si="5"/>
        <v>1538261</v>
      </c>
      <c r="H41" s="34">
        <f t="shared" si="3"/>
        <v>0.54695027401541652</v>
      </c>
      <c r="I41" s="38">
        <v>22358</v>
      </c>
      <c r="J41" s="38">
        <v>120812</v>
      </c>
      <c r="K41" s="38">
        <v>543349</v>
      </c>
      <c r="L41" s="38">
        <v>529311</v>
      </c>
      <c r="M41" s="38">
        <v>288980</v>
      </c>
      <c r="N41" s="38">
        <v>33451</v>
      </c>
      <c r="P41" s="1">
        <v>2812433</v>
      </c>
    </row>
    <row r="42" spans="1:16" x14ac:dyDescent="0.45">
      <c r="A42" s="36" t="s">
        <v>48</v>
      </c>
      <c r="B42" s="32">
        <f t="shared" si="4"/>
        <v>3042331</v>
      </c>
      <c r="C42" s="37">
        <f>SUM(一般接種!D41+一般接種!G41+一般接種!J41+医療従事者等!C39)</f>
        <v>1118038</v>
      </c>
      <c r="D42" s="33">
        <f t="shared" si="1"/>
        <v>0.82444491965990963</v>
      </c>
      <c r="E42" s="37">
        <f>SUM(一般接種!E41+一般接種!H41+一般接種!K41+医療従事者等!D39)</f>
        <v>1092833</v>
      </c>
      <c r="F42" s="34">
        <f t="shared" si="2"/>
        <v>0.80585866928199035</v>
      </c>
      <c r="G42" s="32">
        <f t="shared" si="5"/>
        <v>831460</v>
      </c>
      <c r="H42" s="34">
        <f t="shared" si="3"/>
        <v>0.61312135446239613</v>
      </c>
      <c r="I42" s="38">
        <v>44681</v>
      </c>
      <c r="J42" s="38">
        <v>46393</v>
      </c>
      <c r="K42" s="38">
        <v>286540</v>
      </c>
      <c r="L42" s="38">
        <v>309224</v>
      </c>
      <c r="M42" s="38">
        <v>132329</v>
      </c>
      <c r="N42" s="38">
        <v>12293</v>
      </c>
      <c r="P42" s="1">
        <v>1356110</v>
      </c>
    </row>
    <row r="43" spans="1:16" x14ac:dyDescent="0.45">
      <c r="A43" s="36" t="s">
        <v>49</v>
      </c>
      <c r="B43" s="32">
        <f t="shared" si="4"/>
        <v>1616166</v>
      </c>
      <c r="C43" s="37">
        <f>SUM(一般接種!D42+一般接種!G42+一般接種!J42+医療従事者等!C40)</f>
        <v>598326</v>
      </c>
      <c r="D43" s="33">
        <f t="shared" si="1"/>
        <v>0.81410546854271526</v>
      </c>
      <c r="E43" s="37">
        <f>SUM(一般接種!E42+一般接種!H42+一般接種!K42+医療従事者等!D40)</f>
        <v>589765</v>
      </c>
      <c r="F43" s="34">
        <f t="shared" si="2"/>
        <v>0.80245704123687489</v>
      </c>
      <c r="G43" s="32">
        <f t="shared" si="5"/>
        <v>428075</v>
      </c>
      <c r="H43" s="34">
        <f t="shared" si="3"/>
        <v>0.5824553812577471</v>
      </c>
      <c r="I43" s="38">
        <v>7884</v>
      </c>
      <c r="J43" s="38">
        <v>39402</v>
      </c>
      <c r="K43" s="38">
        <v>150119</v>
      </c>
      <c r="L43" s="38">
        <v>158962</v>
      </c>
      <c r="M43" s="38">
        <v>65901</v>
      </c>
      <c r="N43" s="38">
        <v>5807</v>
      </c>
      <c r="P43" s="1">
        <v>734949</v>
      </c>
    </row>
    <row r="44" spans="1:16" x14ac:dyDescent="0.45">
      <c r="A44" s="36" t="s">
        <v>50</v>
      </c>
      <c r="B44" s="32">
        <f t="shared" si="4"/>
        <v>2083788</v>
      </c>
      <c r="C44" s="37">
        <f>SUM(一般接種!D43+一般接種!G43+一般接種!J43+医療従事者等!C41)</f>
        <v>777495</v>
      </c>
      <c r="D44" s="33">
        <f t="shared" si="1"/>
        <v>0.79833472978634268</v>
      </c>
      <c r="E44" s="37">
        <f>SUM(一般接種!E43+一般接種!H43+一般接種!K43+医療従事者等!D41)</f>
        <v>767457</v>
      </c>
      <c r="F44" s="34">
        <f t="shared" si="2"/>
        <v>0.78802767441287369</v>
      </c>
      <c r="G44" s="32">
        <f t="shared" si="5"/>
        <v>538836</v>
      </c>
      <c r="H44" s="34">
        <f t="shared" si="3"/>
        <v>0.55327878952167375</v>
      </c>
      <c r="I44" s="38">
        <v>9367</v>
      </c>
      <c r="J44" s="38">
        <v>47914</v>
      </c>
      <c r="K44" s="38">
        <v>170153</v>
      </c>
      <c r="L44" s="38">
        <v>186549</v>
      </c>
      <c r="M44" s="38">
        <v>111538</v>
      </c>
      <c r="N44" s="38">
        <v>13315</v>
      </c>
      <c r="P44" s="1">
        <v>973896</v>
      </c>
    </row>
    <row r="45" spans="1:16" x14ac:dyDescent="0.45">
      <c r="A45" s="36" t="s">
        <v>51</v>
      </c>
      <c r="B45" s="32">
        <f t="shared" si="4"/>
        <v>2983365</v>
      </c>
      <c r="C45" s="37">
        <f>SUM(一般接種!D44+一般接種!G44+一般接種!J44+医療従事者等!C42)</f>
        <v>1110380</v>
      </c>
      <c r="D45" s="33">
        <f t="shared" si="1"/>
        <v>0.81873207793136649</v>
      </c>
      <c r="E45" s="37">
        <f>SUM(一般接種!E44+一般接種!H44+一般接種!K44+医療従事者等!D42)</f>
        <v>1096396</v>
      </c>
      <c r="F45" s="34">
        <f t="shared" si="2"/>
        <v>0.80842105884079196</v>
      </c>
      <c r="G45" s="32">
        <f t="shared" si="5"/>
        <v>776589</v>
      </c>
      <c r="H45" s="34">
        <f t="shared" si="3"/>
        <v>0.5726132726351717</v>
      </c>
      <c r="I45" s="38">
        <v>12424</v>
      </c>
      <c r="J45" s="38">
        <v>57176</v>
      </c>
      <c r="K45" s="38">
        <v>277222</v>
      </c>
      <c r="L45" s="38">
        <v>269895</v>
      </c>
      <c r="M45" s="38">
        <v>139913</v>
      </c>
      <c r="N45" s="38">
        <v>19959</v>
      </c>
      <c r="P45" s="1">
        <v>1356219</v>
      </c>
    </row>
    <row r="46" spans="1:16" x14ac:dyDescent="0.45">
      <c r="A46" s="36" t="s">
        <v>52</v>
      </c>
      <c r="B46" s="32">
        <f t="shared" si="4"/>
        <v>1511260</v>
      </c>
      <c r="C46" s="37">
        <f>SUM(一般接種!D45+一般接種!G45+一般接種!J45+医療従事者等!C43)</f>
        <v>564065</v>
      </c>
      <c r="D46" s="33">
        <f t="shared" si="1"/>
        <v>0.80446598313953732</v>
      </c>
      <c r="E46" s="37">
        <f>SUM(一般接種!E45+一般接種!H45+一般接種!K45+医療従事者等!D43)</f>
        <v>555717</v>
      </c>
      <c r="F46" s="34">
        <f t="shared" si="2"/>
        <v>0.79256011763246126</v>
      </c>
      <c r="G46" s="32">
        <f t="shared" si="5"/>
        <v>391478</v>
      </c>
      <c r="H46" s="34">
        <f t="shared" si="3"/>
        <v>0.55832348071144244</v>
      </c>
      <c r="I46" s="38">
        <v>10591</v>
      </c>
      <c r="J46" s="38">
        <v>33413</v>
      </c>
      <c r="K46" s="38">
        <v>140588</v>
      </c>
      <c r="L46" s="38">
        <v>124822</v>
      </c>
      <c r="M46" s="38">
        <v>73100</v>
      </c>
      <c r="N46" s="38">
        <v>8964</v>
      </c>
      <c r="P46" s="1">
        <v>701167</v>
      </c>
    </row>
    <row r="47" spans="1:16" x14ac:dyDescent="0.45">
      <c r="A47" s="36" t="s">
        <v>53</v>
      </c>
      <c r="B47" s="32">
        <f t="shared" si="4"/>
        <v>10903450</v>
      </c>
      <c r="C47" s="37">
        <f>SUM(一般接種!D46+一般接種!G46+一般接種!J46+医療従事者等!C44)</f>
        <v>4123419</v>
      </c>
      <c r="D47" s="33">
        <f t="shared" si="1"/>
        <v>0.80469988310301965</v>
      </c>
      <c r="E47" s="37">
        <f>SUM(一般接種!E46+一般接種!H46+一般接種!K46+医療従事者等!D44)</f>
        <v>4032857</v>
      </c>
      <c r="F47" s="34">
        <f t="shared" si="2"/>
        <v>0.78702638671238467</v>
      </c>
      <c r="G47" s="32">
        <f t="shared" si="5"/>
        <v>2747174</v>
      </c>
      <c r="H47" s="34">
        <f t="shared" si="3"/>
        <v>0.53612077663309377</v>
      </c>
      <c r="I47" s="38">
        <v>42883</v>
      </c>
      <c r="J47" s="38">
        <v>227079</v>
      </c>
      <c r="K47" s="38">
        <v>923751</v>
      </c>
      <c r="L47" s="38">
        <v>1015710</v>
      </c>
      <c r="M47" s="38">
        <v>482144</v>
      </c>
      <c r="N47" s="38">
        <v>55607</v>
      </c>
      <c r="P47" s="1">
        <v>5124170</v>
      </c>
    </row>
    <row r="48" spans="1:16" x14ac:dyDescent="0.45">
      <c r="A48" s="36" t="s">
        <v>54</v>
      </c>
      <c r="B48" s="32">
        <f t="shared" si="4"/>
        <v>1748758</v>
      </c>
      <c r="C48" s="37">
        <f>SUM(一般接種!D47+一般接種!G47+一般接種!J47+医療従事者等!C45)</f>
        <v>655726</v>
      </c>
      <c r="D48" s="33">
        <f t="shared" si="1"/>
        <v>0.80140353107102957</v>
      </c>
      <c r="E48" s="37">
        <f>SUM(一般接種!E47+一般接種!H47+一般接種!K47+医療従事者等!D45)</f>
        <v>646326</v>
      </c>
      <c r="F48" s="34">
        <f t="shared" si="2"/>
        <v>0.78991520638653079</v>
      </c>
      <c r="G48" s="32">
        <f t="shared" si="5"/>
        <v>446706</v>
      </c>
      <c r="H48" s="34">
        <f t="shared" si="3"/>
        <v>0.54594718792699293</v>
      </c>
      <c r="I48" s="38">
        <v>8392</v>
      </c>
      <c r="J48" s="38">
        <v>56396</v>
      </c>
      <c r="K48" s="38">
        <v>164991</v>
      </c>
      <c r="L48" s="38">
        <v>145573</v>
      </c>
      <c r="M48" s="38">
        <v>62537</v>
      </c>
      <c r="N48" s="38">
        <v>8817</v>
      </c>
      <c r="P48" s="1">
        <v>818222</v>
      </c>
    </row>
    <row r="49" spans="1:16" x14ac:dyDescent="0.45">
      <c r="A49" s="36" t="s">
        <v>55</v>
      </c>
      <c r="B49" s="32">
        <f t="shared" si="4"/>
        <v>2967948</v>
      </c>
      <c r="C49" s="37">
        <f>SUM(一般接種!D48+一般接種!G48+一般接種!J48+医療従事者等!C46)</f>
        <v>1094235</v>
      </c>
      <c r="D49" s="33">
        <f t="shared" si="1"/>
        <v>0.81907618467324084</v>
      </c>
      <c r="E49" s="37">
        <f>SUM(一般接種!E48+一般接種!H48+一般接種!K48+医療従事者等!D46)</f>
        <v>1076010</v>
      </c>
      <c r="F49" s="34">
        <f t="shared" si="2"/>
        <v>0.80543408451589815</v>
      </c>
      <c r="G49" s="32">
        <f t="shared" si="5"/>
        <v>797703</v>
      </c>
      <c r="H49" s="34">
        <f t="shared" si="3"/>
        <v>0.59711079406379641</v>
      </c>
      <c r="I49" s="38">
        <v>14753</v>
      </c>
      <c r="J49" s="38">
        <v>65572</v>
      </c>
      <c r="K49" s="38">
        <v>275158</v>
      </c>
      <c r="L49" s="38">
        <v>300249</v>
      </c>
      <c r="M49" s="38">
        <v>130217</v>
      </c>
      <c r="N49" s="38">
        <v>11754</v>
      </c>
      <c r="P49" s="1">
        <v>1335938</v>
      </c>
    </row>
    <row r="50" spans="1:16" x14ac:dyDescent="0.45">
      <c r="A50" s="36" t="s">
        <v>56</v>
      </c>
      <c r="B50" s="32">
        <f t="shared" si="4"/>
        <v>3948629</v>
      </c>
      <c r="C50" s="37">
        <f>SUM(一般接種!D49+一般接種!G49+一般接種!J49+医療従事者等!C47)</f>
        <v>1453963</v>
      </c>
      <c r="D50" s="33">
        <f t="shared" si="1"/>
        <v>0.8267518458813462</v>
      </c>
      <c r="E50" s="37">
        <f>SUM(一般接種!E49+一般接種!H49+一般接種!K49+医療従事者等!D47)</f>
        <v>1435139</v>
      </c>
      <c r="F50" s="34">
        <f t="shared" si="2"/>
        <v>0.81604815070693626</v>
      </c>
      <c r="G50" s="32">
        <f t="shared" si="5"/>
        <v>1059527</v>
      </c>
      <c r="H50" s="34">
        <f t="shared" si="3"/>
        <v>0.60246780902342434</v>
      </c>
      <c r="I50" s="38">
        <v>20954</v>
      </c>
      <c r="J50" s="38">
        <v>77540</v>
      </c>
      <c r="K50" s="38">
        <v>343597</v>
      </c>
      <c r="L50" s="38">
        <v>428178</v>
      </c>
      <c r="M50" s="38">
        <v>173709</v>
      </c>
      <c r="N50" s="38">
        <v>15549</v>
      </c>
      <c r="P50" s="1">
        <v>1758645</v>
      </c>
    </row>
    <row r="51" spans="1:16" x14ac:dyDescent="0.45">
      <c r="A51" s="36" t="s">
        <v>57</v>
      </c>
      <c r="B51" s="32">
        <f t="shared" si="4"/>
        <v>2463526</v>
      </c>
      <c r="C51" s="37">
        <f>SUM(一般接種!D50+一般接種!G50+一般接種!J50+医療従事者等!C48)</f>
        <v>922846</v>
      </c>
      <c r="D51" s="33">
        <f t="shared" si="1"/>
        <v>0.80827963609960574</v>
      </c>
      <c r="E51" s="37">
        <f>SUM(一般接種!E50+一般接種!H50+一般接種!K50+医療従事者等!D48)</f>
        <v>905634</v>
      </c>
      <c r="F51" s="34">
        <f t="shared" si="2"/>
        <v>0.79320441326010016</v>
      </c>
      <c r="G51" s="32">
        <f t="shared" si="5"/>
        <v>635046</v>
      </c>
      <c r="H51" s="34">
        <f t="shared" si="3"/>
        <v>0.55620845708440003</v>
      </c>
      <c r="I51" s="38">
        <v>19307</v>
      </c>
      <c r="J51" s="38">
        <v>50694</v>
      </c>
      <c r="K51" s="38">
        <v>216179</v>
      </c>
      <c r="L51" s="38">
        <v>218277</v>
      </c>
      <c r="M51" s="38">
        <v>115744</v>
      </c>
      <c r="N51" s="38">
        <v>14845</v>
      </c>
      <c r="P51" s="1">
        <v>1141741</v>
      </c>
    </row>
    <row r="52" spans="1:16" x14ac:dyDescent="0.45">
      <c r="A52" s="36" t="s">
        <v>58</v>
      </c>
      <c r="B52" s="32">
        <f t="shared" si="4"/>
        <v>2316053</v>
      </c>
      <c r="C52" s="37">
        <f>SUM(一般接種!D51+一般接種!G51+一般接種!J51+医療従事者等!C49)</f>
        <v>867130</v>
      </c>
      <c r="D52" s="33">
        <f t="shared" si="1"/>
        <v>0.7975508649876154</v>
      </c>
      <c r="E52" s="37">
        <f>SUM(一般接種!E51+一般接種!H51+一般接種!K51+医療従事者等!D49)</f>
        <v>853179</v>
      </c>
      <c r="F52" s="34">
        <f t="shared" si="2"/>
        <v>0.78471930326394979</v>
      </c>
      <c r="G52" s="32">
        <f t="shared" si="5"/>
        <v>595744</v>
      </c>
      <c r="H52" s="34">
        <f t="shared" si="3"/>
        <v>0.54794107286241045</v>
      </c>
      <c r="I52" s="38">
        <v>10934</v>
      </c>
      <c r="J52" s="38">
        <v>46143</v>
      </c>
      <c r="K52" s="38">
        <v>186302</v>
      </c>
      <c r="L52" s="38">
        <v>214140</v>
      </c>
      <c r="M52" s="38">
        <v>121241</v>
      </c>
      <c r="N52" s="38">
        <v>16984</v>
      </c>
      <c r="P52" s="1">
        <v>1087241</v>
      </c>
    </row>
    <row r="53" spans="1:16" x14ac:dyDescent="0.45">
      <c r="A53" s="36" t="s">
        <v>59</v>
      </c>
      <c r="B53" s="32">
        <f t="shared" si="4"/>
        <v>3522855</v>
      </c>
      <c r="C53" s="37">
        <f>SUM(一般接種!D52+一般接種!G52+一般接種!J52+医療従事者等!C50)</f>
        <v>1315118</v>
      </c>
      <c r="D53" s="33">
        <f t="shared" si="1"/>
        <v>0.81304740537502851</v>
      </c>
      <c r="E53" s="37">
        <f>SUM(一般接種!E52+一般接種!H52+一般接種!K52+医療従事者等!D50)</f>
        <v>1288832</v>
      </c>
      <c r="F53" s="34">
        <f t="shared" si="2"/>
        <v>0.79679657153526051</v>
      </c>
      <c r="G53" s="32">
        <f t="shared" si="5"/>
        <v>918905</v>
      </c>
      <c r="H53" s="34">
        <f t="shared" si="3"/>
        <v>0.56809603855786373</v>
      </c>
      <c r="I53" s="38">
        <v>17071</v>
      </c>
      <c r="J53" s="38">
        <v>70519</v>
      </c>
      <c r="K53" s="38">
        <v>341522</v>
      </c>
      <c r="L53" s="38">
        <v>301146</v>
      </c>
      <c r="M53" s="38">
        <v>168588</v>
      </c>
      <c r="N53" s="38">
        <v>20059</v>
      </c>
      <c r="P53" s="1">
        <v>1617517</v>
      </c>
    </row>
    <row r="54" spans="1:16" x14ac:dyDescent="0.45">
      <c r="A54" s="36" t="s">
        <v>60</v>
      </c>
      <c r="B54" s="32">
        <f t="shared" si="4"/>
        <v>2693681</v>
      </c>
      <c r="C54" s="37">
        <f>SUM(一般接種!D53+一般接種!G53+一般接種!J53+医療従事者等!C51)</f>
        <v>1055739</v>
      </c>
      <c r="D54" s="40">
        <f t="shared" si="1"/>
        <v>0.71087886619110396</v>
      </c>
      <c r="E54" s="37">
        <f>SUM(一般接種!E53+一般接種!H53+一般接種!K53+医療従事者等!D51)</f>
        <v>1033030</v>
      </c>
      <c r="F54" s="34">
        <f t="shared" si="2"/>
        <v>0.69558782534451813</v>
      </c>
      <c r="G54" s="32">
        <f t="shared" si="5"/>
        <v>604912</v>
      </c>
      <c r="H54" s="34">
        <f t="shared" si="3"/>
        <v>0.40731578231494064</v>
      </c>
      <c r="I54" s="38">
        <v>17053</v>
      </c>
      <c r="J54" s="38">
        <v>57850</v>
      </c>
      <c r="K54" s="38">
        <v>209643</v>
      </c>
      <c r="L54" s="38">
        <v>189850</v>
      </c>
      <c r="M54" s="38">
        <v>115335</v>
      </c>
      <c r="N54" s="38">
        <v>15181</v>
      </c>
      <c r="P54" s="1">
        <v>1485118</v>
      </c>
    </row>
    <row r="55" spans="1:16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6" x14ac:dyDescent="0.45">
      <c r="A56" s="87" t="s">
        <v>107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  <c r="L56" s="22"/>
      <c r="M56" s="22"/>
    </row>
    <row r="57" spans="1:16" x14ac:dyDescent="0.45">
      <c r="A57" s="22" t="s">
        <v>108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6" x14ac:dyDescent="0.45">
      <c r="A58" s="22" t="s">
        <v>109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1:16" x14ac:dyDescent="0.45">
      <c r="A59" s="24" t="s">
        <v>110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6" x14ac:dyDescent="0.45">
      <c r="A60" s="87" t="s">
        <v>111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57"/>
      <c r="M60" s="57"/>
    </row>
    <row r="61" spans="1:16" x14ac:dyDescent="0.45">
      <c r="A61" s="24" t="s">
        <v>112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  <c r="M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N3"/>
    <mergeCell ref="G4:N4"/>
    <mergeCell ref="I6:N6"/>
  </mergeCells>
  <phoneticPr fontId="2"/>
  <pageMargins left="0.7" right="0.7" top="0.75" bottom="0.75" header="0.3" footer="0.3"/>
  <pageSetup paperSize="9" scale="4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S3" sqref="S3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113</v>
      </c>
      <c r="B1" s="23"/>
      <c r="C1" s="24"/>
      <c r="D1" s="24"/>
    </row>
    <row r="2" spans="1:18" x14ac:dyDescent="0.45">
      <c r="B2"/>
      <c r="Q2" s="103" t="str">
        <f>'進捗状況 (都道府県別)'!H3</f>
        <v>（5月13日公表時点）</v>
      </c>
      <c r="R2" s="103"/>
    </row>
    <row r="3" spans="1:18" ht="37.5" customHeight="1" x14ac:dyDescent="0.45">
      <c r="A3" s="104" t="s">
        <v>3</v>
      </c>
      <c r="B3" s="107" t="s">
        <v>114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115</v>
      </c>
      <c r="N3" s="107"/>
      <c r="O3" s="107"/>
      <c r="P3" s="107"/>
      <c r="Q3" s="107"/>
      <c r="R3" s="107"/>
    </row>
    <row r="4" spans="1:18" ht="18.75" customHeight="1" x14ac:dyDescent="0.45">
      <c r="A4" s="105"/>
      <c r="B4" s="108" t="s">
        <v>13</v>
      </c>
      <c r="C4" s="109" t="s">
        <v>116</v>
      </c>
      <c r="D4" s="109"/>
      <c r="E4" s="109"/>
      <c r="F4" s="110" t="s">
        <v>117</v>
      </c>
      <c r="G4" s="111"/>
      <c r="H4" s="112"/>
      <c r="I4" s="110" t="s">
        <v>118</v>
      </c>
      <c r="J4" s="111"/>
      <c r="K4" s="112"/>
      <c r="M4" s="113" t="s">
        <v>119</v>
      </c>
      <c r="N4" s="113"/>
      <c r="O4" s="107" t="s">
        <v>120</v>
      </c>
      <c r="P4" s="107"/>
      <c r="Q4" s="109" t="s">
        <v>118</v>
      </c>
      <c r="R4" s="109"/>
    </row>
    <row r="5" spans="1:18" ht="36" x14ac:dyDescent="0.45">
      <c r="A5" s="106"/>
      <c r="B5" s="108"/>
      <c r="C5" s="41" t="s">
        <v>121</v>
      </c>
      <c r="D5" s="41" t="s">
        <v>96</v>
      </c>
      <c r="E5" s="41" t="s">
        <v>97</v>
      </c>
      <c r="F5" s="41" t="s">
        <v>121</v>
      </c>
      <c r="G5" s="41" t="s">
        <v>96</v>
      </c>
      <c r="H5" s="41" t="s">
        <v>97</v>
      </c>
      <c r="I5" s="41" t="s">
        <v>121</v>
      </c>
      <c r="J5" s="41" t="s">
        <v>96</v>
      </c>
      <c r="K5" s="41" t="s">
        <v>97</v>
      </c>
      <c r="M5" s="42" t="s">
        <v>122</v>
      </c>
      <c r="N5" s="42" t="s">
        <v>123</v>
      </c>
      <c r="O5" s="42" t="s">
        <v>124</v>
      </c>
      <c r="P5" s="42" t="s">
        <v>125</v>
      </c>
      <c r="Q5" s="42" t="s">
        <v>124</v>
      </c>
      <c r="R5" s="42" t="s">
        <v>123</v>
      </c>
    </row>
    <row r="6" spans="1:18" x14ac:dyDescent="0.45">
      <c r="A6" s="31" t="s">
        <v>126</v>
      </c>
      <c r="B6" s="43">
        <f>SUM(B7:B53)</f>
        <v>192669542</v>
      </c>
      <c r="C6" s="43">
        <f t="shared" ref="C6" si="0">SUM(C7:C53)</f>
        <v>160264628</v>
      </c>
      <c r="D6" s="43">
        <f>SUM(D7:D53)</f>
        <v>80520633</v>
      </c>
      <c r="E6" s="44">
        <f>SUM(E7:E53)</f>
        <v>79743995</v>
      </c>
      <c r="F6" s="44">
        <f t="shared" ref="F6:Q6" si="1">SUM(F7:F53)</f>
        <v>32287801</v>
      </c>
      <c r="G6" s="44">
        <f>SUM(G7:G53)</f>
        <v>16196898</v>
      </c>
      <c r="H6" s="44">
        <f t="shared" ref="H6:K6" si="2">SUM(H7:H53)</f>
        <v>16090903</v>
      </c>
      <c r="I6" s="44">
        <f>SUM(I7:I53)</f>
        <v>117113</v>
      </c>
      <c r="J6" s="44">
        <f t="shared" si="2"/>
        <v>58545</v>
      </c>
      <c r="K6" s="44">
        <f t="shared" si="2"/>
        <v>58568</v>
      </c>
      <c r="L6" s="45"/>
      <c r="M6" s="44">
        <f>SUM(M7:M53)</f>
        <v>175162920</v>
      </c>
      <c r="N6" s="46">
        <f>C6/M6</f>
        <v>0.91494608562131752</v>
      </c>
      <c r="O6" s="44">
        <f t="shared" si="1"/>
        <v>34257250</v>
      </c>
      <c r="P6" s="47">
        <f>F6/O6</f>
        <v>0.9425100088302476</v>
      </c>
      <c r="Q6" s="44">
        <f t="shared" si="1"/>
        <v>198640</v>
      </c>
      <c r="R6" s="47">
        <f>I6/Q6</f>
        <v>0.58957410390656462</v>
      </c>
    </row>
    <row r="7" spans="1:18" x14ac:dyDescent="0.45">
      <c r="A7" s="48" t="s">
        <v>14</v>
      </c>
      <c r="B7" s="43">
        <v>7903532</v>
      </c>
      <c r="C7" s="43">
        <v>6406821</v>
      </c>
      <c r="D7" s="43">
        <v>3220778</v>
      </c>
      <c r="E7" s="44">
        <v>3186043</v>
      </c>
      <c r="F7" s="49">
        <v>1495854</v>
      </c>
      <c r="G7" s="44">
        <v>749960</v>
      </c>
      <c r="H7" s="44">
        <v>745894</v>
      </c>
      <c r="I7" s="44">
        <v>857</v>
      </c>
      <c r="J7" s="44">
        <v>421</v>
      </c>
      <c r="K7" s="44">
        <v>436</v>
      </c>
      <c r="L7" s="45"/>
      <c r="M7" s="44">
        <v>7343260</v>
      </c>
      <c r="N7" s="46">
        <v>0.87247639331849891</v>
      </c>
      <c r="O7" s="50">
        <v>1518200</v>
      </c>
      <c r="P7" s="46">
        <v>0.98528125411671719</v>
      </c>
      <c r="Q7" s="44">
        <v>900</v>
      </c>
      <c r="R7" s="47">
        <v>0.95222222222222219</v>
      </c>
    </row>
    <row r="8" spans="1:18" x14ac:dyDescent="0.45">
      <c r="A8" s="48" t="s">
        <v>15</v>
      </c>
      <c r="B8" s="43">
        <v>2024845</v>
      </c>
      <c r="C8" s="43">
        <v>1834436</v>
      </c>
      <c r="D8" s="43">
        <v>922103</v>
      </c>
      <c r="E8" s="44">
        <v>912333</v>
      </c>
      <c r="F8" s="49">
        <v>188000</v>
      </c>
      <c r="G8" s="44">
        <v>94510</v>
      </c>
      <c r="H8" s="44">
        <v>93490</v>
      </c>
      <c r="I8" s="44">
        <v>2409</v>
      </c>
      <c r="J8" s="44">
        <v>1213</v>
      </c>
      <c r="K8" s="44">
        <v>1196</v>
      </c>
      <c r="L8" s="45"/>
      <c r="M8" s="44">
        <v>1910155</v>
      </c>
      <c r="N8" s="46">
        <v>0.96035976138062096</v>
      </c>
      <c r="O8" s="50">
        <v>186500</v>
      </c>
      <c r="P8" s="46">
        <v>1.0080428954423593</v>
      </c>
      <c r="Q8" s="44">
        <v>3700</v>
      </c>
      <c r="R8" s="47">
        <v>0.65108108108108109</v>
      </c>
    </row>
    <row r="9" spans="1:18" x14ac:dyDescent="0.45">
      <c r="A9" s="48" t="s">
        <v>16</v>
      </c>
      <c r="B9" s="43">
        <v>1947847</v>
      </c>
      <c r="C9" s="43">
        <v>1703573</v>
      </c>
      <c r="D9" s="43">
        <v>856623</v>
      </c>
      <c r="E9" s="44">
        <v>846950</v>
      </c>
      <c r="F9" s="49">
        <v>244180</v>
      </c>
      <c r="G9" s="44">
        <v>122601</v>
      </c>
      <c r="H9" s="44">
        <v>121579</v>
      </c>
      <c r="I9" s="44">
        <v>94</v>
      </c>
      <c r="J9" s="44">
        <v>48</v>
      </c>
      <c r="K9" s="44">
        <v>46</v>
      </c>
      <c r="L9" s="45"/>
      <c r="M9" s="44">
        <v>1846385</v>
      </c>
      <c r="N9" s="46">
        <v>0.92265318446586164</v>
      </c>
      <c r="O9" s="50">
        <v>227500</v>
      </c>
      <c r="P9" s="46">
        <v>1.0733186813186812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3523916</v>
      </c>
      <c r="C10" s="43">
        <v>2782697</v>
      </c>
      <c r="D10" s="43">
        <v>1399000</v>
      </c>
      <c r="E10" s="44">
        <v>1383697</v>
      </c>
      <c r="F10" s="49">
        <v>741169</v>
      </c>
      <c r="G10" s="44">
        <v>371541</v>
      </c>
      <c r="H10" s="44">
        <v>369628</v>
      </c>
      <c r="I10" s="44">
        <v>50</v>
      </c>
      <c r="J10" s="44">
        <v>21</v>
      </c>
      <c r="K10" s="44">
        <v>29</v>
      </c>
      <c r="L10" s="45"/>
      <c r="M10" s="44">
        <v>3108965</v>
      </c>
      <c r="N10" s="46">
        <v>0.89505575006473215</v>
      </c>
      <c r="O10" s="50">
        <v>854400</v>
      </c>
      <c r="P10" s="46">
        <v>0.86747308052434458</v>
      </c>
      <c r="Q10" s="44">
        <v>140</v>
      </c>
      <c r="R10" s="47">
        <v>0.35714285714285715</v>
      </c>
    </row>
    <row r="11" spans="1:18" x14ac:dyDescent="0.45">
      <c r="A11" s="48" t="s">
        <v>18</v>
      </c>
      <c r="B11" s="43">
        <v>1571408</v>
      </c>
      <c r="C11" s="43">
        <v>1475412</v>
      </c>
      <c r="D11" s="43">
        <v>741470</v>
      </c>
      <c r="E11" s="44">
        <v>733942</v>
      </c>
      <c r="F11" s="49">
        <v>95936</v>
      </c>
      <c r="G11" s="44">
        <v>48348</v>
      </c>
      <c r="H11" s="44">
        <v>47588</v>
      </c>
      <c r="I11" s="44">
        <v>60</v>
      </c>
      <c r="J11" s="44">
        <v>30</v>
      </c>
      <c r="K11" s="44">
        <v>30</v>
      </c>
      <c r="L11" s="45"/>
      <c r="M11" s="44">
        <v>1516255</v>
      </c>
      <c r="N11" s="46">
        <v>0.97306323804373274</v>
      </c>
      <c r="O11" s="50">
        <v>87900</v>
      </c>
      <c r="P11" s="46">
        <v>1.0914220705346984</v>
      </c>
      <c r="Q11" s="44">
        <v>140</v>
      </c>
      <c r="R11" s="47">
        <v>0.42857142857142855</v>
      </c>
    </row>
    <row r="12" spans="1:18" x14ac:dyDescent="0.45">
      <c r="A12" s="48" t="s">
        <v>19</v>
      </c>
      <c r="B12" s="43">
        <v>1724953</v>
      </c>
      <c r="C12" s="43">
        <v>1647132</v>
      </c>
      <c r="D12" s="43">
        <v>830160</v>
      </c>
      <c r="E12" s="44">
        <v>816972</v>
      </c>
      <c r="F12" s="49">
        <v>77660</v>
      </c>
      <c r="G12" s="44">
        <v>38926</v>
      </c>
      <c r="H12" s="44">
        <v>38734</v>
      </c>
      <c r="I12" s="44">
        <v>161</v>
      </c>
      <c r="J12" s="44">
        <v>80</v>
      </c>
      <c r="K12" s="44">
        <v>81</v>
      </c>
      <c r="L12" s="45"/>
      <c r="M12" s="44">
        <v>1709995</v>
      </c>
      <c r="N12" s="46">
        <v>0.96323790420439825</v>
      </c>
      <c r="O12" s="50">
        <v>61700</v>
      </c>
      <c r="P12" s="46">
        <v>1.2586709886547811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2938979</v>
      </c>
      <c r="C13" s="43">
        <v>2731137</v>
      </c>
      <c r="D13" s="43">
        <v>1374708</v>
      </c>
      <c r="E13" s="44">
        <v>1356429</v>
      </c>
      <c r="F13" s="49">
        <v>207589</v>
      </c>
      <c r="G13" s="44">
        <v>104287</v>
      </c>
      <c r="H13" s="44">
        <v>103302</v>
      </c>
      <c r="I13" s="44">
        <v>253</v>
      </c>
      <c r="J13" s="44">
        <v>127</v>
      </c>
      <c r="K13" s="44">
        <v>126</v>
      </c>
      <c r="L13" s="45"/>
      <c r="M13" s="44">
        <v>2891840</v>
      </c>
      <c r="N13" s="46">
        <v>0.94442880657297779</v>
      </c>
      <c r="O13" s="50">
        <v>178600</v>
      </c>
      <c r="P13" s="46">
        <v>1.1623124300111982</v>
      </c>
      <c r="Q13" s="44">
        <v>560</v>
      </c>
      <c r="R13" s="47">
        <v>0.45178571428571429</v>
      </c>
    </row>
    <row r="14" spans="1:18" x14ac:dyDescent="0.45">
      <c r="A14" s="48" t="s">
        <v>21</v>
      </c>
      <c r="B14" s="43">
        <v>4605473</v>
      </c>
      <c r="C14" s="43">
        <v>3734886</v>
      </c>
      <c r="D14" s="43">
        <v>1877678</v>
      </c>
      <c r="E14" s="44">
        <v>1857208</v>
      </c>
      <c r="F14" s="49">
        <v>870219</v>
      </c>
      <c r="G14" s="44">
        <v>436664</v>
      </c>
      <c r="H14" s="44">
        <v>433555</v>
      </c>
      <c r="I14" s="44">
        <v>368</v>
      </c>
      <c r="J14" s="44">
        <v>177</v>
      </c>
      <c r="K14" s="44">
        <v>191</v>
      </c>
      <c r="L14" s="45"/>
      <c r="M14" s="44">
        <v>4032105</v>
      </c>
      <c r="N14" s="46">
        <v>0.92628688985033869</v>
      </c>
      <c r="O14" s="50">
        <v>892500</v>
      </c>
      <c r="P14" s="46">
        <v>0.97503529411764711</v>
      </c>
      <c r="Q14" s="44">
        <v>860</v>
      </c>
      <c r="R14" s="47">
        <v>0.42790697674418604</v>
      </c>
    </row>
    <row r="15" spans="1:18" x14ac:dyDescent="0.45">
      <c r="A15" s="51" t="s">
        <v>22</v>
      </c>
      <c r="B15" s="43">
        <v>3056117</v>
      </c>
      <c r="C15" s="43">
        <v>2673333</v>
      </c>
      <c r="D15" s="43">
        <v>1343724</v>
      </c>
      <c r="E15" s="44">
        <v>1329609</v>
      </c>
      <c r="F15" s="49">
        <v>381958</v>
      </c>
      <c r="G15" s="44">
        <v>192034</v>
      </c>
      <c r="H15" s="44">
        <v>189924</v>
      </c>
      <c r="I15" s="44">
        <v>826</v>
      </c>
      <c r="J15" s="44">
        <v>416</v>
      </c>
      <c r="K15" s="44">
        <v>410</v>
      </c>
      <c r="L15" s="45"/>
      <c r="M15" s="44">
        <v>2804850</v>
      </c>
      <c r="N15" s="46">
        <v>0.95311086154339808</v>
      </c>
      <c r="O15" s="50">
        <v>375900</v>
      </c>
      <c r="P15" s="46">
        <v>1.0161159882947592</v>
      </c>
      <c r="Q15" s="44">
        <v>1120</v>
      </c>
      <c r="R15" s="47">
        <v>0.73750000000000004</v>
      </c>
    </row>
    <row r="16" spans="1:18" x14ac:dyDescent="0.45">
      <c r="A16" s="48" t="s">
        <v>23</v>
      </c>
      <c r="B16" s="43">
        <v>2992282</v>
      </c>
      <c r="C16" s="43">
        <v>2141989</v>
      </c>
      <c r="D16" s="43">
        <v>1076482</v>
      </c>
      <c r="E16" s="44">
        <v>1065507</v>
      </c>
      <c r="F16" s="49">
        <v>850077</v>
      </c>
      <c r="G16" s="44">
        <v>426373</v>
      </c>
      <c r="H16" s="44">
        <v>423704</v>
      </c>
      <c r="I16" s="44">
        <v>216</v>
      </c>
      <c r="J16" s="44">
        <v>95</v>
      </c>
      <c r="K16" s="44">
        <v>121</v>
      </c>
      <c r="L16" s="45"/>
      <c r="M16" s="44">
        <v>2439595</v>
      </c>
      <c r="N16" s="46">
        <v>0.87801007954189114</v>
      </c>
      <c r="O16" s="50">
        <v>887500</v>
      </c>
      <c r="P16" s="46">
        <v>0.95783323943661969</v>
      </c>
      <c r="Q16" s="44">
        <v>340</v>
      </c>
      <c r="R16" s="47">
        <v>0.63529411764705879</v>
      </c>
    </row>
    <row r="17" spans="1:18" x14ac:dyDescent="0.45">
      <c r="A17" s="48" t="s">
        <v>24</v>
      </c>
      <c r="B17" s="43">
        <v>11506793</v>
      </c>
      <c r="C17" s="43">
        <v>9811982</v>
      </c>
      <c r="D17" s="43">
        <v>4936754</v>
      </c>
      <c r="E17" s="44">
        <v>4875228</v>
      </c>
      <c r="F17" s="49">
        <v>1676746</v>
      </c>
      <c r="G17" s="44">
        <v>839802</v>
      </c>
      <c r="H17" s="44">
        <v>836944</v>
      </c>
      <c r="I17" s="44">
        <v>18065</v>
      </c>
      <c r="J17" s="44">
        <v>9062</v>
      </c>
      <c r="K17" s="44">
        <v>9003</v>
      </c>
      <c r="L17" s="45"/>
      <c r="M17" s="44">
        <v>10649510</v>
      </c>
      <c r="N17" s="46">
        <v>0.92135525484271108</v>
      </c>
      <c r="O17" s="50">
        <v>659400</v>
      </c>
      <c r="P17" s="46">
        <v>2.5428359114346377</v>
      </c>
      <c r="Q17" s="44">
        <v>37520</v>
      </c>
      <c r="R17" s="47">
        <v>0.4814765458422175</v>
      </c>
    </row>
    <row r="18" spans="1:18" x14ac:dyDescent="0.45">
      <c r="A18" s="48" t="s">
        <v>25</v>
      </c>
      <c r="B18" s="43">
        <v>9826684</v>
      </c>
      <c r="C18" s="43">
        <v>8124102</v>
      </c>
      <c r="D18" s="43">
        <v>4083456</v>
      </c>
      <c r="E18" s="44">
        <v>4040646</v>
      </c>
      <c r="F18" s="49">
        <v>1701773</v>
      </c>
      <c r="G18" s="44">
        <v>852722</v>
      </c>
      <c r="H18" s="44">
        <v>849051</v>
      </c>
      <c r="I18" s="44">
        <v>809</v>
      </c>
      <c r="J18" s="44">
        <v>370</v>
      </c>
      <c r="K18" s="44">
        <v>439</v>
      </c>
      <c r="L18" s="45"/>
      <c r="M18" s="44">
        <v>8681145</v>
      </c>
      <c r="N18" s="46">
        <v>0.93583300359572386</v>
      </c>
      <c r="O18" s="50">
        <v>643300</v>
      </c>
      <c r="P18" s="46">
        <v>2.6453800715062958</v>
      </c>
      <c r="Q18" s="44">
        <v>4360</v>
      </c>
      <c r="R18" s="47">
        <v>0.18555045871559633</v>
      </c>
    </row>
    <row r="19" spans="1:18" x14ac:dyDescent="0.45">
      <c r="A19" s="48" t="s">
        <v>26</v>
      </c>
      <c r="B19" s="43">
        <v>21191564</v>
      </c>
      <c r="C19" s="43">
        <v>15821874</v>
      </c>
      <c r="D19" s="43">
        <v>7952814</v>
      </c>
      <c r="E19" s="44">
        <v>7869060</v>
      </c>
      <c r="F19" s="49">
        <v>5356211</v>
      </c>
      <c r="G19" s="44">
        <v>2687122</v>
      </c>
      <c r="H19" s="44">
        <v>2669089</v>
      </c>
      <c r="I19" s="44">
        <v>13479</v>
      </c>
      <c r="J19" s="44">
        <v>6627</v>
      </c>
      <c r="K19" s="44">
        <v>6852</v>
      </c>
      <c r="L19" s="45"/>
      <c r="M19" s="44">
        <v>17601290</v>
      </c>
      <c r="N19" s="46">
        <v>0.89890422804237646</v>
      </c>
      <c r="O19" s="50">
        <v>10132950</v>
      </c>
      <c r="P19" s="46">
        <v>0.52859345008117087</v>
      </c>
      <c r="Q19" s="44">
        <v>43540</v>
      </c>
      <c r="R19" s="47">
        <v>0.30957740009186957</v>
      </c>
    </row>
    <row r="20" spans="1:18" x14ac:dyDescent="0.45">
      <c r="A20" s="48" t="s">
        <v>27</v>
      </c>
      <c r="B20" s="43">
        <v>14308973</v>
      </c>
      <c r="C20" s="43">
        <v>10971281</v>
      </c>
      <c r="D20" s="43">
        <v>5510080</v>
      </c>
      <c r="E20" s="44">
        <v>5461201</v>
      </c>
      <c r="F20" s="49">
        <v>3331615</v>
      </c>
      <c r="G20" s="44">
        <v>1668787</v>
      </c>
      <c r="H20" s="44">
        <v>1662828</v>
      </c>
      <c r="I20" s="44">
        <v>6077</v>
      </c>
      <c r="J20" s="44">
        <v>3054</v>
      </c>
      <c r="K20" s="44">
        <v>3023</v>
      </c>
      <c r="L20" s="45"/>
      <c r="M20" s="44">
        <v>11740835</v>
      </c>
      <c r="N20" s="46">
        <v>0.93445491738875475</v>
      </c>
      <c r="O20" s="50">
        <v>1939600</v>
      </c>
      <c r="P20" s="46">
        <v>1.7176814807176737</v>
      </c>
      <c r="Q20" s="44">
        <v>11540</v>
      </c>
      <c r="R20" s="47">
        <v>0.52660311958405548</v>
      </c>
    </row>
    <row r="21" spans="1:18" x14ac:dyDescent="0.45">
      <c r="A21" s="48" t="s">
        <v>28</v>
      </c>
      <c r="B21" s="43">
        <v>3520742</v>
      </c>
      <c r="C21" s="43">
        <v>2949653</v>
      </c>
      <c r="D21" s="43">
        <v>1481864</v>
      </c>
      <c r="E21" s="44">
        <v>1467789</v>
      </c>
      <c r="F21" s="49">
        <v>571011</v>
      </c>
      <c r="G21" s="44">
        <v>286587</v>
      </c>
      <c r="H21" s="44">
        <v>284424</v>
      </c>
      <c r="I21" s="44">
        <v>78</v>
      </c>
      <c r="J21" s="44">
        <v>35</v>
      </c>
      <c r="K21" s="44">
        <v>43</v>
      </c>
      <c r="L21" s="45"/>
      <c r="M21" s="44">
        <v>3227505</v>
      </c>
      <c r="N21" s="46">
        <v>0.91391121005234699</v>
      </c>
      <c r="O21" s="50">
        <v>584800</v>
      </c>
      <c r="P21" s="46">
        <v>0.97642099863201093</v>
      </c>
      <c r="Q21" s="44">
        <v>240</v>
      </c>
      <c r="R21" s="47">
        <v>0.32500000000000001</v>
      </c>
    </row>
    <row r="22" spans="1:18" x14ac:dyDescent="0.45">
      <c r="A22" s="48" t="s">
        <v>29</v>
      </c>
      <c r="B22" s="43">
        <v>1669689</v>
      </c>
      <c r="C22" s="43">
        <v>1483564</v>
      </c>
      <c r="D22" s="43">
        <v>744674</v>
      </c>
      <c r="E22" s="44">
        <v>738890</v>
      </c>
      <c r="F22" s="49">
        <v>185910</v>
      </c>
      <c r="G22" s="44">
        <v>93177</v>
      </c>
      <c r="H22" s="44">
        <v>92733</v>
      </c>
      <c r="I22" s="44">
        <v>215</v>
      </c>
      <c r="J22" s="44">
        <v>109</v>
      </c>
      <c r="K22" s="44">
        <v>106</v>
      </c>
      <c r="L22" s="45"/>
      <c r="M22" s="44">
        <v>1580820</v>
      </c>
      <c r="N22" s="46">
        <v>0.93847749901949618</v>
      </c>
      <c r="O22" s="50">
        <v>176600</v>
      </c>
      <c r="P22" s="46">
        <v>1.052718006795017</v>
      </c>
      <c r="Q22" s="44">
        <v>440</v>
      </c>
      <c r="R22" s="47">
        <v>0.48863636363636365</v>
      </c>
    </row>
    <row r="23" spans="1:18" x14ac:dyDescent="0.45">
      <c r="A23" s="48" t="s">
        <v>30</v>
      </c>
      <c r="B23" s="43">
        <v>1725421</v>
      </c>
      <c r="C23" s="43">
        <v>1519020</v>
      </c>
      <c r="D23" s="43">
        <v>763062</v>
      </c>
      <c r="E23" s="44">
        <v>755958</v>
      </c>
      <c r="F23" s="49">
        <v>205392</v>
      </c>
      <c r="G23" s="44">
        <v>103055</v>
      </c>
      <c r="H23" s="44">
        <v>102337</v>
      </c>
      <c r="I23" s="44">
        <v>1009</v>
      </c>
      <c r="J23" s="44">
        <v>504</v>
      </c>
      <c r="K23" s="44">
        <v>505</v>
      </c>
      <c r="L23" s="45"/>
      <c r="M23" s="44">
        <v>1612630</v>
      </c>
      <c r="N23" s="46">
        <v>0.94195196666315273</v>
      </c>
      <c r="O23" s="50">
        <v>220900</v>
      </c>
      <c r="P23" s="46">
        <v>0.92979628791308289</v>
      </c>
      <c r="Q23" s="44">
        <v>1080</v>
      </c>
      <c r="R23" s="47">
        <v>0.93425925925925923</v>
      </c>
    </row>
    <row r="24" spans="1:18" x14ac:dyDescent="0.45">
      <c r="A24" s="48" t="s">
        <v>31</v>
      </c>
      <c r="B24" s="43">
        <v>1189642</v>
      </c>
      <c r="C24" s="43">
        <v>1047158</v>
      </c>
      <c r="D24" s="43">
        <v>525964</v>
      </c>
      <c r="E24" s="44">
        <v>521194</v>
      </c>
      <c r="F24" s="49">
        <v>142421</v>
      </c>
      <c r="G24" s="44">
        <v>71503</v>
      </c>
      <c r="H24" s="44">
        <v>70918</v>
      </c>
      <c r="I24" s="44">
        <v>63</v>
      </c>
      <c r="J24" s="44">
        <v>21</v>
      </c>
      <c r="K24" s="44">
        <v>42</v>
      </c>
      <c r="L24" s="45"/>
      <c r="M24" s="44">
        <v>1118270</v>
      </c>
      <c r="N24" s="46">
        <v>0.93640891734554266</v>
      </c>
      <c r="O24" s="50">
        <v>145200</v>
      </c>
      <c r="P24" s="46">
        <v>0.98086088154269968</v>
      </c>
      <c r="Q24" s="44">
        <v>140</v>
      </c>
      <c r="R24" s="47">
        <v>0.45</v>
      </c>
    </row>
    <row r="25" spans="1:18" x14ac:dyDescent="0.45">
      <c r="A25" s="48" t="s">
        <v>32</v>
      </c>
      <c r="B25" s="43">
        <v>1268802</v>
      </c>
      <c r="C25" s="43">
        <v>1119121</v>
      </c>
      <c r="D25" s="43">
        <v>561916</v>
      </c>
      <c r="E25" s="44">
        <v>557205</v>
      </c>
      <c r="F25" s="49">
        <v>149649</v>
      </c>
      <c r="G25" s="44">
        <v>75109</v>
      </c>
      <c r="H25" s="44">
        <v>74540</v>
      </c>
      <c r="I25" s="44">
        <v>32</v>
      </c>
      <c r="J25" s="44">
        <v>12</v>
      </c>
      <c r="K25" s="44">
        <v>20</v>
      </c>
      <c r="L25" s="45"/>
      <c r="M25" s="44">
        <v>1251490</v>
      </c>
      <c r="N25" s="46">
        <v>0.89423087679486057</v>
      </c>
      <c r="O25" s="50">
        <v>139400</v>
      </c>
      <c r="P25" s="46">
        <v>1.0735222381635581</v>
      </c>
      <c r="Q25" s="44">
        <v>280</v>
      </c>
      <c r="R25" s="47">
        <v>0.11428571428571428</v>
      </c>
    </row>
    <row r="26" spans="1:18" x14ac:dyDescent="0.45">
      <c r="A26" s="48" t="s">
        <v>33</v>
      </c>
      <c r="B26" s="43">
        <v>3217362</v>
      </c>
      <c r="C26" s="43">
        <v>2927444</v>
      </c>
      <c r="D26" s="43">
        <v>1469937</v>
      </c>
      <c r="E26" s="44">
        <v>1457507</v>
      </c>
      <c r="F26" s="49">
        <v>289796</v>
      </c>
      <c r="G26" s="44">
        <v>145522</v>
      </c>
      <c r="H26" s="44">
        <v>144274</v>
      </c>
      <c r="I26" s="44">
        <v>122</v>
      </c>
      <c r="J26" s="44">
        <v>55</v>
      </c>
      <c r="K26" s="44">
        <v>67</v>
      </c>
      <c r="L26" s="45"/>
      <c r="M26" s="44">
        <v>3146270</v>
      </c>
      <c r="N26" s="46">
        <v>0.93044907144014977</v>
      </c>
      <c r="O26" s="50">
        <v>268100</v>
      </c>
      <c r="P26" s="46">
        <v>1.0809250279746363</v>
      </c>
      <c r="Q26" s="44">
        <v>140</v>
      </c>
      <c r="R26" s="47">
        <v>0.87142857142857144</v>
      </c>
    </row>
    <row r="27" spans="1:18" x14ac:dyDescent="0.45">
      <c r="A27" s="48" t="s">
        <v>34</v>
      </c>
      <c r="B27" s="43">
        <v>3108747</v>
      </c>
      <c r="C27" s="43">
        <v>2767968</v>
      </c>
      <c r="D27" s="43">
        <v>1388783</v>
      </c>
      <c r="E27" s="44">
        <v>1379185</v>
      </c>
      <c r="F27" s="49">
        <v>338647</v>
      </c>
      <c r="G27" s="44">
        <v>170493</v>
      </c>
      <c r="H27" s="44">
        <v>168154</v>
      </c>
      <c r="I27" s="44">
        <v>2132</v>
      </c>
      <c r="J27" s="44">
        <v>1065</v>
      </c>
      <c r="K27" s="44">
        <v>1067</v>
      </c>
      <c r="L27" s="45"/>
      <c r="M27" s="44">
        <v>2968425</v>
      </c>
      <c r="N27" s="46">
        <v>0.93247024937466838</v>
      </c>
      <c r="O27" s="50">
        <v>279600</v>
      </c>
      <c r="P27" s="46">
        <v>1.2111838340486409</v>
      </c>
      <c r="Q27" s="44">
        <v>2580</v>
      </c>
      <c r="R27" s="47">
        <v>0.82635658914728682</v>
      </c>
    </row>
    <row r="28" spans="1:18" x14ac:dyDescent="0.45">
      <c r="A28" s="48" t="s">
        <v>35</v>
      </c>
      <c r="B28" s="43">
        <v>5895816</v>
      </c>
      <c r="C28" s="43">
        <v>5115203</v>
      </c>
      <c r="D28" s="43">
        <v>2569907</v>
      </c>
      <c r="E28" s="44">
        <v>2545296</v>
      </c>
      <c r="F28" s="49">
        <v>780428</v>
      </c>
      <c r="G28" s="44">
        <v>391243</v>
      </c>
      <c r="H28" s="44">
        <v>389185</v>
      </c>
      <c r="I28" s="44">
        <v>185</v>
      </c>
      <c r="J28" s="44">
        <v>91</v>
      </c>
      <c r="K28" s="44">
        <v>94</v>
      </c>
      <c r="L28" s="45"/>
      <c r="M28" s="44">
        <v>5357620</v>
      </c>
      <c r="N28" s="46">
        <v>0.95475285667889842</v>
      </c>
      <c r="O28" s="50">
        <v>752600</v>
      </c>
      <c r="P28" s="46">
        <v>1.0369758171671539</v>
      </c>
      <c r="Q28" s="44">
        <v>1060</v>
      </c>
      <c r="R28" s="47">
        <v>0.17452830188679244</v>
      </c>
    </row>
    <row r="29" spans="1:18" x14ac:dyDescent="0.45">
      <c r="A29" s="48" t="s">
        <v>36</v>
      </c>
      <c r="B29" s="43">
        <v>11187457</v>
      </c>
      <c r="C29" s="43">
        <v>8755171</v>
      </c>
      <c r="D29" s="43">
        <v>4395728</v>
      </c>
      <c r="E29" s="44">
        <v>4359443</v>
      </c>
      <c r="F29" s="49">
        <v>2431561</v>
      </c>
      <c r="G29" s="44">
        <v>1219792</v>
      </c>
      <c r="H29" s="44">
        <v>1211769</v>
      </c>
      <c r="I29" s="44">
        <v>725</v>
      </c>
      <c r="J29" s="44">
        <v>332</v>
      </c>
      <c r="K29" s="44">
        <v>393</v>
      </c>
      <c r="L29" s="45"/>
      <c r="M29" s="44">
        <v>9966910</v>
      </c>
      <c r="N29" s="46">
        <v>0.87842380436865586</v>
      </c>
      <c r="O29" s="50">
        <v>2709600</v>
      </c>
      <c r="P29" s="46">
        <v>0.89738743726011216</v>
      </c>
      <c r="Q29" s="44">
        <v>1340</v>
      </c>
      <c r="R29" s="47">
        <v>0.54104477611940294</v>
      </c>
    </row>
    <row r="30" spans="1:18" x14ac:dyDescent="0.45">
      <c r="A30" s="48" t="s">
        <v>37</v>
      </c>
      <c r="B30" s="43">
        <v>2760366</v>
      </c>
      <c r="C30" s="43">
        <v>2488723</v>
      </c>
      <c r="D30" s="43">
        <v>1249106</v>
      </c>
      <c r="E30" s="44">
        <v>1239617</v>
      </c>
      <c r="F30" s="49">
        <v>271150</v>
      </c>
      <c r="G30" s="44">
        <v>136248</v>
      </c>
      <c r="H30" s="44">
        <v>134902</v>
      </c>
      <c r="I30" s="44">
        <v>493</v>
      </c>
      <c r="J30" s="44">
        <v>246</v>
      </c>
      <c r="K30" s="44">
        <v>247</v>
      </c>
      <c r="L30" s="45"/>
      <c r="M30" s="44">
        <v>2648215</v>
      </c>
      <c r="N30" s="46">
        <v>0.93977377214463331</v>
      </c>
      <c r="O30" s="50">
        <v>239400</v>
      </c>
      <c r="P30" s="46">
        <v>1.132623224728488</v>
      </c>
      <c r="Q30" s="44">
        <v>780</v>
      </c>
      <c r="R30" s="47">
        <v>0.63205128205128203</v>
      </c>
    </row>
    <row r="31" spans="1:18" x14ac:dyDescent="0.45">
      <c r="A31" s="48" t="s">
        <v>38</v>
      </c>
      <c r="B31" s="43">
        <v>2173521</v>
      </c>
      <c r="C31" s="43">
        <v>1804820</v>
      </c>
      <c r="D31" s="43">
        <v>906579</v>
      </c>
      <c r="E31" s="44">
        <v>898241</v>
      </c>
      <c r="F31" s="49">
        <v>368607</v>
      </c>
      <c r="G31" s="44">
        <v>184686</v>
      </c>
      <c r="H31" s="44">
        <v>183921</v>
      </c>
      <c r="I31" s="44">
        <v>94</v>
      </c>
      <c r="J31" s="44">
        <v>47</v>
      </c>
      <c r="K31" s="44">
        <v>47</v>
      </c>
      <c r="L31" s="45"/>
      <c r="M31" s="44">
        <v>1896490</v>
      </c>
      <c r="N31" s="46">
        <v>0.95166333595220642</v>
      </c>
      <c r="O31" s="50">
        <v>348300</v>
      </c>
      <c r="P31" s="46">
        <v>1.0583031869078381</v>
      </c>
      <c r="Q31" s="44">
        <v>240</v>
      </c>
      <c r="R31" s="47">
        <v>0.39166666666666666</v>
      </c>
    </row>
    <row r="32" spans="1:18" x14ac:dyDescent="0.45">
      <c r="A32" s="48" t="s">
        <v>39</v>
      </c>
      <c r="B32" s="43">
        <v>3749222</v>
      </c>
      <c r="C32" s="43">
        <v>3097297</v>
      </c>
      <c r="D32" s="43">
        <v>1554813</v>
      </c>
      <c r="E32" s="44">
        <v>1542484</v>
      </c>
      <c r="F32" s="49">
        <v>651420</v>
      </c>
      <c r="G32" s="44">
        <v>326941</v>
      </c>
      <c r="H32" s="44">
        <v>324479</v>
      </c>
      <c r="I32" s="44">
        <v>505</v>
      </c>
      <c r="J32" s="44">
        <v>259</v>
      </c>
      <c r="K32" s="44">
        <v>246</v>
      </c>
      <c r="L32" s="45"/>
      <c r="M32" s="44">
        <v>3370895</v>
      </c>
      <c r="N32" s="46">
        <v>0.91883520548697006</v>
      </c>
      <c r="O32" s="50">
        <v>704200</v>
      </c>
      <c r="P32" s="46">
        <v>0.92504970178926438</v>
      </c>
      <c r="Q32" s="44">
        <v>1060</v>
      </c>
      <c r="R32" s="47">
        <v>0.47641509433962265</v>
      </c>
    </row>
    <row r="33" spans="1:18" x14ac:dyDescent="0.45">
      <c r="A33" s="48" t="s">
        <v>40</v>
      </c>
      <c r="B33" s="43">
        <v>12887644</v>
      </c>
      <c r="C33" s="43">
        <v>9951417</v>
      </c>
      <c r="D33" s="43">
        <v>4994380</v>
      </c>
      <c r="E33" s="44">
        <v>4957037</v>
      </c>
      <c r="F33" s="49">
        <v>2872342</v>
      </c>
      <c r="G33" s="44">
        <v>1440086</v>
      </c>
      <c r="H33" s="44">
        <v>1432256</v>
      </c>
      <c r="I33" s="44">
        <v>63885</v>
      </c>
      <c r="J33" s="44">
        <v>32158</v>
      </c>
      <c r="K33" s="44">
        <v>31727</v>
      </c>
      <c r="L33" s="45"/>
      <c r="M33" s="44">
        <v>11472965</v>
      </c>
      <c r="N33" s="46">
        <v>0.86737970524620267</v>
      </c>
      <c r="O33" s="50">
        <v>3481300</v>
      </c>
      <c r="P33" s="46">
        <v>0.82507741360985842</v>
      </c>
      <c r="Q33" s="44">
        <v>72620</v>
      </c>
      <c r="R33" s="47">
        <v>0.8797163315890939</v>
      </c>
    </row>
    <row r="34" spans="1:18" x14ac:dyDescent="0.45">
      <c r="A34" s="48" t="s">
        <v>41</v>
      </c>
      <c r="B34" s="43">
        <v>8285687</v>
      </c>
      <c r="C34" s="43">
        <v>6898265</v>
      </c>
      <c r="D34" s="43">
        <v>3461233</v>
      </c>
      <c r="E34" s="44">
        <v>3437032</v>
      </c>
      <c r="F34" s="49">
        <v>1386301</v>
      </c>
      <c r="G34" s="44">
        <v>696321</v>
      </c>
      <c r="H34" s="44">
        <v>689980</v>
      </c>
      <c r="I34" s="44">
        <v>1121</v>
      </c>
      <c r="J34" s="44">
        <v>547</v>
      </c>
      <c r="K34" s="44">
        <v>574</v>
      </c>
      <c r="L34" s="45"/>
      <c r="M34" s="44">
        <v>7567735</v>
      </c>
      <c r="N34" s="46">
        <v>0.91153627868840548</v>
      </c>
      <c r="O34" s="50">
        <v>1135400</v>
      </c>
      <c r="P34" s="46">
        <v>1.2209802712700371</v>
      </c>
      <c r="Q34" s="44">
        <v>2440</v>
      </c>
      <c r="R34" s="47">
        <v>0.45942622950819673</v>
      </c>
    </row>
    <row r="35" spans="1:18" x14ac:dyDescent="0.45">
      <c r="A35" s="48" t="s">
        <v>42</v>
      </c>
      <c r="B35" s="43">
        <v>2033103</v>
      </c>
      <c r="C35" s="43">
        <v>1810982</v>
      </c>
      <c r="D35" s="43">
        <v>908630</v>
      </c>
      <c r="E35" s="44">
        <v>902352</v>
      </c>
      <c r="F35" s="49">
        <v>221927</v>
      </c>
      <c r="G35" s="44">
        <v>111212</v>
      </c>
      <c r="H35" s="44">
        <v>110715</v>
      </c>
      <c r="I35" s="44">
        <v>194</v>
      </c>
      <c r="J35" s="44">
        <v>91</v>
      </c>
      <c r="K35" s="44">
        <v>103</v>
      </c>
      <c r="L35" s="45"/>
      <c r="M35" s="44">
        <v>1960600</v>
      </c>
      <c r="N35" s="46">
        <v>0.923687646638784</v>
      </c>
      <c r="O35" s="50">
        <v>127300</v>
      </c>
      <c r="P35" s="46">
        <v>1.7433385703063629</v>
      </c>
      <c r="Q35" s="44">
        <v>700</v>
      </c>
      <c r="R35" s="47">
        <v>0.27714285714285714</v>
      </c>
    </row>
    <row r="36" spans="1:18" x14ac:dyDescent="0.45">
      <c r="A36" s="48" t="s">
        <v>43</v>
      </c>
      <c r="B36" s="43">
        <v>1385222</v>
      </c>
      <c r="C36" s="43">
        <v>1322915</v>
      </c>
      <c r="D36" s="43">
        <v>663562</v>
      </c>
      <c r="E36" s="44">
        <v>659353</v>
      </c>
      <c r="F36" s="49">
        <v>62232</v>
      </c>
      <c r="G36" s="44">
        <v>31179</v>
      </c>
      <c r="H36" s="44">
        <v>31053</v>
      </c>
      <c r="I36" s="44">
        <v>75</v>
      </c>
      <c r="J36" s="44">
        <v>39</v>
      </c>
      <c r="K36" s="44">
        <v>36</v>
      </c>
      <c r="L36" s="45"/>
      <c r="M36" s="44">
        <v>1397445</v>
      </c>
      <c r="N36" s="46">
        <v>0.94666695290333425</v>
      </c>
      <c r="O36" s="50">
        <v>48100</v>
      </c>
      <c r="P36" s="46">
        <v>1.2938045738045738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812619</v>
      </c>
      <c r="C37" s="43">
        <v>712752</v>
      </c>
      <c r="D37" s="43">
        <v>358050</v>
      </c>
      <c r="E37" s="44">
        <v>354702</v>
      </c>
      <c r="F37" s="49">
        <v>99804</v>
      </c>
      <c r="G37" s="44">
        <v>50104</v>
      </c>
      <c r="H37" s="44">
        <v>49700</v>
      </c>
      <c r="I37" s="44">
        <v>63</v>
      </c>
      <c r="J37" s="44">
        <v>30</v>
      </c>
      <c r="K37" s="44">
        <v>33</v>
      </c>
      <c r="L37" s="45"/>
      <c r="M37" s="44">
        <v>812460</v>
      </c>
      <c r="N37" s="46">
        <v>0.87727641976220372</v>
      </c>
      <c r="O37" s="50">
        <v>110800</v>
      </c>
      <c r="P37" s="46">
        <v>0.90075812274368228</v>
      </c>
      <c r="Q37" s="44">
        <v>340</v>
      </c>
      <c r="R37" s="47">
        <v>0.18529411764705883</v>
      </c>
    </row>
    <row r="38" spans="1:18" x14ac:dyDescent="0.45">
      <c r="A38" s="48" t="s">
        <v>45</v>
      </c>
      <c r="B38" s="43">
        <v>1034643</v>
      </c>
      <c r="C38" s="43">
        <v>979174</v>
      </c>
      <c r="D38" s="43">
        <v>492229</v>
      </c>
      <c r="E38" s="44">
        <v>486945</v>
      </c>
      <c r="F38" s="49">
        <v>55359</v>
      </c>
      <c r="G38" s="44">
        <v>27758</v>
      </c>
      <c r="H38" s="44">
        <v>27601</v>
      </c>
      <c r="I38" s="44">
        <v>110</v>
      </c>
      <c r="J38" s="44">
        <v>52</v>
      </c>
      <c r="K38" s="44">
        <v>58</v>
      </c>
      <c r="L38" s="45"/>
      <c r="M38" s="44">
        <v>1058800</v>
      </c>
      <c r="N38" s="46">
        <v>0.92479599546656588</v>
      </c>
      <c r="O38" s="50">
        <v>47400</v>
      </c>
      <c r="P38" s="46">
        <v>1.1679113924050633</v>
      </c>
      <c r="Q38" s="44">
        <v>680</v>
      </c>
      <c r="R38" s="47">
        <v>0.16176470588235295</v>
      </c>
    </row>
    <row r="39" spans="1:18" x14ac:dyDescent="0.45">
      <c r="A39" s="48" t="s">
        <v>46</v>
      </c>
      <c r="B39" s="43">
        <v>2741797</v>
      </c>
      <c r="C39" s="43">
        <v>2408633</v>
      </c>
      <c r="D39" s="43">
        <v>1209522</v>
      </c>
      <c r="E39" s="44">
        <v>1199111</v>
      </c>
      <c r="F39" s="49">
        <v>332849</v>
      </c>
      <c r="G39" s="44">
        <v>167088</v>
      </c>
      <c r="H39" s="44">
        <v>165761</v>
      </c>
      <c r="I39" s="44">
        <v>315</v>
      </c>
      <c r="J39" s="44">
        <v>155</v>
      </c>
      <c r="K39" s="44">
        <v>160</v>
      </c>
      <c r="L39" s="45"/>
      <c r="M39" s="44">
        <v>2778030</v>
      </c>
      <c r="N39" s="46">
        <v>0.86702915375283929</v>
      </c>
      <c r="O39" s="50">
        <v>385900</v>
      </c>
      <c r="P39" s="46">
        <v>0.86252656128530703</v>
      </c>
      <c r="Q39" s="44">
        <v>720</v>
      </c>
      <c r="R39" s="47">
        <v>0.4375</v>
      </c>
    </row>
    <row r="40" spans="1:18" x14ac:dyDescent="0.45">
      <c r="A40" s="48" t="s">
        <v>47</v>
      </c>
      <c r="B40" s="43">
        <v>4124422</v>
      </c>
      <c r="C40" s="43">
        <v>3530118</v>
      </c>
      <c r="D40" s="43">
        <v>1772268</v>
      </c>
      <c r="E40" s="44">
        <v>1757850</v>
      </c>
      <c r="F40" s="49">
        <v>594184</v>
      </c>
      <c r="G40" s="44">
        <v>298284</v>
      </c>
      <c r="H40" s="44">
        <v>295900</v>
      </c>
      <c r="I40" s="44">
        <v>120</v>
      </c>
      <c r="J40" s="44">
        <v>58</v>
      </c>
      <c r="K40" s="44">
        <v>62</v>
      </c>
      <c r="L40" s="45"/>
      <c r="M40" s="44">
        <v>3930630</v>
      </c>
      <c r="N40" s="46">
        <v>0.89810488394990118</v>
      </c>
      <c r="O40" s="50">
        <v>616200</v>
      </c>
      <c r="P40" s="46">
        <v>0.96427134047387209</v>
      </c>
      <c r="Q40" s="44">
        <v>1140</v>
      </c>
      <c r="R40" s="47">
        <v>0.10526315789473684</v>
      </c>
    </row>
    <row r="41" spans="1:18" x14ac:dyDescent="0.45">
      <c r="A41" s="48" t="s">
        <v>48</v>
      </c>
      <c r="B41" s="43">
        <v>2025240</v>
      </c>
      <c r="C41" s="43">
        <v>1812565</v>
      </c>
      <c r="D41" s="43">
        <v>909555</v>
      </c>
      <c r="E41" s="44">
        <v>903010</v>
      </c>
      <c r="F41" s="49">
        <v>212621</v>
      </c>
      <c r="G41" s="44">
        <v>106769</v>
      </c>
      <c r="H41" s="44">
        <v>105852</v>
      </c>
      <c r="I41" s="44">
        <v>54</v>
      </c>
      <c r="J41" s="44">
        <v>29</v>
      </c>
      <c r="K41" s="44">
        <v>25</v>
      </c>
      <c r="L41" s="45"/>
      <c r="M41" s="44">
        <v>1998075</v>
      </c>
      <c r="N41" s="46">
        <v>0.9071556373009021</v>
      </c>
      <c r="O41" s="50">
        <v>210200</v>
      </c>
      <c r="P41" s="46">
        <v>1.0115176022835395</v>
      </c>
      <c r="Q41" s="44">
        <v>320</v>
      </c>
      <c r="R41" s="47">
        <v>0.16875000000000001</v>
      </c>
    </row>
    <row r="42" spans="1:18" x14ac:dyDescent="0.45">
      <c r="A42" s="48" t="s">
        <v>49</v>
      </c>
      <c r="B42" s="43">
        <v>1089848</v>
      </c>
      <c r="C42" s="43">
        <v>937802</v>
      </c>
      <c r="D42" s="43">
        <v>470764</v>
      </c>
      <c r="E42" s="44">
        <v>467038</v>
      </c>
      <c r="F42" s="49">
        <v>151881</v>
      </c>
      <c r="G42" s="44">
        <v>76166</v>
      </c>
      <c r="H42" s="44">
        <v>75715</v>
      </c>
      <c r="I42" s="44">
        <v>165</v>
      </c>
      <c r="J42" s="44">
        <v>79</v>
      </c>
      <c r="K42" s="44">
        <v>86</v>
      </c>
      <c r="L42" s="45"/>
      <c r="M42" s="44">
        <v>1008205</v>
      </c>
      <c r="N42" s="46">
        <v>0.93016995551499948</v>
      </c>
      <c r="O42" s="50">
        <v>152900</v>
      </c>
      <c r="P42" s="46">
        <v>0.99333551340745585</v>
      </c>
      <c r="Q42" s="44">
        <v>660</v>
      </c>
      <c r="R42" s="47">
        <v>0.25</v>
      </c>
    </row>
    <row r="43" spans="1:18" x14ac:dyDescent="0.45">
      <c r="A43" s="48" t="s">
        <v>50</v>
      </c>
      <c r="B43" s="43">
        <v>1440115</v>
      </c>
      <c r="C43" s="43">
        <v>1327844</v>
      </c>
      <c r="D43" s="43">
        <v>666581</v>
      </c>
      <c r="E43" s="44">
        <v>661263</v>
      </c>
      <c r="F43" s="49">
        <v>112098</v>
      </c>
      <c r="G43" s="44">
        <v>56134</v>
      </c>
      <c r="H43" s="44">
        <v>55964</v>
      </c>
      <c r="I43" s="44">
        <v>173</v>
      </c>
      <c r="J43" s="44">
        <v>85</v>
      </c>
      <c r="K43" s="44">
        <v>88</v>
      </c>
      <c r="L43" s="45"/>
      <c r="M43" s="44">
        <v>1438610</v>
      </c>
      <c r="N43" s="46">
        <v>0.92300484495450474</v>
      </c>
      <c r="O43" s="50">
        <v>102300</v>
      </c>
      <c r="P43" s="46">
        <v>1.0957771260997067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2047971</v>
      </c>
      <c r="C44" s="43">
        <v>1915273</v>
      </c>
      <c r="D44" s="43">
        <v>961869</v>
      </c>
      <c r="E44" s="44">
        <v>953404</v>
      </c>
      <c r="F44" s="49">
        <v>132642</v>
      </c>
      <c r="G44" s="44">
        <v>66605</v>
      </c>
      <c r="H44" s="44">
        <v>66037</v>
      </c>
      <c r="I44" s="44">
        <v>56</v>
      </c>
      <c r="J44" s="44">
        <v>26</v>
      </c>
      <c r="K44" s="44">
        <v>30</v>
      </c>
      <c r="L44" s="45"/>
      <c r="M44" s="44">
        <v>2067850</v>
      </c>
      <c r="N44" s="46">
        <v>0.92621466740817759</v>
      </c>
      <c r="O44" s="50">
        <v>128400</v>
      </c>
      <c r="P44" s="46">
        <v>1.0330373831775701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1033702</v>
      </c>
      <c r="C45" s="43">
        <v>974936</v>
      </c>
      <c r="D45" s="43">
        <v>490215</v>
      </c>
      <c r="E45" s="44">
        <v>484721</v>
      </c>
      <c r="F45" s="49">
        <v>58692</v>
      </c>
      <c r="G45" s="44">
        <v>29524</v>
      </c>
      <c r="H45" s="44">
        <v>29168</v>
      </c>
      <c r="I45" s="44">
        <v>74</v>
      </c>
      <c r="J45" s="44">
        <v>33</v>
      </c>
      <c r="K45" s="44">
        <v>41</v>
      </c>
      <c r="L45" s="45"/>
      <c r="M45" s="44">
        <v>1048695</v>
      </c>
      <c r="N45" s="46">
        <v>0.92966591811727906</v>
      </c>
      <c r="O45" s="50">
        <v>55600</v>
      </c>
      <c r="P45" s="46">
        <v>1.0556115107913668</v>
      </c>
      <c r="Q45" s="44">
        <v>140</v>
      </c>
      <c r="R45" s="47">
        <v>0.52857142857142858</v>
      </c>
    </row>
    <row r="46" spans="1:18" x14ac:dyDescent="0.45">
      <c r="A46" s="48" t="s">
        <v>53</v>
      </c>
      <c r="B46" s="43">
        <v>7631342</v>
      </c>
      <c r="C46" s="43">
        <v>6653631</v>
      </c>
      <c r="D46" s="43">
        <v>3346290</v>
      </c>
      <c r="E46" s="44">
        <v>3307341</v>
      </c>
      <c r="F46" s="49">
        <v>977517</v>
      </c>
      <c r="G46" s="44">
        <v>492676</v>
      </c>
      <c r="H46" s="44">
        <v>484841</v>
      </c>
      <c r="I46" s="44">
        <v>194</v>
      </c>
      <c r="J46" s="44">
        <v>97</v>
      </c>
      <c r="K46" s="44">
        <v>97</v>
      </c>
      <c r="L46" s="45"/>
      <c r="M46" s="44">
        <v>7044230</v>
      </c>
      <c r="N46" s="46">
        <v>0.94455050445541955</v>
      </c>
      <c r="O46" s="50">
        <v>1044200</v>
      </c>
      <c r="P46" s="46">
        <v>0.9361396284236736</v>
      </c>
      <c r="Q46" s="44">
        <v>720</v>
      </c>
      <c r="R46" s="47">
        <v>0.26944444444444443</v>
      </c>
    </row>
    <row r="47" spans="1:18" x14ac:dyDescent="0.45">
      <c r="A47" s="48" t="s">
        <v>54</v>
      </c>
      <c r="B47" s="43">
        <v>1186006</v>
      </c>
      <c r="C47" s="43">
        <v>1102487</v>
      </c>
      <c r="D47" s="43">
        <v>553574</v>
      </c>
      <c r="E47" s="44">
        <v>548913</v>
      </c>
      <c r="F47" s="49">
        <v>83503</v>
      </c>
      <c r="G47" s="44">
        <v>42062</v>
      </c>
      <c r="H47" s="44">
        <v>41441</v>
      </c>
      <c r="I47" s="44">
        <v>16</v>
      </c>
      <c r="J47" s="44">
        <v>5</v>
      </c>
      <c r="K47" s="44">
        <v>11</v>
      </c>
      <c r="L47" s="45"/>
      <c r="M47" s="44">
        <v>1210605</v>
      </c>
      <c r="N47" s="46">
        <v>0.91069093552397351</v>
      </c>
      <c r="O47" s="50">
        <v>74400</v>
      </c>
      <c r="P47" s="46">
        <v>1.1223521505376344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2019066</v>
      </c>
      <c r="C48" s="43">
        <v>1734649</v>
      </c>
      <c r="D48" s="43">
        <v>871689</v>
      </c>
      <c r="E48" s="44">
        <v>862960</v>
      </c>
      <c r="F48" s="49">
        <v>284388</v>
      </c>
      <c r="G48" s="44">
        <v>142530</v>
      </c>
      <c r="H48" s="44">
        <v>141858</v>
      </c>
      <c r="I48" s="44">
        <v>29</v>
      </c>
      <c r="J48" s="44">
        <v>12</v>
      </c>
      <c r="K48" s="44">
        <v>17</v>
      </c>
      <c r="L48" s="45"/>
      <c r="M48" s="44">
        <v>1879450</v>
      </c>
      <c r="N48" s="46">
        <v>0.92295565191944451</v>
      </c>
      <c r="O48" s="50">
        <v>288800</v>
      </c>
      <c r="P48" s="46">
        <v>0.98472299168975064</v>
      </c>
      <c r="Q48" s="44">
        <v>200</v>
      </c>
      <c r="R48" s="47">
        <v>0.14499999999999999</v>
      </c>
    </row>
    <row r="49" spans="1:18" x14ac:dyDescent="0.45">
      <c r="A49" s="48" t="s">
        <v>56</v>
      </c>
      <c r="B49" s="43">
        <v>2654905</v>
      </c>
      <c r="C49" s="43">
        <v>2286897</v>
      </c>
      <c r="D49" s="43">
        <v>1148354</v>
      </c>
      <c r="E49" s="44">
        <v>1138543</v>
      </c>
      <c r="F49" s="49">
        <v>367757</v>
      </c>
      <c r="G49" s="44">
        <v>184453</v>
      </c>
      <c r="H49" s="44">
        <v>183304</v>
      </c>
      <c r="I49" s="44">
        <v>251</v>
      </c>
      <c r="J49" s="44">
        <v>124</v>
      </c>
      <c r="K49" s="44">
        <v>127</v>
      </c>
      <c r="L49" s="45"/>
      <c r="M49" s="44">
        <v>2470955</v>
      </c>
      <c r="N49" s="46">
        <v>0.925511391344642</v>
      </c>
      <c r="O49" s="50">
        <v>349700</v>
      </c>
      <c r="P49" s="46">
        <v>1.0516356877323421</v>
      </c>
      <c r="Q49" s="44">
        <v>720</v>
      </c>
      <c r="R49" s="47">
        <v>0.34861111111111109</v>
      </c>
    </row>
    <row r="50" spans="1:18" x14ac:dyDescent="0.45">
      <c r="A50" s="48" t="s">
        <v>57</v>
      </c>
      <c r="B50" s="43">
        <v>1689355</v>
      </c>
      <c r="C50" s="43">
        <v>1553671</v>
      </c>
      <c r="D50" s="43">
        <v>780882</v>
      </c>
      <c r="E50" s="44">
        <v>772789</v>
      </c>
      <c r="F50" s="49">
        <v>135587</v>
      </c>
      <c r="G50" s="44">
        <v>68009</v>
      </c>
      <c r="H50" s="44">
        <v>67578</v>
      </c>
      <c r="I50" s="44">
        <v>97</v>
      </c>
      <c r="J50" s="44">
        <v>41</v>
      </c>
      <c r="K50" s="44">
        <v>56</v>
      </c>
      <c r="L50" s="45"/>
      <c r="M50" s="44">
        <v>1662125</v>
      </c>
      <c r="N50" s="46">
        <v>0.93474979318643303</v>
      </c>
      <c r="O50" s="50">
        <v>125500</v>
      </c>
      <c r="P50" s="46">
        <v>1.0803745019920319</v>
      </c>
      <c r="Q50" s="44">
        <v>340</v>
      </c>
      <c r="R50" s="47">
        <v>0.28529411764705881</v>
      </c>
    </row>
    <row r="51" spans="1:18" x14ac:dyDescent="0.45">
      <c r="A51" s="48" t="s">
        <v>58</v>
      </c>
      <c r="B51" s="43">
        <v>1602507</v>
      </c>
      <c r="C51" s="43">
        <v>1539515</v>
      </c>
      <c r="D51" s="43">
        <v>773653</v>
      </c>
      <c r="E51" s="44">
        <v>765862</v>
      </c>
      <c r="F51" s="49">
        <v>62965</v>
      </c>
      <c r="G51" s="44">
        <v>31581</v>
      </c>
      <c r="H51" s="44">
        <v>31384</v>
      </c>
      <c r="I51" s="44">
        <v>27</v>
      </c>
      <c r="J51" s="44">
        <v>10</v>
      </c>
      <c r="K51" s="44">
        <v>17</v>
      </c>
      <c r="L51" s="45"/>
      <c r="M51" s="44">
        <v>1617995</v>
      </c>
      <c r="N51" s="46">
        <v>0.95149552378097579</v>
      </c>
      <c r="O51" s="50">
        <v>55600</v>
      </c>
      <c r="P51" s="46">
        <v>1.1324640287769785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2399079</v>
      </c>
      <c r="C52" s="43">
        <v>2199865</v>
      </c>
      <c r="D52" s="43">
        <v>1105953</v>
      </c>
      <c r="E52" s="44">
        <v>1093912</v>
      </c>
      <c r="F52" s="49">
        <v>198979</v>
      </c>
      <c r="G52" s="44">
        <v>99917</v>
      </c>
      <c r="H52" s="44">
        <v>99062</v>
      </c>
      <c r="I52" s="44">
        <v>235</v>
      </c>
      <c r="J52" s="44">
        <v>115</v>
      </c>
      <c r="K52" s="44">
        <v>120</v>
      </c>
      <c r="L52" s="45"/>
      <c r="M52" s="44">
        <v>2373210</v>
      </c>
      <c r="N52" s="46">
        <v>0.92695758066079281</v>
      </c>
      <c r="O52" s="50">
        <v>197100</v>
      </c>
      <c r="P52" s="46">
        <v>1.0095332318619989</v>
      </c>
      <c r="Q52" s="44">
        <v>340</v>
      </c>
      <c r="R52" s="47">
        <v>0.69117647058823528</v>
      </c>
    </row>
    <row r="53" spans="1:18" x14ac:dyDescent="0.45">
      <c r="A53" s="48" t="s">
        <v>60</v>
      </c>
      <c r="B53" s="43">
        <v>1955116</v>
      </c>
      <c r="C53" s="43">
        <v>1675440</v>
      </c>
      <c r="D53" s="43">
        <v>843217</v>
      </c>
      <c r="E53" s="44">
        <v>832223</v>
      </c>
      <c r="F53" s="49">
        <v>279194</v>
      </c>
      <c r="G53" s="44">
        <v>140407</v>
      </c>
      <c r="H53" s="44">
        <v>138787</v>
      </c>
      <c r="I53" s="44">
        <v>482</v>
      </c>
      <c r="J53" s="44">
        <v>242</v>
      </c>
      <c r="K53" s="44">
        <v>240</v>
      </c>
      <c r="L53" s="45"/>
      <c r="M53" s="44">
        <v>1942525</v>
      </c>
      <c r="N53" s="46">
        <v>0.86250627405052704</v>
      </c>
      <c r="O53" s="50">
        <v>305500</v>
      </c>
      <c r="P53" s="46">
        <v>0.91389198036006547</v>
      </c>
      <c r="Q53" s="44">
        <v>1160</v>
      </c>
      <c r="R53" s="47">
        <v>0.41551724137931034</v>
      </c>
    </row>
    <row r="55" spans="1:18" x14ac:dyDescent="0.45">
      <c r="A55" s="102" t="s">
        <v>127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45">
      <c r="A56" s="114" t="s">
        <v>128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45">
      <c r="A57" s="114" t="s">
        <v>129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45">
      <c r="A58" s="114" t="s">
        <v>130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45">
      <c r="A59" s="102" t="s">
        <v>131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45">
      <c r="A60" s="22" t="s">
        <v>132</v>
      </c>
    </row>
    <row r="61" spans="1:18" x14ac:dyDescent="0.45">
      <c r="A61" s="22" t="s">
        <v>133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7" sqref="E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134</v>
      </c>
    </row>
    <row r="2" spans="1:6" x14ac:dyDescent="0.45">
      <c r="D2" s="52" t="s">
        <v>135</v>
      </c>
    </row>
    <row r="3" spans="1:6" ht="36" x14ac:dyDescent="0.45">
      <c r="A3" s="48" t="s">
        <v>3</v>
      </c>
      <c r="B3" s="42" t="s">
        <v>136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137</v>
      </c>
    </row>
    <row r="54" spans="1:4" x14ac:dyDescent="0.45">
      <c r="A54" t="s">
        <v>138</v>
      </c>
    </row>
    <row r="55" spans="1:4" x14ac:dyDescent="0.45">
      <c r="A55" t="s">
        <v>139</v>
      </c>
    </row>
    <row r="56" spans="1:4" x14ac:dyDescent="0.45">
      <c r="A56" t="s">
        <v>140</v>
      </c>
    </row>
    <row r="57" spans="1:4" x14ac:dyDescent="0.45">
      <c r="A57" s="22" t="s">
        <v>141</v>
      </c>
    </row>
    <row r="58" spans="1:4" x14ac:dyDescent="0.45">
      <c r="A58" t="s">
        <v>142</v>
      </c>
    </row>
    <row r="59" spans="1:4" x14ac:dyDescent="0.45">
      <c r="A59" t="s">
        <v>143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DIGI-808455956-3710514</_dlc_DocId>
    <_dlc_DocIdUrl xmlns="89559dea-130d-4237-8e78-1ce7f44b9a24">
      <Url>https://digitalgojp.sharepoint.com/sites/digi_portal/_layouts/15/DocIdRedir.aspx?ID=DIGI-808455956-3710514</Url>
      <Description>DIGI-808455956-3710514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2022-05-13T04:06:47Z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4bed207d-59b1-4397-8ddb-f0fd49f94b10</vt:lpwstr>
  </property>
</Properties>
</file>