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112" yWindow="2184" windowWidth="34560" windowHeight="18684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総接種回数!$A$1:$M$61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1" l="1"/>
  <c r="G5" i="10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M7" i="11"/>
  <c r="J7" i="11" l="1"/>
  <c r="K7" i="11"/>
  <c r="I7" i="11"/>
  <c r="Q2" i="12"/>
  <c r="M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<sst xmlns="http://schemas.openxmlformats.org/spreadsheetml/2006/main" count="335" uniqueCount="143">
  <si>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</si>
  <si>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（4月18日公表時点）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</si>
  <si>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</si>
  <si>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</si>
  <si>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</si>
  <si>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</si>
  <si>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</si>
  <si>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</si>
  <si>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</si>
  <si>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</si>
  <si>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</si>
  <si>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</si>
  <si>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</si>
  <si>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</si>
  <si>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</si>
  <si>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</si>
  <si>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</si>
  <si>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</si>
  <si>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</si>
  <si>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</si>
  <si>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</si>
  <si>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</si>
  <si>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</si>
  <si>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</si>
  <si>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</si>
  <si>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</si>
  <si>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</si>
  <si>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</si>
  <si>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</si>
  <si>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</si>
  <si>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</si>
  <si>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</si>
  <si>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</si>
  <si>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</si>
  <si>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</si>
  <si>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</si>
  <si>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</si>
  <si>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</si>
  <si>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</si>
  <si>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</si>
  <si>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</si>
  <si>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</si>
  <si>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</si>
  <si>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</si>
  <si>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</si>
  <si>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</si>
  <si>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</si>
  <si>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</si>
  <si>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</si>
  <si>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</si>
  <si>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</si>
  <si>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</si>
  <si>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</si>
  <si>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</si>
  <si>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</si>
  <si>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</si>
  <si>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</si>
  <si>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</si>
  <si>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</si>
  <si>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</si>
  <si>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</si>
  <si>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</si>
  <si>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</si>
  <si>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</si>
  <si>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</si>
  <si>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</si>
  <si>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</si>
  <si>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</si>
  <si>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</si>
  <si>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</si>
  <si>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</si>
  <si>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</si>
  <si>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</si>
  <si>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</si>
  <si>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</si>
  <si>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</si>
  <si>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</si>
  <si>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</si>
  <si>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</si>
  <si>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</si>
  <si>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</si>
  <si>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</si>
  <si>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</si>
  <si>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</si>
  <si>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</si>
  <si>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</si>
  <si>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</si>
  <si>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</si>
  <si>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</si>
  <si>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</si>
  <si>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</si>
  <si>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</si>
  <si>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</si>
  <si>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</si>
  <si>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</si>
  <si>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接種回数（4月17日まで）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</si>
  <si>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</si>
  <si>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</si>
  <si>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</si>
  <si>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</si>
  <si>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</si>
  <si>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</si>
  <si>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</si>
  <si>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</si>
  <si>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</si>
  <si>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</si>
  <si>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</si>
  <si>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</si>
  <si>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</si>
  <si>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</si>
  <si>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</si>
  <si>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</si>
  <si>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</si>
  <si>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（4月17日まで）</t>
  </si>
  <si>
    <t>ワクチン供給量
（4月17日まで）※4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</si>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</sst>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4" sqref="B4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44666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61052803</v>
      </c>
      <c r="D10" s="11">
        <f>C10/$B10</f>
        <v>0.482078178751988</v>
      </c>
      <c r="E10" s="21">
        <f>SUM(E11:E57)</f>
        <v>3567451</v>
      </c>
      <c r="F10" s="11">
        <f>E10/$B10</f>
        <v>2.816889964686729E-2</v>
      </c>
      <c r="G10" s="21">
        <f>SUM(G11:G57)</f>
        <v>665217</v>
      </c>
      <c r="H10" s="11">
        <f>G10/$B10</f>
        <v>5.2526105940600499E-3</v>
      </c>
    </row>
    <row r="11" spans="1:8" x14ac:dyDescent="0.45">
      <c r="A11" s="12" t="s">
        <v>14</v>
      </c>
      <c r="B11" s="20">
        <v>5226603</v>
      </c>
      <c r="C11" s="21">
        <v>2525212</v>
      </c>
      <c r="D11" s="11">
        <f t="shared" ref="D11:D57" si="0">C11/$B11</f>
        <v>0.48314593628021874</v>
      </c>
      <c r="E11" s="21">
        <v>164230</v>
      </c>
      <c r="F11" s="11">
        <f t="shared" ref="F11:F57" si="1">E11/$B11</f>
        <v>3.1421938876934022E-2</v>
      </c>
      <c r="G11" s="21">
        <v>29459</v>
      </c>
      <c r="H11" s="11">
        <f t="shared" ref="H11:H57" si="2">G11/$B11</f>
        <v>5.6363569224599612E-3</v>
      </c>
    </row>
    <row r="12" spans="1:8" x14ac:dyDescent="0.45">
      <c r="A12" s="12" t="s">
        <v>15</v>
      </c>
      <c r="B12" s="20">
        <v>1259615</v>
      </c>
      <c r="C12" s="21">
        <v>618619</v>
      </c>
      <c r="D12" s="11">
        <f t="shared" si="0"/>
        <v>0.49111752400535086</v>
      </c>
      <c r="E12" s="21">
        <v>50309</v>
      </c>
      <c r="F12" s="11">
        <f t="shared" si="1"/>
        <v>3.9939981661063099E-2</v>
      </c>
      <c r="G12" s="21">
        <v>6785</v>
      </c>
      <c r="H12" s="11">
        <f t="shared" si="2"/>
        <v>5.3865665302493225E-3</v>
      </c>
    </row>
    <row r="13" spans="1:8" x14ac:dyDescent="0.45">
      <c r="A13" s="12" t="s">
        <v>16</v>
      </c>
      <c r="B13" s="20">
        <v>1220823</v>
      </c>
      <c r="C13" s="21">
        <v>614342</v>
      </c>
      <c r="D13" s="11">
        <f t="shared" si="0"/>
        <v>0.50321954943509417</v>
      </c>
      <c r="E13" s="21">
        <v>53380</v>
      </c>
      <c r="F13" s="11">
        <f t="shared" si="1"/>
        <v>4.372460217410714E-2</v>
      </c>
      <c r="G13" s="21">
        <v>5905</v>
      </c>
      <c r="H13" s="11">
        <f t="shared" si="2"/>
        <v>4.8369010085819158E-3</v>
      </c>
    </row>
    <row r="14" spans="1:8" x14ac:dyDescent="0.45">
      <c r="A14" s="12" t="s">
        <v>17</v>
      </c>
      <c r="B14" s="20">
        <v>2281989</v>
      </c>
      <c r="C14" s="21">
        <v>1095784</v>
      </c>
      <c r="D14" s="11">
        <f t="shared" si="0"/>
        <v>0.48018811659477761</v>
      </c>
      <c r="E14" s="21">
        <v>74551</v>
      </c>
      <c r="F14" s="11">
        <f t="shared" si="1"/>
        <v>3.2669307345478002E-2</v>
      </c>
      <c r="G14" s="21">
        <v>10025</v>
      </c>
      <c r="H14" s="11">
        <f t="shared" si="2"/>
        <v>4.393097425097141E-3</v>
      </c>
    </row>
    <row r="15" spans="1:8" x14ac:dyDescent="0.45">
      <c r="A15" s="12" t="s">
        <v>18</v>
      </c>
      <c r="B15" s="20">
        <v>971288</v>
      </c>
      <c r="C15" s="21">
        <v>483010</v>
      </c>
      <c r="D15" s="11">
        <f t="shared" si="0"/>
        <v>0.49728813698923491</v>
      </c>
      <c r="E15" s="21">
        <v>44548</v>
      </c>
      <c r="F15" s="11">
        <f t="shared" si="1"/>
        <v>4.5864872210919935E-2</v>
      </c>
      <c r="G15" s="21">
        <v>4804</v>
      </c>
      <c r="H15" s="11">
        <f t="shared" si="2"/>
        <v>4.9460098343642673E-3</v>
      </c>
    </row>
    <row r="16" spans="1:8" x14ac:dyDescent="0.45">
      <c r="A16" s="12" t="s">
        <v>19</v>
      </c>
      <c r="B16" s="20">
        <v>1069562</v>
      </c>
      <c r="C16" s="21">
        <v>578013</v>
      </c>
      <c r="D16" s="11">
        <f t="shared" si="0"/>
        <v>0.54042028419109878</v>
      </c>
      <c r="E16" s="21">
        <v>38913</v>
      </c>
      <c r="F16" s="11">
        <f t="shared" si="1"/>
        <v>3.638218261306965E-2</v>
      </c>
      <c r="G16" s="21">
        <v>4884</v>
      </c>
      <c r="H16" s="11">
        <f t="shared" si="2"/>
        <v>4.5663551996050723E-3</v>
      </c>
    </row>
    <row r="17" spans="1:8" x14ac:dyDescent="0.45">
      <c r="A17" s="12" t="s">
        <v>20</v>
      </c>
      <c r="B17" s="20">
        <v>1862059.0000000002</v>
      </c>
      <c r="C17" s="21">
        <v>970647</v>
      </c>
      <c r="D17" s="11">
        <f t="shared" si="0"/>
        <v>0.52127617868177101</v>
      </c>
      <c r="E17" s="21">
        <v>57547</v>
      </c>
      <c r="F17" s="11">
        <f t="shared" si="1"/>
        <v>3.0905035769543281E-2</v>
      </c>
      <c r="G17" s="21">
        <v>13581</v>
      </c>
      <c r="H17" s="11">
        <f t="shared" si="2"/>
        <v>7.2935390339403843E-3</v>
      </c>
    </row>
    <row r="18" spans="1:8" x14ac:dyDescent="0.45">
      <c r="A18" s="12" t="s">
        <v>21</v>
      </c>
      <c r="B18" s="20">
        <v>2907675</v>
      </c>
      <c r="C18" s="21">
        <v>1488269</v>
      </c>
      <c r="D18" s="11">
        <f t="shared" si="0"/>
        <v>0.51184159164968579</v>
      </c>
      <c r="E18" s="21">
        <v>82455</v>
      </c>
      <c r="F18" s="11">
        <f t="shared" si="1"/>
        <v>2.8357708478423484E-2</v>
      </c>
      <c r="G18" s="21">
        <v>17354</v>
      </c>
      <c r="H18" s="11">
        <f t="shared" si="2"/>
        <v>5.9683424041545221E-3</v>
      </c>
    </row>
    <row r="19" spans="1:8" x14ac:dyDescent="0.45">
      <c r="A19" s="12" t="s">
        <v>22</v>
      </c>
      <c r="B19" s="20">
        <v>1955401</v>
      </c>
      <c r="C19" s="21">
        <v>917288</v>
      </c>
      <c r="D19" s="11">
        <f t="shared" si="0"/>
        <v>0.46910480254433745</v>
      </c>
      <c r="E19" s="21">
        <v>58724</v>
      </c>
      <c r="F19" s="11">
        <f t="shared" si="1"/>
        <v>3.0031691709270888E-2</v>
      </c>
      <c r="G19" s="21">
        <v>10931</v>
      </c>
      <c r="H19" s="11">
        <f t="shared" si="2"/>
        <v>5.5901577221245157E-3</v>
      </c>
    </row>
    <row r="20" spans="1:8" x14ac:dyDescent="0.45">
      <c r="A20" s="12" t="s">
        <v>23</v>
      </c>
      <c r="B20" s="20">
        <v>1958101</v>
      </c>
      <c r="C20" s="21">
        <v>1044229</v>
      </c>
      <c r="D20" s="11">
        <f t="shared" si="0"/>
        <v>0.5332865873619389</v>
      </c>
      <c r="E20" s="21">
        <v>49078</v>
      </c>
      <c r="F20" s="11">
        <f t="shared" si="1"/>
        <v>2.5064079942760869E-2</v>
      </c>
      <c r="G20" s="21">
        <v>10435</v>
      </c>
      <c r="H20" s="11">
        <f t="shared" si="2"/>
        <v>5.3291428787381242E-3</v>
      </c>
    </row>
    <row r="21" spans="1:8" x14ac:dyDescent="0.45">
      <c r="A21" s="12" t="s">
        <v>24</v>
      </c>
      <c r="B21" s="20">
        <v>7393799</v>
      </c>
      <c r="C21" s="21">
        <v>3417430</v>
      </c>
      <c r="D21" s="11">
        <f t="shared" si="0"/>
        <v>0.46220217779790879</v>
      </c>
      <c r="E21" s="21">
        <v>217156</v>
      </c>
      <c r="F21" s="11">
        <f t="shared" si="1"/>
        <v>2.9370016685603708E-2</v>
      </c>
      <c r="G21" s="21">
        <v>42586</v>
      </c>
      <c r="H21" s="11">
        <f t="shared" si="2"/>
        <v>5.759691330532518E-3</v>
      </c>
    </row>
    <row r="22" spans="1:8" x14ac:dyDescent="0.45">
      <c r="A22" s="12" t="s">
        <v>25</v>
      </c>
      <c r="B22" s="20">
        <v>6322892.0000000009</v>
      </c>
      <c r="C22" s="21">
        <v>3025050</v>
      </c>
      <c r="D22" s="11">
        <f t="shared" si="0"/>
        <v>0.47842822556513692</v>
      </c>
      <c r="E22" s="21">
        <v>196713</v>
      </c>
      <c r="F22" s="11">
        <f t="shared" si="1"/>
        <v>3.1111238338405903E-2</v>
      </c>
      <c r="G22" s="21">
        <v>37685</v>
      </c>
      <c r="H22" s="11">
        <f t="shared" si="2"/>
        <v>5.9600891490792498E-3</v>
      </c>
    </row>
    <row r="23" spans="1:8" x14ac:dyDescent="0.45">
      <c r="A23" s="12" t="s">
        <v>26</v>
      </c>
      <c r="B23" s="20">
        <v>13843329.000000002</v>
      </c>
      <c r="C23" s="21">
        <v>6745008</v>
      </c>
      <c r="D23" s="11">
        <f t="shared" si="0"/>
        <v>0.48723887151710393</v>
      </c>
      <c r="E23" s="21">
        <v>345968</v>
      </c>
      <c r="F23" s="11">
        <f t="shared" si="1"/>
        <v>2.4991676496310962E-2</v>
      </c>
      <c r="G23" s="21">
        <v>70981</v>
      </c>
      <c r="H23" s="11">
        <f t="shared" si="2"/>
        <v>5.127451641147876E-3</v>
      </c>
    </row>
    <row r="24" spans="1:8" x14ac:dyDescent="0.45">
      <c r="A24" s="12" t="s">
        <v>27</v>
      </c>
      <c r="B24" s="20">
        <v>9220206</v>
      </c>
      <c r="C24" s="21">
        <v>4386383</v>
      </c>
      <c r="D24" s="11">
        <f t="shared" si="0"/>
        <v>0.47573590004388189</v>
      </c>
      <c r="E24" s="21">
        <v>295359</v>
      </c>
      <c r="F24" s="11">
        <f t="shared" si="1"/>
        <v>3.2033882973981277E-2</v>
      </c>
      <c r="G24" s="21">
        <v>63718</v>
      </c>
      <c r="H24" s="11">
        <f t="shared" si="2"/>
        <v>6.9106915832466212E-3</v>
      </c>
    </row>
    <row r="25" spans="1:8" x14ac:dyDescent="0.45">
      <c r="A25" s="12" t="s">
        <v>28</v>
      </c>
      <c r="B25" s="20">
        <v>2213174</v>
      </c>
      <c r="C25" s="21">
        <v>1184582</v>
      </c>
      <c r="D25" s="11">
        <f t="shared" si="0"/>
        <v>0.53524124176409082</v>
      </c>
      <c r="E25" s="21">
        <v>96943</v>
      </c>
      <c r="F25" s="11">
        <f t="shared" si="1"/>
        <v>4.3802701459532779E-2</v>
      </c>
      <c r="G25" s="21">
        <v>11787</v>
      </c>
      <c r="H25" s="11">
        <f t="shared" si="2"/>
        <v>5.325835203196857E-3</v>
      </c>
    </row>
    <row r="26" spans="1:8" x14ac:dyDescent="0.45">
      <c r="A26" s="12" t="s">
        <v>29</v>
      </c>
      <c r="B26" s="20">
        <v>1047674</v>
      </c>
      <c r="C26" s="21">
        <v>542840</v>
      </c>
      <c r="D26" s="11">
        <f t="shared" si="0"/>
        <v>0.51813827583771288</v>
      </c>
      <c r="E26" s="21">
        <v>31516</v>
      </c>
      <c r="F26" s="11">
        <f t="shared" si="1"/>
        <v>3.0081876614290324E-2</v>
      </c>
      <c r="G26" s="21">
        <v>6301</v>
      </c>
      <c r="H26" s="11">
        <f t="shared" si="2"/>
        <v>6.0142754330068321E-3</v>
      </c>
    </row>
    <row r="27" spans="1:8" x14ac:dyDescent="0.45">
      <c r="A27" s="12" t="s">
        <v>30</v>
      </c>
      <c r="B27" s="20">
        <v>1132656</v>
      </c>
      <c r="C27" s="21">
        <v>550739</v>
      </c>
      <c r="D27" s="11">
        <f t="shared" si="0"/>
        <v>0.48623677444872937</v>
      </c>
      <c r="E27" s="21">
        <v>33069</v>
      </c>
      <c r="F27" s="11">
        <f t="shared" si="1"/>
        <v>2.9195978302326567E-2</v>
      </c>
      <c r="G27" s="21">
        <v>6878</v>
      </c>
      <c r="H27" s="11">
        <f t="shared" si="2"/>
        <v>6.0724527129154835E-3</v>
      </c>
    </row>
    <row r="28" spans="1:8" x14ac:dyDescent="0.45">
      <c r="A28" s="12" t="s">
        <v>31</v>
      </c>
      <c r="B28" s="20">
        <v>774582.99999999988</v>
      </c>
      <c r="C28" s="21">
        <v>397269</v>
      </c>
      <c r="D28" s="11">
        <f t="shared" si="0"/>
        <v>0.51288112442436773</v>
      </c>
      <c r="E28" s="21">
        <v>22434</v>
      </c>
      <c r="F28" s="11">
        <f t="shared" si="1"/>
        <v>2.8962680564897505E-2</v>
      </c>
      <c r="G28" s="21">
        <v>2917</v>
      </c>
      <c r="H28" s="11">
        <f t="shared" si="2"/>
        <v>3.7658972634307757E-3</v>
      </c>
    </row>
    <row r="29" spans="1:8" x14ac:dyDescent="0.45">
      <c r="A29" s="12" t="s">
        <v>32</v>
      </c>
      <c r="B29" s="20">
        <v>820997</v>
      </c>
      <c r="C29" s="21">
        <v>424437</v>
      </c>
      <c r="D29" s="11">
        <f t="shared" si="0"/>
        <v>0.51697752854151724</v>
      </c>
      <c r="E29" s="21">
        <v>27277</v>
      </c>
      <c r="F29" s="11">
        <f t="shared" si="1"/>
        <v>3.3224238334610239E-2</v>
      </c>
      <c r="G29" s="21">
        <v>2029</v>
      </c>
      <c r="H29" s="11">
        <f t="shared" si="2"/>
        <v>2.4713854009210754E-3</v>
      </c>
    </row>
    <row r="30" spans="1:8" x14ac:dyDescent="0.45">
      <c r="A30" s="12" t="s">
        <v>33</v>
      </c>
      <c r="B30" s="20">
        <v>2071737</v>
      </c>
      <c r="C30" s="21">
        <v>1073089</v>
      </c>
      <c r="D30" s="11">
        <f t="shared" si="0"/>
        <v>0.51796584218942854</v>
      </c>
      <c r="E30" s="21">
        <v>62312</v>
      </c>
      <c r="F30" s="11">
        <f t="shared" si="1"/>
        <v>3.0077176784504982E-2</v>
      </c>
      <c r="G30" s="21">
        <v>11488</v>
      </c>
      <c r="H30" s="11">
        <f t="shared" si="2"/>
        <v>5.545105387411626E-3</v>
      </c>
    </row>
    <row r="31" spans="1:8" x14ac:dyDescent="0.45">
      <c r="A31" s="12" t="s">
        <v>34</v>
      </c>
      <c r="B31" s="20">
        <v>2016791</v>
      </c>
      <c r="C31" s="21">
        <v>1069248</v>
      </c>
      <c r="D31" s="11">
        <f t="shared" si="0"/>
        <v>0.53017293313982461</v>
      </c>
      <c r="E31" s="21">
        <v>44937</v>
      </c>
      <c r="F31" s="11">
        <f t="shared" si="1"/>
        <v>2.2281436202363062E-2</v>
      </c>
      <c r="G31" s="21">
        <v>8572</v>
      </c>
      <c r="H31" s="11">
        <f t="shared" si="2"/>
        <v>4.2503164680921324E-3</v>
      </c>
    </row>
    <row r="32" spans="1:8" x14ac:dyDescent="0.45">
      <c r="A32" s="12" t="s">
        <v>35</v>
      </c>
      <c r="B32" s="20">
        <v>3686259.9999999995</v>
      </c>
      <c r="C32" s="21">
        <v>1764453</v>
      </c>
      <c r="D32" s="11">
        <f t="shared" si="0"/>
        <v>0.478656687265684</v>
      </c>
      <c r="E32" s="21">
        <v>116473</v>
      </c>
      <c r="F32" s="11">
        <f t="shared" si="1"/>
        <v>3.1596523305464079E-2</v>
      </c>
      <c r="G32" s="21">
        <v>24768</v>
      </c>
      <c r="H32" s="11">
        <f t="shared" si="2"/>
        <v>6.7190051705522677E-3</v>
      </c>
    </row>
    <row r="33" spans="1:8" x14ac:dyDescent="0.45">
      <c r="A33" s="12" t="s">
        <v>36</v>
      </c>
      <c r="B33" s="20">
        <v>7558801.9999999991</v>
      </c>
      <c r="C33" s="21">
        <v>3501940</v>
      </c>
      <c r="D33" s="11">
        <f t="shared" si="0"/>
        <v>0.4632929927255669</v>
      </c>
      <c r="E33" s="21">
        <v>187375</v>
      </c>
      <c r="F33" s="11">
        <f t="shared" si="1"/>
        <v>2.4788981111027914E-2</v>
      </c>
      <c r="G33" s="21">
        <v>37328</v>
      </c>
      <c r="H33" s="11">
        <f t="shared" si="2"/>
        <v>4.9383486959970651E-3</v>
      </c>
    </row>
    <row r="34" spans="1:8" x14ac:dyDescent="0.45">
      <c r="A34" s="12" t="s">
        <v>37</v>
      </c>
      <c r="B34" s="20">
        <v>1800557</v>
      </c>
      <c r="C34" s="21">
        <v>864784</v>
      </c>
      <c r="D34" s="11">
        <f t="shared" si="0"/>
        <v>0.48028693343226569</v>
      </c>
      <c r="E34" s="21">
        <v>58161</v>
      </c>
      <c r="F34" s="11">
        <f t="shared" si="1"/>
        <v>3.2301671094000353E-2</v>
      </c>
      <c r="G34" s="21">
        <v>11698</v>
      </c>
      <c r="H34" s="11">
        <f t="shared" si="2"/>
        <v>6.4968784659413725E-3</v>
      </c>
    </row>
    <row r="35" spans="1:8" x14ac:dyDescent="0.45">
      <c r="A35" s="12" t="s">
        <v>38</v>
      </c>
      <c r="B35" s="20">
        <v>1418843</v>
      </c>
      <c r="C35" s="21">
        <v>663274</v>
      </c>
      <c r="D35" s="11">
        <f t="shared" si="0"/>
        <v>0.46747525977151805</v>
      </c>
      <c r="E35" s="21">
        <v>40389</v>
      </c>
      <c r="F35" s="11">
        <f t="shared" si="1"/>
        <v>2.8466151646094742E-2</v>
      </c>
      <c r="G35" s="21">
        <v>6985</v>
      </c>
      <c r="H35" s="11">
        <f t="shared" si="2"/>
        <v>4.9230253100589708E-3</v>
      </c>
    </row>
    <row r="36" spans="1:8" x14ac:dyDescent="0.45">
      <c r="A36" s="12" t="s">
        <v>39</v>
      </c>
      <c r="B36" s="20">
        <v>2530542</v>
      </c>
      <c r="C36" s="21">
        <v>1138071</v>
      </c>
      <c r="D36" s="11">
        <f t="shared" si="0"/>
        <v>0.44973408858655578</v>
      </c>
      <c r="E36" s="21">
        <v>61517</v>
      </c>
      <c r="F36" s="11">
        <f t="shared" si="1"/>
        <v>2.4309811890101014E-2</v>
      </c>
      <c r="G36" s="21">
        <v>10113</v>
      </c>
      <c r="H36" s="11">
        <f t="shared" si="2"/>
        <v>3.9963770607245406E-3</v>
      </c>
    </row>
    <row r="37" spans="1:8" x14ac:dyDescent="0.45">
      <c r="A37" s="12" t="s">
        <v>40</v>
      </c>
      <c r="B37" s="20">
        <v>8839511</v>
      </c>
      <c r="C37" s="21">
        <v>3789113</v>
      </c>
      <c r="D37" s="11">
        <f t="shared" si="0"/>
        <v>0.42865640418344408</v>
      </c>
      <c r="E37" s="21">
        <v>207222</v>
      </c>
      <c r="F37" s="11">
        <f t="shared" si="1"/>
        <v>2.3442699488693437E-2</v>
      </c>
      <c r="G37" s="21">
        <v>49113</v>
      </c>
      <c r="H37" s="11">
        <f t="shared" si="2"/>
        <v>5.5560765748241051E-3</v>
      </c>
    </row>
    <row r="38" spans="1:8" x14ac:dyDescent="0.45">
      <c r="A38" s="12" t="s">
        <v>41</v>
      </c>
      <c r="B38" s="20">
        <v>5523625</v>
      </c>
      <c r="C38" s="21">
        <v>2568425</v>
      </c>
      <c r="D38" s="11">
        <f t="shared" si="0"/>
        <v>0.46498902441784157</v>
      </c>
      <c r="E38" s="21">
        <v>139299</v>
      </c>
      <c r="F38" s="11">
        <f t="shared" si="1"/>
        <v>2.5218764850981013E-2</v>
      </c>
      <c r="G38" s="21">
        <v>22163</v>
      </c>
      <c r="H38" s="11">
        <f t="shared" si="2"/>
        <v>4.0124012763357395E-3</v>
      </c>
    </row>
    <row r="39" spans="1:8" x14ac:dyDescent="0.45">
      <c r="A39" s="12" t="s">
        <v>42</v>
      </c>
      <c r="B39" s="20">
        <v>1344738.9999999998</v>
      </c>
      <c r="C39" s="21">
        <v>669112</v>
      </c>
      <c r="D39" s="11">
        <f t="shared" si="0"/>
        <v>0.49757759684221259</v>
      </c>
      <c r="E39" s="21">
        <v>31095</v>
      </c>
      <c r="F39" s="11">
        <f t="shared" si="1"/>
        <v>2.3123446259831839E-2</v>
      </c>
      <c r="G39" s="21">
        <v>4402</v>
      </c>
      <c r="H39" s="11">
        <f t="shared" si="2"/>
        <v>3.2734976824499037E-3</v>
      </c>
    </row>
    <row r="40" spans="1:8" x14ac:dyDescent="0.45">
      <c r="A40" s="12" t="s">
        <v>43</v>
      </c>
      <c r="B40" s="20">
        <v>944432</v>
      </c>
      <c r="C40" s="21">
        <v>499010</v>
      </c>
      <c r="D40" s="11">
        <f t="shared" si="0"/>
        <v>0.52837049147000525</v>
      </c>
      <c r="E40" s="21">
        <v>21418</v>
      </c>
      <c r="F40" s="11">
        <f t="shared" si="1"/>
        <v>2.2678181171328374E-2</v>
      </c>
      <c r="G40" s="21">
        <v>3064</v>
      </c>
      <c r="H40" s="11">
        <f t="shared" si="2"/>
        <v>3.2442780422518506E-3</v>
      </c>
    </row>
    <row r="41" spans="1:8" x14ac:dyDescent="0.45">
      <c r="A41" s="12" t="s">
        <v>44</v>
      </c>
      <c r="B41" s="20">
        <v>556788</v>
      </c>
      <c r="C41" s="21">
        <v>280684</v>
      </c>
      <c r="D41" s="11">
        <f t="shared" si="0"/>
        <v>0.50411287599589072</v>
      </c>
      <c r="E41" s="21">
        <v>15400</v>
      </c>
      <c r="F41" s="11">
        <f t="shared" si="1"/>
        <v>2.7658642068435383E-2</v>
      </c>
      <c r="G41" s="21">
        <v>2631</v>
      </c>
      <c r="H41" s="11">
        <f t="shared" si="2"/>
        <v>4.7253173559774998E-3</v>
      </c>
    </row>
    <row r="42" spans="1:8" x14ac:dyDescent="0.45">
      <c r="A42" s="12" t="s">
        <v>45</v>
      </c>
      <c r="B42" s="20">
        <v>672814.99999999988</v>
      </c>
      <c r="C42" s="21">
        <v>330867</v>
      </c>
      <c r="D42" s="11">
        <f t="shared" si="0"/>
        <v>0.49176519548464298</v>
      </c>
      <c r="E42" s="21">
        <v>19584</v>
      </c>
      <c r="F42" s="11">
        <f t="shared" si="1"/>
        <v>2.9107555568767051E-2</v>
      </c>
      <c r="G42" s="21">
        <v>3593</v>
      </c>
      <c r="H42" s="11">
        <f t="shared" si="2"/>
        <v>5.3402495485386035E-3</v>
      </c>
    </row>
    <row r="43" spans="1:8" x14ac:dyDescent="0.45">
      <c r="A43" s="12" t="s">
        <v>46</v>
      </c>
      <c r="B43" s="20">
        <v>1893791</v>
      </c>
      <c r="C43" s="21">
        <v>910644</v>
      </c>
      <c r="D43" s="11">
        <f t="shared" si="0"/>
        <v>0.48085770816314999</v>
      </c>
      <c r="E43" s="21">
        <v>39176</v>
      </c>
      <c r="F43" s="11">
        <f t="shared" si="1"/>
        <v>2.0686548832474123E-2</v>
      </c>
      <c r="G43" s="21">
        <v>7309</v>
      </c>
      <c r="H43" s="11">
        <f t="shared" si="2"/>
        <v>3.859454395970833E-3</v>
      </c>
    </row>
    <row r="44" spans="1:8" x14ac:dyDescent="0.45">
      <c r="A44" s="12" t="s">
        <v>47</v>
      </c>
      <c r="B44" s="20">
        <v>2812432.9999999995</v>
      </c>
      <c r="C44" s="21">
        <v>1372480</v>
      </c>
      <c r="D44" s="11">
        <f t="shared" si="0"/>
        <v>0.48800451424087266</v>
      </c>
      <c r="E44" s="21">
        <v>72336</v>
      </c>
      <c r="F44" s="11">
        <f t="shared" si="1"/>
        <v>2.572007937611314E-2</v>
      </c>
      <c r="G44" s="21">
        <v>13910</v>
      </c>
      <c r="H44" s="11">
        <f t="shared" si="2"/>
        <v>4.9458956000018499E-3</v>
      </c>
    </row>
    <row r="45" spans="1:8" x14ac:dyDescent="0.45">
      <c r="A45" s="12" t="s">
        <v>48</v>
      </c>
      <c r="B45" s="20">
        <v>1356110</v>
      </c>
      <c r="C45" s="21">
        <v>759758</v>
      </c>
      <c r="D45" s="11">
        <f t="shared" si="0"/>
        <v>0.56024806247280823</v>
      </c>
      <c r="E45" s="21">
        <v>30601</v>
      </c>
      <c r="F45" s="11">
        <f t="shared" si="1"/>
        <v>2.2565278627839924E-2</v>
      </c>
      <c r="G45" s="21">
        <v>5188</v>
      </c>
      <c r="H45" s="11">
        <f t="shared" si="2"/>
        <v>3.8256483618585514E-3</v>
      </c>
    </row>
    <row r="46" spans="1:8" x14ac:dyDescent="0.45">
      <c r="A46" s="12" t="s">
        <v>49</v>
      </c>
      <c r="B46" s="20">
        <v>734949</v>
      </c>
      <c r="C46" s="21">
        <v>387030</v>
      </c>
      <c r="D46" s="11">
        <f t="shared" si="0"/>
        <v>0.52660796871619664</v>
      </c>
      <c r="E46" s="21">
        <v>21289</v>
      </c>
      <c r="F46" s="11">
        <f t="shared" si="1"/>
        <v>2.896663578016978E-2</v>
      </c>
      <c r="G46" s="21">
        <v>3439</v>
      </c>
      <c r="H46" s="11">
        <f t="shared" si="2"/>
        <v>4.6792362463245751E-3</v>
      </c>
    </row>
    <row r="47" spans="1:8" x14ac:dyDescent="0.45">
      <c r="A47" s="12" t="s">
        <v>50</v>
      </c>
      <c r="B47" s="20">
        <v>973896</v>
      </c>
      <c r="C47" s="21">
        <v>457627</v>
      </c>
      <c r="D47" s="11">
        <f t="shared" si="0"/>
        <v>0.46989308920048956</v>
      </c>
      <c r="E47" s="21">
        <v>27455</v>
      </c>
      <c r="F47" s="11">
        <f t="shared" si="1"/>
        <v>2.8190895126378998E-2</v>
      </c>
      <c r="G47" s="21">
        <v>2671</v>
      </c>
      <c r="H47" s="11">
        <f t="shared" si="2"/>
        <v>2.7425926382283116E-3</v>
      </c>
    </row>
    <row r="48" spans="1:8" x14ac:dyDescent="0.45">
      <c r="A48" s="12" t="s">
        <v>51</v>
      </c>
      <c r="B48" s="20">
        <v>1356219</v>
      </c>
      <c r="C48" s="21">
        <v>676383</v>
      </c>
      <c r="D48" s="11">
        <f t="shared" si="0"/>
        <v>0.49872697551059231</v>
      </c>
      <c r="E48" s="21">
        <v>39847</v>
      </c>
      <c r="F48" s="11">
        <f t="shared" si="1"/>
        <v>2.9380948062222988E-2</v>
      </c>
      <c r="G48" s="21">
        <v>3389</v>
      </c>
      <c r="H48" s="11">
        <f t="shared" si="2"/>
        <v>2.498858960094203E-3</v>
      </c>
    </row>
    <row r="49" spans="1:8" x14ac:dyDescent="0.45">
      <c r="A49" s="12" t="s">
        <v>52</v>
      </c>
      <c r="B49" s="20">
        <v>701167</v>
      </c>
      <c r="C49" s="21">
        <v>338325</v>
      </c>
      <c r="D49" s="11">
        <f t="shared" si="0"/>
        <v>0.4825170037951016</v>
      </c>
      <c r="E49" s="21">
        <v>18479</v>
      </c>
      <c r="F49" s="11">
        <f t="shared" si="1"/>
        <v>2.6354634487932262E-2</v>
      </c>
      <c r="G49" s="21">
        <v>2872</v>
      </c>
      <c r="H49" s="11">
        <f t="shared" si="2"/>
        <v>4.0960284782369967E-3</v>
      </c>
    </row>
    <row r="50" spans="1:8" x14ac:dyDescent="0.45">
      <c r="A50" s="12" t="s">
        <v>53</v>
      </c>
      <c r="B50" s="20">
        <v>5124170</v>
      </c>
      <c r="C50" s="21">
        <v>2444091</v>
      </c>
      <c r="D50" s="11">
        <f t="shared" si="0"/>
        <v>0.47697305124537243</v>
      </c>
      <c r="E50" s="21">
        <v>129022</v>
      </c>
      <c r="F50" s="11">
        <f t="shared" si="1"/>
        <v>2.5179102176547615E-2</v>
      </c>
      <c r="G50" s="21">
        <v>26076</v>
      </c>
      <c r="H50" s="11">
        <f t="shared" si="2"/>
        <v>5.0888241412755629E-3</v>
      </c>
    </row>
    <row r="51" spans="1:8" x14ac:dyDescent="0.45">
      <c r="A51" s="12" t="s">
        <v>54</v>
      </c>
      <c r="B51" s="20">
        <v>818222</v>
      </c>
      <c r="C51" s="21">
        <v>407436</v>
      </c>
      <c r="D51" s="11">
        <f t="shared" si="0"/>
        <v>0.49795287831419832</v>
      </c>
      <c r="E51" s="21">
        <v>14739</v>
      </c>
      <c r="F51" s="11">
        <f t="shared" si="1"/>
        <v>1.8013448672854065E-2</v>
      </c>
      <c r="G51" s="21">
        <v>3331</v>
      </c>
      <c r="H51" s="11">
        <f t="shared" si="2"/>
        <v>4.0710222897942126E-3</v>
      </c>
    </row>
    <row r="52" spans="1:8" x14ac:dyDescent="0.45">
      <c r="A52" s="12" t="s">
        <v>55</v>
      </c>
      <c r="B52" s="20">
        <v>1335937.9999999998</v>
      </c>
      <c r="C52" s="21">
        <v>715292</v>
      </c>
      <c r="D52" s="11">
        <f t="shared" si="0"/>
        <v>0.53542305106973531</v>
      </c>
      <c r="E52" s="21">
        <v>37957</v>
      </c>
      <c r="F52" s="11">
        <f t="shared" si="1"/>
        <v>2.8412246676118209E-2</v>
      </c>
      <c r="G52" s="21">
        <v>8404</v>
      </c>
      <c r="H52" s="11">
        <f t="shared" si="2"/>
        <v>6.2907110958742105E-3</v>
      </c>
    </row>
    <row r="53" spans="1:8" x14ac:dyDescent="0.45">
      <c r="A53" s="12" t="s">
        <v>56</v>
      </c>
      <c r="B53" s="20">
        <v>1758645</v>
      </c>
      <c r="C53" s="21">
        <v>949566</v>
      </c>
      <c r="D53" s="11">
        <f t="shared" si="0"/>
        <v>0.53994183021587638</v>
      </c>
      <c r="E53" s="21">
        <v>48525</v>
      </c>
      <c r="F53" s="11">
        <f t="shared" si="1"/>
        <v>2.7592265636327967E-2</v>
      </c>
      <c r="G53" s="21">
        <v>10928</v>
      </c>
      <c r="H53" s="11">
        <f t="shared" si="2"/>
        <v>6.2138748866314691E-3</v>
      </c>
    </row>
    <row r="54" spans="1:8" x14ac:dyDescent="0.45">
      <c r="A54" s="12" t="s">
        <v>57</v>
      </c>
      <c r="B54" s="20">
        <v>1141741</v>
      </c>
      <c r="C54" s="21">
        <v>555771</v>
      </c>
      <c r="D54" s="11">
        <f t="shared" si="0"/>
        <v>0.48677502165552433</v>
      </c>
      <c r="E54" s="21">
        <v>32092</v>
      </c>
      <c r="F54" s="11">
        <f t="shared" si="1"/>
        <v>2.8107950927574642E-2</v>
      </c>
      <c r="G54" s="21">
        <v>4131</v>
      </c>
      <c r="H54" s="11">
        <f t="shared" si="2"/>
        <v>3.6181585841272234E-3</v>
      </c>
    </row>
    <row r="55" spans="1:8" x14ac:dyDescent="0.45">
      <c r="A55" s="12" t="s">
        <v>58</v>
      </c>
      <c r="B55" s="20">
        <v>1087241</v>
      </c>
      <c r="C55" s="21">
        <v>520565</v>
      </c>
      <c r="D55" s="11">
        <f t="shared" si="0"/>
        <v>0.47879448990610179</v>
      </c>
      <c r="E55" s="21">
        <v>29029</v>
      </c>
      <c r="F55" s="11">
        <f t="shared" si="1"/>
        <v>2.6699692156568783E-2</v>
      </c>
      <c r="G55" s="21">
        <v>5811</v>
      </c>
      <c r="H55" s="11">
        <f t="shared" si="2"/>
        <v>5.3447211795728819E-3</v>
      </c>
    </row>
    <row r="56" spans="1:8" x14ac:dyDescent="0.45">
      <c r="A56" s="12" t="s">
        <v>59</v>
      </c>
      <c r="B56" s="20">
        <v>1617517</v>
      </c>
      <c r="C56" s="21">
        <v>801561</v>
      </c>
      <c r="D56" s="11">
        <f t="shared" si="0"/>
        <v>0.49555027860603629</v>
      </c>
      <c r="E56" s="21">
        <v>48209</v>
      </c>
      <c r="F56" s="11">
        <f t="shared" si="1"/>
        <v>2.9804323540339916E-2</v>
      </c>
      <c r="G56" s="21">
        <v>7376</v>
      </c>
      <c r="H56" s="11">
        <f t="shared" si="2"/>
        <v>4.5600757209970592E-3</v>
      </c>
    </row>
    <row r="57" spans="1:8" x14ac:dyDescent="0.45">
      <c r="A57" s="12" t="s">
        <v>60</v>
      </c>
      <c r="B57" s="20">
        <v>1485118</v>
      </c>
      <c r="C57" s="21">
        <v>535053</v>
      </c>
      <c r="D57" s="11">
        <f t="shared" si="0"/>
        <v>0.36027642247956054</v>
      </c>
      <c r="E57" s="21">
        <v>33343</v>
      </c>
      <c r="F57" s="11">
        <f t="shared" si="1"/>
        <v>2.2451414635066034E-2</v>
      </c>
      <c r="G57" s="21">
        <v>5419</v>
      </c>
      <c r="H57" s="11">
        <f t="shared" si="2"/>
        <v>3.6488683054141154E-3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（4月18日公表時点）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44666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12466651</v>
      </c>
      <c r="D10" s="11">
        <f>C10/$B10</f>
        <v>0.45252591815204257</v>
      </c>
      <c r="E10" s="21">
        <f>SUM(E11:E30)</f>
        <v>773355</v>
      </c>
      <c r="F10" s="11">
        <f>E10/$B10</f>
        <v>2.8071948226710837E-2</v>
      </c>
      <c r="G10" s="21">
        <f>SUM(G11:G30)</f>
        <v>165755</v>
      </c>
      <c r="H10" s="11">
        <f>G10/$B10</f>
        <v>6.0167268309100673E-3</v>
      </c>
    </row>
    <row r="11" spans="1:8" x14ac:dyDescent="0.45">
      <c r="A11" s="12" t="s">
        <v>70</v>
      </c>
      <c r="B11" s="20">
        <v>1961575</v>
      </c>
      <c r="C11" s="21">
        <v>847644</v>
      </c>
      <c r="D11" s="11">
        <f t="shared" ref="D11:D30" si="0">C11/$B11</f>
        <v>0.43212418592202695</v>
      </c>
      <c r="E11" s="21">
        <v>58129</v>
      </c>
      <c r="F11" s="11">
        <f t="shared" ref="F11:F30" si="1">E11/$B11</f>
        <v>2.9633840153957917E-2</v>
      </c>
      <c r="G11" s="21">
        <v>11320</v>
      </c>
      <c r="H11" s="11">
        <f t="shared" ref="H11:H30" si="2">G11/$B11</f>
        <v>5.7708728955048879E-3</v>
      </c>
    </row>
    <row r="12" spans="1:8" x14ac:dyDescent="0.45">
      <c r="A12" s="12" t="s">
        <v>71</v>
      </c>
      <c r="B12" s="20">
        <v>1065932</v>
      </c>
      <c r="C12" s="21">
        <v>471170</v>
      </c>
      <c r="D12" s="11">
        <f t="shared" si="0"/>
        <v>0.44202632062833275</v>
      </c>
      <c r="E12" s="21">
        <v>27007</v>
      </c>
      <c r="F12" s="11">
        <f t="shared" si="1"/>
        <v>2.5336513023344828E-2</v>
      </c>
      <c r="G12" s="21">
        <v>2890</v>
      </c>
      <c r="H12" s="11">
        <f t="shared" si="2"/>
        <v>2.7112423681810846E-3</v>
      </c>
    </row>
    <row r="13" spans="1:8" x14ac:dyDescent="0.45">
      <c r="A13" s="12" t="s">
        <v>72</v>
      </c>
      <c r="B13" s="20">
        <v>1324589</v>
      </c>
      <c r="C13" s="21">
        <v>566876</v>
      </c>
      <c r="D13" s="11">
        <f t="shared" si="0"/>
        <v>0.42796369288888858</v>
      </c>
      <c r="E13" s="21">
        <v>32314</v>
      </c>
      <c r="F13" s="11">
        <f t="shared" si="1"/>
        <v>2.4395491733662292E-2</v>
      </c>
      <c r="G13" s="21">
        <v>7267</v>
      </c>
      <c r="H13" s="11">
        <f t="shared" si="2"/>
        <v>5.4862300683457283E-3</v>
      </c>
    </row>
    <row r="14" spans="1:8" x14ac:dyDescent="0.45">
      <c r="A14" s="12" t="s">
        <v>73</v>
      </c>
      <c r="B14" s="20">
        <v>974726</v>
      </c>
      <c r="C14" s="21">
        <v>474103</v>
      </c>
      <c r="D14" s="11">
        <f t="shared" si="0"/>
        <v>0.48639617697691456</v>
      </c>
      <c r="E14" s="21">
        <v>27076</v>
      </c>
      <c r="F14" s="11">
        <f t="shared" si="1"/>
        <v>2.7778062758149469E-2</v>
      </c>
      <c r="G14" s="21">
        <v>5592</v>
      </c>
      <c r="H14" s="11">
        <f t="shared" si="2"/>
        <v>5.7369968586043667E-3</v>
      </c>
    </row>
    <row r="15" spans="1:8" x14ac:dyDescent="0.45">
      <c r="A15" s="12" t="s">
        <v>74</v>
      </c>
      <c r="B15" s="20">
        <v>3759920</v>
      </c>
      <c r="C15" s="21">
        <v>1774196</v>
      </c>
      <c r="D15" s="11">
        <f t="shared" si="0"/>
        <v>0.47187067809953404</v>
      </c>
      <c r="E15" s="21">
        <v>140630</v>
      </c>
      <c r="F15" s="11">
        <f t="shared" si="1"/>
        <v>3.7402391540245536E-2</v>
      </c>
      <c r="G15" s="21">
        <v>30840</v>
      </c>
      <c r="H15" s="11">
        <f t="shared" si="2"/>
        <v>8.2023021766420567E-3</v>
      </c>
    </row>
    <row r="16" spans="1:8" x14ac:dyDescent="0.45">
      <c r="A16" s="12" t="s">
        <v>75</v>
      </c>
      <c r="B16" s="20">
        <v>1521562.0000000002</v>
      </c>
      <c r="C16" s="21">
        <v>698245</v>
      </c>
      <c r="D16" s="11">
        <f t="shared" si="0"/>
        <v>0.45890013026087656</v>
      </c>
      <c r="E16" s="21">
        <v>47714</v>
      </c>
      <c r="F16" s="11">
        <f t="shared" si="1"/>
        <v>3.1358564422613075E-2</v>
      </c>
      <c r="G16" s="21">
        <v>10852</v>
      </c>
      <c r="H16" s="11">
        <f t="shared" si="2"/>
        <v>7.1321444673302821E-3</v>
      </c>
    </row>
    <row r="17" spans="1:8" x14ac:dyDescent="0.45">
      <c r="A17" s="12" t="s">
        <v>76</v>
      </c>
      <c r="B17" s="20">
        <v>718601</v>
      </c>
      <c r="C17" s="21">
        <v>366145</v>
      </c>
      <c r="D17" s="11">
        <f t="shared" si="0"/>
        <v>0.5095247571322612</v>
      </c>
      <c r="E17" s="21">
        <v>18446</v>
      </c>
      <c r="F17" s="11">
        <f t="shared" si="1"/>
        <v>2.5669321361924072E-2</v>
      </c>
      <c r="G17" s="21">
        <v>5076</v>
      </c>
      <c r="H17" s="11">
        <f t="shared" si="2"/>
        <v>7.0637252105132057E-3</v>
      </c>
    </row>
    <row r="18" spans="1:8" x14ac:dyDescent="0.45">
      <c r="A18" s="12" t="s">
        <v>77</v>
      </c>
      <c r="B18" s="20">
        <v>784774</v>
      </c>
      <c r="C18" s="21">
        <v>399762</v>
      </c>
      <c r="D18" s="11">
        <f t="shared" si="0"/>
        <v>0.50939761001256412</v>
      </c>
      <c r="E18" s="21">
        <v>26078</v>
      </c>
      <c r="F18" s="11">
        <f t="shared" si="1"/>
        <v>3.3229949004426752E-2</v>
      </c>
      <c r="G18" s="21">
        <v>3798</v>
      </c>
      <c r="H18" s="11">
        <f t="shared" si="2"/>
        <v>4.8396098749448882E-3</v>
      </c>
    </row>
    <row r="19" spans="1:8" x14ac:dyDescent="0.45">
      <c r="A19" s="12" t="s">
        <v>78</v>
      </c>
      <c r="B19" s="20">
        <v>694295.99999999988</v>
      </c>
      <c r="C19" s="21">
        <v>309239</v>
      </c>
      <c r="D19" s="11">
        <f t="shared" si="0"/>
        <v>0.4453993685690254</v>
      </c>
      <c r="E19" s="21">
        <v>27137</v>
      </c>
      <c r="F19" s="11">
        <f t="shared" si="1"/>
        <v>3.9085634945325923E-2</v>
      </c>
      <c r="G19" s="21">
        <v>7758</v>
      </c>
      <c r="H19" s="11">
        <f t="shared" si="2"/>
        <v>1.1173908534688377E-2</v>
      </c>
    </row>
    <row r="20" spans="1:8" x14ac:dyDescent="0.45">
      <c r="A20" s="12" t="s">
        <v>79</v>
      </c>
      <c r="B20" s="20">
        <v>799966</v>
      </c>
      <c r="C20" s="21">
        <v>411854</v>
      </c>
      <c r="D20" s="11">
        <f t="shared" si="0"/>
        <v>0.51483938067367863</v>
      </c>
      <c r="E20" s="21">
        <v>23071</v>
      </c>
      <c r="F20" s="11">
        <f t="shared" si="1"/>
        <v>2.8839975698967207E-2</v>
      </c>
      <c r="G20" s="21">
        <v>4696</v>
      </c>
      <c r="H20" s="11">
        <f t="shared" si="2"/>
        <v>5.8702494856031386E-3</v>
      </c>
    </row>
    <row r="21" spans="1:8" x14ac:dyDescent="0.45">
      <c r="A21" s="12" t="s">
        <v>80</v>
      </c>
      <c r="B21" s="20">
        <v>2300944</v>
      </c>
      <c r="C21" s="21">
        <v>1028592</v>
      </c>
      <c r="D21" s="11">
        <f t="shared" si="0"/>
        <v>0.44703043620357558</v>
      </c>
      <c r="E21" s="21">
        <v>65611</v>
      </c>
      <c r="F21" s="11">
        <f t="shared" si="1"/>
        <v>2.8514818265894346E-2</v>
      </c>
      <c r="G21" s="21">
        <v>12559</v>
      </c>
      <c r="H21" s="11">
        <f t="shared" si="2"/>
        <v>5.4581945497152477E-3</v>
      </c>
    </row>
    <row r="22" spans="1:8" x14ac:dyDescent="0.45">
      <c r="A22" s="12" t="s">
        <v>81</v>
      </c>
      <c r="B22" s="20">
        <v>1400720</v>
      </c>
      <c r="C22" s="21">
        <v>617067</v>
      </c>
      <c r="D22" s="11">
        <f t="shared" si="0"/>
        <v>0.44053558170083956</v>
      </c>
      <c r="E22" s="21">
        <v>28152</v>
      </c>
      <c r="F22" s="11">
        <f t="shared" si="1"/>
        <v>2.0098235193329143E-2</v>
      </c>
      <c r="G22" s="21">
        <v>5211</v>
      </c>
      <c r="H22" s="11">
        <f t="shared" si="2"/>
        <v>3.7202295962076646E-3</v>
      </c>
    </row>
    <row r="23" spans="1:8" x14ac:dyDescent="0.45">
      <c r="A23" s="12" t="s">
        <v>82</v>
      </c>
      <c r="B23" s="20">
        <v>2739963</v>
      </c>
      <c r="C23" s="21">
        <v>1036051</v>
      </c>
      <c r="D23" s="11">
        <f t="shared" si="0"/>
        <v>0.3781259089995011</v>
      </c>
      <c r="E23" s="21">
        <v>70297</v>
      </c>
      <c r="F23" s="11">
        <f t="shared" si="1"/>
        <v>2.565618586820333E-2</v>
      </c>
      <c r="G23" s="21">
        <v>20334</v>
      </c>
      <c r="H23" s="11">
        <f t="shared" si="2"/>
        <v>7.4212680974159138E-3</v>
      </c>
    </row>
    <row r="24" spans="1:8" x14ac:dyDescent="0.45">
      <c r="A24" s="12" t="s">
        <v>83</v>
      </c>
      <c r="B24" s="20">
        <v>831479.00000000012</v>
      </c>
      <c r="C24" s="21">
        <v>385860</v>
      </c>
      <c r="D24" s="11">
        <f t="shared" si="0"/>
        <v>0.46406463662942776</v>
      </c>
      <c r="E24" s="21">
        <v>16175</v>
      </c>
      <c r="F24" s="11">
        <f t="shared" si="1"/>
        <v>1.945328745524541E-2</v>
      </c>
      <c r="G24" s="21">
        <v>2679</v>
      </c>
      <c r="H24" s="11">
        <f t="shared" si="2"/>
        <v>3.2219695265905688E-3</v>
      </c>
    </row>
    <row r="25" spans="1:8" x14ac:dyDescent="0.45">
      <c r="A25" s="12" t="s">
        <v>84</v>
      </c>
      <c r="B25" s="20">
        <v>1526835</v>
      </c>
      <c r="C25" s="21">
        <v>676899</v>
      </c>
      <c r="D25" s="11">
        <f t="shared" si="0"/>
        <v>0.44333474147501206</v>
      </c>
      <c r="E25" s="21">
        <v>35060</v>
      </c>
      <c r="F25" s="11">
        <f t="shared" si="1"/>
        <v>2.2962533607102275E-2</v>
      </c>
      <c r="G25" s="21">
        <v>7177</v>
      </c>
      <c r="H25" s="11">
        <f t="shared" si="2"/>
        <v>4.7005734083905596E-3</v>
      </c>
    </row>
    <row r="26" spans="1:8" x14ac:dyDescent="0.45">
      <c r="A26" s="12" t="s">
        <v>85</v>
      </c>
      <c r="B26" s="20">
        <v>708155</v>
      </c>
      <c r="C26" s="21">
        <v>320237</v>
      </c>
      <c r="D26" s="11">
        <f t="shared" si="0"/>
        <v>0.45221314542720165</v>
      </c>
      <c r="E26" s="21">
        <v>12997</v>
      </c>
      <c r="F26" s="11">
        <f t="shared" si="1"/>
        <v>1.8353326602226914E-2</v>
      </c>
      <c r="G26" s="21">
        <v>2692</v>
      </c>
      <c r="H26" s="11">
        <f t="shared" si="2"/>
        <v>3.8014276535504234E-3</v>
      </c>
    </row>
    <row r="27" spans="1:8" x14ac:dyDescent="0.45">
      <c r="A27" s="12" t="s">
        <v>86</v>
      </c>
      <c r="B27" s="20">
        <v>1194817</v>
      </c>
      <c r="C27" s="21">
        <v>540617</v>
      </c>
      <c r="D27" s="11">
        <f t="shared" si="0"/>
        <v>0.45246845332799918</v>
      </c>
      <c r="E27" s="21">
        <v>34807</v>
      </c>
      <c r="F27" s="11">
        <f t="shared" si="1"/>
        <v>2.9131657818728725E-2</v>
      </c>
      <c r="G27" s="21">
        <v>7515</v>
      </c>
      <c r="H27" s="11">
        <f t="shared" si="2"/>
        <v>6.2896661162336991E-3</v>
      </c>
    </row>
    <row r="28" spans="1:8" x14ac:dyDescent="0.45">
      <c r="A28" s="12" t="s">
        <v>87</v>
      </c>
      <c r="B28" s="20">
        <v>944709</v>
      </c>
      <c r="C28" s="21">
        <v>444902</v>
      </c>
      <c r="D28" s="11">
        <f t="shared" si="0"/>
        <v>0.47094078705717846</v>
      </c>
      <c r="E28" s="21">
        <v>26237</v>
      </c>
      <c r="F28" s="11">
        <f t="shared" si="1"/>
        <v>2.7772573353275983E-2</v>
      </c>
      <c r="G28" s="21">
        <v>4183</v>
      </c>
      <c r="H28" s="11">
        <f t="shared" si="2"/>
        <v>4.4278185134258271E-3</v>
      </c>
    </row>
    <row r="29" spans="1:8" x14ac:dyDescent="0.45">
      <c r="A29" s="12" t="s">
        <v>88</v>
      </c>
      <c r="B29" s="20">
        <v>1562767</v>
      </c>
      <c r="C29" s="21">
        <v>723478</v>
      </c>
      <c r="D29" s="11">
        <f t="shared" si="0"/>
        <v>0.46294681164882545</v>
      </c>
      <c r="E29" s="21">
        <v>38666</v>
      </c>
      <c r="F29" s="11">
        <f t="shared" si="1"/>
        <v>2.474201208497492E-2</v>
      </c>
      <c r="G29" s="21">
        <v>9444</v>
      </c>
      <c r="H29" s="11">
        <f t="shared" si="2"/>
        <v>6.0431273503983637E-3</v>
      </c>
    </row>
    <row r="30" spans="1:8" x14ac:dyDescent="0.45">
      <c r="A30" s="12" t="s">
        <v>89</v>
      </c>
      <c r="B30" s="20">
        <v>732702</v>
      </c>
      <c r="C30" s="21">
        <v>373714</v>
      </c>
      <c r="D30" s="11">
        <f t="shared" si="0"/>
        <v>0.51004910591208974</v>
      </c>
      <c r="E30" s="21">
        <v>17751</v>
      </c>
      <c r="F30" s="11">
        <f t="shared" si="1"/>
        <v>2.422676613411728E-2</v>
      </c>
      <c r="G30" s="21">
        <v>3872</v>
      </c>
      <c r="H30" s="11">
        <f t="shared" si="2"/>
        <v>5.2845495167203041E-3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44666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4590277</v>
      </c>
      <c r="D39" s="11">
        <f>C39/$B39</f>
        <v>0.47951432621908641</v>
      </c>
      <c r="E39" s="21">
        <v>230946</v>
      </c>
      <c r="F39" s="11">
        <f>E39/$B39</f>
        <v>2.4125323065033576E-2</v>
      </c>
      <c r="G39" s="21">
        <v>46850</v>
      </c>
      <c r="H39" s="11">
        <f>G39/$B39</f>
        <v>4.8940937950725403E-3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view="pageBreakPreview" zoomScale="99" zoomScaleNormal="100" zoomScaleSheetLayoutView="99" workbookViewId="0">
      <selection activeCell="B4" sqref="B4:B6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3" width="13.09765625" customWidth="1"/>
    <col min="15" max="15" width="11.59765625" bestFit="1" customWidth="1"/>
  </cols>
  <sheetData>
    <row r="1" spans="1:15" x14ac:dyDescent="0.45">
      <c r="A1" s="22" t="s">
        <v>94</v>
      </c>
      <c r="B1" s="23"/>
      <c r="C1" s="24"/>
      <c r="D1" s="24"/>
      <c r="E1" s="24"/>
      <c r="F1" s="24"/>
      <c r="J1" s="25"/>
    </row>
    <row r="2" spans="1:15" x14ac:dyDescent="0.45">
      <c r="A2" s="22"/>
      <c r="B2" s="22"/>
      <c r="C2" s="22"/>
      <c r="D2" s="22"/>
      <c r="E2" s="22"/>
      <c r="F2" s="22"/>
      <c r="G2" s="22"/>
      <c r="H2" s="22"/>
      <c r="I2" s="22"/>
      <c r="M2" s="26" t="str">
        <f>'進捗状況 (都道府県別)'!H3</f>
        <v>（4月18日公表時点）</v>
      </c>
    </row>
    <row r="3" spans="1:15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</row>
    <row r="4" spans="1:15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8"/>
      <c r="M4" s="92"/>
    </row>
    <row r="5" spans="1:15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  <c r="M5" s="61" t="s">
        <v>103</v>
      </c>
    </row>
    <row r="6" spans="1:15" x14ac:dyDescent="0.45">
      <c r="A6" s="90"/>
      <c r="B6" s="90"/>
      <c r="C6" s="29" t="s">
        <v>9</v>
      </c>
      <c r="D6" s="29" t="s">
        <v>104</v>
      </c>
      <c r="E6" s="29" t="s">
        <v>9</v>
      </c>
      <c r="F6" s="29" t="s">
        <v>104</v>
      </c>
      <c r="G6" s="29" t="s">
        <v>9</v>
      </c>
      <c r="H6" s="29" t="s">
        <v>104</v>
      </c>
      <c r="I6" s="99" t="s">
        <v>9</v>
      </c>
      <c r="J6" s="100"/>
      <c r="K6" s="100"/>
      <c r="L6" s="100"/>
      <c r="M6" s="101"/>
      <c r="O6" s="30" t="s">
        <v>105</v>
      </c>
    </row>
    <row r="7" spans="1:15" x14ac:dyDescent="0.45">
      <c r="A7" s="31" t="s">
        <v>13</v>
      </c>
      <c r="B7" s="32">
        <f>C7+E7+G7</f>
        <v>264983773</v>
      </c>
      <c r="C7" s="32">
        <f t="shared" ref="C7:J7" si="0">SUM(C8:C54)</f>
        <v>102884280</v>
      </c>
      <c r="D7" s="33">
        <f t="shared" ref="D7:D54" si="1">C7/O7</f>
        <v>0.81238311572049515</v>
      </c>
      <c r="E7" s="32">
        <f t="shared" si="0"/>
        <v>101046690</v>
      </c>
      <c r="F7" s="34">
        <f t="shared" ref="F7:F54" si="2">E7/O7</f>
        <v>0.79787334717648795</v>
      </c>
      <c r="G7" s="35">
        <f t="shared" si="0"/>
        <v>61052803</v>
      </c>
      <c r="H7" s="34">
        <f t="shared" ref="H7:H54" si="3">G7/O7</f>
        <v>0.48207817875198811</v>
      </c>
      <c r="I7" s="35">
        <f t="shared" si="0"/>
        <v>1005143</v>
      </c>
      <c r="J7" s="35">
        <f t="shared" si="0"/>
        <v>5116164</v>
      </c>
      <c r="K7" s="35">
        <f>SUM(K8:K54)</f>
        <v>22918689</v>
      </c>
      <c r="L7" s="35">
        <f>SUM(L8:L54)</f>
        <v>25024855</v>
      </c>
      <c r="M7" s="35">
        <f>SUM(M8:M54)</f>
        <v>6987952</v>
      </c>
      <c r="O7" s="1">
        <v>126645025</v>
      </c>
    </row>
    <row r="8" spans="1:15" x14ac:dyDescent="0.45">
      <c r="A8" s="36" t="s">
        <v>14</v>
      </c>
      <c r="B8" s="32">
        <f t="shared" ref="B8:B54" si="4">C8+E8+G8</f>
        <v>11005064</v>
      </c>
      <c r="C8" s="37">
        <f>SUM(一般接種!D7+一般接種!G7+一般接種!J7+医療従事者等!C5)</f>
        <v>4279961</v>
      </c>
      <c r="D8" s="33">
        <f t="shared" si="1"/>
        <v>0.81888006416404691</v>
      </c>
      <c r="E8" s="37">
        <f>SUM(一般接種!E7+一般接種!H7+一般接種!K7+医療従事者等!D5)</f>
        <v>4199891</v>
      </c>
      <c r="F8" s="34">
        <f t="shared" si="2"/>
        <v>0.80356036224675953</v>
      </c>
      <c r="G8" s="32">
        <f>SUM(I8:M8)</f>
        <v>2525212</v>
      </c>
      <c r="H8" s="34">
        <f t="shared" si="3"/>
        <v>0.48314593628021874</v>
      </c>
      <c r="I8" s="38">
        <v>41579</v>
      </c>
      <c r="J8" s="38">
        <v>224606</v>
      </c>
      <c r="K8" s="38">
        <v>909847</v>
      </c>
      <c r="L8" s="38">
        <v>1062176</v>
      </c>
      <c r="M8" s="38">
        <v>287004</v>
      </c>
      <c r="O8" s="1">
        <v>5226603</v>
      </c>
    </row>
    <row r="9" spans="1:15" x14ac:dyDescent="0.45">
      <c r="A9" s="36" t="s">
        <v>15</v>
      </c>
      <c r="B9" s="32">
        <f t="shared" si="4"/>
        <v>2754117</v>
      </c>
      <c r="C9" s="37">
        <f>SUM(一般接種!D8+一般接種!G8+一般接種!J8+医療従事者等!C6)</f>
        <v>1078123</v>
      </c>
      <c r="D9" s="33">
        <f t="shared" si="1"/>
        <v>0.85591470409609283</v>
      </c>
      <c r="E9" s="37">
        <f>SUM(一般接種!E8+一般接種!H8+一般接種!K8+医療従事者等!D6)</f>
        <v>1057375</v>
      </c>
      <c r="F9" s="34">
        <f t="shared" si="2"/>
        <v>0.83944300441007769</v>
      </c>
      <c r="G9" s="32">
        <f t="shared" ref="G9:G54" si="5">SUM(I9:M9)</f>
        <v>618619</v>
      </c>
      <c r="H9" s="34">
        <f t="shared" si="3"/>
        <v>0.49111752400535086</v>
      </c>
      <c r="I9" s="38">
        <v>10585</v>
      </c>
      <c r="J9" s="38">
        <v>43066</v>
      </c>
      <c r="K9" s="38">
        <v>225673</v>
      </c>
      <c r="L9" s="38">
        <v>260448</v>
      </c>
      <c r="M9" s="38">
        <v>78847</v>
      </c>
      <c r="O9" s="1">
        <v>1259615</v>
      </c>
    </row>
    <row r="10" spans="1:15" x14ac:dyDescent="0.45">
      <c r="A10" s="36" t="s">
        <v>16</v>
      </c>
      <c r="B10" s="32">
        <f t="shared" si="4"/>
        <v>2682275</v>
      </c>
      <c r="C10" s="37">
        <f>SUM(一般接種!D9+一般接種!G9+一般接種!J9+医療従事者等!C7)</f>
        <v>1044889</v>
      </c>
      <c r="D10" s="33">
        <f t="shared" si="1"/>
        <v>0.85588901912889914</v>
      </c>
      <c r="E10" s="37">
        <f>SUM(一般接種!E9+一般接種!H9+一般接種!K9+医療従事者等!D7)</f>
        <v>1023044</v>
      </c>
      <c r="F10" s="34">
        <f t="shared" si="2"/>
        <v>0.83799535231561006</v>
      </c>
      <c r="G10" s="32">
        <f t="shared" si="5"/>
        <v>614342</v>
      </c>
      <c r="H10" s="34">
        <f t="shared" si="3"/>
        <v>0.50321954943509417</v>
      </c>
      <c r="I10" s="38">
        <v>10213</v>
      </c>
      <c r="J10" s="38">
        <v>47257</v>
      </c>
      <c r="K10" s="38">
        <v>218471</v>
      </c>
      <c r="L10" s="38">
        <v>254735</v>
      </c>
      <c r="M10" s="38">
        <v>83666</v>
      </c>
      <c r="O10" s="1">
        <v>1220823</v>
      </c>
    </row>
    <row r="11" spans="1:15" x14ac:dyDescent="0.45">
      <c r="A11" s="36" t="s">
        <v>17</v>
      </c>
      <c r="B11" s="32">
        <f t="shared" si="4"/>
        <v>4872029</v>
      </c>
      <c r="C11" s="37">
        <f>SUM(一般接種!D10+一般接種!G10+一般接種!J10+医療従事者等!C8)</f>
        <v>1909960</v>
      </c>
      <c r="D11" s="33">
        <f t="shared" si="1"/>
        <v>0.83697160678688631</v>
      </c>
      <c r="E11" s="37">
        <f>SUM(一般接種!E10+一般接種!H10+一般接種!K10+医療従事者等!D8)</f>
        <v>1866285</v>
      </c>
      <c r="F11" s="34">
        <f t="shared" si="2"/>
        <v>0.81783260129650059</v>
      </c>
      <c r="G11" s="32">
        <f t="shared" si="5"/>
        <v>1095784</v>
      </c>
      <c r="H11" s="34">
        <f t="shared" si="3"/>
        <v>0.48018811659477761</v>
      </c>
      <c r="I11" s="38">
        <v>18492</v>
      </c>
      <c r="J11" s="38">
        <v>117732</v>
      </c>
      <c r="K11" s="38">
        <v>454331</v>
      </c>
      <c r="L11" s="38">
        <v>386896</v>
      </c>
      <c r="M11" s="38">
        <v>118333</v>
      </c>
      <c r="O11" s="1">
        <v>2281989</v>
      </c>
    </row>
    <row r="12" spans="1:15" x14ac:dyDescent="0.45">
      <c r="A12" s="36" t="s">
        <v>18</v>
      </c>
      <c r="B12" s="32">
        <f t="shared" si="4"/>
        <v>2149024</v>
      </c>
      <c r="C12" s="37">
        <f>SUM(一般接種!D11+一般接種!G11+一般接種!J11+医療従事者等!C9)</f>
        <v>840307</v>
      </c>
      <c r="D12" s="33">
        <f t="shared" si="1"/>
        <v>0.86514710363970315</v>
      </c>
      <c r="E12" s="37">
        <f>SUM(一般接種!E11+一般接種!H11+一般接種!K11+医療従事者等!D9)</f>
        <v>825707</v>
      </c>
      <c r="F12" s="34">
        <f t="shared" si="2"/>
        <v>0.85011551671594832</v>
      </c>
      <c r="G12" s="32">
        <f t="shared" si="5"/>
        <v>483010</v>
      </c>
      <c r="H12" s="34">
        <f t="shared" si="3"/>
        <v>0.49728813698923491</v>
      </c>
      <c r="I12" s="38">
        <v>4865</v>
      </c>
      <c r="J12" s="38">
        <v>29402</v>
      </c>
      <c r="K12" s="38">
        <v>126463</v>
      </c>
      <c r="L12" s="38">
        <v>227940</v>
      </c>
      <c r="M12" s="38">
        <v>94340</v>
      </c>
      <c r="O12" s="1">
        <v>971288</v>
      </c>
    </row>
    <row r="13" spans="1:15" x14ac:dyDescent="0.45">
      <c r="A13" s="36" t="s">
        <v>19</v>
      </c>
      <c r="B13" s="32">
        <f t="shared" si="4"/>
        <v>2396285</v>
      </c>
      <c r="C13" s="37">
        <f>SUM(一般接種!D12+一般接種!G12+一般接種!J12+医療従事者等!C10)</f>
        <v>917415</v>
      </c>
      <c r="D13" s="33">
        <f t="shared" si="1"/>
        <v>0.85774831192581635</v>
      </c>
      <c r="E13" s="37">
        <f>SUM(一般接種!E12+一般接種!H12+一般接種!K12+医療従事者等!D10)</f>
        <v>900857</v>
      </c>
      <c r="F13" s="34">
        <f t="shared" si="2"/>
        <v>0.84226720844607417</v>
      </c>
      <c r="G13" s="32">
        <f t="shared" si="5"/>
        <v>578013</v>
      </c>
      <c r="H13" s="34">
        <f t="shared" si="3"/>
        <v>0.54042028419109878</v>
      </c>
      <c r="I13" s="38">
        <v>9631</v>
      </c>
      <c r="J13" s="38">
        <v>34492</v>
      </c>
      <c r="K13" s="38">
        <v>191647</v>
      </c>
      <c r="L13" s="38">
        <v>268782</v>
      </c>
      <c r="M13" s="38">
        <v>73461</v>
      </c>
      <c r="O13" s="1">
        <v>1069562</v>
      </c>
    </row>
    <row r="14" spans="1:15" x14ac:dyDescent="0.45">
      <c r="A14" s="36" t="s">
        <v>20</v>
      </c>
      <c r="B14" s="32">
        <f t="shared" si="4"/>
        <v>4086070</v>
      </c>
      <c r="C14" s="37">
        <f>SUM(一般接種!D13+一般接種!G13+一般接種!J13+医療従事者等!C11)</f>
        <v>1572106</v>
      </c>
      <c r="D14" s="33">
        <f t="shared" si="1"/>
        <v>0.84428366662925292</v>
      </c>
      <c r="E14" s="37">
        <f>SUM(一般接種!E13+一般接種!H13+一般接種!K13+医療従事者等!D11)</f>
        <v>1543317</v>
      </c>
      <c r="F14" s="34">
        <f t="shared" si="2"/>
        <v>0.82882282462585777</v>
      </c>
      <c r="G14" s="32">
        <f t="shared" si="5"/>
        <v>970647</v>
      </c>
      <c r="H14" s="34">
        <f t="shared" si="3"/>
        <v>0.52127617868177112</v>
      </c>
      <c r="I14" s="38">
        <v>18749</v>
      </c>
      <c r="J14" s="38">
        <v>73349</v>
      </c>
      <c r="K14" s="38">
        <v>342085</v>
      </c>
      <c r="L14" s="38">
        <v>412319</v>
      </c>
      <c r="M14" s="38">
        <v>124145</v>
      </c>
      <c r="O14" s="1">
        <v>1862059</v>
      </c>
    </row>
    <row r="15" spans="1:15" x14ac:dyDescent="0.45">
      <c r="A15" s="36" t="s">
        <v>21</v>
      </c>
      <c r="B15" s="32">
        <f t="shared" si="4"/>
        <v>6335067</v>
      </c>
      <c r="C15" s="37">
        <f>SUM(一般接種!D14+一般接種!G14+一般接種!J14+医療従事者等!C12)</f>
        <v>2446150</v>
      </c>
      <c r="D15" s="33">
        <f t="shared" si="1"/>
        <v>0.84127352609903105</v>
      </c>
      <c r="E15" s="37">
        <f>SUM(一般接種!E14+一般接種!H14+一般接種!K14+医療従事者等!D12)</f>
        <v>2400648</v>
      </c>
      <c r="F15" s="34">
        <f t="shared" si="2"/>
        <v>0.82562459697180735</v>
      </c>
      <c r="G15" s="32">
        <f t="shared" si="5"/>
        <v>1488269</v>
      </c>
      <c r="H15" s="34">
        <f t="shared" si="3"/>
        <v>0.51184159164968579</v>
      </c>
      <c r="I15" s="38">
        <v>21022</v>
      </c>
      <c r="J15" s="38">
        <v>137890</v>
      </c>
      <c r="K15" s="38">
        <v>548957</v>
      </c>
      <c r="L15" s="38">
        <v>588070</v>
      </c>
      <c r="M15" s="38">
        <v>192330</v>
      </c>
      <c r="O15" s="1">
        <v>2907675</v>
      </c>
    </row>
    <row r="16" spans="1:15" x14ac:dyDescent="0.45">
      <c r="A16" s="39" t="s">
        <v>22</v>
      </c>
      <c r="B16" s="32">
        <f t="shared" si="4"/>
        <v>4112142</v>
      </c>
      <c r="C16" s="37">
        <f>SUM(一般接種!D15+一般接種!G15+一般接種!J15+医療従事者等!C13)</f>
        <v>1611237</v>
      </c>
      <c r="D16" s="33">
        <f t="shared" si="1"/>
        <v>0.82399313491196946</v>
      </c>
      <c r="E16" s="37">
        <f>SUM(一般接種!E15+一般接種!H15+一般接種!K15+医療従事者等!D13)</f>
        <v>1583617</v>
      </c>
      <c r="F16" s="34">
        <f t="shared" si="2"/>
        <v>0.80986815492065312</v>
      </c>
      <c r="G16" s="32">
        <f t="shared" si="5"/>
        <v>917288</v>
      </c>
      <c r="H16" s="34">
        <f t="shared" si="3"/>
        <v>0.46910480254433745</v>
      </c>
      <c r="I16" s="38">
        <v>14651</v>
      </c>
      <c r="J16" s="38">
        <v>71159</v>
      </c>
      <c r="K16" s="38">
        <v>363188</v>
      </c>
      <c r="L16" s="38">
        <v>343771</v>
      </c>
      <c r="M16" s="38">
        <v>124519</v>
      </c>
      <c r="O16" s="1">
        <v>1955401</v>
      </c>
    </row>
    <row r="17" spans="1:15" x14ac:dyDescent="0.45">
      <c r="A17" s="36" t="s">
        <v>23</v>
      </c>
      <c r="B17" s="32">
        <f t="shared" si="4"/>
        <v>4215347</v>
      </c>
      <c r="C17" s="37">
        <f>SUM(一般接種!D16+一般接種!G16+一般接種!J16+医療従事者等!C14)</f>
        <v>1601411</v>
      </c>
      <c r="D17" s="33">
        <f t="shared" si="1"/>
        <v>0.81783881423889782</v>
      </c>
      <c r="E17" s="37">
        <f>SUM(一般接種!E16+一般接種!H16+一般接種!K16+医療従事者等!D14)</f>
        <v>1569707</v>
      </c>
      <c r="F17" s="34">
        <f t="shared" si="2"/>
        <v>0.80164761674704221</v>
      </c>
      <c r="G17" s="32">
        <f t="shared" si="5"/>
        <v>1044229</v>
      </c>
      <c r="H17" s="34">
        <f t="shared" si="3"/>
        <v>0.5332865873619389</v>
      </c>
      <c r="I17" s="38">
        <v>16054</v>
      </c>
      <c r="J17" s="38">
        <v>71099</v>
      </c>
      <c r="K17" s="38">
        <v>401108</v>
      </c>
      <c r="L17" s="38">
        <v>433484</v>
      </c>
      <c r="M17" s="38">
        <v>122484</v>
      </c>
      <c r="O17" s="1">
        <v>1958101</v>
      </c>
    </row>
    <row r="18" spans="1:15" x14ac:dyDescent="0.45">
      <c r="A18" s="36" t="s">
        <v>24</v>
      </c>
      <c r="B18" s="32">
        <f t="shared" si="4"/>
        <v>15451149</v>
      </c>
      <c r="C18" s="37">
        <f>SUM(一般接種!D17+一般接種!G17+一般接種!J17+医療従事者等!C15)</f>
        <v>6073219</v>
      </c>
      <c r="D18" s="33">
        <f t="shared" si="1"/>
        <v>0.82139357588703721</v>
      </c>
      <c r="E18" s="37">
        <f>SUM(一般接種!E17+一般接種!H17+一般接種!K17+医療従事者等!D15)</f>
        <v>5960500</v>
      </c>
      <c r="F18" s="34">
        <f t="shared" si="2"/>
        <v>0.80614850363121859</v>
      </c>
      <c r="G18" s="32">
        <f t="shared" si="5"/>
        <v>3417430</v>
      </c>
      <c r="H18" s="34">
        <f t="shared" si="3"/>
        <v>0.46220217779790879</v>
      </c>
      <c r="I18" s="38">
        <v>48368</v>
      </c>
      <c r="J18" s="38">
        <v>260678</v>
      </c>
      <c r="K18" s="38">
        <v>1294758</v>
      </c>
      <c r="L18" s="38">
        <v>1391757</v>
      </c>
      <c r="M18" s="38">
        <v>421869</v>
      </c>
      <c r="O18" s="1">
        <v>7393799</v>
      </c>
    </row>
    <row r="19" spans="1:15" x14ac:dyDescent="0.45">
      <c r="A19" s="36" t="s">
        <v>25</v>
      </c>
      <c r="B19" s="32">
        <f t="shared" si="4"/>
        <v>13299237</v>
      </c>
      <c r="C19" s="37">
        <f>SUM(一般接種!D18+一般接種!G18+一般接種!J18+医療従事者等!C16)</f>
        <v>5182926</v>
      </c>
      <c r="D19" s="33">
        <f t="shared" si="1"/>
        <v>0.81970813355660666</v>
      </c>
      <c r="E19" s="37">
        <f>SUM(一般接種!E18+一般接種!H18+一般接種!K18+医療従事者等!D16)</f>
        <v>5091261</v>
      </c>
      <c r="F19" s="34">
        <f t="shared" si="2"/>
        <v>0.80521081176145348</v>
      </c>
      <c r="G19" s="32">
        <f t="shared" si="5"/>
        <v>3025050</v>
      </c>
      <c r="H19" s="34">
        <f t="shared" si="3"/>
        <v>0.47842822556513698</v>
      </c>
      <c r="I19" s="38">
        <v>41866</v>
      </c>
      <c r="J19" s="38">
        <v>205762</v>
      </c>
      <c r="K19" s="38">
        <v>1072889</v>
      </c>
      <c r="L19" s="38">
        <v>1303374</v>
      </c>
      <c r="M19" s="38">
        <v>401159</v>
      </c>
      <c r="O19" s="1">
        <v>6322892</v>
      </c>
    </row>
    <row r="20" spans="1:15" x14ac:dyDescent="0.45">
      <c r="A20" s="36" t="s">
        <v>26</v>
      </c>
      <c r="B20" s="32">
        <f t="shared" si="4"/>
        <v>28996793</v>
      </c>
      <c r="C20" s="37">
        <f>SUM(一般接種!D19+一般接種!G19+一般接種!J19+医療従事者等!C17)</f>
        <v>11218026</v>
      </c>
      <c r="D20" s="33">
        <f t="shared" si="1"/>
        <v>0.81035609281553589</v>
      </c>
      <c r="E20" s="37">
        <f>SUM(一般接種!E19+一般接種!H19+一般接種!K19+医療従事者等!D17)</f>
        <v>11033759</v>
      </c>
      <c r="F20" s="34">
        <f t="shared" si="2"/>
        <v>0.79704520495034104</v>
      </c>
      <c r="G20" s="32">
        <f t="shared" si="5"/>
        <v>6745008</v>
      </c>
      <c r="H20" s="34">
        <f t="shared" si="3"/>
        <v>0.48723887151710399</v>
      </c>
      <c r="I20" s="38">
        <v>96304</v>
      </c>
      <c r="J20" s="38">
        <v>579210</v>
      </c>
      <c r="K20" s="38">
        <v>2579570</v>
      </c>
      <c r="L20" s="38">
        <v>2841772</v>
      </c>
      <c r="M20" s="38">
        <v>648152</v>
      </c>
      <c r="O20" s="1">
        <v>13843329</v>
      </c>
    </row>
    <row r="21" spans="1:15" x14ac:dyDescent="0.45">
      <c r="A21" s="36" t="s">
        <v>27</v>
      </c>
      <c r="B21" s="32">
        <f t="shared" si="4"/>
        <v>19367361</v>
      </c>
      <c r="C21" s="37">
        <f>SUM(一般接種!D20+一般接種!G20+一般接種!J20+医療従事者等!C18)</f>
        <v>7549296</v>
      </c>
      <c r="D21" s="33">
        <f t="shared" si="1"/>
        <v>0.81877736788093458</v>
      </c>
      <c r="E21" s="37">
        <f>SUM(一般接種!E20+一般接種!H20+一般接種!K20+医療従事者等!D18)</f>
        <v>7431682</v>
      </c>
      <c r="F21" s="34">
        <f t="shared" si="2"/>
        <v>0.80602125375506795</v>
      </c>
      <c r="G21" s="32">
        <f t="shared" si="5"/>
        <v>4386383</v>
      </c>
      <c r="H21" s="34">
        <f t="shared" si="3"/>
        <v>0.47573590004388189</v>
      </c>
      <c r="I21" s="38">
        <v>48982</v>
      </c>
      <c r="J21" s="38">
        <v>288370</v>
      </c>
      <c r="K21" s="38">
        <v>1421970</v>
      </c>
      <c r="L21" s="38">
        <v>2005635</v>
      </c>
      <c r="M21" s="38">
        <v>621426</v>
      </c>
      <c r="O21" s="1">
        <v>9220206</v>
      </c>
    </row>
    <row r="22" spans="1:15" x14ac:dyDescent="0.45">
      <c r="A22" s="36" t="s">
        <v>28</v>
      </c>
      <c r="B22" s="32">
        <f t="shared" si="4"/>
        <v>4899810</v>
      </c>
      <c r="C22" s="37">
        <f>SUM(一般接種!D21+一般接種!G21+一般接種!J21+医療従事者等!C19)</f>
        <v>1877017</v>
      </c>
      <c r="D22" s="33">
        <f t="shared" si="1"/>
        <v>0.84811090316441451</v>
      </c>
      <c r="E22" s="37">
        <f>SUM(一般接種!E21+一般接種!H21+一般接種!K21+医療従事者等!D19)</f>
        <v>1838211</v>
      </c>
      <c r="F22" s="34">
        <f t="shared" si="2"/>
        <v>0.83057680959563052</v>
      </c>
      <c r="G22" s="32">
        <f t="shared" si="5"/>
        <v>1184582</v>
      </c>
      <c r="H22" s="34">
        <f t="shared" si="3"/>
        <v>0.53524124176409082</v>
      </c>
      <c r="I22" s="38">
        <v>16509</v>
      </c>
      <c r="J22" s="38">
        <v>63585</v>
      </c>
      <c r="K22" s="38">
        <v>342472</v>
      </c>
      <c r="L22" s="38">
        <v>563668</v>
      </c>
      <c r="M22" s="38">
        <v>198348</v>
      </c>
      <c r="O22" s="1">
        <v>2213174</v>
      </c>
    </row>
    <row r="23" spans="1:15" x14ac:dyDescent="0.45">
      <c r="A23" s="36" t="s">
        <v>29</v>
      </c>
      <c r="B23" s="32">
        <f t="shared" si="4"/>
        <v>2312259</v>
      </c>
      <c r="C23" s="37">
        <f>SUM(一般接種!D22+一般接種!G22+一般接種!J22+医療従事者等!C20)</f>
        <v>890422</v>
      </c>
      <c r="D23" s="33">
        <f t="shared" si="1"/>
        <v>0.84990369141545941</v>
      </c>
      <c r="E23" s="37">
        <f>SUM(一般接種!E22+一般接種!H22+一般接種!K22+医療従事者等!D20)</f>
        <v>878997</v>
      </c>
      <c r="F23" s="34">
        <f t="shared" si="2"/>
        <v>0.83899858161985508</v>
      </c>
      <c r="G23" s="32">
        <f t="shared" si="5"/>
        <v>542840</v>
      </c>
      <c r="H23" s="34">
        <f t="shared" si="3"/>
        <v>0.51813827583771288</v>
      </c>
      <c r="I23" s="38">
        <v>10149</v>
      </c>
      <c r="J23" s="38">
        <v>38739</v>
      </c>
      <c r="K23" s="38">
        <v>211611</v>
      </c>
      <c r="L23" s="38">
        <v>217337</v>
      </c>
      <c r="M23" s="38">
        <v>65004</v>
      </c>
      <c r="O23" s="1">
        <v>1047674</v>
      </c>
    </row>
    <row r="24" spans="1:15" x14ac:dyDescent="0.45">
      <c r="A24" s="36" t="s">
        <v>30</v>
      </c>
      <c r="B24" s="32">
        <f t="shared" si="4"/>
        <v>2393539</v>
      </c>
      <c r="C24" s="37">
        <f>SUM(一般接種!D23+一般接種!G23+一般接種!J23+医療従事者等!C21)</f>
        <v>929055</v>
      </c>
      <c r="D24" s="33">
        <f t="shared" si="1"/>
        <v>0.82024462855447722</v>
      </c>
      <c r="E24" s="37">
        <f>SUM(一般接種!E23+一般接種!H23+一般接種!K23+医療従事者等!D21)</f>
        <v>913745</v>
      </c>
      <c r="F24" s="34">
        <f t="shared" si="2"/>
        <v>0.80672772668842085</v>
      </c>
      <c r="G24" s="32">
        <f t="shared" si="5"/>
        <v>550739</v>
      </c>
      <c r="H24" s="34">
        <f t="shared" si="3"/>
        <v>0.48623677444872937</v>
      </c>
      <c r="I24" s="38">
        <v>8080</v>
      </c>
      <c r="J24" s="38">
        <v>54208</v>
      </c>
      <c r="K24" s="38">
        <v>202645</v>
      </c>
      <c r="L24" s="38">
        <v>212926</v>
      </c>
      <c r="M24" s="38">
        <v>72880</v>
      </c>
      <c r="O24" s="1">
        <v>1132656</v>
      </c>
    </row>
    <row r="25" spans="1:15" x14ac:dyDescent="0.45">
      <c r="A25" s="36" t="s">
        <v>31</v>
      </c>
      <c r="B25" s="32">
        <f t="shared" si="4"/>
        <v>1674603</v>
      </c>
      <c r="C25" s="37">
        <f>SUM(一般接種!D24+一般接種!G24+一般接種!J24+医療従事者等!C22)</f>
        <v>643916</v>
      </c>
      <c r="D25" s="33">
        <f t="shared" si="1"/>
        <v>0.83130665144987692</v>
      </c>
      <c r="E25" s="37">
        <f>SUM(一般接種!E24+一般接種!H24+一般接種!K24+医療従事者等!D22)</f>
        <v>633418</v>
      </c>
      <c r="F25" s="34">
        <f t="shared" si="2"/>
        <v>0.81775355255666593</v>
      </c>
      <c r="G25" s="32">
        <f t="shared" si="5"/>
        <v>397269</v>
      </c>
      <c r="H25" s="34">
        <f t="shared" si="3"/>
        <v>0.51288112442436773</v>
      </c>
      <c r="I25" s="38">
        <v>7572</v>
      </c>
      <c r="J25" s="38">
        <v>31933</v>
      </c>
      <c r="K25" s="38">
        <v>143447</v>
      </c>
      <c r="L25" s="38">
        <v>170746</v>
      </c>
      <c r="M25" s="38">
        <v>43571</v>
      </c>
      <c r="O25" s="1">
        <v>774583</v>
      </c>
    </row>
    <row r="26" spans="1:15" x14ac:dyDescent="0.45">
      <c r="A26" s="36" t="s">
        <v>32</v>
      </c>
      <c r="B26" s="32">
        <f t="shared" si="4"/>
        <v>1767168</v>
      </c>
      <c r="C26" s="37">
        <f>SUM(一般接種!D25+一般接種!G25+一般接種!J25+医療従事者等!C23)</f>
        <v>676670</v>
      </c>
      <c r="D26" s="33">
        <f t="shared" si="1"/>
        <v>0.82420520416030751</v>
      </c>
      <c r="E26" s="37">
        <f>SUM(一般接種!E25+一般接種!H25+一般接種!K25+医療従事者等!D23)</f>
        <v>666061</v>
      </c>
      <c r="F26" s="34">
        <f t="shared" si="2"/>
        <v>0.81128311065692083</v>
      </c>
      <c r="G26" s="32">
        <f t="shared" si="5"/>
        <v>424437</v>
      </c>
      <c r="H26" s="34">
        <f t="shared" si="3"/>
        <v>0.51697752854151724</v>
      </c>
      <c r="I26" s="38">
        <v>6228</v>
      </c>
      <c r="J26" s="38">
        <v>37243</v>
      </c>
      <c r="K26" s="38">
        <v>167558</v>
      </c>
      <c r="L26" s="38">
        <v>163043</v>
      </c>
      <c r="M26" s="38">
        <v>50365</v>
      </c>
      <c r="O26" s="1">
        <v>820997</v>
      </c>
    </row>
    <row r="27" spans="1:15" x14ac:dyDescent="0.45">
      <c r="A27" s="36" t="s">
        <v>33</v>
      </c>
      <c r="B27" s="32">
        <f t="shared" si="4"/>
        <v>4465440</v>
      </c>
      <c r="C27" s="37">
        <f>SUM(一般接種!D26+一般接種!G26+一般接種!J26+医療従事者等!C24)</f>
        <v>1712084</v>
      </c>
      <c r="D27" s="33">
        <f t="shared" si="1"/>
        <v>0.82640026219544271</v>
      </c>
      <c r="E27" s="37">
        <f>SUM(一般接種!E26+一般接種!H26+一般接種!K26+医療従事者等!D24)</f>
        <v>1680267</v>
      </c>
      <c r="F27" s="34">
        <f t="shared" si="2"/>
        <v>0.81104261786124399</v>
      </c>
      <c r="G27" s="32">
        <f t="shared" si="5"/>
        <v>1073089</v>
      </c>
      <c r="H27" s="34">
        <f t="shared" si="3"/>
        <v>0.51796584218942854</v>
      </c>
      <c r="I27" s="38">
        <v>14049</v>
      </c>
      <c r="J27" s="38">
        <v>68597</v>
      </c>
      <c r="K27" s="38">
        <v>452941</v>
      </c>
      <c r="L27" s="38">
        <v>430120</v>
      </c>
      <c r="M27" s="38">
        <v>107382</v>
      </c>
      <c r="O27" s="1">
        <v>2071737</v>
      </c>
    </row>
    <row r="28" spans="1:15" x14ac:dyDescent="0.45">
      <c r="A28" s="36" t="s">
        <v>34</v>
      </c>
      <c r="B28" s="32">
        <f t="shared" si="4"/>
        <v>4364968</v>
      </c>
      <c r="C28" s="37">
        <f>SUM(一般接種!D27+一般接種!G27+一般接種!J27+医療従事者等!C25)</f>
        <v>1657887</v>
      </c>
      <c r="D28" s="33">
        <f t="shared" si="1"/>
        <v>0.82204204600278363</v>
      </c>
      <c r="E28" s="37">
        <f>SUM(一般接種!E27+一般接種!H27+一般接種!K27+医療従事者等!D25)</f>
        <v>1637833</v>
      </c>
      <c r="F28" s="34">
        <f t="shared" si="2"/>
        <v>0.81209852681809869</v>
      </c>
      <c r="G28" s="32">
        <f t="shared" si="5"/>
        <v>1069248</v>
      </c>
      <c r="H28" s="34">
        <f t="shared" si="3"/>
        <v>0.53017293313982461</v>
      </c>
      <c r="I28" s="38">
        <v>15401</v>
      </c>
      <c r="J28" s="38">
        <v>84446</v>
      </c>
      <c r="K28" s="38">
        <v>464388</v>
      </c>
      <c r="L28" s="38">
        <v>400426</v>
      </c>
      <c r="M28" s="38">
        <v>104587</v>
      </c>
      <c r="O28" s="1">
        <v>2016791</v>
      </c>
    </row>
    <row r="29" spans="1:15" x14ac:dyDescent="0.45">
      <c r="A29" s="36" t="s">
        <v>35</v>
      </c>
      <c r="B29" s="32">
        <f t="shared" si="4"/>
        <v>7939046</v>
      </c>
      <c r="C29" s="37">
        <f>SUM(一般接種!D28+一般接種!G28+一般接種!J28+医療従事者等!C26)</f>
        <v>3111740</v>
      </c>
      <c r="D29" s="33">
        <f t="shared" si="1"/>
        <v>0.84414555674314884</v>
      </c>
      <c r="E29" s="37">
        <f>SUM(一般接種!E28+一般接種!H28+一般接種!K28+医療従事者等!D26)</f>
        <v>3062853</v>
      </c>
      <c r="F29" s="34">
        <f t="shared" si="2"/>
        <v>0.83088360560568164</v>
      </c>
      <c r="G29" s="32">
        <f t="shared" si="5"/>
        <v>1764453</v>
      </c>
      <c r="H29" s="34">
        <f t="shared" si="3"/>
        <v>0.47865668726568394</v>
      </c>
      <c r="I29" s="38">
        <v>23186</v>
      </c>
      <c r="J29" s="38">
        <v>111124</v>
      </c>
      <c r="K29" s="38">
        <v>646835</v>
      </c>
      <c r="L29" s="38">
        <v>740201</v>
      </c>
      <c r="M29" s="38">
        <v>243107</v>
      </c>
      <c r="O29" s="1">
        <v>3686260</v>
      </c>
    </row>
    <row r="30" spans="1:15" x14ac:dyDescent="0.45">
      <c r="A30" s="36" t="s">
        <v>36</v>
      </c>
      <c r="B30" s="32">
        <f t="shared" si="4"/>
        <v>15324067</v>
      </c>
      <c r="C30" s="37">
        <f>SUM(一般接種!D29+一般接種!G29+一般接種!J29+医療従事者等!C27)</f>
        <v>5973907</v>
      </c>
      <c r="D30" s="33">
        <f t="shared" si="1"/>
        <v>0.7903245778894592</v>
      </c>
      <c r="E30" s="37">
        <f>SUM(一般接種!E29+一般接種!H29+一般接種!K29+医療従事者等!D27)</f>
        <v>5848220</v>
      </c>
      <c r="F30" s="34">
        <f t="shared" si="2"/>
        <v>0.77369667838898282</v>
      </c>
      <c r="G30" s="32">
        <f t="shared" si="5"/>
        <v>3501940</v>
      </c>
      <c r="H30" s="34">
        <f t="shared" si="3"/>
        <v>0.46329299272556684</v>
      </c>
      <c r="I30" s="38">
        <v>42778</v>
      </c>
      <c r="J30" s="38">
        <v>368467</v>
      </c>
      <c r="K30" s="38">
        <v>1339630</v>
      </c>
      <c r="L30" s="38">
        <v>1343648</v>
      </c>
      <c r="M30" s="38">
        <v>407417</v>
      </c>
      <c r="O30" s="1">
        <v>7558802</v>
      </c>
    </row>
    <row r="31" spans="1:15" x14ac:dyDescent="0.45">
      <c r="A31" s="36" t="s">
        <v>37</v>
      </c>
      <c r="B31" s="32">
        <f t="shared" si="4"/>
        <v>3781565</v>
      </c>
      <c r="C31" s="37">
        <f>SUM(一般接種!D30+一般接種!G30+一般接種!J30+医療従事者等!C28)</f>
        <v>1469393</v>
      </c>
      <c r="D31" s="33">
        <f t="shared" si="1"/>
        <v>0.81607691397717486</v>
      </c>
      <c r="E31" s="37">
        <f>SUM(一般接種!E30+一般接種!H30+一般接種!K30+医療従事者等!D28)</f>
        <v>1447388</v>
      </c>
      <c r="F31" s="34">
        <f t="shared" si="2"/>
        <v>0.80385569576525484</v>
      </c>
      <c r="G31" s="32">
        <f t="shared" si="5"/>
        <v>864784</v>
      </c>
      <c r="H31" s="34">
        <f t="shared" si="3"/>
        <v>0.48028693343226569</v>
      </c>
      <c r="I31" s="38">
        <v>16653</v>
      </c>
      <c r="J31" s="38">
        <v>66450</v>
      </c>
      <c r="K31" s="38">
        <v>344794</v>
      </c>
      <c r="L31" s="38">
        <v>350415</v>
      </c>
      <c r="M31" s="38">
        <v>86472</v>
      </c>
      <c r="O31" s="1">
        <v>1800557</v>
      </c>
    </row>
    <row r="32" spans="1:15" x14ac:dyDescent="0.45">
      <c r="A32" s="36" t="s">
        <v>38</v>
      </c>
      <c r="B32" s="32">
        <f t="shared" si="4"/>
        <v>2947181</v>
      </c>
      <c r="C32" s="37">
        <f>SUM(一般接種!D31+一般接種!G31+一般接種!J31+医療従事者等!C29)</f>
        <v>1150733</v>
      </c>
      <c r="D32" s="33">
        <f t="shared" si="1"/>
        <v>0.81103617524983385</v>
      </c>
      <c r="E32" s="37">
        <f>SUM(一般接種!E31+一般接種!H31+一般接種!K31+医療従事者等!D29)</f>
        <v>1133174</v>
      </c>
      <c r="F32" s="34">
        <f t="shared" si="2"/>
        <v>0.79866059881184881</v>
      </c>
      <c r="G32" s="32">
        <f t="shared" si="5"/>
        <v>663274</v>
      </c>
      <c r="H32" s="34">
        <f t="shared" si="3"/>
        <v>0.46747525977151805</v>
      </c>
      <c r="I32" s="38">
        <v>8610</v>
      </c>
      <c r="J32" s="38">
        <v>51860</v>
      </c>
      <c r="K32" s="38">
        <v>237241</v>
      </c>
      <c r="L32" s="38">
        <v>283460</v>
      </c>
      <c r="M32" s="38">
        <v>82103</v>
      </c>
      <c r="O32" s="1">
        <v>1418843</v>
      </c>
    </row>
    <row r="33" spans="1:15" x14ac:dyDescent="0.45">
      <c r="A33" s="36" t="s">
        <v>39</v>
      </c>
      <c r="B33" s="32">
        <f t="shared" si="4"/>
        <v>5134528</v>
      </c>
      <c r="C33" s="37">
        <f>SUM(一般接種!D32+一般接種!G32+一般接種!J32+医療従事者等!C30)</f>
        <v>2017685</v>
      </c>
      <c r="D33" s="33">
        <f t="shared" si="1"/>
        <v>0.79733314048927073</v>
      </c>
      <c r="E33" s="37">
        <f>SUM(一般接種!E32+一般接種!H32+一般接種!K32+医療従事者等!D30)</f>
        <v>1978772</v>
      </c>
      <c r="F33" s="34">
        <f t="shared" si="2"/>
        <v>0.78195580235380402</v>
      </c>
      <c r="G33" s="32">
        <f t="shared" si="5"/>
        <v>1138071</v>
      </c>
      <c r="H33" s="34">
        <f t="shared" si="3"/>
        <v>0.44973408858655578</v>
      </c>
      <c r="I33" s="38">
        <v>25389</v>
      </c>
      <c r="J33" s="38">
        <v>91227</v>
      </c>
      <c r="K33" s="38">
        <v>439545</v>
      </c>
      <c r="L33" s="38">
        <v>464874</v>
      </c>
      <c r="M33" s="38">
        <v>117036</v>
      </c>
      <c r="O33" s="1">
        <v>2530542</v>
      </c>
    </row>
    <row r="34" spans="1:15" x14ac:dyDescent="0.45">
      <c r="A34" s="36" t="s">
        <v>40</v>
      </c>
      <c r="B34" s="32">
        <f t="shared" si="4"/>
        <v>17427040</v>
      </c>
      <c r="C34" s="37">
        <f>SUM(一般接種!D33+一般接種!G33+一般接種!J33+医療従事者等!C31)</f>
        <v>6871980</v>
      </c>
      <c r="D34" s="33">
        <f t="shared" si="1"/>
        <v>0.77741630730478195</v>
      </c>
      <c r="E34" s="37">
        <f>SUM(一般接種!E33+一般接種!H33+一般接種!K33+医療従事者等!D31)</f>
        <v>6765947</v>
      </c>
      <c r="F34" s="34">
        <f t="shared" si="2"/>
        <v>0.76542096050335817</v>
      </c>
      <c r="G34" s="32">
        <f t="shared" si="5"/>
        <v>3789113</v>
      </c>
      <c r="H34" s="34">
        <f t="shared" si="3"/>
        <v>0.42865640418344408</v>
      </c>
      <c r="I34" s="38">
        <v>61993</v>
      </c>
      <c r="J34" s="38">
        <v>356601</v>
      </c>
      <c r="K34" s="38">
        <v>1486586</v>
      </c>
      <c r="L34" s="38">
        <v>1515100</v>
      </c>
      <c r="M34" s="38">
        <v>368833</v>
      </c>
      <c r="O34" s="1">
        <v>8839511</v>
      </c>
    </row>
    <row r="35" spans="1:15" x14ac:dyDescent="0.45">
      <c r="A35" s="36" t="s">
        <v>41</v>
      </c>
      <c r="B35" s="32">
        <f t="shared" si="4"/>
        <v>11329633</v>
      </c>
      <c r="C35" s="37">
        <f>SUM(一般接種!D34+一般接種!G34+一般接種!J34+医療従事者等!C32)</f>
        <v>4412688</v>
      </c>
      <c r="D35" s="33">
        <f t="shared" si="1"/>
        <v>0.79887537622485238</v>
      </c>
      <c r="E35" s="37">
        <f>SUM(一般接種!E34+一般接種!H34+一般接種!K34+医療従事者等!D32)</f>
        <v>4348520</v>
      </c>
      <c r="F35" s="34">
        <f t="shared" si="2"/>
        <v>0.78725836746701672</v>
      </c>
      <c r="G35" s="32">
        <f t="shared" si="5"/>
        <v>2568425</v>
      </c>
      <c r="H35" s="34">
        <f t="shared" si="3"/>
        <v>0.46498902441784157</v>
      </c>
      <c r="I35" s="38">
        <v>43318</v>
      </c>
      <c r="J35" s="38">
        <v>235031</v>
      </c>
      <c r="K35" s="38">
        <v>992287</v>
      </c>
      <c r="L35" s="38">
        <v>1017243</v>
      </c>
      <c r="M35" s="38">
        <v>280546</v>
      </c>
      <c r="O35" s="1">
        <v>5523625</v>
      </c>
    </row>
    <row r="36" spans="1:15" x14ac:dyDescent="0.45">
      <c r="A36" s="36" t="s">
        <v>42</v>
      </c>
      <c r="B36" s="32">
        <f t="shared" si="4"/>
        <v>2835767</v>
      </c>
      <c r="C36" s="37">
        <f>SUM(一般接種!D35+一般接種!G35+一般接種!J35+医療従事者等!C33)</f>
        <v>1090563</v>
      </c>
      <c r="D36" s="33">
        <f t="shared" si="1"/>
        <v>0.81098488256829016</v>
      </c>
      <c r="E36" s="37">
        <f>SUM(一般接種!E35+一般接種!H35+一般接種!K35+医療従事者等!D33)</f>
        <v>1076092</v>
      </c>
      <c r="F36" s="34">
        <f t="shared" si="2"/>
        <v>0.80022368652950493</v>
      </c>
      <c r="G36" s="32">
        <f t="shared" si="5"/>
        <v>669112</v>
      </c>
      <c r="H36" s="34">
        <f t="shared" si="3"/>
        <v>0.49757759684221248</v>
      </c>
      <c r="I36" s="38">
        <v>7399</v>
      </c>
      <c r="J36" s="38">
        <v>52577</v>
      </c>
      <c r="K36" s="38">
        <v>302838</v>
      </c>
      <c r="L36" s="38">
        <v>248983</v>
      </c>
      <c r="M36" s="38">
        <v>57315</v>
      </c>
      <c r="O36" s="1">
        <v>1344739</v>
      </c>
    </row>
    <row r="37" spans="1:15" x14ac:dyDescent="0.45">
      <c r="A37" s="36" t="s">
        <v>43</v>
      </c>
      <c r="B37" s="32">
        <f t="shared" si="4"/>
        <v>1981792</v>
      </c>
      <c r="C37" s="37">
        <f>SUM(一般接種!D36+一般接種!G36+一般接種!J36+医療従事者等!C34)</f>
        <v>747008</v>
      </c>
      <c r="D37" s="33">
        <f t="shared" si="1"/>
        <v>0.79096006912091077</v>
      </c>
      <c r="E37" s="37">
        <f>SUM(一般接種!E36+一般接種!H36+一般接種!K36+医療従事者等!D34)</f>
        <v>735774</v>
      </c>
      <c r="F37" s="34">
        <f t="shared" si="2"/>
        <v>0.77906508885764136</v>
      </c>
      <c r="G37" s="32">
        <f t="shared" si="5"/>
        <v>499010</v>
      </c>
      <c r="H37" s="34">
        <f t="shared" si="3"/>
        <v>0.52837049147000525</v>
      </c>
      <c r="I37" s="38">
        <v>7544</v>
      </c>
      <c r="J37" s="38">
        <v>43702</v>
      </c>
      <c r="K37" s="38">
        <v>209602</v>
      </c>
      <c r="L37" s="38">
        <v>195193</v>
      </c>
      <c r="M37" s="38">
        <v>42969</v>
      </c>
      <c r="O37" s="1">
        <v>944432</v>
      </c>
    </row>
    <row r="38" spans="1:15" x14ac:dyDescent="0.45">
      <c r="A38" s="36" t="s">
        <v>44</v>
      </c>
      <c r="B38" s="32">
        <f t="shared" si="4"/>
        <v>1153188</v>
      </c>
      <c r="C38" s="37">
        <f>SUM(一般接種!D37+一般接種!G37+一般接種!J37+医療従事者等!C35)</f>
        <v>440119</v>
      </c>
      <c r="D38" s="33">
        <f t="shared" si="1"/>
        <v>0.79046064211153977</v>
      </c>
      <c r="E38" s="37">
        <f>SUM(一般接種!E37+一般接種!H37+一般接種!K37+医療従事者等!D35)</f>
        <v>432385</v>
      </c>
      <c r="F38" s="34">
        <f t="shared" si="2"/>
        <v>0.77657025654288525</v>
      </c>
      <c r="G38" s="32">
        <f t="shared" si="5"/>
        <v>280684</v>
      </c>
      <c r="H38" s="34">
        <f t="shared" si="3"/>
        <v>0.50411287599589072</v>
      </c>
      <c r="I38" s="38">
        <v>4874</v>
      </c>
      <c r="J38" s="38">
        <v>22690</v>
      </c>
      <c r="K38" s="38">
        <v>107676</v>
      </c>
      <c r="L38" s="38">
        <v>110176</v>
      </c>
      <c r="M38" s="38">
        <v>35268</v>
      </c>
      <c r="O38" s="1">
        <v>556788</v>
      </c>
    </row>
    <row r="39" spans="1:15" x14ac:dyDescent="0.45">
      <c r="A39" s="36" t="s">
        <v>45</v>
      </c>
      <c r="B39" s="32">
        <f t="shared" si="4"/>
        <v>1434768</v>
      </c>
      <c r="C39" s="37">
        <f>SUM(一般接種!D38+一般接種!G38+一般接種!J38+医療従事者等!C36)</f>
        <v>557353</v>
      </c>
      <c r="D39" s="33">
        <f t="shared" si="1"/>
        <v>0.82838967621114279</v>
      </c>
      <c r="E39" s="37">
        <f>SUM(一般接種!E38+一般接種!H38+一般接種!K38+医療従事者等!D36)</f>
        <v>546548</v>
      </c>
      <c r="F39" s="34">
        <f t="shared" si="2"/>
        <v>0.81233028395621387</v>
      </c>
      <c r="G39" s="32">
        <f t="shared" si="5"/>
        <v>330867</v>
      </c>
      <c r="H39" s="34">
        <f t="shared" si="3"/>
        <v>0.49176519548464287</v>
      </c>
      <c r="I39" s="38">
        <v>4840</v>
      </c>
      <c r="J39" s="38">
        <v>30127</v>
      </c>
      <c r="K39" s="38">
        <v>110726</v>
      </c>
      <c r="L39" s="38">
        <v>141747</v>
      </c>
      <c r="M39" s="38">
        <v>43427</v>
      </c>
      <c r="O39" s="1">
        <v>672815</v>
      </c>
    </row>
    <row r="40" spans="1:15" x14ac:dyDescent="0.45">
      <c r="A40" s="36" t="s">
        <v>46</v>
      </c>
      <c r="B40" s="32">
        <f t="shared" si="4"/>
        <v>3883467</v>
      </c>
      <c r="C40" s="37">
        <f>SUM(一般接種!D39+一般接種!G39+一般接種!J39+医療従事者等!C37)</f>
        <v>1504442</v>
      </c>
      <c r="D40" s="33">
        <f t="shared" si="1"/>
        <v>0.7944076194257973</v>
      </c>
      <c r="E40" s="37">
        <f>SUM(一般接種!E39+一般接種!H39+一般接種!K39+医療従事者等!D37)</f>
        <v>1468381</v>
      </c>
      <c r="F40" s="34">
        <f t="shared" si="2"/>
        <v>0.77536591947052236</v>
      </c>
      <c r="G40" s="32">
        <f t="shared" si="5"/>
        <v>910644</v>
      </c>
      <c r="H40" s="34">
        <f t="shared" si="3"/>
        <v>0.48085770816314999</v>
      </c>
      <c r="I40" s="38">
        <v>21844</v>
      </c>
      <c r="J40" s="38">
        <v>136757</v>
      </c>
      <c r="K40" s="38">
        <v>360799</v>
      </c>
      <c r="L40" s="38">
        <v>315535</v>
      </c>
      <c r="M40" s="38">
        <v>75709</v>
      </c>
      <c r="O40" s="1">
        <v>1893791</v>
      </c>
    </row>
    <row r="41" spans="1:15" x14ac:dyDescent="0.45">
      <c r="A41" s="36" t="s">
        <v>47</v>
      </c>
      <c r="B41" s="32">
        <f t="shared" si="4"/>
        <v>5793901</v>
      </c>
      <c r="C41" s="37">
        <f>SUM(一般接種!D40+一般接種!G40+一般接種!J40+医療従事者等!C38)</f>
        <v>2228159</v>
      </c>
      <c r="D41" s="33">
        <f t="shared" si="1"/>
        <v>0.79225318434252479</v>
      </c>
      <c r="E41" s="37">
        <f>SUM(一般接種!E40+一般接種!H40+一般接種!K40+医療従事者等!D38)</f>
        <v>2193262</v>
      </c>
      <c r="F41" s="34">
        <f t="shared" si="2"/>
        <v>0.77984506653136265</v>
      </c>
      <c r="G41" s="32">
        <f t="shared" si="5"/>
        <v>1372480</v>
      </c>
      <c r="H41" s="34">
        <f t="shared" si="3"/>
        <v>0.4880045142408726</v>
      </c>
      <c r="I41" s="38">
        <v>22334</v>
      </c>
      <c r="J41" s="38">
        <v>119870</v>
      </c>
      <c r="K41" s="38">
        <v>541546</v>
      </c>
      <c r="L41" s="38">
        <v>527168</v>
      </c>
      <c r="M41" s="38">
        <v>161562</v>
      </c>
      <c r="O41" s="1">
        <v>2812433</v>
      </c>
    </row>
    <row r="42" spans="1:15" x14ac:dyDescent="0.45">
      <c r="A42" s="36" t="s">
        <v>48</v>
      </c>
      <c r="B42" s="32">
        <f t="shared" si="4"/>
        <v>2960116</v>
      </c>
      <c r="C42" s="37">
        <f>SUM(一般接種!D41+一般接種!G41+一般接種!J41+医療従事者等!C39)</f>
        <v>1114020</v>
      </c>
      <c r="D42" s="33">
        <f t="shared" si="1"/>
        <v>0.82148203316840074</v>
      </c>
      <c r="E42" s="37">
        <f>SUM(一般接種!E41+一般接種!H41+一般接種!K41+医療従事者等!D39)</f>
        <v>1086338</v>
      </c>
      <c r="F42" s="34">
        <f t="shared" si="2"/>
        <v>0.80106923479658732</v>
      </c>
      <c r="G42" s="32">
        <f t="shared" si="5"/>
        <v>759758</v>
      </c>
      <c r="H42" s="34">
        <f t="shared" si="3"/>
        <v>0.56024806247280823</v>
      </c>
      <c r="I42" s="38">
        <v>44522</v>
      </c>
      <c r="J42" s="38">
        <v>46095</v>
      </c>
      <c r="K42" s="38">
        <v>285713</v>
      </c>
      <c r="L42" s="38">
        <v>307371</v>
      </c>
      <c r="M42" s="38">
        <v>76057</v>
      </c>
      <c r="O42" s="1">
        <v>1356110</v>
      </c>
    </row>
    <row r="43" spans="1:15" x14ac:dyDescent="0.45">
      <c r="A43" s="36" t="s">
        <v>49</v>
      </c>
      <c r="B43" s="32">
        <f t="shared" si="4"/>
        <v>1570153</v>
      </c>
      <c r="C43" s="37">
        <f>SUM(一般接種!D42+一般接種!G42+一般接種!J42+医療従事者等!C40)</f>
        <v>596463</v>
      </c>
      <c r="D43" s="33">
        <f t="shared" si="1"/>
        <v>0.8115705987762416</v>
      </c>
      <c r="E43" s="37">
        <f>SUM(一般接種!E42+一般接種!H42+一般接種!K42+医療従事者等!D40)</f>
        <v>586660</v>
      </c>
      <c r="F43" s="34">
        <f t="shared" si="2"/>
        <v>0.79823225829275224</v>
      </c>
      <c r="G43" s="32">
        <f t="shared" si="5"/>
        <v>387030</v>
      </c>
      <c r="H43" s="34">
        <f t="shared" si="3"/>
        <v>0.52660796871619664</v>
      </c>
      <c r="I43" s="38">
        <v>7816</v>
      </c>
      <c r="J43" s="38">
        <v>39005</v>
      </c>
      <c r="K43" s="38">
        <v>149181</v>
      </c>
      <c r="L43" s="38">
        <v>157497</v>
      </c>
      <c r="M43" s="38">
        <v>33531</v>
      </c>
      <c r="O43" s="1">
        <v>734949</v>
      </c>
    </row>
    <row r="44" spans="1:15" x14ac:dyDescent="0.45">
      <c r="A44" s="36" t="s">
        <v>50</v>
      </c>
      <c r="B44" s="32">
        <f t="shared" si="4"/>
        <v>1993823</v>
      </c>
      <c r="C44" s="37">
        <f>SUM(一般接種!D43+一般接種!G43+一般接種!J43+医療従事者等!C41)</f>
        <v>774639</v>
      </c>
      <c r="D44" s="33">
        <f t="shared" si="1"/>
        <v>0.79540217846669459</v>
      </c>
      <c r="E44" s="37">
        <f>SUM(一般接種!E43+一般接種!H43+一般接種!K43+医療従事者等!D41)</f>
        <v>761557</v>
      </c>
      <c r="F44" s="34">
        <f t="shared" si="2"/>
        <v>0.78196953268110758</v>
      </c>
      <c r="G44" s="32">
        <f t="shared" si="5"/>
        <v>457627</v>
      </c>
      <c r="H44" s="34">
        <f t="shared" si="3"/>
        <v>0.46989308920048956</v>
      </c>
      <c r="I44" s="38">
        <v>9310</v>
      </c>
      <c r="J44" s="38">
        <v>47283</v>
      </c>
      <c r="K44" s="38">
        <v>169499</v>
      </c>
      <c r="L44" s="38">
        <v>186019</v>
      </c>
      <c r="M44" s="38">
        <v>45516</v>
      </c>
      <c r="O44" s="1">
        <v>973896</v>
      </c>
    </row>
    <row r="45" spans="1:15" x14ac:dyDescent="0.45">
      <c r="A45" s="36" t="s">
        <v>51</v>
      </c>
      <c r="B45" s="32">
        <f t="shared" si="4"/>
        <v>2868724</v>
      </c>
      <c r="C45" s="37">
        <f>SUM(一般接種!D44+一般接種!G44+一般接種!J44+医療従事者等!C42)</f>
        <v>1104438</v>
      </c>
      <c r="D45" s="33">
        <f t="shared" si="1"/>
        <v>0.81435077963072333</v>
      </c>
      <c r="E45" s="37">
        <f>SUM(一般接種!E44+一般接種!H44+一般接種!K44+医療従事者等!D42)</f>
        <v>1087903</v>
      </c>
      <c r="F45" s="34">
        <f t="shared" si="2"/>
        <v>0.80215879588768479</v>
      </c>
      <c r="G45" s="32">
        <f t="shared" si="5"/>
        <v>676383</v>
      </c>
      <c r="H45" s="34">
        <f t="shared" si="3"/>
        <v>0.49872697551059231</v>
      </c>
      <c r="I45" s="38">
        <v>12258</v>
      </c>
      <c r="J45" s="38">
        <v>55834</v>
      </c>
      <c r="K45" s="38">
        <v>273362</v>
      </c>
      <c r="L45" s="38">
        <v>265502</v>
      </c>
      <c r="M45" s="38">
        <v>69427</v>
      </c>
      <c r="O45" s="1">
        <v>1356219</v>
      </c>
    </row>
    <row r="46" spans="1:15" x14ac:dyDescent="0.45">
      <c r="A46" s="36" t="s">
        <v>52</v>
      </c>
      <c r="B46" s="32">
        <f t="shared" si="4"/>
        <v>1451977</v>
      </c>
      <c r="C46" s="37">
        <f>SUM(一般接種!D45+一般接種!G45+一般接種!J45+医療従事者等!C43)</f>
        <v>561886</v>
      </c>
      <c r="D46" s="33">
        <f t="shared" si="1"/>
        <v>0.80135830693686383</v>
      </c>
      <c r="E46" s="37">
        <f>SUM(一般接種!E45+一般接種!H45+一般接種!K45+医療従事者等!D43)</f>
        <v>551766</v>
      </c>
      <c r="F46" s="34">
        <f t="shared" si="2"/>
        <v>0.78692522608736581</v>
      </c>
      <c r="G46" s="32">
        <f t="shared" si="5"/>
        <v>338325</v>
      </c>
      <c r="H46" s="34">
        <f t="shared" si="3"/>
        <v>0.4825170037951016</v>
      </c>
      <c r="I46" s="38">
        <v>10538</v>
      </c>
      <c r="J46" s="38">
        <v>33284</v>
      </c>
      <c r="K46" s="38">
        <v>140166</v>
      </c>
      <c r="L46" s="38">
        <v>124515</v>
      </c>
      <c r="M46" s="38">
        <v>29822</v>
      </c>
      <c r="O46" s="1">
        <v>701167</v>
      </c>
    </row>
    <row r="47" spans="1:15" x14ac:dyDescent="0.45">
      <c r="A47" s="36" t="s">
        <v>53</v>
      </c>
      <c r="B47" s="32">
        <f t="shared" si="4"/>
        <v>10563882</v>
      </c>
      <c r="C47" s="37">
        <f>SUM(一般接種!D46+一般接種!G46+一般接種!J46+医療従事者等!C44)</f>
        <v>4109732</v>
      </c>
      <c r="D47" s="33">
        <f t="shared" si="1"/>
        <v>0.80202881637416401</v>
      </c>
      <c r="E47" s="37">
        <f>SUM(一般接種!E46+一般接種!H46+一般接種!K46+医療従事者等!D44)</f>
        <v>4010059</v>
      </c>
      <c r="F47" s="34">
        <f t="shared" si="2"/>
        <v>0.78257727592956516</v>
      </c>
      <c r="G47" s="32">
        <f t="shared" si="5"/>
        <v>2444091</v>
      </c>
      <c r="H47" s="34">
        <f t="shared" si="3"/>
        <v>0.47697305124537243</v>
      </c>
      <c r="I47" s="38">
        <v>42489</v>
      </c>
      <c r="J47" s="38">
        <v>222864</v>
      </c>
      <c r="K47" s="38">
        <v>917512</v>
      </c>
      <c r="L47" s="38">
        <v>1003840</v>
      </c>
      <c r="M47" s="38">
        <v>257386</v>
      </c>
      <c r="O47" s="1">
        <v>5124170</v>
      </c>
    </row>
    <row r="48" spans="1:15" x14ac:dyDescent="0.45">
      <c r="A48" s="36" t="s">
        <v>54</v>
      </c>
      <c r="B48" s="32">
        <f t="shared" si="4"/>
        <v>1703609</v>
      </c>
      <c r="C48" s="37">
        <f>SUM(一般接種!D47+一般接種!G47+一般接種!J47+医療従事者等!C45)</f>
        <v>653342</v>
      </c>
      <c r="D48" s="33">
        <f t="shared" si="1"/>
        <v>0.7984898963850886</v>
      </c>
      <c r="E48" s="37">
        <f>SUM(一般接種!E47+一般接種!H47+一般接種!K47+医療従事者等!D45)</f>
        <v>642831</v>
      </c>
      <c r="F48" s="34">
        <f t="shared" si="2"/>
        <v>0.78564374949585813</v>
      </c>
      <c r="G48" s="32">
        <f t="shared" si="5"/>
        <v>407436</v>
      </c>
      <c r="H48" s="34">
        <f t="shared" si="3"/>
        <v>0.49795287831419832</v>
      </c>
      <c r="I48" s="38">
        <v>8381</v>
      </c>
      <c r="J48" s="38">
        <v>56100</v>
      </c>
      <c r="K48" s="38">
        <v>164594</v>
      </c>
      <c r="L48" s="38">
        <v>144912</v>
      </c>
      <c r="M48" s="38">
        <v>33449</v>
      </c>
      <c r="O48" s="1">
        <v>818222</v>
      </c>
    </row>
    <row r="49" spans="1:15" x14ac:dyDescent="0.45">
      <c r="A49" s="36" t="s">
        <v>55</v>
      </c>
      <c r="B49" s="32">
        <f t="shared" si="4"/>
        <v>2874055</v>
      </c>
      <c r="C49" s="37">
        <f>SUM(一般接種!D48+一般接種!G48+一般接種!J48+医療従事者等!C46)</f>
        <v>1089819</v>
      </c>
      <c r="D49" s="33">
        <f t="shared" si="1"/>
        <v>0.81577064205075389</v>
      </c>
      <c r="E49" s="37">
        <f>SUM(一般接種!E48+一般接種!H48+一般接種!K48+医療従事者等!D46)</f>
        <v>1068944</v>
      </c>
      <c r="F49" s="34">
        <f t="shared" si="2"/>
        <v>0.80014491690482648</v>
      </c>
      <c r="G49" s="32">
        <f t="shared" si="5"/>
        <v>715292</v>
      </c>
      <c r="H49" s="34">
        <f t="shared" si="3"/>
        <v>0.53542305106973531</v>
      </c>
      <c r="I49" s="38">
        <v>14670</v>
      </c>
      <c r="J49" s="38">
        <v>64945</v>
      </c>
      <c r="K49" s="38">
        <v>272223</v>
      </c>
      <c r="L49" s="38">
        <v>298657</v>
      </c>
      <c r="M49" s="38">
        <v>64797</v>
      </c>
      <c r="O49" s="1">
        <v>1335938</v>
      </c>
    </row>
    <row r="50" spans="1:15" x14ac:dyDescent="0.45">
      <c r="A50" s="36" t="s">
        <v>56</v>
      </c>
      <c r="B50" s="32">
        <f t="shared" si="4"/>
        <v>3820495</v>
      </c>
      <c r="C50" s="37">
        <f>SUM(一般接種!D49+一般接種!G49+一般接種!J49+医療従事者等!C47)</f>
        <v>1448281</v>
      </c>
      <c r="D50" s="33">
        <f t="shared" si="1"/>
        <v>0.8235209493672685</v>
      </c>
      <c r="E50" s="37">
        <f>SUM(一般接種!E49+一般接種!H49+一般接種!K49+医療従事者等!D47)</f>
        <v>1422648</v>
      </c>
      <c r="F50" s="34">
        <f t="shared" si="2"/>
        <v>0.80894552340011772</v>
      </c>
      <c r="G50" s="32">
        <f t="shared" si="5"/>
        <v>949566</v>
      </c>
      <c r="H50" s="34">
        <f t="shared" si="3"/>
        <v>0.53994183021587638</v>
      </c>
      <c r="I50" s="38">
        <v>20923</v>
      </c>
      <c r="J50" s="38">
        <v>77256</v>
      </c>
      <c r="K50" s="38">
        <v>341214</v>
      </c>
      <c r="L50" s="38">
        <v>424337</v>
      </c>
      <c r="M50" s="38">
        <v>85836</v>
      </c>
      <c r="O50" s="1">
        <v>1758645</v>
      </c>
    </row>
    <row r="51" spans="1:15" x14ac:dyDescent="0.45">
      <c r="A51" s="36" t="s">
        <v>57</v>
      </c>
      <c r="B51" s="32">
        <f t="shared" si="4"/>
        <v>2374476</v>
      </c>
      <c r="C51" s="37">
        <f>SUM(一般接種!D50+一般接種!G50+一般接種!J50+医療従事者等!C48)</f>
        <v>919348</v>
      </c>
      <c r="D51" s="33">
        <f t="shared" si="1"/>
        <v>0.80521589397245086</v>
      </c>
      <c r="E51" s="37">
        <f>SUM(一般接種!E50+一般接種!H50+一般接種!K50+医療従事者等!D48)</f>
        <v>899357</v>
      </c>
      <c r="F51" s="34">
        <f t="shared" si="2"/>
        <v>0.78770666902563713</v>
      </c>
      <c r="G51" s="32">
        <f t="shared" si="5"/>
        <v>555771</v>
      </c>
      <c r="H51" s="34">
        <f t="shared" si="3"/>
        <v>0.48677502165552433</v>
      </c>
      <c r="I51" s="38">
        <v>19271</v>
      </c>
      <c r="J51" s="38">
        <v>50486</v>
      </c>
      <c r="K51" s="38">
        <v>215212</v>
      </c>
      <c r="L51" s="38">
        <v>216929</v>
      </c>
      <c r="M51" s="38">
        <v>53873</v>
      </c>
      <c r="O51" s="1">
        <v>1141741</v>
      </c>
    </row>
    <row r="52" spans="1:15" x14ac:dyDescent="0.45">
      <c r="A52" s="36" t="s">
        <v>58</v>
      </c>
      <c r="B52" s="32">
        <f t="shared" si="4"/>
        <v>2231141</v>
      </c>
      <c r="C52" s="37">
        <f>SUM(一般接種!D51+一般接種!G51+一般接種!J51+医療従事者等!C49)</f>
        <v>863147</v>
      </c>
      <c r="D52" s="33">
        <f t="shared" si="1"/>
        <v>0.79388746377298136</v>
      </c>
      <c r="E52" s="37">
        <f>SUM(一般接種!E51+一般接種!H51+一般接種!K51+医療従事者等!D49)</f>
        <v>847429</v>
      </c>
      <c r="F52" s="34">
        <f t="shared" si="2"/>
        <v>0.77943068740049359</v>
      </c>
      <c r="G52" s="32">
        <f t="shared" si="5"/>
        <v>520565</v>
      </c>
      <c r="H52" s="34">
        <f t="shared" si="3"/>
        <v>0.47879448990610179</v>
      </c>
      <c r="I52" s="38">
        <v>10794</v>
      </c>
      <c r="J52" s="38">
        <v>46002</v>
      </c>
      <c r="K52" s="38">
        <v>185589</v>
      </c>
      <c r="L52" s="38">
        <v>213145</v>
      </c>
      <c r="M52" s="38">
        <v>65035</v>
      </c>
      <c r="O52" s="1">
        <v>1087241</v>
      </c>
    </row>
    <row r="53" spans="1:15" x14ac:dyDescent="0.45">
      <c r="A53" s="36" t="s">
        <v>59</v>
      </c>
      <c r="B53" s="32">
        <f t="shared" si="4"/>
        <v>3389930</v>
      </c>
      <c r="C53" s="37">
        <f>SUM(一般接種!D52+一般接種!G52+一般接種!J52+医療従事者等!C50)</f>
        <v>1308894</v>
      </c>
      <c r="D53" s="33">
        <f t="shared" si="1"/>
        <v>0.80919953236967523</v>
      </c>
      <c r="E53" s="37">
        <f>SUM(一般接種!E52+一般接種!H52+一般接種!K52+医療従事者等!D50)</f>
        <v>1279475</v>
      </c>
      <c r="F53" s="34">
        <f t="shared" si="2"/>
        <v>0.79101177916522669</v>
      </c>
      <c r="G53" s="32">
        <f t="shared" si="5"/>
        <v>801561</v>
      </c>
      <c r="H53" s="34">
        <f t="shared" si="3"/>
        <v>0.49555027860603629</v>
      </c>
      <c r="I53" s="38">
        <v>17028</v>
      </c>
      <c r="J53" s="38">
        <v>70176</v>
      </c>
      <c r="K53" s="38">
        <v>340403</v>
      </c>
      <c r="L53" s="38">
        <v>299842</v>
      </c>
      <c r="M53" s="38">
        <v>74112</v>
      </c>
      <c r="O53" s="1">
        <v>1617517</v>
      </c>
    </row>
    <row r="54" spans="1:15" x14ac:dyDescent="0.45">
      <c r="A54" s="36" t="s">
        <v>60</v>
      </c>
      <c r="B54" s="32">
        <f t="shared" si="4"/>
        <v>2615702</v>
      </c>
      <c r="C54" s="37">
        <f>SUM(一般接種!D53+一般接種!G53+一般接種!J53+医療従事者等!C51)</f>
        <v>1052424</v>
      </c>
      <c r="D54" s="40">
        <f t="shared" si="1"/>
        <v>0.70864672032794696</v>
      </c>
      <c r="E54" s="37">
        <f>SUM(一般接種!E53+一般接種!H53+一般接種!K53+医療従事者等!D51)</f>
        <v>1028225</v>
      </c>
      <c r="F54" s="34">
        <f t="shared" si="2"/>
        <v>0.69235239220048506</v>
      </c>
      <c r="G54" s="32">
        <f t="shared" si="5"/>
        <v>535053</v>
      </c>
      <c r="H54" s="34">
        <f t="shared" si="3"/>
        <v>0.36027642247956054</v>
      </c>
      <c r="I54" s="38">
        <v>17032</v>
      </c>
      <c r="J54" s="38">
        <v>57528</v>
      </c>
      <c r="K54" s="38">
        <v>207897</v>
      </c>
      <c r="L54" s="38">
        <v>189121</v>
      </c>
      <c r="M54" s="38">
        <v>63475</v>
      </c>
      <c r="O54" s="1">
        <v>1485118</v>
      </c>
    </row>
    <row r="55" spans="1:1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5" x14ac:dyDescent="0.45">
      <c r="A56" s="87" t="s">
        <v>106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  <c r="L56" s="22"/>
    </row>
    <row r="57" spans="1:15" x14ac:dyDescent="0.45">
      <c r="A57" s="22" t="s">
        <v>107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5" x14ac:dyDescent="0.45">
      <c r="A58" s="22" t="s">
        <v>108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5" x14ac:dyDescent="0.45">
      <c r="A59" s="24" t="s">
        <v>109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5" x14ac:dyDescent="0.45">
      <c r="A60" s="87" t="s">
        <v>110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57"/>
    </row>
    <row r="61" spans="1:15" x14ac:dyDescent="0.45">
      <c r="A61" s="24" t="s">
        <v>111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M3"/>
    <mergeCell ref="G4:M4"/>
    <mergeCell ref="I6:M6"/>
  </mergeCells>
  <phoneticPr fontId="2"/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B4" sqref="B4:B5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112</v>
      </c>
      <c r="B1" s="23"/>
      <c r="C1" s="24"/>
      <c r="D1" s="24"/>
    </row>
    <row r="2" spans="1:18" x14ac:dyDescent="0.45">
      <c r="B2"/>
      <c r="Q2" s="103" t="str">
        <f>'進捗状況 (都道府県別)'!H3</f>
        <v>（4月18日公表時点）</v>
      </c>
      <c r="R2" s="103"/>
    </row>
    <row r="3" spans="1:18" ht="37.5" customHeight="1" x14ac:dyDescent="0.45">
      <c r="A3" s="104" t="s">
        <v>3</v>
      </c>
      <c r="B3" s="107" t="s">
        <v>113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114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115</v>
      </c>
      <c r="D4" s="109"/>
      <c r="E4" s="109"/>
      <c r="F4" s="110" t="s">
        <v>116</v>
      </c>
      <c r="G4" s="111"/>
      <c r="H4" s="112"/>
      <c r="I4" s="110" t="s">
        <v>117</v>
      </c>
      <c r="J4" s="111"/>
      <c r="K4" s="112"/>
      <c r="M4" s="113" t="s">
        <v>118</v>
      </c>
      <c r="N4" s="113"/>
      <c r="O4" s="107" t="s">
        <v>119</v>
      </c>
      <c r="P4" s="107"/>
      <c r="Q4" s="109" t="s">
        <v>117</v>
      </c>
      <c r="R4" s="109"/>
    </row>
    <row r="5" spans="1:18" ht="36" x14ac:dyDescent="0.45">
      <c r="A5" s="106"/>
      <c r="B5" s="108"/>
      <c r="C5" s="41" t="s">
        <v>120</v>
      </c>
      <c r="D5" s="41" t="s">
        <v>96</v>
      </c>
      <c r="E5" s="41" t="s">
        <v>97</v>
      </c>
      <c r="F5" s="41" t="s">
        <v>120</v>
      </c>
      <c r="G5" s="41" t="s">
        <v>96</v>
      </c>
      <c r="H5" s="41" t="s">
        <v>97</v>
      </c>
      <c r="I5" s="41" t="s">
        <v>120</v>
      </c>
      <c r="J5" s="41" t="s">
        <v>96</v>
      </c>
      <c r="K5" s="41" t="s">
        <v>97</v>
      </c>
      <c r="M5" s="42" t="s">
        <v>121</v>
      </c>
      <c r="N5" s="42" t="s">
        <v>122</v>
      </c>
      <c r="O5" s="42" t="s">
        <v>123</v>
      </c>
      <c r="P5" s="42" t="s">
        <v>124</v>
      </c>
      <c r="Q5" s="42" t="s">
        <v>123</v>
      </c>
      <c r="R5" s="42" t="s">
        <v>122</v>
      </c>
    </row>
    <row r="6" spans="1:18" x14ac:dyDescent="0.45">
      <c r="A6" s="31" t="s">
        <v>125</v>
      </c>
      <c r="B6" s="43">
        <f>SUM(B7:B53)</f>
        <v>191636855</v>
      </c>
      <c r="C6" s="43">
        <f t="shared" ref="C6" si="0">SUM(C7:C53)</f>
        <v>159271612</v>
      </c>
      <c r="D6" s="43">
        <f>SUM(D7:D53)</f>
        <v>80114045</v>
      </c>
      <c r="E6" s="44">
        <f>SUM(E7:E53)</f>
        <v>79157567</v>
      </c>
      <c r="F6" s="44">
        <f t="shared" ref="F6:Q6" si="1">SUM(F7:F53)</f>
        <v>32248349</v>
      </c>
      <c r="G6" s="44">
        <f>SUM(G7:G53)</f>
        <v>16179585</v>
      </c>
      <c r="H6" s="44">
        <f t="shared" ref="H6:K6" si="2">SUM(H7:H53)</f>
        <v>16068764</v>
      </c>
      <c r="I6" s="44">
        <f>SUM(I7:I53)</f>
        <v>116894</v>
      </c>
      <c r="J6" s="44">
        <f t="shared" si="2"/>
        <v>58486</v>
      </c>
      <c r="K6" s="44">
        <f t="shared" si="2"/>
        <v>58408</v>
      </c>
      <c r="L6" s="45"/>
      <c r="M6" s="44">
        <f>SUM(M7:M53)</f>
        <v>171951920</v>
      </c>
      <c r="N6" s="46">
        <f>C6/M6</f>
        <v>0.92625666523525874</v>
      </c>
      <c r="O6" s="44">
        <f t="shared" si="1"/>
        <v>34257250</v>
      </c>
      <c r="P6" s="47">
        <f>F6/O6</f>
        <v>0.94135836939625916</v>
      </c>
      <c r="Q6" s="44">
        <f t="shared" si="1"/>
        <v>198640</v>
      </c>
      <c r="R6" s="47">
        <f>I6/Q6</f>
        <v>0.58847160692710432</v>
      </c>
    </row>
    <row r="7" spans="1:18" x14ac:dyDescent="0.45">
      <c r="A7" s="48" t="s">
        <v>14</v>
      </c>
      <c r="B7" s="43">
        <v>7857842</v>
      </c>
      <c r="C7" s="43">
        <v>6362860</v>
      </c>
      <c r="D7" s="43">
        <v>3201308</v>
      </c>
      <c r="E7" s="44">
        <v>3161552</v>
      </c>
      <c r="F7" s="49">
        <v>1494125</v>
      </c>
      <c r="G7" s="44">
        <v>749111</v>
      </c>
      <c r="H7" s="44">
        <v>745014</v>
      </c>
      <c r="I7" s="44">
        <v>857</v>
      </c>
      <c r="J7" s="44">
        <v>421</v>
      </c>
      <c r="K7" s="44">
        <v>436</v>
      </c>
      <c r="L7" s="45"/>
      <c r="M7" s="44">
        <v>7209660</v>
      </c>
      <c r="N7" s="46">
        <v>0.88254647237179007</v>
      </c>
      <c r="O7" s="50">
        <v>1518200</v>
      </c>
      <c r="P7" s="46">
        <v>0.98414240548017384</v>
      </c>
      <c r="Q7" s="44">
        <v>900</v>
      </c>
      <c r="R7" s="47">
        <v>0.95222222222222219</v>
      </c>
    </row>
    <row r="8" spans="1:18" x14ac:dyDescent="0.45">
      <c r="A8" s="48" t="s">
        <v>15</v>
      </c>
      <c r="B8" s="43">
        <v>2007863</v>
      </c>
      <c r="C8" s="43">
        <v>1818257</v>
      </c>
      <c r="D8" s="43">
        <v>914990</v>
      </c>
      <c r="E8" s="44">
        <v>903267</v>
      </c>
      <c r="F8" s="49">
        <v>187205</v>
      </c>
      <c r="G8" s="44">
        <v>94252</v>
      </c>
      <c r="H8" s="44">
        <v>92953</v>
      </c>
      <c r="I8" s="44">
        <v>2401</v>
      </c>
      <c r="J8" s="44">
        <v>1209</v>
      </c>
      <c r="K8" s="44">
        <v>1192</v>
      </c>
      <c r="L8" s="45"/>
      <c r="M8" s="44">
        <v>1872055</v>
      </c>
      <c r="N8" s="46">
        <v>0.97126259645149315</v>
      </c>
      <c r="O8" s="50">
        <v>186500</v>
      </c>
      <c r="P8" s="46">
        <v>1.0037801608579089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1931593</v>
      </c>
      <c r="C9" s="43">
        <v>1687695</v>
      </c>
      <c r="D9" s="43">
        <v>849917</v>
      </c>
      <c r="E9" s="44">
        <v>837778</v>
      </c>
      <c r="F9" s="49">
        <v>243804</v>
      </c>
      <c r="G9" s="44">
        <v>122486</v>
      </c>
      <c r="H9" s="44">
        <v>121318</v>
      </c>
      <c r="I9" s="44">
        <v>94</v>
      </c>
      <c r="J9" s="44">
        <v>48</v>
      </c>
      <c r="K9" s="44">
        <v>46</v>
      </c>
      <c r="L9" s="45"/>
      <c r="M9" s="44">
        <v>1806185</v>
      </c>
      <c r="N9" s="46">
        <v>0.93439763922300323</v>
      </c>
      <c r="O9" s="50">
        <v>227500</v>
      </c>
      <c r="P9" s="46">
        <v>1.071665934065934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3496987</v>
      </c>
      <c r="C10" s="43">
        <v>2756470</v>
      </c>
      <c r="D10" s="43">
        <v>1387720</v>
      </c>
      <c r="E10" s="44">
        <v>1368750</v>
      </c>
      <c r="F10" s="49">
        <v>740470</v>
      </c>
      <c r="G10" s="44">
        <v>371207</v>
      </c>
      <c r="H10" s="44">
        <v>369263</v>
      </c>
      <c r="I10" s="44">
        <v>47</v>
      </c>
      <c r="J10" s="44">
        <v>21</v>
      </c>
      <c r="K10" s="44">
        <v>26</v>
      </c>
      <c r="L10" s="45"/>
      <c r="M10" s="44">
        <v>3008165</v>
      </c>
      <c r="N10" s="46">
        <v>0.91632939017640325</v>
      </c>
      <c r="O10" s="50">
        <v>854400</v>
      </c>
      <c r="P10" s="46">
        <v>0.86665496254681651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1556046</v>
      </c>
      <c r="C11" s="43">
        <v>1460471</v>
      </c>
      <c r="D11" s="43">
        <v>734428</v>
      </c>
      <c r="E11" s="44">
        <v>726043</v>
      </c>
      <c r="F11" s="49">
        <v>95519</v>
      </c>
      <c r="G11" s="44">
        <v>48068</v>
      </c>
      <c r="H11" s="44">
        <v>47451</v>
      </c>
      <c r="I11" s="44">
        <v>56</v>
      </c>
      <c r="J11" s="44">
        <v>28</v>
      </c>
      <c r="K11" s="44">
        <v>28</v>
      </c>
      <c r="L11" s="45"/>
      <c r="M11" s="44">
        <v>1491255</v>
      </c>
      <c r="N11" s="46">
        <v>0.97935698455327891</v>
      </c>
      <c r="O11" s="50">
        <v>87900</v>
      </c>
      <c r="P11" s="46">
        <v>1.0866780432309442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1703714</v>
      </c>
      <c r="C12" s="43">
        <v>1626541</v>
      </c>
      <c r="D12" s="43">
        <v>819173</v>
      </c>
      <c r="E12" s="44">
        <v>807368</v>
      </c>
      <c r="F12" s="49">
        <v>77012</v>
      </c>
      <c r="G12" s="44">
        <v>38651</v>
      </c>
      <c r="H12" s="44">
        <v>38361</v>
      </c>
      <c r="I12" s="44">
        <v>161</v>
      </c>
      <c r="J12" s="44">
        <v>80</v>
      </c>
      <c r="K12" s="44">
        <v>81</v>
      </c>
      <c r="L12" s="45"/>
      <c r="M12" s="44">
        <v>1673995</v>
      </c>
      <c r="N12" s="46">
        <v>0.97165224507839032</v>
      </c>
      <c r="O12" s="50">
        <v>61700</v>
      </c>
      <c r="P12" s="46">
        <v>1.2481685575364667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2913300</v>
      </c>
      <c r="C13" s="43">
        <v>2705878</v>
      </c>
      <c r="D13" s="43">
        <v>1362626</v>
      </c>
      <c r="E13" s="44">
        <v>1343252</v>
      </c>
      <c r="F13" s="49">
        <v>207170</v>
      </c>
      <c r="G13" s="44">
        <v>104139</v>
      </c>
      <c r="H13" s="44">
        <v>103031</v>
      </c>
      <c r="I13" s="44">
        <v>252</v>
      </c>
      <c r="J13" s="44">
        <v>127</v>
      </c>
      <c r="K13" s="44">
        <v>125</v>
      </c>
      <c r="L13" s="45"/>
      <c r="M13" s="44">
        <v>2839740</v>
      </c>
      <c r="N13" s="46">
        <v>0.95286117743173671</v>
      </c>
      <c r="O13" s="50">
        <v>178600</v>
      </c>
      <c r="P13" s="46">
        <v>1.15996640537514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4574425</v>
      </c>
      <c r="C14" s="43">
        <v>3704672</v>
      </c>
      <c r="D14" s="43">
        <v>1864488</v>
      </c>
      <c r="E14" s="44">
        <v>1840184</v>
      </c>
      <c r="F14" s="49">
        <v>869386</v>
      </c>
      <c r="G14" s="44">
        <v>436295</v>
      </c>
      <c r="H14" s="44">
        <v>433091</v>
      </c>
      <c r="I14" s="44">
        <v>367</v>
      </c>
      <c r="J14" s="44">
        <v>177</v>
      </c>
      <c r="K14" s="44">
        <v>190</v>
      </c>
      <c r="L14" s="45"/>
      <c r="M14" s="44">
        <v>3965305</v>
      </c>
      <c r="N14" s="46">
        <v>0.9342716386255282</v>
      </c>
      <c r="O14" s="50">
        <v>892500</v>
      </c>
      <c r="P14" s="46">
        <v>0.97410196078431377</v>
      </c>
      <c r="Q14" s="44">
        <v>860</v>
      </c>
      <c r="R14" s="47">
        <v>0.42674418604651165</v>
      </c>
    </row>
    <row r="15" spans="1:18" x14ac:dyDescent="0.45">
      <c r="A15" s="51" t="s">
        <v>22</v>
      </c>
      <c r="B15" s="43">
        <v>3034118</v>
      </c>
      <c r="C15" s="43">
        <v>2651680</v>
      </c>
      <c r="D15" s="43">
        <v>1333752</v>
      </c>
      <c r="E15" s="44">
        <v>1317928</v>
      </c>
      <c r="F15" s="49">
        <v>381611</v>
      </c>
      <c r="G15" s="44">
        <v>191898</v>
      </c>
      <c r="H15" s="44">
        <v>189713</v>
      </c>
      <c r="I15" s="44">
        <v>827</v>
      </c>
      <c r="J15" s="44">
        <v>417</v>
      </c>
      <c r="K15" s="44">
        <v>410</v>
      </c>
      <c r="L15" s="45"/>
      <c r="M15" s="44">
        <v>2766950</v>
      </c>
      <c r="N15" s="46">
        <v>0.95834041092177302</v>
      </c>
      <c r="O15" s="50">
        <v>375900</v>
      </c>
      <c r="P15" s="46">
        <v>1.015192870444267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2977515</v>
      </c>
      <c r="C16" s="43">
        <v>2127997</v>
      </c>
      <c r="D16" s="43">
        <v>1071152</v>
      </c>
      <c r="E16" s="44">
        <v>1056845</v>
      </c>
      <c r="F16" s="49">
        <v>849304</v>
      </c>
      <c r="G16" s="44">
        <v>426060</v>
      </c>
      <c r="H16" s="44">
        <v>423244</v>
      </c>
      <c r="I16" s="44">
        <v>214</v>
      </c>
      <c r="J16" s="44">
        <v>94</v>
      </c>
      <c r="K16" s="44">
        <v>120</v>
      </c>
      <c r="L16" s="45"/>
      <c r="M16" s="44">
        <v>2383595</v>
      </c>
      <c r="N16" s="46">
        <v>0.89276785695556504</v>
      </c>
      <c r="O16" s="50">
        <v>887500</v>
      </c>
      <c r="P16" s="46">
        <v>0.95696225352112674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11439534</v>
      </c>
      <c r="C17" s="43">
        <v>9746919</v>
      </c>
      <c r="D17" s="43">
        <v>4908645</v>
      </c>
      <c r="E17" s="44">
        <v>4838274</v>
      </c>
      <c r="F17" s="49">
        <v>1674566</v>
      </c>
      <c r="G17" s="44">
        <v>838884</v>
      </c>
      <c r="H17" s="44">
        <v>835682</v>
      </c>
      <c r="I17" s="44">
        <v>18049</v>
      </c>
      <c r="J17" s="44">
        <v>9061</v>
      </c>
      <c r="K17" s="44">
        <v>8988</v>
      </c>
      <c r="L17" s="45"/>
      <c r="M17" s="44">
        <v>10395810</v>
      </c>
      <c r="N17" s="46">
        <v>0.93758148715684497</v>
      </c>
      <c r="O17" s="50">
        <v>659400</v>
      </c>
      <c r="P17" s="46">
        <v>2.5395298756445253</v>
      </c>
      <c r="Q17" s="44">
        <v>37520</v>
      </c>
      <c r="R17" s="47">
        <v>0.48105010660980813</v>
      </c>
    </row>
    <row r="18" spans="1:18" x14ac:dyDescent="0.45">
      <c r="A18" s="48" t="s">
        <v>25</v>
      </c>
      <c r="B18" s="43">
        <v>9763807</v>
      </c>
      <c r="C18" s="43">
        <v>8064294</v>
      </c>
      <c r="D18" s="43">
        <v>4060605</v>
      </c>
      <c r="E18" s="44">
        <v>4003689</v>
      </c>
      <c r="F18" s="49">
        <v>1698718</v>
      </c>
      <c r="G18" s="44">
        <v>851194</v>
      </c>
      <c r="H18" s="44">
        <v>847524</v>
      </c>
      <c r="I18" s="44">
        <v>795</v>
      </c>
      <c r="J18" s="44">
        <v>366</v>
      </c>
      <c r="K18" s="44">
        <v>429</v>
      </c>
      <c r="L18" s="45"/>
      <c r="M18" s="44">
        <v>8539445</v>
      </c>
      <c r="N18" s="46">
        <v>0.94435809352949751</v>
      </c>
      <c r="O18" s="50">
        <v>643300</v>
      </c>
      <c r="P18" s="46">
        <v>2.6406311207834601</v>
      </c>
      <c r="Q18" s="44">
        <v>4360</v>
      </c>
      <c r="R18" s="47">
        <v>0.18233944954128439</v>
      </c>
    </row>
    <row r="19" spans="1:18" x14ac:dyDescent="0.45">
      <c r="A19" s="48" t="s">
        <v>26</v>
      </c>
      <c r="B19" s="43">
        <v>21095356</v>
      </c>
      <c r="C19" s="43">
        <v>15732147</v>
      </c>
      <c r="D19" s="43">
        <v>7916588</v>
      </c>
      <c r="E19" s="44">
        <v>7815559</v>
      </c>
      <c r="F19" s="49">
        <v>5349794</v>
      </c>
      <c r="G19" s="44">
        <v>2684366</v>
      </c>
      <c r="H19" s="44">
        <v>2665428</v>
      </c>
      <c r="I19" s="44">
        <v>13415</v>
      </c>
      <c r="J19" s="44">
        <v>6588</v>
      </c>
      <c r="K19" s="44">
        <v>6827</v>
      </c>
      <c r="L19" s="45"/>
      <c r="M19" s="44">
        <v>17319190</v>
      </c>
      <c r="N19" s="46">
        <v>0.90836505633346598</v>
      </c>
      <c r="O19" s="50">
        <v>10132950</v>
      </c>
      <c r="P19" s="46">
        <v>0.52796016954588743</v>
      </c>
      <c r="Q19" s="44">
        <v>43540</v>
      </c>
      <c r="R19" s="47">
        <v>0.30810748736793753</v>
      </c>
    </row>
    <row r="20" spans="1:18" x14ac:dyDescent="0.45">
      <c r="A20" s="48" t="s">
        <v>27</v>
      </c>
      <c r="B20" s="43">
        <v>14236517</v>
      </c>
      <c r="C20" s="43">
        <v>10901902</v>
      </c>
      <c r="D20" s="43">
        <v>5482658</v>
      </c>
      <c r="E20" s="44">
        <v>5419244</v>
      </c>
      <c r="F20" s="49">
        <v>3328539</v>
      </c>
      <c r="G20" s="44">
        <v>1667173</v>
      </c>
      <c r="H20" s="44">
        <v>1661366</v>
      </c>
      <c r="I20" s="44">
        <v>6076</v>
      </c>
      <c r="J20" s="44">
        <v>3059</v>
      </c>
      <c r="K20" s="44">
        <v>3017</v>
      </c>
      <c r="L20" s="45"/>
      <c r="M20" s="44">
        <v>11575635</v>
      </c>
      <c r="N20" s="46">
        <v>0.94179731824647206</v>
      </c>
      <c r="O20" s="50">
        <v>1939600</v>
      </c>
      <c r="P20" s="46">
        <v>1.7160955867189112</v>
      </c>
      <c r="Q20" s="44">
        <v>11540</v>
      </c>
      <c r="R20" s="47">
        <v>0.52651646447140377</v>
      </c>
    </row>
    <row r="21" spans="1:18" x14ac:dyDescent="0.45">
      <c r="A21" s="48" t="s">
        <v>28</v>
      </c>
      <c r="B21" s="43">
        <v>3495851</v>
      </c>
      <c r="C21" s="43">
        <v>2925415</v>
      </c>
      <c r="D21" s="43">
        <v>1470142</v>
      </c>
      <c r="E21" s="44">
        <v>1455273</v>
      </c>
      <c r="F21" s="49">
        <v>570358</v>
      </c>
      <c r="G21" s="44">
        <v>286175</v>
      </c>
      <c r="H21" s="44">
        <v>284183</v>
      </c>
      <c r="I21" s="44">
        <v>78</v>
      </c>
      <c r="J21" s="44">
        <v>35</v>
      </c>
      <c r="K21" s="44">
        <v>43</v>
      </c>
      <c r="L21" s="45"/>
      <c r="M21" s="44">
        <v>3152905</v>
      </c>
      <c r="N21" s="46">
        <v>0.92784749302627256</v>
      </c>
      <c r="O21" s="50">
        <v>584800</v>
      </c>
      <c r="P21" s="46">
        <v>0.97530437756497945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1661052</v>
      </c>
      <c r="C22" s="43">
        <v>1475074</v>
      </c>
      <c r="D22" s="43">
        <v>741145</v>
      </c>
      <c r="E22" s="44">
        <v>733929</v>
      </c>
      <c r="F22" s="49">
        <v>185764</v>
      </c>
      <c r="G22" s="44">
        <v>93115</v>
      </c>
      <c r="H22" s="44">
        <v>92649</v>
      </c>
      <c r="I22" s="44">
        <v>214</v>
      </c>
      <c r="J22" s="44">
        <v>109</v>
      </c>
      <c r="K22" s="44">
        <v>105</v>
      </c>
      <c r="L22" s="45"/>
      <c r="M22" s="44">
        <v>1546120</v>
      </c>
      <c r="N22" s="46">
        <v>0.95404884485033503</v>
      </c>
      <c r="O22" s="50">
        <v>176600</v>
      </c>
      <c r="P22" s="46">
        <v>1.0518912797281994</v>
      </c>
      <c r="Q22" s="44">
        <v>440</v>
      </c>
      <c r="R22" s="47">
        <v>0.48636363636363639</v>
      </c>
    </row>
    <row r="23" spans="1:18" x14ac:dyDescent="0.45">
      <c r="A23" s="48" t="s">
        <v>30</v>
      </c>
      <c r="B23" s="43">
        <v>1714957</v>
      </c>
      <c r="C23" s="43">
        <v>1508830</v>
      </c>
      <c r="D23" s="43">
        <v>758594</v>
      </c>
      <c r="E23" s="44">
        <v>750236</v>
      </c>
      <c r="F23" s="49">
        <v>205119</v>
      </c>
      <c r="G23" s="44">
        <v>102962</v>
      </c>
      <c r="H23" s="44">
        <v>102157</v>
      </c>
      <c r="I23" s="44">
        <v>1008</v>
      </c>
      <c r="J23" s="44">
        <v>503</v>
      </c>
      <c r="K23" s="44">
        <v>505</v>
      </c>
      <c r="L23" s="45"/>
      <c r="M23" s="44">
        <v>1566230</v>
      </c>
      <c r="N23" s="46">
        <v>0.9633514873294472</v>
      </c>
      <c r="O23" s="50">
        <v>220900</v>
      </c>
      <c r="P23" s="46">
        <v>0.92856043458578541</v>
      </c>
      <c r="Q23" s="44">
        <v>1080</v>
      </c>
      <c r="R23" s="47">
        <v>0.93333333333333335</v>
      </c>
    </row>
    <row r="24" spans="1:18" x14ac:dyDescent="0.45">
      <c r="A24" s="48" t="s">
        <v>31</v>
      </c>
      <c r="B24" s="43">
        <v>1182938</v>
      </c>
      <c r="C24" s="43">
        <v>1040843</v>
      </c>
      <c r="D24" s="43">
        <v>523937</v>
      </c>
      <c r="E24" s="44">
        <v>516906</v>
      </c>
      <c r="F24" s="49">
        <v>142032</v>
      </c>
      <c r="G24" s="44">
        <v>71393</v>
      </c>
      <c r="H24" s="44">
        <v>70639</v>
      </c>
      <c r="I24" s="44">
        <v>63</v>
      </c>
      <c r="J24" s="44">
        <v>21</v>
      </c>
      <c r="K24" s="44">
        <v>42</v>
      </c>
      <c r="L24" s="45"/>
      <c r="M24" s="44">
        <v>1096070</v>
      </c>
      <c r="N24" s="46">
        <v>0.94961361956809331</v>
      </c>
      <c r="O24" s="50">
        <v>145200</v>
      </c>
      <c r="P24" s="46">
        <v>0.97818181818181815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1262061</v>
      </c>
      <c r="C25" s="43">
        <v>1112759</v>
      </c>
      <c r="D25" s="43">
        <v>559132</v>
      </c>
      <c r="E25" s="44">
        <v>553627</v>
      </c>
      <c r="F25" s="49">
        <v>149275</v>
      </c>
      <c r="G25" s="44">
        <v>74939</v>
      </c>
      <c r="H25" s="44">
        <v>74336</v>
      </c>
      <c r="I25" s="44">
        <v>27</v>
      </c>
      <c r="J25" s="44">
        <v>10</v>
      </c>
      <c r="K25" s="44">
        <v>17</v>
      </c>
      <c r="L25" s="45"/>
      <c r="M25" s="44">
        <v>1223990</v>
      </c>
      <c r="N25" s="46">
        <v>0.9091242575511238</v>
      </c>
      <c r="O25" s="50">
        <v>139400</v>
      </c>
      <c r="P25" s="46">
        <v>1.0708393113342898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3195942</v>
      </c>
      <c r="C26" s="43">
        <v>2906779</v>
      </c>
      <c r="D26" s="43">
        <v>1462042</v>
      </c>
      <c r="E26" s="44">
        <v>1444737</v>
      </c>
      <c r="F26" s="49">
        <v>289042</v>
      </c>
      <c r="G26" s="44">
        <v>145184</v>
      </c>
      <c r="H26" s="44">
        <v>143858</v>
      </c>
      <c r="I26" s="44">
        <v>121</v>
      </c>
      <c r="J26" s="44">
        <v>55</v>
      </c>
      <c r="K26" s="44">
        <v>66</v>
      </c>
      <c r="L26" s="45"/>
      <c r="M26" s="44">
        <v>3074670</v>
      </c>
      <c r="N26" s="46">
        <v>0.94539544081153426</v>
      </c>
      <c r="O26" s="50">
        <v>268100</v>
      </c>
      <c r="P26" s="46">
        <v>1.0781126445356211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3093593</v>
      </c>
      <c r="C27" s="43">
        <v>2753053</v>
      </c>
      <c r="D27" s="43">
        <v>1382332</v>
      </c>
      <c r="E27" s="44">
        <v>1370721</v>
      </c>
      <c r="F27" s="49">
        <v>338413</v>
      </c>
      <c r="G27" s="44">
        <v>170414</v>
      </c>
      <c r="H27" s="44">
        <v>167999</v>
      </c>
      <c r="I27" s="44">
        <v>2127</v>
      </c>
      <c r="J27" s="44">
        <v>1065</v>
      </c>
      <c r="K27" s="44">
        <v>1062</v>
      </c>
      <c r="L27" s="45"/>
      <c r="M27" s="44">
        <v>2896325</v>
      </c>
      <c r="N27" s="46">
        <v>0.9505331756622617</v>
      </c>
      <c r="O27" s="50">
        <v>279600</v>
      </c>
      <c r="P27" s="46">
        <v>1.2103469241773963</v>
      </c>
      <c r="Q27" s="44">
        <v>2580</v>
      </c>
      <c r="R27" s="47">
        <v>0.82441860465116279</v>
      </c>
    </row>
    <row r="28" spans="1:18" x14ac:dyDescent="0.45">
      <c r="A28" s="48" t="s">
        <v>35</v>
      </c>
      <c r="B28" s="43">
        <v>5863565</v>
      </c>
      <c r="C28" s="43">
        <v>5084014</v>
      </c>
      <c r="D28" s="43">
        <v>2557128</v>
      </c>
      <c r="E28" s="44">
        <v>2526886</v>
      </c>
      <c r="F28" s="49">
        <v>779370</v>
      </c>
      <c r="G28" s="44">
        <v>390839</v>
      </c>
      <c r="H28" s="44">
        <v>388531</v>
      </c>
      <c r="I28" s="44">
        <v>181</v>
      </c>
      <c r="J28" s="44">
        <v>89</v>
      </c>
      <c r="K28" s="44">
        <v>92</v>
      </c>
      <c r="L28" s="45"/>
      <c r="M28" s="44">
        <v>5257620</v>
      </c>
      <c r="N28" s="46">
        <v>0.96698011647855875</v>
      </c>
      <c r="O28" s="50">
        <v>752600</v>
      </c>
      <c r="P28" s="46">
        <v>1.0355700239170875</v>
      </c>
      <c r="Q28" s="44">
        <v>1060</v>
      </c>
      <c r="R28" s="47">
        <v>0.17075471698113207</v>
      </c>
    </row>
    <row r="29" spans="1:18" x14ac:dyDescent="0.45">
      <c r="A29" s="48" t="s">
        <v>36</v>
      </c>
      <c r="B29" s="43">
        <v>11138525</v>
      </c>
      <c r="C29" s="43">
        <v>8707961</v>
      </c>
      <c r="D29" s="43">
        <v>4376742</v>
      </c>
      <c r="E29" s="44">
        <v>4331219</v>
      </c>
      <c r="F29" s="49">
        <v>2429839</v>
      </c>
      <c r="G29" s="44">
        <v>1219091</v>
      </c>
      <c r="H29" s="44">
        <v>1210748</v>
      </c>
      <c r="I29" s="44">
        <v>725</v>
      </c>
      <c r="J29" s="44">
        <v>339</v>
      </c>
      <c r="K29" s="44">
        <v>386</v>
      </c>
      <c r="L29" s="45"/>
      <c r="M29" s="44">
        <v>9779810</v>
      </c>
      <c r="N29" s="46">
        <v>0.89040185852281384</v>
      </c>
      <c r="O29" s="50">
        <v>2709600</v>
      </c>
      <c r="P29" s="46">
        <v>0.89675191910245056</v>
      </c>
      <c r="Q29" s="44">
        <v>1340</v>
      </c>
      <c r="R29" s="47">
        <v>0.54104477611940294</v>
      </c>
    </row>
    <row r="30" spans="1:18" x14ac:dyDescent="0.45">
      <c r="A30" s="48" t="s">
        <v>37</v>
      </c>
      <c r="B30" s="43">
        <v>2746053</v>
      </c>
      <c r="C30" s="43">
        <v>2474803</v>
      </c>
      <c r="D30" s="43">
        <v>1243682</v>
      </c>
      <c r="E30" s="44">
        <v>1231121</v>
      </c>
      <c r="F30" s="49">
        <v>270771</v>
      </c>
      <c r="G30" s="44">
        <v>136087</v>
      </c>
      <c r="H30" s="44">
        <v>134684</v>
      </c>
      <c r="I30" s="44">
        <v>479</v>
      </c>
      <c r="J30" s="44">
        <v>241</v>
      </c>
      <c r="K30" s="44">
        <v>238</v>
      </c>
      <c r="L30" s="45"/>
      <c r="M30" s="44">
        <v>2617015</v>
      </c>
      <c r="N30" s="46">
        <v>0.94565869893752996</v>
      </c>
      <c r="O30" s="50">
        <v>239400</v>
      </c>
      <c r="P30" s="46">
        <v>1.1310401002506265</v>
      </c>
      <c r="Q30" s="44">
        <v>780</v>
      </c>
      <c r="R30" s="47">
        <v>0.61410256410256414</v>
      </c>
    </row>
    <row r="31" spans="1:18" x14ac:dyDescent="0.45">
      <c r="A31" s="48" t="s">
        <v>38</v>
      </c>
      <c r="B31" s="43">
        <v>2162753</v>
      </c>
      <c r="C31" s="43">
        <v>1794190</v>
      </c>
      <c r="D31" s="43">
        <v>902934</v>
      </c>
      <c r="E31" s="44">
        <v>891256</v>
      </c>
      <c r="F31" s="49">
        <v>368469</v>
      </c>
      <c r="G31" s="44">
        <v>184626</v>
      </c>
      <c r="H31" s="44">
        <v>183843</v>
      </c>
      <c r="I31" s="44">
        <v>94</v>
      </c>
      <c r="J31" s="44">
        <v>47</v>
      </c>
      <c r="K31" s="44">
        <v>47</v>
      </c>
      <c r="L31" s="45"/>
      <c r="M31" s="44">
        <v>1886390</v>
      </c>
      <c r="N31" s="46">
        <v>0.95112357465847464</v>
      </c>
      <c r="O31" s="50">
        <v>348300</v>
      </c>
      <c r="P31" s="46">
        <v>1.057906976744186</v>
      </c>
      <c r="Q31" s="44">
        <v>240</v>
      </c>
      <c r="R31" s="47">
        <v>0.39166666666666666</v>
      </c>
    </row>
    <row r="32" spans="1:18" x14ac:dyDescent="0.45">
      <c r="A32" s="48" t="s">
        <v>39</v>
      </c>
      <c r="B32" s="43">
        <v>3733643</v>
      </c>
      <c r="C32" s="43">
        <v>3082378</v>
      </c>
      <c r="D32" s="43">
        <v>1549056</v>
      </c>
      <c r="E32" s="44">
        <v>1533322</v>
      </c>
      <c r="F32" s="49">
        <v>650771</v>
      </c>
      <c r="G32" s="44">
        <v>326712</v>
      </c>
      <c r="H32" s="44">
        <v>324059</v>
      </c>
      <c r="I32" s="44">
        <v>494</v>
      </c>
      <c r="J32" s="44">
        <v>254</v>
      </c>
      <c r="K32" s="44">
        <v>240</v>
      </c>
      <c r="L32" s="45"/>
      <c r="M32" s="44">
        <v>3306895</v>
      </c>
      <c r="N32" s="46">
        <v>0.9321064019268831</v>
      </c>
      <c r="O32" s="50">
        <v>704200</v>
      </c>
      <c r="P32" s="46">
        <v>0.92412808861119</v>
      </c>
      <c r="Q32" s="44">
        <v>1060</v>
      </c>
      <c r="R32" s="47">
        <v>0.46603773584905661</v>
      </c>
    </row>
    <row r="33" spans="1:18" x14ac:dyDescent="0.45">
      <c r="A33" s="48" t="s">
        <v>40</v>
      </c>
      <c r="B33" s="43">
        <v>12849078</v>
      </c>
      <c r="C33" s="43">
        <v>9915747</v>
      </c>
      <c r="D33" s="43">
        <v>4981043</v>
      </c>
      <c r="E33" s="44">
        <v>4934704</v>
      </c>
      <c r="F33" s="49">
        <v>2869485</v>
      </c>
      <c r="G33" s="44">
        <v>1438803</v>
      </c>
      <c r="H33" s="44">
        <v>1430682</v>
      </c>
      <c r="I33" s="44">
        <v>63846</v>
      </c>
      <c r="J33" s="44">
        <v>32156</v>
      </c>
      <c r="K33" s="44">
        <v>31690</v>
      </c>
      <c r="L33" s="45"/>
      <c r="M33" s="44">
        <v>11304065</v>
      </c>
      <c r="N33" s="46">
        <v>0.87718418108883844</v>
      </c>
      <c r="O33" s="50">
        <v>3481300</v>
      </c>
      <c r="P33" s="46">
        <v>0.82425674317065467</v>
      </c>
      <c r="Q33" s="44">
        <v>72620</v>
      </c>
      <c r="R33" s="47">
        <v>0.87917928945194157</v>
      </c>
    </row>
    <row r="34" spans="1:18" x14ac:dyDescent="0.45">
      <c r="A34" s="48" t="s">
        <v>41</v>
      </c>
      <c r="B34" s="43">
        <v>8257383</v>
      </c>
      <c r="C34" s="43">
        <v>6871647</v>
      </c>
      <c r="D34" s="43">
        <v>3450856</v>
      </c>
      <c r="E34" s="44">
        <v>3420791</v>
      </c>
      <c r="F34" s="49">
        <v>1384621</v>
      </c>
      <c r="G34" s="44">
        <v>695573</v>
      </c>
      <c r="H34" s="44">
        <v>689048</v>
      </c>
      <c r="I34" s="44">
        <v>1115</v>
      </c>
      <c r="J34" s="44">
        <v>546</v>
      </c>
      <c r="K34" s="44">
        <v>569</v>
      </c>
      <c r="L34" s="45"/>
      <c r="M34" s="44">
        <v>7453035</v>
      </c>
      <c r="N34" s="46">
        <v>0.92199312092322117</v>
      </c>
      <c r="O34" s="50">
        <v>1135400</v>
      </c>
      <c r="P34" s="46">
        <v>1.2195006165228113</v>
      </c>
      <c r="Q34" s="44">
        <v>2440</v>
      </c>
      <c r="R34" s="47">
        <v>0.45696721311475408</v>
      </c>
    </row>
    <row r="35" spans="1:18" x14ac:dyDescent="0.45">
      <c r="A35" s="48" t="s">
        <v>42</v>
      </c>
      <c r="B35" s="43">
        <v>2028528</v>
      </c>
      <c r="C35" s="43">
        <v>1806458</v>
      </c>
      <c r="D35" s="43">
        <v>907319</v>
      </c>
      <c r="E35" s="44">
        <v>899139</v>
      </c>
      <c r="F35" s="49">
        <v>221876</v>
      </c>
      <c r="G35" s="44">
        <v>111212</v>
      </c>
      <c r="H35" s="44">
        <v>110664</v>
      </c>
      <c r="I35" s="44">
        <v>194</v>
      </c>
      <c r="J35" s="44">
        <v>93</v>
      </c>
      <c r="K35" s="44">
        <v>101</v>
      </c>
      <c r="L35" s="45"/>
      <c r="M35" s="44">
        <v>1953000</v>
      </c>
      <c r="N35" s="46">
        <v>0.92496569380440352</v>
      </c>
      <c r="O35" s="50">
        <v>127300</v>
      </c>
      <c r="P35" s="46">
        <v>1.7429379418695994</v>
      </c>
      <c r="Q35" s="44">
        <v>700</v>
      </c>
      <c r="R35" s="47">
        <v>0.27714285714285714</v>
      </c>
    </row>
    <row r="36" spans="1:18" x14ac:dyDescent="0.45">
      <c r="A36" s="48" t="s">
        <v>43</v>
      </c>
      <c r="B36" s="43">
        <v>1380793</v>
      </c>
      <c r="C36" s="43">
        <v>1318629</v>
      </c>
      <c r="D36" s="43">
        <v>662075</v>
      </c>
      <c r="E36" s="44">
        <v>656554</v>
      </c>
      <c r="F36" s="49">
        <v>62089</v>
      </c>
      <c r="G36" s="44">
        <v>31130</v>
      </c>
      <c r="H36" s="44">
        <v>30959</v>
      </c>
      <c r="I36" s="44">
        <v>75</v>
      </c>
      <c r="J36" s="44">
        <v>39</v>
      </c>
      <c r="K36" s="44">
        <v>36</v>
      </c>
      <c r="L36" s="45"/>
      <c r="M36" s="44">
        <v>1396245</v>
      </c>
      <c r="N36" s="46">
        <v>0.9444109020981275</v>
      </c>
      <c r="O36" s="50">
        <v>48100</v>
      </c>
      <c r="P36" s="46">
        <v>1.2908316008316008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807697</v>
      </c>
      <c r="C37" s="43">
        <v>707891</v>
      </c>
      <c r="D37" s="43">
        <v>356277</v>
      </c>
      <c r="E37" s="44">
        <v>351614</v>
      </c>
      <c r="F37" s="49">
        <v>99743</v>
      </c>
      <c r="G37" s="44">
        <v>50078</v>
      </c>
      <c r="H37" s="44">
        <v>49665</v>
      </c>
      <c r="I37" s="44">
        <v>63</v>
      </c>
      <c r="J37" s="44">
        <v>30</v>
      </c>
      <c r="K37" s="44">
        <v>33</v>
      </c>
      <c r="L37" s="45"/>
      <c r="M37" s="44">
        <v>791960</v>
      </c>
      <c r="N37" s="46">
        <v>0.89384691146017481</v>
      </c>
      <c r="O37" s="50">
        <v>110800</v>
      </c>
      <c r="P37" s="46">
        <v>0.90020758122743683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1027934</v>
      </c>
      <c r="C38" s="43">
        <v>972524</v>
      </c>
      <c r="D38" s="43">
        <v>488653</v>
      </c>
      <c r="E38" s="44">
        <v>483871</v>
      </c>
      <c r="F38" s="49">
        <v>55300</v>
      </c>
      <c r="G38" s="44">
        <v>27732</v>
      </c>
      <c r="H38" s="44">
        <v>27568</v>
      </c>
      <c r="I38" s="44">
        <v>110</v>
      </c>
      <c r="J38" s="44">
        <v>52</v>
      </c>
      <c r="K38" s="44">
        <v>58</v>
      </c>
      <c r="L38" s="45"/>
      <c r="M38" s="44">
        <v>1034800</v>
      </c>
      <c r="N38" s="46">
        <v>0.9398183223811365</v>
      </c>
      <c r="O38" s="50">
        <v>47400</v>
      </c>
      <c r="P38" s="46">
        <v>1.1666666666666667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2727364</v>
      </c>
      <c r="C39" s="43">
        <v>2394555</v>
      </c>
      <c r="D39" s="43">
        <v>1204457</v>
      </c>
      <c r="E39" s="44">
        <v>1190098</v>
      </c>
      <c r="F39" s="49">
        <v>332500</v>
      </c>
      <c r="G39" s="44">
        <v>166917</v>
      </c>
      <c r="H39" s="44">
        <v>165583</v>
      </c>
      <c r="I39" s="44">
        <v>309</v>
      </c>
      <c r="J39" s="44">
        <v>154</v>
      </c>
      <c r="K39" s="44">
        <v>155</v>
      </c>
      <c r="L39" s="45"/>
      <c r="M39" s="44">
        <v>2707830</v>
      </c>
      <c r="N39" s="46">
        <v>0.88430772980578543</v>
      </c>
      <c r="O39" s="50">
        <v>385900</v>
      </c>
      <c r="P39" s="46">
        <v>0.86162218191241258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4104306</v>
      </c>
      <c r="C40" s="43">
        <v>3511465</v>
      </c>
      <c r="D40" s="43">
        <v>1764377</v>
      </c>
      <c r="E40" s="44">
        <v>1747088</v>
      </c>
      <c r="F40" s="49">
        <v>592725</v>
      </c>
      <c r="G40" s="44">
        <v>297506</v>
      </c>
      <c r="H40" s="44">
        <v>295219</v>
      </c>
      <c r="I40" s="44">
        <v>116</v>
      </c>
      <c r="J40" s="44">
        <v>57</v>
      </c>
      <c r="K40" s="44">
        <v>59</v>
      </c>
      <c r="L40" s="45"/>
      <c r="M40" s="44">
        <v>3827430</v>
      </c>
      <c r="N40" s="46">
        <v>0.91744721653955785</v>
      </c>
      <c r="O40" s="50">
        <v>616200</v>
      </c>
      <c r="P40" s="46">
        <v>0.96190360272638753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2014727</v>
      </c>
      <c r="C41" s="43">
        <v>1802325</v>
      </c>
      <c r="D41" s="43">
        <v>905652</v>
      </c>
      <c r="E41" s="44">
        <v>896673</v>
      </c>
      <c r="F41" s="49">
        <v>212348</v>
      </c>
      <c r="G41" s="44">
        <v>106653</v>
      </c>
      <c r="H41" s="44">
        <v>105695</v>
      </c>
      <c r="I41" s="44">
        <v>54</v>
      </c>
      <c r="J41" s="44">
        <v>30</v>
      </c>
      <c r="K41" s="44">
        <v>24</v>
      </c>
      <c r="L41" s="45"/>
      <c r="M41" s="44">
        <v>1955875</v>
      </c>
      <c r="N41" s="46">
        <v>0.92149293794337572</v>
      </c>
      <c r="O41" s="50">
        <v>210200</v>
      </c>
      <c r="P41" s="46">
        <v>1.0102188392007612</v>
      </c>
      <c r="Q41" s="44">
        <v>320</v>
      </c>
      <c r="R41" s="47">
        <v>0.16875000000000001</v>
      </c>
    </row>
    <row r="42" spans="1:18" x14ac:dyDescent="0.45">
      <c r="A42" s="48" t="s">
        <v>49</v>
      </c>
      <c r="B42" s="43">
        <v>1084880</v>
      </c>
      <c r="C42" s="43">
        <v>932981</v>
      </c>
      <c r="D42" s="43">
        <v>468969</v>
      </c>
      <c r="E42" s="44">
        <v>464012</v>
      </c>
      <c r="F42" s="49">
        <v>151736</v>
      </c>
      <c r="G42" s="44">
        <v>76098</v>
      </c>
      <c r="H42" s="44">
        <v>75638</v>
      </c>
      <c r="I42" s="44">
        <v>163</v>
      </c>
      <c r="J42" s="44">
        <v>79</v>
      </c>
      <c r="K42" s="44">
        <v>84</v>
      </c>
      <c r="L42" s="45"/>
      <c r="M42" s="44">
        <v>992005</v>
      </c>
      <c r="N42" s="46">
        <v>0.94050029989768191</v>
      </c>
      <c r="O42" s="50">
        <v>152900</v>
      </c>
      <c r="P42" s="46">
        <v>0.99238718116415958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1431359</v>
      </c>
      <c r="C43" s="43">
        <v>1319223</v>
      </c>
      <c r="D43" s="43">
        <v>663773</v>
      </c>
      <c r="E43" s="44">
        <v>655450</v>
      </c>
      <c r="F43" s="49">
        <v>111963</v>
      </c>
      <c r="G43" s="44">
        <v>56086</v>
      </c>
      <c r="H43" s="44">
        <v>55877</v>
      </c>
      <c r="I43" s="44">
        <v>173</v>
      </c>
      <c r="J43" s="44">
        <v>85</v>
      </c>
      <c r="K43" s="44">
        <v>88</v>
      </c>
      <c r="L43" s="45"/>
      <c r="M43" s="44">
        <v>1402310</v>
      </c>
      <c r="N43" s="46">
        <v>0.94074990551304638</v>
      </c>
      <c r="O43" s="50">
        <v>102300</v>
      </c>
      <c r="P43" s="46">
        <v>1.0944574780058651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2033536</v>
      </c>
      <c r="C44" s="43">
        <v>1901184</v>
      </c>
      <c r="D44" s="43">
        <v>956113</v>
      </c>
      <c r="E44" s="44">
        <v>945071</v>
      </c>
      <c r="F44" s="49">
        <v>132296</v>
      </c>
      <c r="G44" s="44">
        <v>66419</v>
      </c>
      <c r="H44" s="44">
        <v>65877</v>
      </c>
      <c r="I44" s="44">
        <v>56</v>
      </c>
      <c r="J44" s="44">
        <v>26</v>
      </c>
      <c r="K44" s="44">
        <v>30</v>
      </c>
      <c r="L44" s="45"/>
      <c r="M44" s="44">
        <v>2019650</v>
      </c>
      <c r="N44" s="46">
        <v>0.94134330205728711</v>
      </c>
      <c r="O44" s="50">
        <v>128400</v>
      </c>
      <c r="P44" s="46">
        <v>1.0303426791277259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1027572</v>
      </c>
      <c r="C45" s="43">
        <v>968981</v>
      </c>
      <c r="D45" s="43">
        <v>488105</v>
      </c>
      <c r="E45" s="44">
        <v>480876</v>
      </c>
      <c r="F45" s="49">
        <v>58518</v>
      </c>
      <c r="G45" s="44">
        <v>29456</v>
      </c>
      <c r="H45" s="44">
        <v>29062</v>
      </c>
      <c r="I45" s="44">
        <v>73</v>
      </c>
      <c r="J45" s="44">
        <v>32</v>
      </c>
      <c r="K45" s="44">
        <v>41</v>
      </c>
      <c r="L45" s="45"/>
      <c r="M45" s="44">
        <v>1026195</v>
      </c>
      <c r="N45" s="46">
        <v>0.94424646387869748</v>
      </c>
      <c r="O45" s="50">
        <v>55600</v>
      </c>
      <c r="P45" s="46">
        <v>1.0524820143884892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7594857</v>
      </c>
      <c r="C46" s="43">
        <v>6618550</v>
      </c>
      <c r="D46" s="43">
        <v>3332906</v>
      </c>
      <c r="E46" s="44">
        <v>3285644</v>
      </c>
      <c r="F46" s="49">
        <v>976114</v>
      </c>
      <c r="G46" s="44">
        <v>492375</v>
      </c>
      <c r="H46" s="44">
        <v>483739</v>
      </c>
      <c r="I46" s="44">
        <v>193</v>
      </c>
      <c r="J46" s="44">
        <v>95</v>
      </c>
      <c r="K46" s="44">
        <v>98</v>
      </c>
      <c r="L46" s="45"/>
      <c r="M46" s="44">
        <v>6883630</v>
      </c>
      <c r="N46" s="46">
        <v>0.9614912480769594</v>
      </c>
      <c r="O46" s="50">
        <v>1044200</v>
      </c>
      <c r="P46" s="46">
        <v>0.93479601608887186</v>
      </c>
      <c r="Q46" s="44">
        <v>720</v>
      </c>
      <c r="R46" s="47">
        <v>0.26805555555555555</v>
      </c>
    </row>
    <row r="47" spans="1:18" x14ac:dyDescent="0.45">
      <c r="A47" s="48" t="s">
        <v>54</v>
      </c>
      <c r="B47" s="43">
        <v>1180127</v>
      </c>
      <c r="C47" s="43">
        <v>1096656</v>
      </c>
      <c r="D47" s="43">
        <v>551206</v>
      </c>
      <c r="E47" s="44">
        <v>545450</v>
      </c>
      <c r="F47" s="49">
        <v>83455</v>
      </c>
      <c r="G47" s="44">
        <v>42046</v>
      </c>
      <c r="H47" s="44">
        <v>41409</v>
      </c>
      <c r="I47" s="44">
        <v>16</v>
      </c>
      <c r="J47" s="44">
        <v>5</v>
      </c>
      <c r="K47" s="44">
        <v>11</v>
      </c>
      <c r="L47" s="45"/>
      <c r="M47" s="44">
        <v>1200105</v>
      </c>
      <c r="N47" s="46">
        <v>0.91380004249628155</v>
      </c>
      <c r="O47" s="50">
        <v>74400</v>
      </c>
      <c r="P47" s="46">
        <v>1.1217069892473119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2007584</v>
      </c>
      <c r="C48" s="43">
        <v>1723584</v>
      </c>
      <c r="D48" s="43">
        <v>867451</v>
      </c>
      <c r="E48" s="44">
        <v>856133</v>
      </c>
      <c r="F48" s="49">
        <v>283971</v>
      </c>
      <c r="G48" s="44">
        <v>142352</v>
      </c>
      <c r="H48" s="44">
        <v>141619</v>
      </c>
      <c r="I48" s="44">
        <v>29</v>
      </c>
      <c r="J48" s="44">
        <v>12</v>
      </c>
      <c r="K48" s="44">
        <v>17</v>
      </c>
      <c r="L48" s="45"/>
      <c r="M48" s="44">
        <v>1837650</v>
      </c>
      <c r="N48" s="46">
        <v>0.93792833238103013</v>
      </c>
      <c r="O48" s="50">
        <v>288800</v>
      </c>
      <c r="P48" s="46">
        <v>0.98327908587257618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2636732</v>
      </c>
      <c r="C49" s="43">
        <v>2268858</v>
      </c>
      <c r="D49" s="43">
        <v>1142718</v>
      </c>
      <c r="E49" s="44">
        <v>1126140</v>
      </c>
      <c r="F49" s="49">
        <v>367625</v>
      </c>
      <c r="G49" s="44">
        <v>184407</v>
      </c>
      <c r="H49" s="44">
        <v>183218</v>
      </c>
      <c r="I49" s="44">
        <v>249</v>
      </c>
      <c r="J49" s="44">
        <v>124</v>
      </c>
      <c r="K49" s="44">
        <v>125</v>
      </c>
      <c r="L49" s="45"/>
      <c r="M49" s="44">
        <v>2427555</v>
      </c>
      <c r="N49" s="46">
        <v>0.93462681587028928</v>
      </c>
      <c r="O49" s="50">
        <v>349700</v>
      </c>
      <c r="P49" s="46">
        <v>1.0512582213325707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1679580</v>
      </c>
      <c r="C50" s="43">
        <v>1544003</v>
      </c>
      <c r="D50" s="43">
        <v>777420</v>
      </c>
      <c r="E50" s="44">
        <v>766583</v>
      </c>
      <c r="F50" s="49">
        <v>135482</v>
      </c>
      <c r="G50" s="44">
        <v>67974</v>
      </c>
      <c r="H50" s="44">
        <v>67508</v>
      </c>
      <c r="I50" s="44">
        <v>95</v>
      </c>
      <c r="J50" s="44">
        <v>40</v>
      </c>
      <c r="K50" s="44">
        <v>55</v>
      </c>
      <c r="L50" s="45"/>
      <c r="M50" s="44">
        <v>1625925</v>
      </c>
      <c r="N50" s="46">
        <v>0.94961514214985321</v>
      </c>
      <c r="O50" s="50">
        <v>125500</v>
      </c>
      <c r="P50" s="46">
        <v>1.0795378486055778</v>
      </c>
      <c r="Q50" s="44">
        <v>340</v>
      </c>
      <c r="R50" s="47">
        <v>0.27941176470588236</v>
      </c>
    </row>
    <row r="51" spans="1:18" x14ac:dyDescent="0.45">
      <c r="A51" s="48" t="s">
        <v>58</v>
      </c>
      <c r="B51" s="43">
        <v>1592774</v>
      </c>
      <c r="C51" s="43">
        <v>1529916</v>
      </c>
      <c r="D51" s="43">
        <v>769725</v>
      </c>
      <c r="E51" s="44">
        <v>760191</v>
      </c>
      <c r="F51" s="49">
        <v>62831</v>
      </c>
      <c r="G51" s="44">
        <v>31526</v>
      </c>
      <c r="H51" s="44">
        <v>31305</v>
      </c>
      <c r="I51" s="44">
        <v>27</v>
      </c>
      <c r="J51" s="44">
        <v>10</v>
      </c>
      <c r="K51" s="44">
        <v>17</v>
      </c>
      <c r="L51" s="45"/>
      <c r="M51" s="44">
        <v>1610495</v>
      </c>
      <c r="N51" s="46">
        <v>0.94996631470448523</v>
      </c>
      <c r="O51" s="50">
        <v>55600</v>
      </c>
      <c r="P51" s="46">
        <v>1.1300539568345325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2383498</v>
      </c>
      <c r="C52" s="43">
        <v>2184828</v>
      </c>
      <c r="D52" s="43">
        <v>1099907</v>
      </c>
      <c r="E52" s="44">
        <v>1084921</v>
      </c>
      <c r="F52" s="49">
        <v>198435</v>
      </c>
      <c r="G52" s="44">
        <v>99739</v>
      </c>
      <c r="H52" s="44">
        <v>98696</v>
      </c>
      <c r="I52" s="44">
        <v>235</v>
      </c>
      <c r="J52" s="44">
        <v>115</v>
      </c>
      <c r="K52" s="44">
        <v>120</v>
      </c>
      <c r="L52" s="45"/>
      <c r="M52" s="44">
        <v>2327210</v>
      </c>
      <c r="N52" s="46">
        <v>0.9388185853446831</v>
      </c>
      <c r="O52" s="50">
        <v>197100</v>
      </c>
      <c r="P52" s="46">
        <v>1.0067732115677321</v>
      </c>
      <c r="Q52" s="44">
        <v>340</v>
      </c>
      <c r="R52" s="47">
        <v>0.69117647058823528</v>
      </c>
    </row>
    <row r="53" spans="1:18" x14ac:dyDescent="0.45">
      <c r="A53" s="48" t="s">
        <v>60</v>
      </c>
      <c r="B53" s="43">
        <v>1946996</v>
      </c>
      <c r="C53" s="43">
        <v>1667725</v>
      </c>
      <c r="D53" s="43">
        <v>840127</v>
      </c>
      <c r="E53" s="44">
        <v>827598</v>
      </c>
      <c r="F53" s="49">
        <v>278790</v>
      </c>
      <c r="G53" s="44">
        <v>140182</v>
      </c>
      <c r="H53" s="44">
        <v>138608</v>
      </c>
      <c r="I53" s="44">
        <v>481</v>
      </c>
      <c r="J53" s="44">
        <v>242</v>
      </c>
      <c r="K53" s="44">
        <v>239</v>
      </c>
      <c r="L53" s="45"/>
      <c r="M53" s="44">
        <v>1923925</v>
      </c>
      <c r="N53" s="46">
        <v>0.86683472588588428</v>
      </c>
      <c r="O53" s="50">
        <v>305500</v>
      </c>
      <c r="P53" s="46">
        <v>0.912569558101473</v>
      </c>
      <c r="Q53" s="44">
        <v>1160</v>
      </c>
      <c r="R53" s="47">
        <v>0.41465517241379313</v>
      </c>
    </row>
    <row r="55" spans="1:18" x14ac:dyDescent="0.45">
      <c r="A55" s="102" t="s">
        <v>126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127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128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129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130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131</v>
      </c>
    </row>
    <row r="61" spans="1:18" x14ac:dyDescent="0.45">
      <c r="A61" s="22" t="s">
        <v>132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133</v>
      </c>
    </row>
    <row r="2" spans="1:6" x14ac:dyDescent="0.45">
      <c r="D2" s="52" t="s">
        <v>134</v>
      </c>
    </row>
    <row r="3" spans="1:6" ht="36" x14ac:dyDescent="0.45">
      <c r="A3" s="48" t="s">
        <v>3</v>
      </c>
      <c r="B3" s="42" t="s">
        <v>135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136</v>
      </c>
    </row>
    <row r="54" spans="1:4" x14ac:dyDescent="0.45">
      <c r="A54" t="s">
        <v>137</v>
      </c>
    </row>
    <row r="55" spans="1:4" x14ac:dyDescent="0.45">
      <c r="A55" t="s">
        <v>138</v>
      </c>
    </row>
    <row r="56" spans="1:4" x14ac:dyDescent="0.45">
      <c r="A56" t="s">
        <v>139</v>
      </c>
    </row>
    <row r="57" spans="1:4" x14ac:dyDescent="0.45">
      <c r="A57" s="22" t="s">
        <v>140</v>
      </c>
    </row>
    <row r="58" spans="1:4" x14ac:dyDescent="0.45">
      <c r="A58" t="s">
        <v>141</v>
      </c>
    </row>
    <row r="59" spans="1:4" x14ac:dyDescent="0.45">
      <c r="A59" t="s">
        <v>142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DIGI-808455956-3570168</_dlc_DocId>
    <_dlc_DocIdUrl xmlns="89559dea-130d-4237-8e78-1ce7f44b9a24">
      <Url>https://digitalgojp.sharepoint.com/sites/digi_portal/_layouts/15/DocIdRedir.aspx?ID=DIGI-808455956-3570168</Url>
      <Description>DIGI-808455956-3570168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2022-04-18T04:21:34Z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a2d4e047-c80b-4256-a2cc-b8ffeac946db</vt:lpwstr>
  </property>
</Properties>
</file>