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6" yWindow="8268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<sst xmlns="http://schemas.openxmlformats.org/spreadsheetml/2006/main" count="351" uniqueCount="152">
  <si>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</si>
  <si>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（6月22日公表時点）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</si>
  <si>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</si>
  <si>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</si>
  <si>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</si>
  <si>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</si>
  <si>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</si>
  <si>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</si>
  <si>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</si>
  <si>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</si>
  <si>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</si>
  <si>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</si>
  <si>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</si>
  <si>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</si>
  <si>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</si>
  <si>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</si>
  <si>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</si>
  <si>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</si>
  <si>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</si>
  <si>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</si>
  <si>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</si>
  <si>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</si>
  <si>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</si>
  <si>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</si>
  <si>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</si>
  <si>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</si>
  <si>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</si>
  <si>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</si>
  <si>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</si>
  <si>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</si>
  <si>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</si>
  <si>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</si>
  <si>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</si>
  <si>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</si>
  <si>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</si>
  <si>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</si>
  <si>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</si>
  <si>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</si>
  <si>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</si>
  <si>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</si>
  <si>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</si>
  <si>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</si>
  <si>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</si>
  <si>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</si>
  <si>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</si>
  <si>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</si>
  <si>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</si>
  <si>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</si>
  <si>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</si>
  <si>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</si>
  <si>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</si>
  <si>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</si>
  <si>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</si>
  <si>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</si>
  <si>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</si>
  <si>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</si>
  <si>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</si>
  <si>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</si>
  <si>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</si>
  <si>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</si>
  <si>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</si>
  <si>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</si>
  <si>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</si>
  <si>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</si>
  <si>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</si>
  <si>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</si>
  <si>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</si>
  <si>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</si>
  <si>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</si>
  <si>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</si>
  <si>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</si>
  <si>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</si>
  <si>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</si>
  <si>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</si>
  <si>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</si>
  <si>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</si>
  <si>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</si>
  <si>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</si>
  <si>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</si>
  <si>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</si>
  <si>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</si>
  <si>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</si>
  <si>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</si>
  <si>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</si>
  <si>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</si>
  <si>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</si>
  <si>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</si>
  <si>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</si>
  <si>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</si>
  <si>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</si>
  <si>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</si>
  <si>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</si>
  <si>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</si>
  <si>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</si>
  <si>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</si>
  <si>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接種回数（6月21日まで）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</si>
  <si>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</si>
  <si>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</si>
  <si>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</si>
  <si>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</si>
  <si>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</si>
  <si>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</si>
  <si>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</si>
  <si>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</si>
  <si>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</si>
  <si>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</si>
  <si>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</si>
  <si>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</si>
  <si>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</si>
  <si>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</si>
  <si>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</si>
  <si>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</si>
  <si>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</si>
  <si>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</si>
  <si>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</si>
  <si>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</si>
  <si>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</si>
  <si>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</si>
  <si>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</si>
  <si>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（6月21日まで）</t>
  </si>
  <si>
    <t>ワクチン供給量
（6月21日まで）※4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</si>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</sst>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sqref="A1:H1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44733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77097745</v>
      </c>
      <c r="D10" s="11">
        <f>C10/$B10</f>
        <v>0.60877041952496735</v>
      </c>
      <c r="E10" s="21">
        <f>SUM(E11:E57)</f>
        <v>681666</v>
      </c>
      <c r="F10" s="11">
        <f>E10/$B10</f>
        <v>5.3824933115217107E-3</v>
      </c>
      <c r="G10" s="21">
        <f>SUM(G11:G57)</f>
        <v>85247</v>
      </c>
      <c r="H10" s="11">
        <f>G10/$B10</f>
        <v>6.7311763726999924E-4</v>
      </c>
    </row>
    <row r="11" spans="1:8" x14ac:dyDescent="0.45">
      <c r="A11" s="12" t="s">
        <v>14</v>
      </c>
      <c r="B11" s="20">
        <v>5226603</v>
      </c>
      <c r="C11" s="21">
        <v>3306705</v>
      </c>
      <c r="D11" s="11">
        <f t="shared" ref="D11:D57" si="0">C11/$B11</f>
        <v>0.6326681020157835</v>
      </c>
      <c r="E11" s="21">
        <v>33668</v>
      </c>
      <c r="F11" s="11">
        <f t="shared" ref="F11:F57" si="1">E11/$B11</f>
        <v>6.4416600993035056E-3</v>
      </c>
      <c r="G11" s="21">
        <v>7514</v>
      </c>
      <c r="H11" s="11">
        <f t="shared" ref="H11:H57" si="2">G11/$B11</f>
        <v>1.4376450631509606E-3</v>
      </c>
    </row>
    <row r="12" spans="1:8" x14ac:dyDescent="0.45">
      <c r="A12" s="12" t="s">
        <v>15</v>
      </c>
      <c r="B12" s="20">
        <v>1259615</v>
      </c>
      <c r="C12" s="21">
        <v>848759</v>
      </c>
      <c r="D12" s="11">
        <f t="shared" si="0"/>
        <v>0.6738241446791281</v>
      </c>
      <c r="E12" s="21">
        <v>9275</v>
      </c>
      <c r="F12" s="11">
        <f t="shared" si="1"/>
        <v>7.3633610269804662E-3</v>
      </c>
      <c r="G12" s="21">
        <v>1303</v>
      </c>
      <c r="H12" s="11">
        <f t="shared" si="2"/>
        <v>1.0344430639520805E-3</v>
      </c>
    </row>
    <row r="13" spans="1:8" x14ac:dyDescent="0.45">
      <c r="A13" s="12" t="s">
        <v>16</v>
      </c>
      <c r="B13" s="20">
        <v>1220823</v>
      </c>
      <c r="C13" s="21">
        <v>834446</v>
      </c>
      <c r="D13" s="11">
        <f t="shared" si="0"/>
        <v>0.68351104132212448</v>
      </c>
      <c r="E13" s="21">
        <v>9042</v>
      </c>
      <c r="F13" s="11">
        <f t="shared" si="1"/>
        <v>7.4064790719047726E-3</v>
      </c>
      <c r="G13" s="21">
        <v>2316</v>
      </c>
      <c r="H13" s="11">
        <f t="shared" si="2"/>
        <v>1.8970809036199352E-3</v>
      </c>
    </row>
    <row r="14" spans="1:8" x14ac:dyDescent="0.45">
      <c r="A14" s="12" t="s">
        <v>17</v>
      </c>
      <c r="B14" s="20">
        <v>2281989</v>
      </c>
      <c r="C14" s="21">
        <v>1457213</v>
      </c>
      <c r="D14" s="11">
        <f t="shared" si="0"/>
        <v>0.63857143921377357</v>
      </c>
      <c r="E14" s="21">
        <v>13422</v>
      </c>
      <c r="F14" s="11">
        <f t="shared" si="1"/>
        <v>5.8817110862497586E-3</v>
      </c>
      <c r="G14" s="21">
        <v>2999</v>
      </c>
      <c r="H14" s="11">
        <f t="shared" si="2"/>
        <v>1.3142044067697084E-3</v>
      </c>
    </row>
    <row r="15" spans="1:8" x14ac:dyDescent="0.45">
      <c r="A15" s="12" t="s">
        <v>18</v>
      </c>
      <c r="B15" s="20">
        <v>971288</v>
      </c>
      <c r="C15" s="21">
        <v>691314</v>
      </c>
      <c r="D15" s="11">
        <f t="shared" si="0"/>
        <v>0.71174975908278493</v>
      </c>
      <c r="E15" s="21">
        <v>7621</v>
      </c>
      <c r="F15" s="11">
        <f t="shared" si="1"/>
        <v>7.8462824620503906E-3</v>
      </c>
      <c r="G15" s="21">
        <v>958</v>
      </c>
      <c r="H15" s="11">
        <f t="shared" si="2"/>
        <v>9.8631919677788678E-4</v>
      </c>
    </row>
    <row r="16" spans="1:8" x14ac:dyDescent="0.45">
      <c r="A16" s="12" t="s">
        <v>19</v>
      </c>
      <c r="B16" s="20">
        <v>1069562</v>
      </c>
      <c r="C16" s="21">
        <v>744027</v>
      </c>
      <c r="D16" s="11">
        <f t="shared" si="0"/>
        <v>0.69563709256686379</v>
      </c>
      <c r="E16" s="21">
        <v>5677</v>
      </c>
      <c r="F16" s="11">
        <f t="shared" si="1"/>
        <v>5.3077801941355434E-3</v>
      </c>
      <c r="G16" s="21">
        <v>961</v>
      </c>
      <c r="H16" s="11">
        <f t="shared" si="2"/>
        <v>8.9849863776012982E-4</v>
      </c>
    </row>
    <row r="17" spans="1:8" x14ac:dyDescent="0.45">
      <c r="A17" s="12" t="s">
        <v>20</v>
      </c>
      <c r="B17" s="20">
        <v>1862059.0000000002</v>
      </c>
      <c r="C17" s="21">
        <v>1257337</v>
      </c>
      <c r="D17" s="11">
        <f t="shared" si="0"/>
        <v>0.67524015082228861</v>
      </c>
      <c r="E17" s="21">
        <v>11444</v>
      </c>
      <c r="F17" s="11">
        <f t="shared" si="1"/>
        <v>6.145884743716498E-3</v>
      </c>
      <c r="G17" s="21">
        <v>1583</v>
      </c>
      <c r="H17" s="11">
        <f t="shared" si="2"/>
        <v>8.5013417942181194E-4</v>
      </c>
    </row>
    <row r="18" spans="1:8" x14ac:dyDescent="0.45">
      <c r="A18" s="12" t="s">
        <v>21</v>
      </c>
      <c r="B18" s="20">
        <v>2907675</v>
      </c>
      <c r="C18" s="21">
        <v>1887504</v>
      </c>
      <c r="D18" s="11">
        <f t="shared" si="0"/>
        <v>0.6491454512626067</v>
      </c>
      <c r="E18" s="21">
        <v>15761</v>
      </c>
      <c r="F18" s="11">
        <f t="shared" si="1"/>
        <v>5.4204820002235459E-3</v>
      </c>
      <c r="G18" s="21">
        <v>2115</v>
      </c>
      <c r="H18" s="11">
        <f t="shared" si="2"/>
        <v>7.2738528205525035E-4</v>
      </c>
    </row>
    <row r="19" spans="1:8" x14ac:dyDescent="0.45">
      <c r="A19" s="12" t="s">
        <v>22</v>
      </c>
      <c r="B19" s="20">
        <v>1955401</v>
      </c>
      <c r="C19" s="21">
        <v>1250958</v>
      </c>
      <c r="D19" s="11">
        <f t="shared" si="0"/>
        <v>0.6397449934821553</v>
      </c>
      <c r="E19" s="21">
        <v>13930</v>
      </c>
      <c r="F19" s="11">
        <f t="shared" si="1"/>
        <v>7.1238584822243623E-3</v>
      </c>
      <c r="G19" s="21">
        <v>1281</v>
      </c>
      <c r="H19" s="11">
        <f t="shared" si="2"/>
        <v>6.551085940939991E-4</v>
      </c>
    </row>
    <row r="20" spans="1:8" x14ac:dyDescent="0.45">
      <c r="A20" s="12" t="s">
        <v>23</v>
      </c>
      <c r="B20" s="20">
        <v>1958101</v>
      </c>
      <c r="C20" s="21">
        <v>1250620</v>
      </c>
      <c r="D20" s="11">
        <f t="shared" si="0"/>
        <v>0.63869024120819096</v>
      </c>
      <c r="E20" s="21">
        <v>9339</v>
      </c>
      <c r="F20" s="11">
        <f t="shared" si="1"/>
        <v>4.7694168993325679E-3</v>
      </c>
      <c r="G20" s="21">
        <v>1030</v>
      </c>
      <c r="H20" s="11">
        <f t="shared" si="2"/>
        <v>5.2601985290850681E-4</v>
      </c>
    </row>
    <row r="21" spans="1:8" x14ac:dyDescent="0.45">
      <c r="A21" s="12" t="s">
        <v>24</v>
      </c>
      <c r="B21" s="20">
        <v>7393799</v>
      </c>
      <c r="C21" s="21">
        <v>4503062</v>
      </c>
      <c r="D21" s="11">
        <f t="shared" si="0"/>
        <v>0.60903224445241211</v>
      </c>
      <c r="E21" s="21">
        <v>51417</v>
      </c>
      <c r="F21" s="11">
        <f t="shared" si="1"/>
        <v>6.9540705664300588E-3</v>
      </c>
      <c r="G21" s="21">
        <v>4639</v>
      </c>
      <c r="H21" s="11">
        <f t="shared" si="2"/>
        <v>6.2741765092613419E-4</v>
      </c>
    </row>
    <row r="22" spans="1:8" x14ac:dyDescent="0.45">
      <c r="A22" s="12" t="s">
        <v>25</v>
      </c>
      <c r="B22" s="20">
        <v>6322892.0000000009</v>
      </c>
      <c r="C22" s="21">
        <v>3934302</v>
      </c>
      <c r="D22" s="11">
        <f t="shared" si="0"/>
        <v>0.62223140929815024</v>
      </c>
      <c r="E22" s="21">
        <v>39085</v>
      </c>
      <c r="F22" s="11">
        <f t="shared" si="1"/>
        <v>6.181506816817367E-3</v>
      </c>
      <c r="G22" s="21">
        <v>5014</v>
      </c>
      <c r="H22" s="11">
        <f t="shared" si="2"/>
        <v>7.9299156145637146E-4</v>
      </c>
    </row>
    <row r="23" spans="1:8" x14ac:dyDescent="0.45">
      <c r="A23" s="12" t="s">
        <v>26</v>
      </c>
      <c r="B23" s="20">
        <v>13843329.000000002</v>
      </c>
      <c r="C23" s="21">
        <v>8211874</v>
      </c>
      <c r="D23" s="11">
        <f t="shared" si="0"/>
        <v>0.59320081174116424</v>
      </c>
      <c r="E23" s="21">
        <v>65929</v>
      </c>
      <c r="F23" s="11">
        <f t="shared" si="1"/>
        <v>4.7625105204102272E-3</v>
      </c>
      <c r="G23" s="21">
        <v>7701</v>
      </c>
      <c r="H23" s="11">
        <f t="shared" si="2"/>
        <v>5.5629682715768725E-4</v>
      </c>
    </row>
    <row r="24" spans="1:8" x14ac:dyDescent="0.45">
      <c r="A24" s="12" t="s">
        <v>27</v>
      </c>
      <c r="B24" s="20">
        <v>9220206</v>
      </c>
      <c r="C24" s="21">
        <v>5573890</v>
      </c>
      <c r="D24" s="11">
        <f t="shared" si="0"/>
        <v>0.60452987709819062</v>
      </c>
      <c r="E24" s="21">
        <v>50547</v>
      </c>
      <c r="F24" s="11">
        <f t="shared" si="1"/>
        <v>5.482198553915173E-3</v>
      </c>
      <c r="G24" s="21">
        <v>5175</v>
      </c>
      <c r="H24" s="11">
        <f t="shared" si="2"/>
        <v>5.6126728621898466E-4</v>
      </c>
    </row>
    <row r="25" spans="1:8" x14ac:dyDescent="0.45">
      <c r="A25" s="12" t="s">
        <v>28</v>
      </c>
      <c r="B25" s="20">
        <v>2213174</v>
      </c>
      <c r="C25" s="21">
        <v>1537019</v>
      </c>
      <c r="D25" s="11">
        <f t="shared" si="0"/>
        <v>0.69448628982628569</v>
      </c>
      <c r="E25" s="21">
        <v>9932</v>
      </c>
      <c r="F25" s="11">
        <f t="shared" si="1"/>
        <v>4.4876724559388464E-3</v>
      </c>
      <c r="G25" s="21">
        <v>956</v>
      </c>
      <c r="H25" s="11">
        <f t="shared" si="2"/>
        <v>4.3195880667313099E-4</v>
      </c>
    </row>
    <row r="26" spans="1:8" x14ac:dyDescent="0.45">
      <c r="A26" s="12" t="s">
        <v>29</v>
      </c>
      <c r="B26" s="20">
        <v>1047674</v>
      </c>
      <c r="C26" s="21">
        <v>686403</v>
      </c>
      <c r="D26" s="11">
        <f t="shared" si="0"/>
        <v>0.65516849707065361</v>
      </c>
      <c r="E26" s="21">
        <v>7759</v>
      </c>
      <c r="F26" s="11">
        <f t="shared" si="1"/>
        <v>7.4059297071417257E-3</v>
      </c>
      <c r="G26" s="21">
        <v>1035</v>
      </c>
      <c r="H26" s="11">
        <f t="shared" si="2"/>
        <v>9.8790272546612785E-4</v>
      </c>
    </row>
    <row r="27" spans="1:8" x14ac:dyDescent="0.45">
      <c r="A27" s="12" t="s">
        <v>30</v>
      </c>
      <c r="B27" s="20">
        <v>1132656</v>
      </c>
      <c r="C27" s="21">
        <v>703025</v>
      </c>
      <c r="D27" s="11">
        <f t="shared" si="0"/>
        <v>0.62068712830727069</v>
      </c>
      <c r="E27" s="21">
        <v>5669</v>
      </c>
      <c r="F27" s="11">
        <f t="shared" si="1"/>
        <v>5.0050500769871879E-3</v>
      </c>
      <c r="G27" s="21">
        <v>650</v>
      </c>
      <c r="H27" s="11">
        <f t="shared" si="2"/>
        <v>5.7387238490768603E-4</v>
      </c>
    </row>
    <row r="28" spans="1:8" x14ac:dyDescent="0.45">
      <c r="A28" s="12" t="s">
        <v>31</v>
      </c>
      <c r="B28" s="20">
        <v>774582.99999999988</v>
      </c>
      <c r="C28" s="21">
        <v>491793</v>
      </c>
      <c r="D28" s="11">
        <f t="shared" si="0"/>
        <v>0.63491323718697679</v>
      </c>
      <c r="E28" s="21">
        <v>3915</v>
      </c>
      <c r="F28" s="11">
        <f t="shared" si="1"/>
        <v>5.0543324601753465E-3</v>
      </c>
      <c r="G28" s="21">
        <v>203</v>
      </c>
      <c r="H28" s="11">
        <f t="shared" si="2"/>
        <v>2.6207649793501795E-4</v>
      </c>
    </row>
    <row r="29" spans="1:8" x14ac:dyDescent="0.45">
      <c r="A29" s="12" t="s">
        <v>32</v>
      </c>
      <c r="B29" s="20">
        <v>820997</v>
      </c>
      <c r="C29" s="21">
        <v>517178</v>
      </c>
      <c r="D29" s="11">
        <f t="shared" si="0"/>
        <v>0.62993896445419406</v>
      </c>
      <c r="E29" s="21">
        <v>3877</v>
      </c>
      <c r="F29" s="11">
        <f t="shared" si="1"/>
        <v>4.7223071460675255E-3</v>
      </c>
      <c r="G29" s="21">
        <v>983</v>
      </c>
      <c r="H29" s="11">
        <f t="shared" si="2"/>
        <v>1.1973247161682686E-3</v>
      </c>
    </row>
    <row r="30" spans="1:8" x14ac:dyDescent="0.45">
      <c r="A30" s="12" t="s">
        <v>33</v>
      </c>
      <c r="B30" s="20">
        <v>2071737</v>
      </c>
      <c r="C30" s="21">
        <v>1365336</v>
      </c>
      <c r="D30" s="11">
        <f t="shared" si="0"/>
        <v>0.65902959690346796</v>
      </c>
      <c r="E30" s="21">
        <v>11571</v>
      </c>
      <c r="F30" s="11">
        <f t="shared" si="1"/>
        <v>5.5851683876862752E-3</v>
      </c>
      <c r="G30" s="21">
        <v>1505</v>
      </c>
      <c r="H30" s="11">
        <f t="shared" si="2"/>
        <v>7.264435591969444E-4</v>
      </c>
    </row>
    <row r="31" spans="1:8" x14ac:dyDescent="0.45">
      <c r="A31" s="12" t="s">
        <v>34</v>
      </c>
      <c r="B31" s="20">
        <v>2016791</v>
      </c>
      <c r="C31" s="21">
        <v>1289271</v>
      </c>
      <c r="D31" s="11">
        <f t="shared" si="0"/>
        <v>0.63926852113084598</v>
      </c>
      <c r="E31" s="21">
        <v>9437</v>
      </c>
      <c r="F31" s="11">
        <f t="shared" si="1"/>
        <v>4.6792156450519663E-3</v>
      </c>
      <c r="G31" s="21">
        <v>791</v>
      </c>
      <c r="H31" s="11">
        <f t="shared" si="2"/>
        <v>3.9220722424881905E-4</v>
      </c>
    </row>
    <row r="32" spans="1:8" x14ac:dyDescent="0.45">
      <c r="A32" s="12" t="s">
        <v>35</v>
      </c>
      <c r="B32" s="20">
        <v>3686259.9999999995</v>
      </c>
      <c r="C32" s="21">
        <v>2317518</v>
      </c>
      <c r="D32" s="11">
        <f t="shared" si="0"/>
        <v>0.62869086825129006</v>
      </c>
      <c r="E32" s="21">
        <v>22963</v>
      </c>
      <c r="F32" s="11">
        <f t="shared" si="1"/>
        <v>6.2293489878630379E-3</v>
      </c>
      <c r="G32" s="21">
        <v>1980</v>
      </c>
      <c r="H32" s="11">
        <f t="shared" si="2"/>
        <v>5.3712977380868424E-4</v>
      </c>
    </row>
    <row r="33" spans="1:8" x14ac:dyDescent="0.45">
      <c r="A33" s="12" t="s">
        <v>36</v>
      </c>
      <c r="B33" s="20">
        <v>7558801.9999999991</v>
      </c>
      <c r="C33" s="21">
        <v>4374607</v>
      </c>
      <c r="D33" s="11">
        <f t="shared" si="0"/>
        <v>0.57874343050658039</v>
      </c>
      <c r="E33" s="21">
        <v>36087</v>
      </c>
      <c r="F33" s="11">
        <f t="shared" si="1"/>
        <v>4.7741692400462407E-3</v>
      </c>
      <c r="G33" s="21">
        <v>3152</v>
      </c>
      <c r="H33" s="11">
        <f t="shared" si="2"/>
        <v>4.1699729666156099E-4</v>
      </c>
    </row>
    <row r="34" spans="1:8" x14ac:dyDescent="0.45">
      <c r="A34" s="12" t="s">
        <v>37</v>
      </c>
      <c r="B34" s="20">
        <v>1800557</v>
      </c>
      <c r="C34" s="21">
        <v>1105568</v>
      </c>
      <c r="D34" s="11">
        <f t="shared" si="0"/>
        <v>0.61401444108684144</v>
      </c>
      <c r="E34" s="21">
        <v>9625</v>
      </c>
      <c r="F34" s="11">
        <f t="shared" si="1"/>
        <v>5.3455680658818358E-3</v>
      </c>
      <c r="G34" s="21">
        <v>1989</v>
      </c>
      <c r="H34" s="11">
        <f t="shared" si="2"/>
        <v>1.1046581696663865E-3</v>
      </c>
    </row>
    <row r="35" spans="1:8" x14ac:dyDescent="0.45">
      <c r="A35" s="12" t="s">
        <v>38</v>
      </c>
      <c r="B35" s="20">
        <v>1418843</v>
      </c>
      <c r="C35" s="21">
        <v>847120</v>
      </c>
      <c r="D35" s="11">
        <f t="shared" si="0"/>
        <v>0.59704984977196207</v>
      </c>
      <c r="E35" s="21">
        <v>6191</v>
      </c>
      <c r="F35" s="11">
        <f t="shared" si="1"/>
        <v>4.3634144158303636E-3</v>
      </c>
      <c r="G35" s="21">
        <v>848</v>
      </c>
      <c r="H35" s="11">
        <f t="shared" si="2"/>
        <v>5.9767007343307192E-4</v>
      </c>
    </row>
    <row r="36" spans="1:8" x14ac:dyDescent="0.45">
      <c r="A36" s="12" t="s">
        <v>39</v>
      </c>
      <c r="B36" s="20">
        <v>2530542</v>
      </c>
      <c r="C36" s="21">
        <v>1456315</v>
      </c>
      <c r="D36" s="11">
        <f t="shared" si="0"/>
        <v>0.57549528915149406</v>
      </c>
      <c r="E36" s="21">
        <v>12664</v>
      </c>
      <c r="F36" s="11">
        <f t="shared" si="1"/>
        <v>5.0044614948102023E-3</v>
      </c>
      <c r="G36" s="21">
        <v>2735</v>
      </c>
      <c r="H36" s="11">
        <f t="shared" si="2"/>
        <v>1.0807961298409589E-3</v>
      </c>
    </row>
    <row r="37" spans="1:8" x14ac:dyDescent="0.45">
      <c r="A37" s="12" t="s">
        <v>40</v>
      </c>
      <c r="B37" s="20">
        <v>8839511</v>
      </c>
      <c r="C37" s="21">
        <v>4782002</v>
      </c>
      <c r="D37" s="11">
        <f t="shared" si="0"/>
        <v>0.5409803777607155</v>
      </c>
      <c r="E37" s="21">
        <v>49607</v>
      </c>
      <c r="F37" s="11">
        <f t="shared" si="1"/>
        <v>5.6119620191659924E-3</v>
      </c>
      <c r="G37" s="21">
        <v>5553</v>
      </c>
      <c r="H37" s="11">
        <f t="shared" si="2"/>
        <v>6.2820217091194303E-4</v>
      </c>
    </row>
    <row r="38" spans="1:8" x14ac:dyDescent="0.45">
      <c r="A38" s="12" t="s">
        <v>41</v>
      </c>
      <c r="B38" s="20">
        <v>5523625</v>
      </c>
      <c r="C38" s="21">
        <v>3210686</v>
      </c>
      <c r="D38" s="11">
        <f t="shared" si="0"/>
        <v>0.58126429654438883</v>
      </c>
      <c r="E38" s="21">
        <v>31147</v>
      </c>
      <c r="F38" s="11">
        <f t="shared" si="1"/>
        <v>5.6388694018873475E-3</v>
      </c>
      <c r="G38" s="21">
        <v>3004</v>
      </c>
      <c r="H38" s="11">
        <f t="shared" si="2"/>
        <v>5.4384575346805763E-4</v>
      </c>
    </row>
    <row r="39" spans="1:8" x14ac:dyDescent="0.45">
      <c r="A39" s="12" t="s">
        <v>42</v>
      </c>
      <c r="B39" s="20">
        <v>1344738.9999999998</v>
      </c>
      <c r="C39" s="21">
        <v>820619</v>
      </c>
      <c r="D39" s="11">
        <f t="shared" si="0"/>
        <v>0.61024406966705069</v>
      </c>
      <c r="E39" s="21">
        <v>5260</v>
      </c>
      <c r="F39" s="11">
        <f t="shared" si="1"/>
        <v>3.9115397114235558E-3</v>
      </c>
      <c r="G39" s="21">
        <v>792</v>
      </c>
      <c r="H39" s="11">
        <f t="shared" si="2"/>
        <v>5.8896187289875592E-4</v>
      </c>
    </row>
    <row r="40" spans="1:8" x14ac:dyDescent="0.45">
      <c r="A40" s="12" t="s">
        <v>43</v>
      </c>
      <c r="B40" s="20">
        <v>944432</v>
      </c>
      <c r="C40" s="21">
        <v>580751</v>
      </c>
      <c r="D40" s="11">
        <f t="shared" si="0"/>
        <v>0.61492092601690751</v>
      </c>
      <c r="E40" s="21">
        <v>2774</v>
      </c>
      <c r="F40" s="11">
        <f t="shared" si="1"/>
        <v>2.9372151727175698E-3</v>
      </c>
      <c r="G40" s="21">
        <v>211</v>
      </c>
      <c r="H40" s="11">
        <f t="shared" si="2"/>
        <v>2.2341470852321819E-4</v>
      </c>
    </row>
    <row r="41" spans="1:8" x14ac:dyDescent="0.45">
      <c r="A41" s="12" t="s">
        <v>44</v>
      </c>
      <c r="B41" s="20">
        <v>556788</v>
      </c>
      <c r="C41" s="21">
        <v>338629</v>
      </c>
      <c r="D41" s="11">
        <f t="shared" si="0"/>
        <v>0.60818300681767568</v>
      </c>
      <c r="E41" s="21">
        <v>2958</v>
      </c>
      <c r="F41" s="11">
        <f t="shared" si="1"/>
        <v>5.3126144960020686E-3</v>
      </c>
      <c r="G41" s="21">
        <v>291</v>
      </c>
      <c r="H41" s="11">
        <f t="shared" si="2"/>
        <v>5.2264057415030499E-4</v>
      </c>
    </row>
    <row r="42" spans="1:8" x14ac:dyDescent="0.45">
      <c r="A42" s="12" t="s">
        <v>45</v>
      </c>
      <c r="B42" s="20">
        <v>672814.99999999988</v>
      </c>
      <c r="C42" s="21">
        <v>433241</v>
      </c>
      <c r="D42" s="11">
        <f t="shared" si="0"/>
        <v>0.64392292086234715</v>
      </c>
      <c r="E42" s="21">
        <v>4842</v>
      </c>
      <c r="F42" s="11">
        <f t="shared" si="1"/>
        <v>7.1966290882337653E-3</v>
      </c>
      <c r="G42" s="21">
        <v>640</v>
      </c>
      <c r="H42" s="11">
        <f t="shared" si="2"/>
        <v>9.5122730616885786E-4</v>
      </c>
    </row>
    <row r="43" spans="1:8" x14ac:dyDescent="0.45">
      <c r="A43" s="12" t="s">
        <v>46</v>
      </c>
      <c r="B43" s="20">
        <v>1893791</v>
      </c>
      <c r="C43" s="21">
        <v>1128685</v>
      </c>
      <c r="D43" s="11">
        <f t="shared" si="0"/>
        <v>0.59599237719473797</v>
      </c>
      <c r="E43" s="21">
        <v>11748</v>
      </c>
      <c r="F43" s="11">
        <f t="shared" si="1"/>
        <v>6.2034300511513681E-3</v>
      </c>
      <c r="G43" s="21">
        <v>1488</v>
      </c>
      <c r="H43" s="11">
        <f t="shared" si="2"/>
        <v>7.8572556316932544E-4</v>
      </c>
    </row>
    <row r="44" spans="1:8" x14ac:dyDescent="0.45">
      <c r="A44" s="12" t="s">
        <v>47</v>
      </c>
      <c r="B44" s="20">
        <v>2812432.9999999995</v>
      </c>
      <c r="C44" s="21">
        <v>1663195</v>
      </c>
      <c r="D44" s="11">
        <f t="shared" si="0"/>
        <v>0.59137231002480783</v>
      </c>
      <c r="E44" s="21">
        <v>10863</v>
      </c>
      <c r="F44" s="11">
        <f t="shared" si="1"/>
        <v>3.8624920131430695E-3</v>
      </c>
      <c r="G44" s="21">
        <v>1288</v>
      </c>
      <c r="H44" s="11">
        <f t="shared" si="2"/>
        <v>4.5796646533446315E-4</v>
      </c>
    </row>
    <row r="45" spans="1:8" x14ac:dyDescent="0.45">
      <c r="A45" s="12" t="s">
        <v>48</v>
      </c>
      <c r="B45" s="20">
        <v>1356110</v>
      </c>
      <c r="C45" s="21">
        <v>876672</v>
      </c>
      <c r="D45" s="11">
        <f t="shared" si="0"/>
        <v>0.64646083282329603</v>
      </c>
      <c r="E45" s="21">
        <v>4762</v>
      </c>
      <c r="F45" s="11">
        <f t="shared" si="1"/>
        <v>3.5115145526542833E-3</v>
      </c>
      <c r="G45" s="21">
        <v>382</v>
      </c>
      <c r="H45" s="11">
        <f t="shared" si="2"/>
        <v>2.8168806365265356E-4</v>
      </c>
    </row>
    <row r="46" spans="1:8" x14ac:dyDescent="0.45">
      <c r="A46" s="12" t="s">
        <v>49</v>
      </c>
      <c r="B46" s="20">
        <v>734949</v>
      </c>
      <c r="C46" s="21">
        <v>465008</v>
      </c>
      <c r="D46" s="11">
        <f t="shared" si="0"/>
        <v>0.63270784775542244</v>
      </c>
      <c r="E46" s="21">
        <v>3331</v>
      </c>
      <c r="F46" s="11">
        <f t="shared" si="1"/>
        <v>4.532287274355091E-3</v>
      </c>
      <c r="G46" s="21">
        <v>508</v>
      </c>
      <c r="H46" s="11">
        <f t="shared" si="2"/>
        <v>6.9120442370831177E-4</v>
      </c>
    </row>
    <row r="47" spans="1:8" x14ac:dyDescent="0.45">
      <c r="A47" s="12" t="s">
        <v>50</v>
      </c>
      <c r="B47" s="20">
        <v>973896</v>
      </c>
      <c r="C47" s="21">
        <v>591916</v>
      </c>
      <c r="D47" s="11">
        <f t="shared" si="0"/>
        <v>0.60778152903390092</v>
      </c>
      <c r="E47" s="21">
        <v>4389</v>
      </c>
      <c r="F47" s="11">
        <f t="shared" si="1"/>
        <v>4.5066413662239093E-3</v>
      </c>
      <c r="G47" s="21">
        <v>487</v>
      </c>
      <c r="H47" s="11">
        <f t="shared" si="2"/>
        <v>5.0005339379153419E-4</v>
      </c>
    </row>
    <row r="48" spans="1:8" x14ac:dyDescent="0.45">
      <c r="A48" s="12" t="s">
        <v>51</v>
      </c>
      <c r="B48" s="20">
        <v>1356219</v>
      </c>
      <c r="C48" s="21">
        <v>856995</v>
      </c>
      <c r="D48" s="11">
        <f t="shared" si="0"/>
        <v>0.63190015771789065</v>
      </c>
      <c r="E48" s="21">
        <v>7317</v>
      </c>
      <c r="F48" s="11">
        <f t="shared" si="1"/>
        <v>5.39514635910572E-3</v>
      </c>
      <c r="G48" s="21">
        <v>411</v>
      </c>
      <c r="H48" s="11">
        <f t="shared" si="2"/>
        <v>3.0304840147498302E-4</v>
      </c>
    </row>
    <row r="49" spans="1:8" x14ac:dyDescent="0.45">
      <c r="A49" s="12" t="s">
        <v>52</v>
      </c>
      <c r="B49" s="20">
        <v>701167</v>
      </c>
      <c r="C49" s="21">
        <v>429444</v>
      </c>
      <c r="D49" s="11">
        <f t="shared" si="0"/>
        <v>0.61247035299721753</v>
      </c>
      <c r="E49" s="21">
        <v>3681</v>
      </c>
      <c r="F49" s="11">
        <f t="shared" si="1"/>
        <v>5.2498192299409415E-3</v>
      </c>
      <c r="G49" s="21">
        <v>616</v>
      </c>
      <c r="H49" s="11">
        <f t="shared" si="2"/>
        <v>8.7853535605640306E-4</v>
      </c>
    </row>
    <row r="50" spans="1:8" x14ac:dyDescent="0.45">
      <c r="A50" s="12" t="s">
        <v>53</v>
      </c>
      <c r="B50" s="20">
        <v>5124170</v>
      </c>
      <c r="C50" s="21">
        <v>2968225</v>
      </c>
      <c r="D50" s="11">
        <f t="shared" si="0"/>
        <v>0.5792596654677733</v>
      </c>
      <c r="E50" s="21">
        <v>18953</v>
      </c>
      <c r="F50" s="11">
        <f t="shared" si="1"/>
        <v>3.698745357784773E-3</v>
      </c>
      <c r="G50" s="21">
        <v>2089</v>
      </c>
      <c r="H50" s="11">
        <f t="shared" si="2"/>
        <v>4.0767577968724692E-4</v>
      </c>
    </row>
    <row r="51" spans="1:8" x14ac:dyDescent="0.45">
      <c r="A51" s="12" t="s">
        <v>54</v>
      </c>
      <c r="B51" s="20">
        <v>818222</v>
      </c>
      <c r="C51" s="21">
        <v>483952</v>
      </c>
      <c r="D51" s="11">
        <f t="shared" si="0"/>
        <v>0.59146784124601881</v>
      </c>
      <c r="E51" s="21">
        <v>4011</v>
      </c>
      <c r="F51" s="11">
        <f t="shared" si="1"/>
        <v>4.9020925861196591E-3</v>
      </c>
      <c r="G51" s="21">
        <v>383</v>
      </c>
      <c r="H51" s="11">
        <f t="shared" si="2"/>
        <v>4.6808812278330329E-4</v>
      </c>
    </row>
    <row r="52" spans="1:8" x14ac:dyDescent="0.45">
      <c r="A52" s="12" t="s">
        <v>55</v>
      </c>
      <c r="B52" s="20">
        <v>1335937.9999999998</v>
      </c>
      <c r="C52" s="21">
        <v>859372</v>
      </c>
      <c r="D52" s="11">
        <f t="shared" si="0"/>
        <v>0.6432723674302252</v>
      </c>
      <c r="E52" s="21">
        <v>6879</v>
      </c>
      <c r="F52" s="11">
        <f t="shared" si="1"/>
        <v>5.1491910552735245E-3</v>
      </c>
      <c r="G52" s="21">
        <v>549</v>
      </c>
      <c r="H52" s="11">
        <f t="shared" si="2"/>
        <v>4.1094721461624724E-4</v>
      </c>
    </row>
    <row r="53" spans="1:8" x14ac:dyDescent="0.45">
      <c r="A53" s="12" t="s">
        <v>56</v>
      </c>
      <c r="B53" s="20">
        <v>1758645</v>
      </c>
      <c r="C53" s="21">
        <v>1128702</v>
      </c>
      <c r="D53" s="11">
        <f t="shared" si="0"/>
        <v>0.64180206920669036</v>
      </c>
      <c r="E53" s="21">
        <v>6273</v>
      </c>
      <c r="F53" s="11">
        <f t="shared" si="1"/>
        <v>3.5669506921521968E-3</v>
      </c>
      <c r="G53" s="21">
        <v>1164</v>
      </c>
      <c r="H53" s="11">
        <f t="shared" si="2"/>
        <v>6.6187320351748075E-4</v>
      </c>
    </row>
    <row r="54" spans="1:8" x14ac:dyDescent="0.45">
      <c r="A54" s="12" t="s">
        <v>57</v>
      </c>
      <c r="B54" s="20">
        <v>1141741</v>
      </c>
      <c r="C54" s="21">
        <v>703055</v>
      </c>
      <c r="D54" s="11">
        <f t="shared" si="0"/>
        <v>0.61577450577670423</v>
      </c>
      <c r="E54" s="21">
        <v>7188</v>
      </c>
      <c r="F54" s="11">
        <f t="shared" si="1"/>
        <v>6.2956484877043041E-3</v>
      </c>
      <c r="G54" s="21">
        <v>805</v>
      </c>
      <c r="H54" s="11">
        <f t="shared" si="2"/>
        <v>7.0506358272147537E-4</v>
      </c>
    </row>
    <row r="55" spans="1:8" x14ac:dyDescent="0.45">
      <c r="A55" s="12" t="s">
        <v>58</v>
      </c>
      <c r="B55" s="20">
        <v>1087241</v>
      </c>
      <c r="C55" s="21">
        <v>655824</v>
      </c>
      <c r="D55" s="11">
        <f t="shared" si="0"/>
        <v>0.60320021044092342</v>
      </c>
      <c r="E55" s="21">
        <v>6040</v>
      </c>
      <c r="F55" s="11">
        <f t="shared" si="1"/>
        <v>5.5553460548305299E-3</v>
      </c>
      <c r="G55" s="21">
        <v>591</v>
      </c>
      <c r="H55" s="11">
        <f t="shared" si="2"/>
        <v>5.4357773483523894E-4</v>
      </c>
    </row>
    <row r="56" spans="1:8" x14ac:dyDescent="0.45">
      <c r="A56" s="12" t="s">
        <v>59</v>
      </c>
      <c r="B56" s="20">
        <v>1617517</v>
      </c>
      <c r="C56" s="21">
        <v>1007386</v>
      </c>
      <c r="D56" s="11">
        <f t="shared" si="0"/>
        <v>0.62279778203258451</v>
      </c>
      <c r="E56" s="21">
        <v>7680</v>
      </c>
      <c r="F56" s="11">
        <f t="shared" si="1"/>
        <v>4.7480181042919489E-3</v>
      </c>
      <c r="G56" s="21">
        <v>1193</v>
      </c>
      <c r="H56" s="11">
        <f t="shared" si="2"/>
        <v>7.3755020812764252E-4</v>
      </c>
    </row>
    <row r="57" spans="1:8" x14ac:dyDescent="0.45">
      <c r="A57" s="12" t="s">
        <v>60</v>
      </c>
      <c r="B57" s="20">
        <v>1485118</v>
      </c>
      <c r="C57" s="21">
        <v>670222</v>
      </c>
      <c r="D57" s="11">
        <f t="shared" si="0"/>
        <v>0.45129208588139125</v>
      </c>
      <c r="E57" s="21">
        <v>6116</v>
      </c>
      <c r="F57" s="11">
        <f t="shared" si="1"/>
        <v>4.1181912817702029E-3</v>
      </c>
      <c r="G57" s="21">
        <v>1386</v>
      </c>
      <c r="H57" s="11">
        <f t="shared" si="2"/>
        <v>9.3325917536518979E-4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（6月22日公表時点）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44733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15959290</v>
      </c>
      <c r="D10" s="11">
        <f>C10/$B10</f>
        <v>0.5793049280279613</v>
      </c>
      <c r="E10" s="21">
        <f>SUM(E11:E30)</f>
        <v>151921</v>
      </c>
      <c r="F10" s="11">
        <f>E10/$B10</f>
        <v>5.5145676261873743E-3</v>
      </c>
      <c r="G10" s="21">
        <f>SUM(G11:G30)</f>
        <v>19402</v>
      </c>
      <c r="H10" s="11">
        <f>G10/$B10</f>
        <v>7.0427156932410557E-4</v>
      </c>
    </row>
    <row r="11" spans="1:8" x14ac:dyDescent="0.45">
      <c r="A11" s="12" t="s">
        <v>70</v>
      </c>
      <c r="B11" s="20">
        <v>1961575</v>
      </c>
      <c r="C11" s="21">
        <v>1154573</v>
      </c>
      <c r="D11" s="11">
        <f t="shared" ref="D11:D30" si="0">C11/$B11</f>
        <v>0.58859487911499686</v>
      </c>
      <c r="E11" s="21">
        <v>14314</v>
      </c>
      <c r="F11" s="11">
        <f t="shared" ref="F11:F30" si="1">E11/$B11</f>
        <v>7.2971974051463748E-3</v>
      </c>
      <c r="G11" s="21">
        <v>3721</v>
      </c>
      <c r="H11" s="11">
        <f t="shared" ref="H11:H30" si="2">G11/$B11</f>
        <v>1.8969450569058027E-3</v>
      </c>
    </row>
    <row r="12" spans="1:8" x14ac:dyDescent="0.45">
      <c r="A12" s="12" t="s">
        <v>71</v>
      </c>
      <c r="B12" s="20">
        <v>1065932</v>
      </c>
      <c r="C12" s="21">
        <v>636377</v>
      </c>
      <c r="D12" s="11">
        <f t="shared" si="0"/>
        <v>0.59701463132732668</v>
      </c>
      <c r="E12" s="21">
        <v>6906</v>
      </c>
      <c r="F12" s="11">
        <f t="shared" si="1"/>
        <v>6.4788372991898173E-3</v>
      </c>
      <c r="G12" s="21">
        <v>1401</v>
      </c>
      <c r="H12" s="11">
        <f t="shared" si="2"/>
        <v>1.3143427535715225E-3</v>
      </c>
    </row>
    <row r="13" spans="1:8" x14ac:dyDescent="0.45">
      <c r="A13" s="12" t="s">
        <v>72</v>
      </c>
      <c r="B13" s="20">
        <v>1324589</v>
      </c>
      <c r="C13" s="21">
        <v>792454</v>
      </c>
      <c r="D13" s="11">
        <f t="shared" si="0"/>
        <v>0.59826406530629506</v>
      </c>
      <c r="E13" s="21">
        <v>10682</v>
      </c>
      <c r="F13" s="11">
        <f t="shared" si="1"/>
        <v>8.0643882744005878E-3</v>
      </c>
      <c r="G13" s="21">
        <v>1062</v>
      </c>
      <c r="H13" s="11">
        <f t="shared" si="2"/>
        <v>8.0175813025776298E-4</v>
      </c>
    </row>
    <row r="14" spans="1:8" x14ac:dyDescent="0.45">
      <c r="A14" s="12" t="s">
        <v>73</v>
      </c>
      <c r="B14" s="20">
        <v>974726</v>
      </c>
      <c r="C14" s="21">
        <v>604395</v>
      </c>
      <c r="D14" s="11">
        <f t="shared" si="0"/>
        <v>0.62006656229545531</v>
      </c>
      <c r="E14" s="21">
        <v>5556</v>
      </c>
      <c r="F14" s="11">
        <f t="shared" si="1"/>
        <v>5.7000634024330938E-3</v>
      </c>
      <c r="G14" s="21">
        <v>490</v>
      </c>
      <c r="H14" s="11">
        <f t="shared" si="2"/>
        <v>5.0270537566454569E-4</v>
      </c>
    </row>
    <row r="15" spans="1:8" x14ac:dyDescent="0.45">
      <c r="A15" s="12" t="s">
        <v>74</v>
      </c>
      <c r="B15" s="20">
        <v>3759920</v>
      </c>
      <c r="C15" s="21">
        <v>2280809</v>
      </c>
      <c r="D15" s="11">
        <f t="shared" si="0"/>
        <v>0.60661104491584927</v>
      </c>
      <c r="E15" s="21">
        <v>19905</v>
      </c>
      <c r="F15" s="11">
        <f t="shared" si="1"/>
        <v>5.2939956169280201E-3</v>
      </c>
      <c r="G15" s="21">
        <v>1891</v>
      </c>
      <c r="H15" s="11">
        <f t="shared" si="2"/>
        <v>5.0293623268580178E-4</v>
      </c>
    </row>
    <row r="16" spans="1:8" x14ac:dyDescent="0.45">
      <c r="A16" s="12" t="s">
        <v>75</v>
      </c>
      <c r="B16" s="20">
        <v>1521562.0000000002</v>
      </c>
      <c r="C16" s="21">
        <v>879637</v>
      </c>
      <c r="D16" s="11">
        <f t="shared" si="0"/>
        <v>0.57811446395217536</v>
      </c>
      <c r="E16" s="21">
        <v>7491</v>
      </c>
      <c r="F16" s="11">
        <f t="shared" si="1"/>
        <v>4.9232302068532201E-3</v>
      </c>
      <c r="G16" s="21">
        <v>1008</v>
      </c>
      <c r="H16" s="11">
        <f t="shared" si="2"/>
        <v>6.6247711233587581E-4</v>
      </c>
    </row>
    <row r="17" spans="1:8" x14ac:dyDescent="0.45">
      <c r="A17" s="12" t="s">
        <v>76</v>
      </c>
      <c r="B17" s="20">
        <v>718601</v>
      </c>
      <c r="C17" s="21">
        <v>441736</v>
      </c>
      <c r="D17" s="11">
        <f t="shared" si="0"/>
        <v>0.61471665082570159</v>
      </c>
      <c r="E17" s="21">
        <v>4643</v>
      </c>
      <c r="F17" s="11">
        <f t="shared" si="1"/>
        <v>6.4611655146597346E-3</v>
      </c>
      <c r="G17" s="21">
        <v>189</v>
      </c>
      <c r="H17" s="11">
        <f t="shared" si="2"/>
        <v>2.6301104507230023E-4</v>
      </c>
    </row>
    <row r="18" spans="1:8" x14ac:dyDescent="0.45">
      <c r="A18" s="12" t="s">
        <v>77</v>
      </c>
      <c r="B18" s="20">
        <v>784774</v>
      </c>
      <c r="C18" s="21">
        <v>517195</v>
      </c>
      <c r="D18" s="11">
        <f t="shared" si="0"/>
        <v>0.65903686921330218</v>
      </c>
      <c r="E18" s="21">
        <v>3913</v>
      </c>
      <c r="F18" s="11">
        <f t="shared" si="1"/>
        <v>4.9861488785306347E-3</v>
      </c>
      <c r="G18" s="21">
        <v>279</v>
      </c>
      <c r="H18" s="11">
        <f t="shared" si="2"/>
        <v>3.5551636522107002E-4</v>
      </c>
    </row>
    <row r="19" spans="1:8" x14ac:dyDescent="0.45">
      <c r="A19" s="12" t="s">
        <v>78</v>
      </c>
      <c r="B19" s="20">
        <v>694295.99999999988</v>
      </c>
      <c r="C19" s="21">
        <v>434111</v>
      </c>
      <c r="D19" s="11">
        <f t="shared" si="0"/>
        <v>0.62525349418691745</v>
      </c>
      <c r="E19" s="21">
        <v>4995</v>
      </c>
      <c r="F19" s="11">
        <f t="shared" si="1"/>
        <v>7.1943378616613103E-3</v>
      </c>
      <c r="G19" s="21">
        <v>531</v>
      </c>
      <c r="H19" s="11">
        <f t="shared" si="2"/>
        <v>7.6480348439282391E-4</v>
      </c>
    </row>
    <row r="20" spans="1:8" x14ac:dyDescent="0.45">
      <c r="A20" s="12" t="s">
        <v>79</v>
      </c>
      <c r="B20" s="20">
        <v>799966</v>
      </c>
      <c r="C20" s="21">
        <v>496412</v>
      </c>
      <c r="D20" s="11">
        <f t="shared" si="0"/>
        <v>0.62054137300835288</v>
      </c>
      <c r="E20" s="21">
        <v>2737</v>
      </c>
      <c r="F20" s="11">
        <f t="shared" si="1"/>
        <v>3.4213954093048954E-3</v>
      </c>
      <c r="G20" s="21">
        <v>267</v>
      </c>
      <c r="H20" s="11">
        <f t="shared" si="2"/>
        <v>3.3376418497786154E-4</v>
      </c>
    </row>
    <row r="21" spans="1:8" x14ac:dyDescent="0.45">
      <c r="A21" s="12" t="s">
        <v>80</v>
      </c>
      <c r="B21" s="20">
        <v>2300944</v>
      </c>
      <c r="C21" s="21">
        <v>1295212</v>
      </c>
      <c r="D21" s="11">
        <f t="shared" si="0"/>
        <v>0.56290461653999402</v>
      </c>
      <c r="E21" s="21">
        <v>11437</v>
      </c>
      <c r="F21" s="11">
        <f t="shared" si="1"/>
        <v>4.9705686014088132E-3</v>
      </c>
      <c r="G21" s="21">
        <v>886</v>
      </c>
      <c r="H21" s="11">
        <f t="shared" si="2"/>
        <v>3.850593495539222E-4</v>
      </c>
    </row>
    <row r="22" spans="1:8" x14ac:dyDescent="0.45">
      <c r="A22" s="12" t="s">
        <v>81</v>
      </c>
      <c r="B22" s="20">
        <v>1400720</v>
      </c>
      <c r="C22" s="21">
        <v>778708</v>
      </c>
      <c r="D22" s="11">
        <f t="shared" si="0"/>
        <v>0.55593409103889424</v>
      </c>
      <c r="E22" s="21">
        <v>6406</v>
      </c>
      <c r="F22" s="11">
        <f t="shared" si="1"/>
        <v>4.5733622708321433E-3</v>
      </c>
      <c r="G22" s="21">
        <v>1960</v>
      </c>
      <c r="H22" s="11">
        <f t="shared" si="2"/>
        <v>1.3992803700953796E-3</v>
      </c>
    </row>
    <row r="23" spans="1:8" x14ac:dyDescent="0.45">
      <c r="A23" s="12" t="s">
        <v>82</v>
      </c>
      <c r="B23" s="20">
        <v>2739963</v>
      </c>
      <c r="C23" s="21">
        <v>1387219</v>
      </c>
      <c r="D23" s="11">
        <f t="shared" si="0"/>
        <v>0.50629114334755621</v>
      </c>
      <c r="E23" s="21">
        <v>17804</v>
      </c>
      <c r="F23" s="11">
        <f t="shared" si="1"/>
        <v>6.4978979643155769E-3</v>
      </c>
      <c r="G23" s="21">
        <v>1667</v>
      </c>
      <c r="H23" s="11">
        <f t="shared" si="2"/>
        <v>6.084023762364674E-4</v>
      </c>
    </row>
    <row r="24" spans="1:8" x14ac:dyDescent="0.45">
      <c r="A24" s="12" t="s">
        <v>83</v>
      </c>
      <c r="B24" s="20">
        <v>831479.00000000012</v>
      </c>
      <c r="C24" s="21">
        <v>462217</v>
      </c>
      <c r="D24" s="11">
        <f t="shared" si="0"/>
        <v>0.55589738285633183</v>
      </c>
      <c r="E24" s="21">
        <v>3793</v>
      </c>
      <c r="F24" s="11">
        <f t="shared" si="1"/>
        <v>4.5617508078977338E-3</v>
      </c>
      <c r="G24" s="21">
        <v>643</v>
      </c>
      <c r="H24" s="11">
        <f t="shared" si="2"/>
        <v>7.7332079342953928E-4</v>
      </c>
    </row>
    <row r="25" spans="1:8" x14ac:dyDescent="0.45">
      <c r="A25" s="12" t="s">
        <v>84</v>
      </c>
      <c r="B25" s="20">
        <v>1526835</v>
      </c>
      <c r="C25" s="21">
        <v>847705</v>
      </c>
      <c r="D25" s="11">
        <f t="shared" si="0"/>
        <v>0.5552040659272286</v>
      </c>
      <c r="E25" s="21">
        <v>9363</v>
      </c>
      <c r="F25" s="11">
        <f t="shared" si="1"/>
        <v>6.1322932733399484E-3</v>
      </c>
      <c r="G25" s="21">
        <v>971</v>
      </c>
      <c r="H25" s="11">
        <f t="shared" si="2"/>
        <v>6.3595607907861683E-4</v>
      </c>
    </row>
    <row r="26" spans="1:8" x14ac:dyDescent="0.45">
      <c r="A26" s="12" t="s">
        <v>85</v>
      </c>
      <c r="B26" s="20">
        <v>708155</v>
      </c>
      <c r="C26" s="21">
        <v>398988</v>
      </c>
      <c r="D26" s="11">
        <f t="shared" si="0"/>
        <v>0.56341902549583067</v>
      </c>
      <c r="E26" s="21">
        <v>4663</v>
      </c>
      <c r="F26" s="11">
        <f t="shared" si="1"/>
        <v>6.5847166227732627E-3</v>
      </c>
      <c r="G26" s="21">
        <v>541</v>
      </c>
      <c r="H26" s="11">
        <f t="shared" si="2"/>
        <v>7.6395704330266679E-4</v>
      </c>
    </row>
    <row r="27" spans="1:8" x14ac:dyDescent="0.45">
      <c r="A27" s="12" t="s">
        <v>86</v>
      </c>
      <c r="B27" s="20">
        <v>1194817</v>
      </c>
      <c r="C27" s="21">
        <v>672456</v>
      </c>
      <c r="D27" s="11">
        <f t="shared" si="0"/>
        <v>0.56281087396647356</v>
      </c>
      <c r="E27" s="21">
        <v>4915</v>
      </c>
      <c r="F27" s="11">
        <f t="shared" si="1"/>
        <v>4.1136006601847812E-3</v>
      </c>
      <c r="G27" s="21">
        <v>444</v>
      </c>
      <c r="H27" s="11">
        <f t="shared" si="2"/>
        <v>3.7160502403296909E-4</v>
      </c>
    </row>
    <row r="28" spans="1:8" x14ac:dyDescent="0.45">
      <c r="A28" s="12" t="s">
        <v>87</v>
      </c>
      <c r="B28" s="20">
        <v>944709</v>
      </c>
      <c r="C28" s="21">
        <v>567906</v>
      </c>
      <c r="D28" s="11">
        <f t="shared" si="0"/>
        <v>0.60114384429490986</v>
      </c>
      <c r="E28" s="21">
        <v>4874</v>
      </c>
      <c r="F28" s="11">
        <f t="shared" si="1"/>
        <v>5.159260682390027E-3</v>
      </c>
      <c r="G28" s="21">
        <v>229</v>
      </c>
      <c r="H28" s="11">
        <f t="shared" si="2"/>
        <v>2.4240268696498074E-4</v>
      </c>
    </row>
    <row r="29" spans="1:8" x14ac:dyDescent="0.45">
      <c r="A29" s="12" t="s">
        <v>88</v>
      </c>
      <c r="B29" s="20">
        <v>1562767</v>
      </c>
      <c r="C29" s="21">
        <v>864647</v>
      </c>
      <c r="D29" s="11">
        <f t="shared" si="0"/>
        <v>0.55327953559295784</v>
      </c>
      <c r="E29" s="21">
        <v>4693</v>
      </c>
      <c r="F29" s="11">
        <f t="shared" si="1"/>
        <v>3.0030068461901231E-3</v>
      </c>
      <c r="G29" s="21">
        <v>525</v>
      </c>
      <c r="H29" s="11">
        <f t="shared" si="2"/>
        <v>3.3594259412951516E-4</v>
      </c>
    </row>
    <row r="30" spans="1:8" x14ac:dyDescent="0.45">
      <c r="A30" s="12" t="s">
        <v>89</v>
      </c>
      <c r="B30" s="20">
        <v>732702</v>
      </c>
      <c r="C30" s="21">
        <v>446533</v>
      </c>
      <c r="D30" s="11">
        <f t="shared" si="0"/>
        <v>0.60943330303452159</v>
      </c>
      <c r="E30" s="21">
        <v>2831</v>
      </c>
      <c r="F30" s="11">
        <f t="shared" si="1"/>
        <v>3.8637809095648707E-3</v>
      </c>
      <c r="G30" s="21">
        <v>697</v>
      </c>
      <c r="H30" s="11">
        <f t="shared" si="2"/>
        <v>9.5127350546333979E-4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44733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5591279</v>
      </c>
      <c r="D39" s="11">
        <f>C39/$B39</f>
        <v>0.58408204611354109</v>
      </c>
      <c r="E39" s="21">
        <v>44014</v>
      </c>
      <c r="F39" s="11">
        <f>E39/$B39</f>
        <v>4.5978365911701772E-3</v>
      </c>
      <c r="G39" s="21">
        <v>5688</v>
      </c>
      <c r="H39" s="11">
        <f>G39/$B39</f>
        <v>5.941858165714538E-4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topLeftCell="B1" zoomScale="99" zoomScaleNormal="100" zoomScaleSheetLayoutView="99" workbookViewId="0">
      <selection activeCell="G29" sqref="G29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（6月22日公表時点）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283146603</v>
      </c>
      <c r="C7" s="32">
        <f>SUM(C8:C54)</f>
        <v>103679101</v>
      </c>
      <c r="D7" s="31">
        <f t="shared" ref="D7:D54" si="0">C7/U7</f>
        <v>0.81865909063541975</v>
      </c>
      <c r="E7" s="32">
        <f>SUM(E8:E54)</f>
        <v>102224190</v>
      </c>
      <c r="F7" s="31">
        <f t="shared" ref="F7:F54" si="1">E7/U7</f>
        <v>0.80717098835899792</v>
      </c>
      <c r="G7" s="32">
        <f>SUM(G8:G54)</f>
        <v>77097745</v>
      </c>
      <c r="H7" s="31">
        <f>G7/U7</f>
        <v>0.60877041952496758</v>
      </c>
      <c r="I7" s="32">
        <f t="shared" ref="I7:J7" si="2">SUM(I8:I54)</f>
        <v>1029575</v>
      </c>
      <c r="J7" s="32">
        <f t="shared" si="2"/>
        <v>5264630</v>
      </c>
      <c r="K7" s="32">
        <f t="shared" ref="K7:P7" si="3">SUM(K8:K54)</f>
        <v>23224553</v>
      </c>
      <c r="L7" s="32">
        <f t="shared" si="3"/>
        <v>25426483</v>
      </c>
      <c r="M7" s="32">
        <f t="shared" si="3"/>
        <v>13696731</v>
      </c>
      <c r="N7" s="32">
        <f t="shared" si="3"/>
        <v>6510517</v>
      </c>
      <c r="O7" s="32">
        <f t="shared" si="3"/>
        <v>1945256</v>
      </c>
      <c r="P7" s="63">
        <f t="shared" si="3"/>
        <v>145567</v>
      </c>
      <c r="Q7" s="64">
        <f>P7/U7</f>
        <v>1.1494095405642662E-3</v>
      </c>
      <c r="R7" s="63">
        <f t="shared" ref="R7:S7" si="4">SUM(R8:R54)</f>
        <v>5960</v>
      </c>
      <c r="S7" s="63">
        <f t="shared" si="4"/>
        <v>139607</v>
      </c>
      <c r="U7" s="1">
        <v>126645025</v>
      </c>
    </row>
    <row r="8" spans="1:21" x14ac:dyDescent="0.45">
      <c r="A8" s="33" t="s">
        <v>14</v>
      </c>
      <c r="B8" s="32">
        <f>C8+E8+G8+P8</f>
        <v>11879962</v>
      </c>
      <c r="C8" s="34">
        <f>SUM(一般接種!D7+一般接種!G7+一般接種!J7+一般接種!M7+医療従事者等!C5)</f>
        <v>4317655</v>
      </c>
      <c r="D8" s="30">
        <f t="shared" si="0"/>
        <v>0.82609201425859202</v>
      </c>
      <c r="E8" s="34">
        <f>SUM(一般接種!E7+一般接種!H7+一般接種!K7+一般接種!N7+医療従事者等!D5)</f>
        <v>4251713</v>
      </c>
      <c r="F8" s="31">
        <f t="shared" si="1"/>
        <v>0.81347540649251526</v>
      </c>
      <c r="G8" s="29">
        <f>SUM(I8:O8)</f>
        <v>3306705</v>
      </c>
      <c r="H8" s="31">
        <f t="shared" ref="H8:H54" si="5">G8/U8</f>
        <v>0.6326681020157835</v>
      </c>
      <c r="I8" s="35">
        <v>42000</v>
      </c>
      <c r="J8" s="35">
        <v>230435</v>
      </c>
      <c r="K8" s="35">
        <v>921145</v>
      </c>
      <c r="L8" s="35">
        <v>1073766</v>
      </c>
      <c r="M8" s="35">
        <v>653255</v>
      </c>
      <c r="N8" s="35">
        <v>303929</v>
      </c>
      <c r="O8" s="35">
        <v>82175</v>
      </c>
      <c r="P8" s="35">
        <f>SUM(R8:S8)</f>
        <v>3889</v>
      </c>
      <c r="Q8" s="65">
        <f t="shared" ref="Q8:Q54" si="6">P8/U8</f>
        <v>7.4407794125553445E-4</v>
      </c>
      <c r="R8" s="35">
        <v>126</v>
      </c>
      <c r="S8" s="35">
        <v>3763</v>
      </c>
      <c r="U8" s="1">
        <v>5226603</v>
      </c>
    </row>
    <row r="9" spans="1:21" x14ac:dyDescent="0.45">
      <c r="A9" s="33" t="s">
        <v>15</v>
      </c>
      <c r="B9" s="32">
        <f>C9+E9+G9+P9</f>
        <v>3020945</v>
      </c>
      <c r="C9" s="34">
        <f>SUM(一般接種!D8+一般接種!G8+一般接種!J8+一般接種!M8+医療従事者等!C6)</f>
        <v>1092808</v>
      </c>
      <c r="D9" s="30">
        <f t="shared" si="0"/>
        <v>0.86757302826657356</v>
      </c>
      <c r="E9" s="34">
        <f>SUM(一般接種!E8+一般接種!H8+一般接種!K8+一般接種!N8+医療従事者等!D6)</f>
        <v>1077530</v>
      </c>
      <c r="F9" s="31">
        <f t="shared" si="1"/>
        <v>0.85544392532638946</v>
      </c>
      <c r="G9" s="29">
        <f t="shared" ref="G9:G54" si="7">SUM(I9:O9)</f>
        <v>848759</v>
      </c>
      <c r="H9" s="31">
        <f t="shared" si="5"/>
        <v>0.6738241446791281</v>
      </c>
      <c r="I9" s="35">
        <v>10656</v>
      </c>
      <c r="J9" s="35">
        <v>43816</v>
      </c>
      <c r="K9" s="35">
        <v>228045</v>
      </c>
      <c r="L9" s="35">
        <v>263606</v>
      </c>
      <c r="M9" s="35">
        <v>181217</v>
      </c>
      <c r="N9" s="35">
        <v>91800</v>
      </c>
      <c r="O9" s="35">
        <v>29619</v>
      </c>
      <c r="P9" s="35">
        <f t="shared" ref="P9:P54" si="8">SUM(R9:S9)</f>
        <v>1848</v>
      </c>
      <c r="Q9" s="65">
        <f t="shared" si="6"/>
        <v>1.467114951790825E-3</v>
      </c>
      <c r="R9" s="35">
        <v>67</v>
      </c>
      <c r="S9" s="35">
        <v>1781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2935803</v>
      </c>
      <c r="C10" s="34">
        <f>SUM(一般接種!D9+一般接種!G9+一般接種!J9+一般接種!M9+医療従事者等!C7)</f>
        <v>1058624</v>
      </c>
      <c r="D10" s="30">
        <f t="shared" si="0"/>
        <v>0.86713962630127384</v>
      </c>
      <c r="E10" s="34">
        <f>SUM(一般接種!E9+一般接種!H9+一般接種!K9+一般接種!N9+医療従事者等!D7)</f>
        <v>1041888</v>
      </c>
      <c r="F10" s="31">
        <f t="shared" si="1"/>
        <v>0.85343084132589242</v>
      </c>
      <c r="G10" s="29">
        <f t="shared" si="7"/>
        <v>834446</v>
      </c>
      <c r="H10" s="31">
        <f t="shared" si="5"/>
        <v>0.68351104132212448</v>
      </c>
      <c r="I10" s="35">
        <v>10313</v>
      </c>
      <c r="J10" s="35">
        <v>47582</v>
      </c>
      <c r="K10" s="35">
        <v>220757</v>
      </c>
      <c r="L10" s="35">
        <v>256480</v>
      </c>
      <c r="M10" s="35">
        <v>168321</v>
      </c>
      <c r="N10" s="35">
        <v>106484</v>
      </c>
      <c r="O10" s="35">
        <v>24509</v>
      </c>
      <c r="P10" s="35">
        <f t="shared" si="8"/>
        <v>845</v>
      </c>
      <c r="Q10" s="65">
        <f t="shared" si="6"/>
        <v>6.9215602917048577E-4</v>
      </c>
      <c r="R10" s="35">
        <v>6</v>
      </c>
      <c r="S10" s="35">
        <v>839</v>
      </c>
      <c r="U10" s="1">
        <v>1220823</v>
      </c>
    </row>
    <row r="11" spans="1:21" x14ac:dyDescent="0.45">
      <c r="A11" s="33" t="s">
        <v>17</v>
      </c>
      <c r="B11" s="32">
        <f t="shared" si="9"/>
        <v>5290380</v>
      </c>
      <c r="C11" s="34">
        <f>SUM(一般接種!D10+一般接種!G10+一般接種!J10+一般接種!M10+医療従事者等!C8)</f>
        <v>1933231</v>
      </c>
      <c r="D11" s="30">
        <f t="shared" si="0"/>
        <v>0.84716928959780258</v>
      </c>
      <c r="E11" s="34">
        <f>SUM(一般接種!E10+一般接種!H10+一般接種!K10+一般接種!N10+医療従事者等!D8)</f>
        <v>1898030</v>
      </c>
      <c r="F11" s="31">
        <f t="shared" si="1"/>
        <v>0.83174371129746905</v>
      </c>
      <c r="G11" s="29">
        <f t="shared" si="7"/>
        <v>1457213</v>
      </c>
      <c r="H11" s="31">
        <f t="shared" si="5"/>
        <v>0.63857143921377357</v>
      </c>
      <c r="I11" s="35">
        <v>18708</v>
      </c>
      <c r="J11" s="35">
        <v>124767</v>
      </c>
      <c r="K11" s="35">
        <v>459392</v>
      </c>
      <c r="L11" s="35">
        <v>393264</v>
      </c>
      <c r="M11" s="35">
        <v>268976</v>
      </c>
      <c r="N11" s="35">
        <v>150039</v>
      </c>
      <c r="O11" s="35">
        <v>42067</v>
      </c>
      <c r="P11" s="35">
        <f t="shared" si="8"/>
        <v>1906</v>
      </c>
      <c r="Q11" s="65">
        <f t="shared" si="6"/>
        <v>8.3523627852719713E-4</v>
      </c>
      <c r="R11" s="35">
        <v>14</v>
      </c>
      <c r="S11" s="35">
        <v>1892</v>
      </c>
      <c r="U11" s="1">
        <v>2281989</v>
      </c>
    </row>
    <row r="12" spans="1:21" x14ac:dyDescent="0.45">
      <c r="A12" s="33" t="s">
        <v>18</v>
      </c>
      <c r="B12" s="32">
        <f t="shared" si="9"/>
        <v>2390006</v>
      </c>
      <c r="C12" s="34">
        <f>SUM(一般接種!D11+一般接種!G11+一般接種!J11+一般接種!M11+医療従事者等!C9)</f>
        <v>854738</v>
      </c>
      <c r="D12" s="30">
        <f t="shared" si="0"/>
        <v>0.88000469479701182</v>
      </c>
      <c r="E12" s="34">
        <f>SUM(一般接種!E11+一般接種!H11+一般接種!K11+一般接種!N11+医療従事者等!D9)</f>
        <v>843660</v>
      </c>
      <c r="F12" s="31">
        <f t="shared" si="1"/>
        <v>0.86859922082842578</v>
      </c>
      <c r="G12" s="29">
        <f t="shared" si="7"/>
        <v>691314</v>
      </c>
      <c r="H12" s="31">
        <f t="shared" si="5"/>
        <v>0.71174975908278493</v>
      </c>
      <c r="I12" s="35">
        <v>4872</v>
      </c>
      <c r="J12" s="35">
        <v>29624</v>
      </c>
      <c r="K12" s="35">
        <v>127313</v>
      </c>
      <c r="L12" s="35">
        <v>229156</v>
      </c>
      <c r="M12" s="35">
        <v>188958</v>
      </c>
      <c r="N12" s="35">
        <v>89677</v>
      </c>
      <c r="O12" s="35">
        <v>21714</v>
      </c>
      <c r="P12" s="35">
        <f t="shared" si="8"/>
        <v>294</v>
      </c>
      <c r="Q12" s="65">
        <f t="shared" si="6"/>
        <v>3.0269085997150177E-4</v>
      </c>
      <c r="R12" s="35">
        <v>3</v>
      </c>
      <c r="S12" s="35">
        <v>291</v>
      </c>
      <c r="U12" s="1">
        <v>971288</v>
      </c>
    </row>
    <row r="13" spans="1:21" x14ac:dyDescent="0.45">
      <c r="A13" s="33" t="s">
        <v>19</v>
      </c>
      <c r="B13" s="32">
        <f t="shared" si="9"/>
        <v>2600771</v>
      </c>
      <c r="C13" s="34">
        <f>SUM(一般接種!D12+一般接種!G12+一般接種!J12+一般接種!M12+医療従事者等!C10)</f>
        <v>933280</v>
      </c>
      <c r="D13" s="30">
        <f t="shared" si="0"/>
        <v>0.87258148662723622</v>
      </c>
      <c r="E13" s="34">
        <f>SUM(一般接種!E12+一般接種!H12+一般接種!K12+一般接種!N12+医療従事者等!D10)</f>
        <v>922955</v>
      </c>
      <c r="F13" s="31">
        <f t="shared" si="1"/>
        <v>0.86292800230374678</v>
      </c>
      <c r="G13" s="29">
        <f t="shared" si="7"/>
        <v>744027</v>
      </c>
      <c r="H13" s="31">
        <f t="shared" si="5"/>
        <v>0.69563709256686379</v>
      </c>
      <c r="I13" s="35">
        <v>9650</v>
      </c>
      <c r="J13" s="35">
        <v>34692</v>
      </c>
      <c r="K13" s="35">
        <v>192737</v>
      </c>
      <c r="L13" s="35">
        <v>270746</v>
      </c>
      <c r="M13" s="35">
        <v>142239</v>
      </c>
      <c r="N13" s="35">
        <v>76054</v>
      </c>
      <c r="O13" s="35">
        <v>17909</v>
      </c>
      <c r="P13" s="35">
        <f t="shared" si="8"/>
        <v>509</v>
      </c>
      <c r="Q13" s="65">
        <f t="shared" si="6"/>
        <v>4.7589574049938197E-4</v>
      </c>
      <c r="R13" s="35">
        <v>2</v>
      </c>
      <c r="S13" s="35">
        <v>507</v>
      </c>
      <c r="U13" s="1">
        <v>1069562</v>
      </c>
    </row>
    <row r="14" spans="1:21" x14ac:dyDescent="0.45">
      <c r="A14" s="33" t="s">
        <v>20</v>
      </c>
      <c r="B14" s="32">
        <f t="shared" si="9"/>
        <v>4428207</v>
      </c>
      <c r="C14" s="34">
        <f>SUM(一般接種!D13+一般接種!G13+一般接種!J13+一般接種!M13+医療従事者等!C11)</f>
        <v>1594779</v>
      </c>
      <c r="D14" s="30">
        <f t="shared" si="0"/>
        <v>0.85645997253577899</v>
      </c>
      <c r="E14" s="34">
        <f>SUM(一般接種!E13+一般接種!H13+一般接種!K13+一般接種!N13+医療従事者等!D11)</f>
        <v>1573458</v>
      </c>
      <c r="F14" s="31">
        <f t="shared" si="1"/>
        <v>0.84500974458918865</v>
      </c>
      <c r="G14" s="29">
        <f t="shared" si="7"/>
        <v>1257337</v>
      </c>
      <c r="H14" s="31">
        <f t="shared" si="5"/>
        <v>0.67524015082228861</v>
      </c>
      <c r="I14" s="35">
        <v>19031</v>
      </c>
      <c r="J14" s="35">
        <v>74962</v>
      </c>
      <c r="K14" s="35">
        <v>345429</v>
      </c>
      <c r="L14" s="35">
        <v>418606</v>
      </c>
      <c r="M14" s="35">
        <v>236373</v>
      </c>
      <c r="N14" s="35">
        <v>128271</v>
      </c>
      <c r="O14" s="35">
        <v>34665</v>
      </c>
      <c r="P14" s="35">
        <f t="shared" si="8"/>
        <v>2633</v>
      </c>
      <c r="Q14" s="65">
        <f t="shared" si="6"/>
        <v>1.4140260861766464E-3</v>
      </c>
      <c r="R14" s="35">
        <v>119</v>
      </c>
      <c r="S14" s="35">
        <v>2514</v>
      </c>
      <c r="U14" s="1">
        <v>1862059</v>
      </c>
    </row>
    <row r="15" spans="1:21" x14ac:dyDescent="0.45">
      <c r="A15" s="33" t="s">
        <v>21</v>
      </c>
      <c r="B15" s="32">
        <f t="shared" si="9"/>
        <v>6803334</v>
      </c>
      <c r="C15" s="34">
        <f>SUM(一般接種!D14+一般接種!G14+一般接種!J14+一般接種!M14+医療従事者等!C12)</f>
        <v>2472753</v>
      </c>
      <c r="D15" s="30">
        <f t="shared" si="0"/>
        <v>0.85042276045293919</v>
      </c>
      <c r="E15" s="34">
        <f>SUM(一般接種!E14+一般接種!H14+一般接種!K14+一般接種!N14+医療従事者等!D12)</f>
        <v>2437407</v>
      </c>
      <c r="F15" s="31">
        <f t="shared" si="1"/>
        <v>0.83826665634914499</v>
      </c>
      <c r="G15" s="29">
        <f t="shared" si="7"/>
        <v>1887504</v>
      </c>
      <c r="H15" s="31">
        <f t="shared" si="5"/>
        <v>0.6491454512626067</v>
      </c>
      <c r="I15" s="35">
        <v>21220</v>
      </c>
      <c r="J15" s="35">
        <v>141572</v>
      </c>
      <c r="K15" s="35">
        <v>553881</v>
      </c>
      <c r="L15" s="35">
        <v>592231</v>
      </c>
      <c r="M15" s="35">
        <v>346196</v>
      </c>
      <c r="N15" s="35">
        <v>180481</v>
      </c>
      <c r="O15" s="35">
        <v>51923</v>
      </c>
      <c r="P15" s="35">
        <f t="shared" si="8"/>
        <v>5670</v>
      </c>
      <c r="Q15" s="65">
        <f t="shared" si="6"/>
        <v>1.9500116072119476E-3</v>
      </c>
      <c r="R15" s="35">
        <v>83</v>
      </c>
      <c r="S15" s="35">
        <v>5587</v>
      </c>
      <c r="U15" s="1">
        <v>2907675</v>
      </c>
    </row>
    <row r="16" spans="1:21" x14ac:dyDescent="0.45">
      <c r="A16" s="36" t="s">
        <v>22</v>
      </c>
      <c r="B16" s="32">
        <f t="shared" si="9"/>
        <v>4493840</v>
      </c>
      <c r="C16" s="34">
        <f>SUM(一般接種!D15+一般接種!G15+一般接種!J15+一般接種!M15+医療従事者等!C13)</f>
        <v>1631136</v>
      </c>
      <c r="D16" s="30">
        <f t="shared" si="0"/>
        <v>0.83416956419680666</v>
      </c>
      <c r="E16" s="34">
        <f>SUM(一般接種!E15+一般接種!H15+一般接種!K15+一般接種!N15+医療従事者等!D13)</f>
        <v>1609453</v>
      </c>
      <c r="F16" s="31">
        <f t="shared" si="1"/>
        <v>0.82308079007835222</v>
      </c>
      <c r="G16" s="29">
        <f t="shared" si="7"/>
        <v>1250958</v>
      </c>
      <c r="H16" s="31">
        <f t="shared" si="5"/>
        <v>0.6397449934821553</v>
      </c>
      <c r="I16" s="35">
        <v>14814</v>
      </c>
      <c r="J16" s="35">
        <v>72185</v>
      </c>
      <c r="K16" s="35">
        <v>366873</v>
      </c>
      <c r="L16" s="35">
        <v>347550</v>
      </c>
      <c r="M16" s="35">
        <v>253433</v>
      </c>
      <c r="N16" s="35">
        <v>147417</v>
      </c>
      <c r="O16" s="35">
        <v>48686</v>
      </c>
      <c r="P16" s="35">
        <f t="shared" si="8"/>
        <v>2293</v>
      </c>
      <c r="Q16" s="65">
        <f t="shared" si="6"/>
        <v>1.1726494974688057E-3</v>
      </c>
      <c r="R16" s="35">
        <v>113</v>
      </c>
      <c r="S16" s="35">
        <v>2180</v>
      </c>
      <c r="U16" s="1">
        <v>1955401</v>
      </c>
    </row>
    <row r="17" spans="1:21" x14ac:dyDescent="0.45">
      <c r="A17" s="33" t="s">
        <v>23</v>
      </c>
      <c r="B17" s="32">
        <f t="shared" si="9"/>
        <v>4451834</v>
      </c>
      <c r="C17" s="34">
        <f>SUM(一般接種!D16+一般接種!G16+一般接種!J16+一般接種!M16+医療従事者等!C14)</f>
        <v>1612375</v>
      </c>
      <c r="D17" s="30">
        <f t="shared" si="0"/>
        <v>0.82343811682849866</v>
      </c>
      <c r="E17" s="34">
        <f>SUM(一般接種!E16+一般接種!H16+一般接種!K16+一般接種!N16+医療従事者等!D14)</f>
        <v>1587039</v>
      </c>
      <c r="F17" s="31">
        <f t="shared" si="1"/>
        <v>0.81049904984472199</v>
      </c>
      <c r="G17" s="29">
        <f t="shared" si="7"/>
        <v>1250620</v>
      </c>
      <c r="H17" s="31">
        <f t="shared" si="5"/>
        <v>0.63869024120819096</v>
      </c>
      <c r="I17" s="35">
        <v>16263</v>
      </c>
      <c r="J17" s="35">
        <v>71965</v>
      </c>
      <c r="K17" s="35">
        <v>402235</v>
      </c>
      <c r="L17" s="35">
        <v>435416</v>
      </c>
      <c r="M17" s="35">
        <v>217350</v>
      </c>
      <c r="N17" s="35">
        <v>78310</v>
      </c>
      <c r="O17" s="35">
        <v>29081</v>
      </c>
      <c r="P17" s="35">
        <f t="shared" si="8"/>
        <v>1800</v>
      </c>
      <c r="Q17" s="65">
        <f t="shared" si="6"/>
        <v>9.1925799537408951E-4</v>
      </c>
      <c r="R17" s="35">
        <v>51</v>
      </c>
      <c r="S17" s="35">
        <v>1749</v>
      </c>
      <c r="U17" s="1">
        <v>1958101</v>
      </c>
    </row>
    <row r="18" spans="1:21" x14ac:dyDescent="0.45">
      <c r="A18" s="33" t="s">
        <v>24</v>
      </c>
      <c r="B18" s="32">
        <f t="shared" si="9"/>
        <v>16672911</v>
      </c>
      <c r="C18" s="34">
        <f>SUM(一般接種!D17+一般接種!G17+一般接種!J17+一般接種!M17+医療従事者等!C15)</f>
        <v>6126383</v>
      </c>
      <c r="D18" s="30">
        <f t="shared" si="0"/>
        <v>0.82858392553002858</v>
      </c>
      <c r="E18" s="34">
        <f>SUM(一般接種!E17+一般接種!H17+一般接種!K17+一般接種!N17+医療従事者等!D15)</f>
        <v>6036639</v>
      </c>
      <c r="F18" s="31">
        <f t="shared" si="1"/>
        <v>0.81644618686550718</v>
      </c>
      <c r="G18" s="29">
        <f t="shared" si="7"/>
        <v>4503062</v>
      </c>
      <c r="H18" s="31">
        <f t="shared" si="5"/>
        <v>0.60903224445241211</v>
      </c>
      <c r="I18" s="35">
        <v>49346</v>
      </c>
      <c r="J18" s="35">
        <v>269409</v>
      </c>
      <c r="K18" s="35">
        <v>1313840</v>
      </c>
      <c r="L18" s="35">
        <v>1414442</v>
      </c>
      <c r="M18" s="35">
        <v>835679</v>
      </c>
      <c r="N18" s="35">
        <v>474211</v>
      </c>
      <c r="O18" s="35">
        <v>146135</v>
      </c>
      <c r="P18" s="35">
        <f t="shared" si="8"/>
        <v>6827</v>
      </c>
      <c r="Q18" s="65">
        <f t="shared" si="6"/>
        <v>9.2334130262399612E-4</v>
      </c>
      <c r="R18" s="35">
        <v>208</v>
      </c>
      <c r="S18" s="35">
        <v>6619</v>
      </c>
      <c r="U18" s="1">
        <v>7393799</v>
      </c>
    </row>
    <row r="19" spans="1:21" x14ac:dyDescent="0.45">
      <c r="A19" s="33" t="s">
        <v>25</v>
      </c>
      <c r="B19" s="32">
        <f t="shared" si="9"/>
        <v>14332258</v>
      </c>
      <c r="C19" s="34">
        <f>SUM(一般接種!D18+一般接種!G18+一般接種!J18+一般接種!M18+医療従事者等!C16)</f>
        <v>5228350</v>
      </c>
      <c r="D19" s="30">
        <f t="shared" si="0"/>
        <v>0.82689218794184682</v>
      </c>
      <c r="E19" s="34">
        <f>SUM(一般接種!E18+一般接種!H18+一般接種!K18+一般接種!N18+医療従事者等!D16)</f>
        <v>5161385</v>
      </c>
      <c r="F19" s="31">
        <f t="shared" si="1"/>
        <v>0.81630130642750187</v>
      </c>
      <c r="G19" s="29">
        <f t="shared" si="7"/>
        <v>3934302</v>
      </c>
      <c r="H19" s="31">
        <f t="shared" si="5"/>
        <v>0.62223140929815024</v>
      </c>
      <c r="I19" s="35">
        <v>43010</v>
      </c>
      <c r="J19" s="35">
        <v>212988</v>
      </c>
      <c r="K19" s="35">
        <v>1087002</v>
      </c>
      <c r="L19" s="35">
        <v>1320978</v>
      </c>
      <c r="M19" s="35">
        <v>753544</v>
      </c>
      <c r="N19" s="35">
        <v>393186</v>
      </c>
      <c r="O19" s="35">
        <v>123594</v>
      </c>
      <c r="P19" s="35">
        <f t="shared" si="8"/>
        <v>8221</v>
      </c>
      <c r="Q19" s="65">
        <f t="shared" si="6"/>
        <v>1.3001961760536159E-3</v>
      </c>
      <c r="R19" s="35">
        <v>202</v>
      </c>
      <c r="S19" s="35">
        <v>8019</v>
      </c>
      <c r="U19" s="1">
        <v>6322892</v>
      </c>
    </row>
    <row r="20" spans="1:21" x14ac:dyDescent="0.45">
      <c r="A20" s="33" t="s">
        <v>26</v>
      </c>
      <c r="B20" s="32">
        <f t="shared" si="9"/>
        <v>30675748</v>
      </c>
      <c r="C20" s="34">
        <f>SUM(一般接種!D19+一般接種!G19+一般接種!J19+一般接種!M19+医療従事者等!C17)</f>
        <v>11292779</v>
      </c>
      <c r="D20" s="30">
        <f t="shared" si="0"/>
        <v>0.81575602226892097</v>
      </c>
      <c r="E20" s="34">
        <f>SUM(一般接種!E19+一般接種!H19+一般接種!K19+一般接種!N19+医療従事者等!D17)</f>
        <v>11145308</v>
      </c>
      <c r="F20" s="31">
        <f t="shared" si="1"/>
        <v>0.80510316557527462</v>
      </c>
      <c r="G20" s="29">
        <f t="shared" si="7"/>
        <v>8211874</v>
      </c>
      <c r="H20" s="31">
        <f t="shared" si="5"/>
        <v>0.59320081174116424</v>
      </c>
      <c r="I20" s="35">
        <v>103030</v>
      </c>
      <c r="J20" s="35">
        <v>608313</v>
      </c>
      <c r="K20" s="35">
        <v>2634003</v>
      </c>
      <c r="L20" s="35">
        <v>2932116</v>
      </c>
      <c r="M20" s="35">
        <v>1263337</v>
      </c>
      <c r="N20" s="35">
        <v>509573</v>
      </c>
      <c r="O20" s="35">
        <v>161502</v>
      </c>
      <c r="P20" s="35">
        <f t="shared" si="8"/>
        <v>25787</v>
      </c>
      <c r="Q20" s="65">
        <f t="shared" si="6"/>
        <v>1.8627744814849088E-3</v>
      </c>
      <c r="R20" s="35">
        <v>1260</v>
      </c>
      <c r="S20" s="35">
        <v>24527</v>
      </c>
      <c r="U20" s="1">
        <v>13843329</v>
      </c>
    </row>
    <row r="21" spans="1:21" x14ac:dyDescent="0.45">
      <c r="A21" s="33" t="s">
        <v>27</v>
      </c>
      <c r="B21" s="32">
        <f t="shared" si="9"/>
        <v>20700887</v>
      </c>
      <c r="C21" s="34">
        <f>SUM(一般接種!D20+一般接種!G20+一般接種!J20+一般接種!M20+医療従事者等!C18)</f>
        <v>7605238</v>
      </c>
      <c r="D21" s="30">
        <f t="shared" si="0"/>
        <v>0.82484469435932339</v>
      </c>
      <c r="E21" s="34">
        <f>SUM(一般接種!E20+一般接種!H20+一般接種!K20+一般接種!N20+医療従事者等!D18)</f>
        <v>7512120</v>
      </c>
      <c r="F21" s="31">
        <f t="shared" si="1"/>
        <v>0.81474535384567326</v>
      </c>
      <c r="G21" s="29">
        <f t="shared" si="7"/>
        <v>5573890</v>
      </c>
      <c r="H21" s="31">
        <f t="shared" si="5"/>
        <v>0.60452987709819062</v>
      </c>
      <c r="I21" s="35">
        <v>51120</v>
      </c>
      <c r="J21" s="35">
        <v>303257</v>
      </c>
      <c r="K21" s="35">
        <v>1452843</v>
      </c>
      <c r="L21" s="35">
        <v>2050281</v>
      </c>
      <c r="M21" s="35">
        <v>1097529</v>
      </c>
      <c r="N21" s="35">
        <v>474911</v>
      </c>
      <c r="O21" s="35">
        <v>143949</v>
      </c>
      <c r="P21" s="35">
        <f t="shared" si="8"/>
        <v>9639</v>
      </c>
      <c r="Q21" s="65">
        <f t="shared" si="6"/>
        <v>1.0454213278965785E-3</v>
      </c>
      <c r="R21" s="35">
        <v>551</v>
      </c>
      <c r="S21" s="35">
        <v>9088</v>
      </c>
      <c r="U21" s="1">
        <v>9220206</v>
      </c>
    </row>
    <row r="22" spans="1:21" x14ac:dyDescent="0.45">
      <c r="A22" s="33" t="s">
        <v>28</v>
      </c>
      <c r="B22" s="32">
        <f t="shared" si="9"/>
        <v>5305865</v>
      </c>
      <c r="C22" s="34">
        <f>SUM(一般接種!D21+一般接種!G21+一般接種!J21+一般接種!M21+医療従事者等!C19)</f>
        <v>1900766</v>
      </c>
      <c r="D22" s="30">
        <f t="shared" si="0"/>
        <v>0.85884164552809672</v>
      </c>
      <c r="E22" s="34">
        <f>SUM(一般接種!E21+一般接種!H21+一般接種!K21+一般接種!N21+医療従事者等!D19)</f>
        <v>1866683</v>
      </c>
      <c r="F22" s="31">
        <f t="shared" si="1"/>
        <v>0.84344159112659012</v>
      </c>
      <c r="G22" s="29">
        <f t="shared" si="7"/>
        <v>1537019</v>
      </c>
      <c r="H22" s="31">
        <f t="shared" si="5"/>
        <v>0.69448628982628569</v>
      </c>
      <c r="I22" s="35">
        <v>16811</v>
      </c>
      <c r="J22" s="35">
        <v>64987</v>
      </c>
      <c r="K22" s="35">
        <v>344010</v>
      </c>
      <c r="L22" s="35">
        <v>567905</v>
      </c>
      <c r="M22" s="35">
        <v>356153</v>
      </c>
      <c r="N22" s="35">
        <v>149732</v>
      </c>
      <c r="O22" s="35">
        <v>37421</v>
      </c>
      <c r="P22" s="35">
        <f t="shared" si="8"/>
        <v>1397</v>
      </c>
      <c r="Q22" s="65">
        <f t="shared" si="6"/>
        <v>6.3122013904012972E-4</v>
      </c>
      <c r="R22" s="35">
        <v>8</v>
      </c>
      <c r="S22" s="35">
        <v>1389</v>
      </c>
      <c r="U22" s="1">
        <v>2213174</v>
      </c>
    </row>
    <row r="23" spans="1:21" x14ac:dyDescent="0.45">
      <c r="A23" s="33" t="s">
        <v>29</v>
      </c>
      <c r="B23" s="32">
        <f t="shared" si="9"/>
        <v>2472658</v>
      </c>
      <c r="C23" s="34">
        <f>SUM(一般接種!D22+一般接種!G22+一般接種!J22+一般接種!M22+医療従事者等!C20)</f>
        <v>896830</v>
      </c>
      <c r="D23" s="30">
        <f t="shared" si="0"/>
        <v>0.8560200978548671</v>
      </c>
      <c r="E23" s="34">
        <f>SUM(一般接種!E22+一般接種!H22+一般接種!K22+一般接種!N22+医療従事者等!D20)</f>
        <v>888616</v>
      </c>
      <c r="F23" s="31">
        <f t="shared" si="1"/>
        <v>0.84817987274667506</v>
      </c>
      <c r="G23" s="29">
        <f t="shared" si="7"/>
        <v>686403</v>
      </c>
      <c r="H23" s="31">
        <f t="shared" si="5"/>
        <v>0.65516849707065361</v>
      </c>
      <c r="I23" s="35">
        <v>10201</v>
      </c>
      <c r="J23" s="35">
        <v>39144</v>
      </c>
      <c r="K23" s="35">
        <v>212812</v>
      </c>
      <c r="L23" s="35">
        <v>219417</v>
      </c>
      <c r="M23" s="35">
        <v>127428</v>
      </c>
      <c r="N23" s="35">
        <v>62645</v>
      </c>
      <c r="O23" s="35">
        <v>14756</v>
      </c>
      <c r="P23" s="35">
        <f t="shared" si="8"/>
        <v>809</v>
      </c>
      <c r="Q23" s="65">
        <f t="shared" si="6"/>
        <v>7.7218676802135019E-4</v>
      </c>
      <c r="R23" s="35">
        <v>76</v>
      </c>
      <c r="S23" s="35">
        <v>733</v>
      </c>
      <c r="U23" s="1">
        <v>1047674</v>
      </c>
    </row>
    <row r="24" spans="1:21" x14ac:dyDescent="0.45">
      <c r="A24" s="33" t="s">
        <v>30</v>
      </c>
      <c r="B24" s="32">
        <f t="shared" si="9"/>
        <v>2567859</v>
      </c>
      <c r="C24" s="34">
        <f>SUM(一般接種!D23+一般接種!G23+一般接種!J23+一般接種!M23+医療従事者等!C21)</f>
        <v>937719</v>
      </c>
      <c r="D24" s="30">
        <f t="shared" si="0"/>
        <v>0.82789390600500068</v>
      </c>
      <c r="E24" s="34">
        <f>SUM(一般接種!E23+一般接種!H23+一般接種!K23+一般接種!N23+医療従事者等!D21)</f>
        <v>925749</v>
      </c>
      <c r="F24" s="31">
        <f t="shared" si="1"/>
        <v>0.81732582531677755</v>
      </c>
      <c r="G24" s="29">
        <f t="shared" si="7"/>
        <v>703025</v>
      </c>
      <c r="H24" s="31">
        <f t="shared" si="5"/>
        <v>0.62068712830727069</v>
      </c>
      <c r="I24" s="35">
        <v>9285</v>
      </c>
      <c r="J24" s="35">
        <v>55376</v>
      </c>
      <c r="K24" s="35">
        <v>204614</v>
      </c>
      <c r="L24" s="35">
        <v>215401</v>
      </c>
      <c r="M24" s="35">
        <v>130666</v>
      </c>
      <c r="N24" s="35">
        <v>67603</v>
      </c>
      <c r="O24" s="35">
        <v>20080</v>
      </c>
      <c r="P24" s="35">
        <f t="shared" si="8"/>
        <v>1366</v>
      </c>
      <c r="Q24" s="65">
        <f t="shared" si="6"/>
        <v>1.2060148888983064E-3</v>
      </c>
      <c r="R24" s="35">
        <v>38</v>
      </c>
      <c r="S24" s="35">
        <v>1328</v>
      </c>
      <c r="U24" s="1">
        <v>1132656</v>
      </c>
    </row>
    <row r="25" spans="1:21" x14ac:dyDescent="0.45">
      <c r="A25" s="33" t="s">
        <v>31</v>
      </c>
      <c r="B25" s="32">
        <f t="shared" si="9"/>
        <v>1781754</v>
      </c>
      <c r="C25" s="34">
        <f>SUM(一般接種!D24+一般接種!G24+一般接種!J24+一般接種!M24+医療従事者等!C22)</f>
        <v>647809</v>
      </c>
      <c r="D25" s="30">
        <f t="shared" si="0"/>
        <v>0.83633258153096568</v>
      </c>
      <c r="E25" s="34">
        <f>SUM(一般接種!E24+一般接種!H24+一般接種!K24+一般接種!N24+医療従事者等!D22)</f>
        <v>641074</v>
      </c>
      <c r="F25" s="31">
        <f t="shared" si="1"/>
        <v>0.82763758047878666</v>
      </c>
      <c r="G25" s="29">
        <f t="shared" si="7"/>
        <v>491793</v>
      </c>
      <c r="H25" s="31">
        <f t="shared" si="5"/>
        <v>0.63491323718697679</v>
      </c>
      <c r="I25" s="35">
        <v>7666</v>
      </c>
      <c r="J25" s="35">
        <v>32336</v>
      </c>
      <c r="K25" s="35">
        <v>143712</v>
      </c>
      <c r="L25" s="35">
        <v>172100</v>
      </c>
      <c r="M25" s="35">
        <v>91958</v>
      </c>
      <c r="N25" s="35">
        <v>34490</v>
      </c>
      <c r="O25" s="35">
        <v>9531</v>
      </c>
      <c r="P25" s="35">
        <f t="shared" si="8"/>
        <v>1078</v>
      </c>
      <c r="Q25" s="65">
        <f t="shared" si="6"/>
        <v>1.3917165752411298E-3</v>
      </c>
      <c r="R25" s="35">
        <v>145</v>
      </c>
      <c r="S25" s="35">
        <v>933</v>
      </c>
      <c r="U25" s="1">
        <v>774583</v>
      </c>
    </row>
    <row r="26" spans="1:21" x14ac:dyDescent="0.45">
      <c r="A26" s="33" t="s">
        <v>32</v>
      </c>
      <c r="B26" s="32">
        <f t="shared" si="9"/>
        <v>1874550</v>
      </c>
      <c r="C26" s="34">
        <f>SUM(一般接種!D25+一般接種!G25+一般接種!J25+一般接種!M25+医療従事者等!C23)</f>
        <v>681736</v>
      </c>
      <c r="D26" s="30">
        <f t="shared" si="0"/>
        <v>0.83037575045950229</v>
      </c>
      <c r="E26" s="34">
        <f>SUM(一般接種!E25+一般接種!H25+一般接種!K25+一般接種!N25+医療従事者等!D23)</f>
        <v>673451</v>
      </c>
      <c r="F26" s="31">
        <f t="shared" si="1"/>
        <v>0.82028436157501183</v>
      </c>
      <c r="G26" s="29">
        <f t="shared" si="7"/>
        <v>517178</v>
      </c>
      <c r="H26" s="31">
        <f t="shared" si="5"/>
        <v>0.62993896445419406</v>
      </c>
      <c r="I26" s="35">
        <v>6294</v>
      </c>
      <c r="J26" s="35">
        <v>37872</v>
      </c>
      <c r="K26" s="35">
        <v>168856</v>
      </c>
      <c r="L26" s="35">
        <v>164905</v>
      </c>
      <c r="M26" s="35">
        <v>96225</v>
      </c>
      <c r="N26" s="35">
        <v>34576</v>
      </c>
      <c r="O26" s="35">
        <v>8450</v>
      </c>
      <c r="P26" s="35">
        <f t="shared" si="8"/>
        <v>2185</v>
      </c>
      <c r="Q26" s="65">
        <f t="shared" si="6"/>
        <v>2.66139827551136E-3</v>
      </c>
      <c r="R26" s="35">
        <v>114</v>
      </c>
      <c r="S26" s="35">
        <v>2071</v>
      </c>
      <c r="U26" s="1">
        <v>820997</v>
      </c>
    </row>
    <row r="27" spans="1:21" x14ac:dyDescent="0.45">
      <c r="A27" s="33" t="s">
        <v>33</v>
      </c>
      <c r="B27" s="32">
        <f t="shared" si="9"/>
        <v>4803173</v>
      </c>
      <c r="C27" s="34">
        <f>SUM(一般接種!D26+一般接種!G26+一般接種!J26+一般接種!M26+医療従事者等!C24)</f>
        <v>1730099</v>
      </c>
      <c r="D27" s="30">
        <f t="shared" si="0"/>
        <v>0.83509586400204272</v>
      </c>
      <c r="E27" s="34">
        <f>SUM(一般接種!E26+一般接種!H26+一般接種!K26+一般接種!N26+医療従事者等!D24)</f>
        <v>1706716</v>
      </c>
      <c r="F27" s="31">
        <f t="shared" si="1"/>
        <v>0.82380919971984856</v>
      </c>
      <c r="G27" s="29">
        <f t="shared" si="7"/>
        <v>1365336</v>
      </c>
      <c r="H27" s="31">
        <f t="shared" si="5"/>
        <v>0.65902959690346796</v>
      </c>
      <c r="I27" s="35">
        <v>14312</v>
      </c>
      <c r="J27" s="35">
        <v>69262</v>
      </c>
      <c r="K27" s="35">
        <v>457126</v>
      </c>
      <c r="L27" s="35">
        <v>432605</v>
      </c>
      <c r="M27" s="35">
        <v>235159</v>
      </c>
      <c r="N27" s="35">
        <v>122182</v>
      </c>
      <c r="O27" s="35">
        <v>34690</v>
      </c>
      <c r="P27" s="35">
        <f t="shared" si="8"/>
        <v>1022</v>
      </c>
      <c r="Q27" s="65">
        <f t="shared" si="6"/>
        <v>4.9330585880350648E-4</v>
      </c>
      <c r="R27" s="35">
        <v>10</v>
      </c>
      <c r="S27" s="35">
        <v>1012</v>
      </c>
      <c r="U27" s="1">
        <v>2071737</v>
      </c>
    </row>
    <row r="28" spans="1:21" x14ac:dyDescent="0.45">
      <c r="A28" s="33" t="s">
        <v>34</v>
      </c>
      <c r="B28" s="32">
        <f t="shared" si="9"/>
        <v>4614481</v>
      </c>
      <c r="C28" s="34">
        <f>SUM(一般接種!D27+一般接種!G27+一般接種!J27+一般接種!M27+医療従事者等!C25)</f>
        <v>1668861</v>
      </c>
      <c r="D28" s="30">
        <f t="shared" si="0"/>
        <v>0.82748336342238737</v>
      </c>
      <c r="E28" s="34">
        <f>SUM(一般接種!E27+一般接種!H27+一般接種!K27+一般接種!N27+医療従事者等!D25)</f>
        <v>1654677</v>
      </c>
      <c r="F28" s="31">
        <f t="shared" si="1"/>
        <v>0.82045040859464369</v>
      </c>
      <c r="G28" s="29">
        <f t="shared" si="7"/>
        <v>1289271</v>
      </c>
      <c r="H28" s="31">
        <f t="shared" si="5"/>
        <v>0.63926852113084598</v>
      </c>
      <c r="I28" s="35">
        <v>15476</v>
      </c>
      <c r="J28" s="35">
        <v>85185</v>
      </c>
      <c r="K28" s="35">
        <v>466682</v>
      </c>
      <c r="L28" s="35">
        <v>403318</v>
      </c>
      <c r="M28" s="35">
        <v>191815</v>
      </c>
      <c r="N28" s="35">
        <v>97557</v>
      </c>
      <c r="O28" s="35">
        <v>29238</v>
      </c>
      <c r="P28" s="35">
        <f t="shared" si="8"/>
        <v>1672</v>
      </c>
      <c r="Q28" s="65">
        <f t="shared" si="6"/>
        <v>8.290397963894127E-4</v>
      </c>
      <c r="R28" s="35">
        <v>35</v>
      </c>
      <c r="S28" s="35">
        <v>1637</v>
      </c>
      <c r="U28" s="1">
        <v>2016791</v>
      </c>
    </row>
    <row r="29" spans="1:21" x14ac:dyDescent="0.45">
      <c r="A29" s="33" t="s">
        <v>35</v>
      </c>
      <c r="B29" s="32">
        <f t="shared" si="9"/>
        <v>8558382</v>
      </c>
      <c r="C29" s="34">
        <f>SUM(一般接種!D28+一般接種!G28+一般接種!J28+一般接種!M28+医療従事者等!C26)</f>
        <v>3137096</v>
      </c>
      <c r="D29" s="30">
        <f t="shared" si="0"/>
        <v>0.85102407317986251</v>
      </c>
      <c r="E29" s="34">
        <f>SUM(一般接種!E28+一般接種!H28+一般接種!K28+一般接種!N28+医療従事者等!D26)</f>
        <v>3101452</v>
      </c>
      <c r="F29" s="31">
        <f t="shared" si="1"/>
        <v>0.84135465214065208</v>
      </c>
      <c r="G29" s="29">
        <f t="shared" si="7"/>
        <v>2317518</v>
      </c>
      <c r="H29" s="31">
        <f t="shared" si="5"/>
        <v>0.62869086825128995</v>
      </c>
      <c r="I29" s="35">
        <v>23539</v>
      </c>
      <c r="J29" s="35">
        <v>115466</v>
      </c>
      <c r="K29" s="35">
        <v>654673</v>
      </c>
      <c r="L29" s="35">
        <v>754876</v>
      </c>
      <c r="M29" s="35">
        <v>452560</v>
      </c>
      <c r="N29" s="35">
        <v>251023</v>
      </c>
      <c r="O29" s="35">
        <v>65381</v>
      </c>
      <c r="P29" s="35">
        <f t="shared" si="8"/>
        <v>2316</v>
      </c>
      <c r="Q29" s="65">
        <f t="shared" si="6"/>
        <v>6.2827906875803662E-4</v>
      </c>
      <c r="R29" s="35">
        <v>23</v>
      </c>
      <c r="S29" s="35">
        <v>2293</v>
      </c>
      <c r="U29" s="1">
        <v>3686260</v>
      </c>
    </row>
    <row r="30" spans="1:21" x14ac:dyDescent="0.45">
      <c r="A30" s="33" t="s">
        <v>36</v>
      </c>
      <c r="B30" s="32">
        <f t="shared" si="9"/>
        <v>16295361</v>
      </c>
      <c r="C30" s="34">
        <f>SUM(一般接種!D29+一般接種!G29+一般接種!J29+一般接種!M29+医療従事者等!C27)</f>
        <v>6009939</v>
      </c>
      <c r="D30" s="30">
        <f t="shared" si="0"/>
        <v>0.7950914708441893</v>
      </c>
      <c r="E30" s="34">
        <f>SUM(一般接種!E29+一般接種!H29+一般接種!K29+一般接種!N29+医療従事者等!D27)</f>
        <v>5903444</v>
      </c>
      <c r="F30" s="31">
        <f t="shared" si="1"/>
        <v>0.78100259803074612</v>
      </c>
      <c r="G30" s="29">
        <f t="shared" si="7"/>
        <v>4374607</v>
      </c>
      <c r="H30" s="31">
        <f t="shared" si="5"/>
        <v>0.57874343050658028</v>
      </c>
      <c r="I30" s="35">
        <v>43117</v>
      </c>
      <c r="J30" s="35">
        <v>374509</v>
      </c>
      <c r="K30" s="35">
        <v>1354470</v>
      </c>
      <c r="L30" s="35">
        <v>1359811</v>
      </c>
      <c r="M30" s="35">
        <v>759242</v>
      </c>
      <c r="N30" s="35">
        <v>368614</v>
      </c>
      <c r="O30" s="35">
        <v>114844</v>
      </c>
      <c r="P30" s="35">
        <f t="shared" si="8"/>
        <v>7371</v>
      </c>
      <c r="Q30" s="65">
        <f t="shared" si="6"/>
        <v>9.7515452845569977E-4</v>
      </c>
      <c r="R30" s="35">
        <v>59</v>
      </c>
      <c r="S30" s="35">
        <v>7312</v>
      </c>
      <c r="U30" s="1">
        <v>7558802</v>
      </c>
    </row>
    <row r="31" spans="1:21" x14ac:dyDescent="0.45">
      <c r="A31" s="33" t="s">
        <v>37</v>
      </c>
      <c r="B31" s="32">
        <f t="shared" si="9"/>
        <v>4050490</v>
      </c>
      <c r="C31" s="34">
        <f>SUM(一般接種!D30+一般接種!G30+一般接種!J30+一般接種!M30+医療従事者等!C28)</f>
        <v>1480210</v>
      </c>
      <c r="D31" s="30">
        <f t="shared" si="0"/>
        <v>0.82208449940768324</v>
      </c>
      <c r="E31" s="34">
        <f>SUM(一般接種!E30+一般接種!H30+一般接種!K30+一般接種!N30+医療従事者等!D28)</f>
        <v>1463761</v>
      </c>
      <c r="F31" s="31">
        <f t="shared" si="1"/>
        <v>0.81294899300605317</v>
      </c>
      <c r="G31" s="29">
        <f t="shared" si="7"/>
        <v>1105568</v>
      </c>
      <c r="H31" s="31">
        <f t="shared" si="5"/>
        <v>0.61401444108684144</v>
      </c>
      <c r="I31" s="35">
        <v>16813</v>
      </c>
      <c r="J31" s="35">
        <v>67435</v>
      </c>
      <c r="K31" s="35">
        <v>346944</v>
      </c>
      <c r="L31" s="35">
        <v>353656</v>
      </c>
      <c r="M31" s="35">
        <v>196507</v>
      </c>
      <c r="N31" s="35">
        <v>97999</v>
      </c>
      <c r="O31" s="35">
        <v>26214</v>
      </c>
      <c r="P31" s="35">
        <f t="shared" si="8"/>
        <v>951</v>
      </c>
      <c r="Q31" s="65">
        <f t="shared" si="6"/>
        <v>5.2816989409388312E-4</v>
      </c>
      <c r="R31" s="35">
        <v>76</v>
      </c>
      <c r="S31" s="35">
        <v>875</v>
      </c>
      <c r="U31" s="1">
        <v>1800557</v>
      </c>
    </row>
    <row r="32" spans="1:21" x14ac:dyDescent="0.45">
      <c r="A32" s="33" t="s">
        <v>38</v>
      </c>
      <c r="B32" s="32">
        <f t="shared" si="9"/>
        <v>3150715</v>
      </c>
      <c r="C32" s="34">
        <f>SUM(一般接種!D31+一般接種!G31+一般接種!J31+一般接種!M31+医療従事者等!C29)</f>
        <v>1157333</v>
      </c>
      <c r="D32" s="30">
        <f t="shared" si="0"/>
        <v>0.81568785270815725</v>
      </c>
      <c r="E32" s="34">
        <f>SUM(一般接種!E31+一般接種!H31+一般接種!K31+一般接種!N31+医療従事者等!D29)</f>
        <v>1145150</v>
      </c>
      <c r="F32" s="31">
        <f t="shared" si="1"/>
        <v>0.80710127899986117</v>
      </c>
      <c r="G32" s="29">
        <f t="shared" si="7"/>
        <v>847120</v>
      </c>
      <c r="H32" s="31">
        <f t="shared" si="5"/>
        <v>0.59704984977196207</v>
      </c>
      <c r="I32" s="35">
        <v>8730</v>
      </c>
      <c r="J32" s="35">
        <v>52846</v>
      </c>
      <c r="K32" s="35">
        <v>238459</v>
      </c>
      <c r="L32" s="35">
        <v>285833</v>
      </c>
      <c r="M32" s="35">
        <v>160956</v>
      </c>
      <c r="N32" s="35">
        <v>83037</v>
      </c>
      <c r="O32" s="35">
        <v>17259</v>
      </c>
      <c r="P32" s="35">
        <f t="shared" si="8"/>
        <v>1112</v>
      </c>
      <c r="Q32" s="65">
        <f t="shared" si="6"/>
        <v>7.8373717176600936E-4</v>
      </c>
      <c r="R32" s="35">
        <v>9</v>
      </c>
      <c r="S32" s="35">
        <v>1103</v>
      </c>
      <c r="U32" s="1">
        <v>1418843</v>
      </c>
    </row>
    <row r="33" spans="1:21" x14ac:dyDescent="0.45">
      <c r="A33" s="33" t="s">
        <v>39</v>
      </c>
      <c r="B33" s="32">
        <f t="shared" si="9"/>
        <v>5483857</v>
      </c>
      <c r="C33" s="34">
        <f>SUM(一般接種!D32+一般接種!G32+一般接種!J32+一般接種!M32+医療従事者等!C30)</f>
        <v>2028897</v>
      </c>
      <c r="D33" s="30">
        <f t="shared" si="0"/>
        <v>0.80176381186322931</v>
      </c>
      <c r="E33" s="34">
        <f>SUM(一般接種!E32+一般接種!H32+一般接種!K32+一般接種!N32+医療従事者等!D30)</f>
        <v>1996851</v>
      </c>
      <c r="F33" s="31">
        <f t="shared" si="1"/>
        <v>0.78910012163402143</v>
      </c>
      <c r="G33" s="29">
        <f t="shared" si="7"/>
        <v>1456315</v>
      </c>
      <c r="H33" s="31">
        <f t="shared" si="5"/>
        <v>0.57549528915149406</v>
      </c>
      <c r="I33" s="35">
        <v>25954</v>
      </c>
      <c r="J33" s="35">
        <v>96005</v>
      </c>
      <c r="K33" s="35">
        <v>450046</v>
      </c>
      <c r="L33" s="35">
        <v>474586</v>
      </c>
      <c r="M33" s="35">
        <v>250660</v>
      </c>
      <c r="N33" s="35">
        <v>124534</v>
      </c>
      <c r="O33" s="35">
        <v>34530</v>
      </c>
      <c r="P33" s="35">
        <f t="shared" si="8"/>
        <v>1794</v>
      </c>
      <c r="Q33" s="65">
        <f t="shared" si="6"/>
        <v>7.0893903361414273E-4</v>
      </c>
      <c r="R33" s="35">
        <v>10</v>
      </c>
      <c r="S33" s="35">
        <v>1784</v>
      </c>
      <c r="U33" s="1">
        <v>2530542</v>
      </c>
    </row>
    <row r="34" spans="1:21" x14ac:dyDescent="0.45">
      <c r="A34" s="33" t="s">
        <v>40</v>
      </c>
      <c r="B34" s="32">
        <f t="shared" si="9"/>
        <v>18501789</v>
      </c>
      <c r="C34" s="34">
        <f>SUM(一般接種!D33+一般接種!G33+一般接種!J33+一般接種!M33+医療従事者等!C31)</f>
        <v>6900920</v>
      </c>
      <c r="D34" s="30">
        <f t="shared" si="0"/>
        <v>0.78069024406440579</v>
      </c>
      <c r="E34" s="34">
        <f>SUM(一般接種!E33+一般接種!H33+一般接種!K33+一般接種!N33+医療従事者等!D31)</f>
        <v>6810606</v>
      </c>
      <c r="F34" s="31">
        <f t="shared" si="1"/>
        <v>0.77047316305166658</v>
      </c>
      <c r="G34" s="29">
        <f t="shared" si="7"/>
        <v>4782002</v>
      </c>
      <c r="H34" s="31">
        <f t="shared" si="5"/>
        <v>0.5409803777607155</v>
      </c>
      <c r="I34" s="35">
        <v>64936</v>
      </c>
      <c r="J34" s="35">
        <v>371845</v>
      </c>
      <c r="K34" s="35">
        <v>1520180</v>
      </c>
      <c r="L34" s="35">
        <v>1553352</v>
      </c>
      <c r="M34" s="35">
        <v>767339</v>
      </c>
      <c r="N34" s="35">
        <v>366461</v>
      </c>
      <c r="O34" s="35">
        <v>137889</v>
      </c>
      <c r="P34" s="35">
        <f t="shared" si="8"/>
        <v>8261</v>
      </c>
      <c r="Q34" s="65">
        <f t="shared" si="6"/>
        <v>9.3455395892374593E-4</v>
      </c>
      <c r="R34" s="35">
        <v>327</v>
      </c>
      <c r="S34" s="35">
        <v>7934</v>
      </c>
      <c r="U34" s="1">
        <v>8839511</v>
      </c>
    </row>
    <row r="35" spans="1:21" x14ac:dyDescent="0.45">
      <c r="A35" s="33" t="s">
        <v>41</v>
      </c>
      <c r="B35" s="32">
        <f t="shared" si="9"/>
        <v>12027057</v>
      </c>
      <c r="C35" s="34">
        <f>SUM(一般接種!D34+一般接種!G34+一般接種!J34+一般接種!M34+医療従事者等!C32)</f>
        <v>4432297</v>
      </c>
      <c r="D35" s="30">
        <f t="shared" si="0"/>
        <v>0.80242539998642193</v>
      </c>
      <c r="E35" s="34">
        <f>SUM(一般接種!E34+一般接種!H34+一般接種!K34+一般接種!N34+医療従事者等!D32)</f>
        <v>4380025</v>
      </c>
      <c r="F35" s="31">
        <f t="shared" si="1"/>
        <v>0.79296204937880466</v>
      </c>
      <c r="G35" s="29">
        <f t="shared" si="7"/>
        <v>3210686</v>
      </c>
      <c r="H35" s="31">
        <f t="shared" si="5"/>
        <v>0.58126429654438883</v>
      </c>
      <c r="I35" s="35">
        <v>45393</v>
      </c>
      <c r="J35" s="35">
        <v>242301</v>
      </c>
      <c r="K35" s="35">
        <v>1007649</v>
      </c>
      <c r="L35" s="35">
        <v>1035212</v>
      </c>
      <c r="M35" s="35">
        <v>543283</v>
      </c>
      <c r="N35" s="35">
        <v>252235</v>
      </c>
      <c r="O35" s="35">
        <v>84613</v>
      </c>
      <c r="P35" s="35">
        <f t="shared" si="8"/>
        <v>4049</v>
      </c>
      <c r="Q35" s="65">
        <f t="shared" si="6"/>
        <v>7.3303310778700579E-4</v>
      </c>
      <c r="R35" s="35">
        <v>100</v>
      </c>
      <c r="S35" s="35">
        <v>3949</v>
      </c>
      <c r="U35" s="1">
        <v>5523625</v>
      </c>
    </row>
    <row r="36" spans="1:21" x14ac:dyDescent="0.45">
      <c r="A36" s="33" t="s">
        <v>42</v>
      </c>
      <c r="B36" s="32">
        <f t="shared" si="9"/>
        <v>2997825</v>
      </c>
      <c r="C36" s="34">
        <f>SUM(一般接種!D35+一般接種!G35+一般接種!J35+一般接種!M35+医療従事者等!C33)</f>
        <v>1093874</v>
      </c>
      <c r="D36" s="30">
        <f t="shared" si="0"/>
        <v>0.81344707039804753</v>
      </c>
      <c r="E36" s="34">
        <f>SUM(一般接種!E35+一般接種!H35+一般接種!K35+一般接種!N35+医療従事者等!D33)</f>
        <v>1082617</v>
      </c>
      <c r="F36" s="31">
        <f t="shared" si="1"/>
        <v>0.80507592923236404</v>
      </c>
      <c r="G36" s="29">
        <f t="shared" si="7"/>
        <v>820619</v>
      </c>
      <c r="H36" s="31">
        <f t="shared" si="5"/>
        <v>0.61024406966705058</v>
      </c>
      <c r="I36" s="35">
        <v>7539</v>
      </c>
      <c r="J36" s="35">
        <v>54332</v>
      </c>
      <c r="K36" s="35">
        <v>307351</v>
      </c>
      <c r="L36" s="35">
        <v>253840</v>
      </c>
      <c r="M36" s="35">
        <v>131057</v>
      </c>
      <c r="N36" s="35">
        <v>53218</v>
      </c>
      <c r="O36" s="35">
        <v>13282</v>
      </c>
      <c r="P36" s="35">
        <f t="shared" si="8"/>
        <v>715</v>
      </c>
      <c r="Q36" s="65">
        <f t="shared" si="6"/>
        <v>5.3170169081137673E-4</v>
      </c>
      <c r="R36" s="35">
        <v>64</v>
      </c>
      <c r="S36" s="35">
        <v>651</v>
      </c>
      <c r="U36" s="1">
        <v>1344739</v>
      </c>
    </row>
    <row r="37" spans="1:21" x14ac:dyDescent="0.45">
      <c r="A37" s="33" t="s">
        <v>43</v>
      </c>
      <c r="B37" s="32">
        <f t="shared" si="9"/>
        <v>2071842</v>
      </c>
      <c r="C37" s="34">
        <f>SUM(一般接種!D36+一般接種!G36+一般接種!J36+一般接種!M36+医療従事者等!C34)</f>
        <v>749808</v>
      </c>
      <c r="D37" s="30">
        <f t="shared" si="0"/>
        <v>0.79392481406813831</v>
      </c>
      <c r="E37" s="34">
        <f>SUM(一般接種!E36+一般接種!H36+一般接種!K36+一般接種!N36+医療従事者等!D34)</f>
        <v>740691</v>
      </c>
      <c r="F37" s="31">
        <f t="shared" si="1"/>
        <v>0.78427139275246915</v>
      </c>
      <c r="G37" s="29">
        <f t="shared" si="7"/>
        <v>580751</v>
      </c>
      <c r="H37" s="31">
        <f t="shared" si="5"/>
        <v>0.61492092601690751</v>
      </c>
      <c r="I37" s="35">
        <v>7680</v>
      </c>
      <c r="J37" s="35">
        <v>44731</v>
      </c>
      <c r="K37" s="35">
        <v>212242</v>
      </c>
      <c r="L37" s="35">
        <v>196280</v>
      </c>
      <c r="M37" s="35">
        <v>83200</v>
      </c>
      <c r="N37" s="35">
        <v>29636</v>
      </c>
      <c r="O37" s="35">
        <v>6982</v>
      </c>
      <c r="P37" s="35">
        <f t="shared" si="8"/>
        <v>592</v>
      </c>
      <c r="Q37" s="65">
        <f t="shared" si="6"/>
        <v>6.2683178884239419E-4</v>
      </c>
      <c r="R37" s="35">
        <v>2</v>
      </c>
      <c r="S37" s="35">
        <v>590</v>
      </c>
      <c r="U37" s="1">
        <v>944432</v>
      </c>
    </row>
    <row r="38" spans="1:21" x14ac:dyDescent="0.45">
      <c r="A38" s="33" t="s">
        <v>44</v>
      </c>
      <c r="B38" s="32">
        <f t="shared" si="9"/>
        <v>1221401</v>
      </c>
      <c r="C38" s="34">
        <f>SUM(一般接種!D37+一般接種!G37+一般接種!J37+一般接種!M37+医療従事者等!C35)</f>
        <v>443672</v>
      </c>
      <c r="D38" s="30">
        <f t="shared" si="0"/>
        <v>0.7968418859601859</v>
      </c>
      <c r="E38" s="34">
        <f>SUM(一般接種!E37+一般接種!H37+一般接種!K37+一般接種!N37+医療従事者等!D35)</f>
        <v>438308</v>
      </c>
      <c r="F38" s="31">
        <f t="shared" si="1"/>
        <v>0.78720805764492052</v>
      </c>
      <c r="G38" s="29">
        <f t="shared" si="7"/>
        <v>338629</v>
      </c>
      <c r="H38" s="31">
        <f t="shared" si="5"/>
        <v>0.60818300681767568</v>
      </c>
      <c r="I38" s="35">
        <v>4912</v>
      </c>
      <c r="J38" s="35">
        <v>23194</v>
      </c>
      <c r="K38" s="35">
        <v>108317</v>
      </c>
      <c r="L38" s="35">
        <v>110528</v>
      </c>
      <c r="M38" s="35">
        <v>59623</v>
      </c>
      <c r="N38" s="35">
        <v>25016</v>
      </c>
      <c r="O38" s="35">
        <v>7039</v>
      </c>
      <c r="P38" s="35">
        <f t="shared" si="8"/>
        <v>792</v>
      </c>
      <c r="Q38" s="65">
        <f t="shared" si="6"/>
        <v>1.4224444492338198E-3</v>
      </c>
      <c r="R38" s="35">
        <v>16</v>
      </c>
      <c r="S38" s="35">
        <v>776</v>
      </c>
      <c r="U38" s="1">
        <v>556788</v>
      </c>
    </row>
    <row r="39" spans="1:21" x14ac:dyDescent="0.45">
      <c r="A39" s="33" t="s">
        <v>45</v>
      </c>
      <c r="B39" s="32">
        <f t="shared" si="9"/>
        <v>1552781</v>
      </c>
      <c r="C39" s="34">
        <f>SUM(一般接種!D38+一般接種!G38+一般接種!J38+一般接種!M38+医療従事者等!C36)</f>
        <v>564304</v>
      </c>
      <c r="D39" s="30">
        <f t="shared" si="0"/>
        <v>0.83872089653173609</v>
      </c>
      <c r="E39" s="34">
        <f>SUM(一般接種!E38+一般接種!H38+一般接種!K38+一般接種!N38+医療従事者等!D36)</f>
        <v>554801</v>
      </c>
      <c r="F39" s="31">
        <f t="shared" si="1"/>
        <v>0.82459665732779441</v>
      </c>
      <c r="G39" s="29">
        <f t="shared" si="7"/>
        <v>433241</v>
      </c>
      <c r="H39" s="31">
        <f t="shared" si="5"/>
        <v>0.64392292086234704</v>
      </c>
      <c r="I39" s="35">
        <v>4900</v>
      </c>
      <c r="J39" s="35">
        <v>30254</v>
      </c>
      <c r="K39" s="35">
        <v>111383</v>
      </c>
      <c r="L39" s="35">
        <v>142589</v>
      </c>
      <c r="M39" s="35">
        <v>82545</v>
      </c>
      <c r="N39" s="35">
        <v>45479</v>
      </c>
      <c r="O39" s="35">
        <v>16091</v>
      </c>
      <c r="P39" s="35">
        <f t="shared" si="8"/>
        <v>435</v>
      </c>
      <c r="Q39" s="65">
        <f t="shared" si="6"/>
        <v>6.4653730966164548E-4</v>
      </c>
      <c r="R39" s="35">
        <v>23</v>
      </c>
      <c r="S39" s="35">
        <v>412</v>
      </c>
      <c r="U39" s="1">
        <v>672815</v>
      </c>
    </row>
    <row r="40" spans="1:21" x14ac:dyDescent="0.45">
      <c r="A40" s="33" t="s">
        <v>46</v>
      </c>
      <c r="B40" s="32">
        <f t="shared" si="9"/>
        <v>4130554</v>
      </c>
      <c r="C40" s="34">
        <f>SUM(一般接種!D39+一般接種!G39+一般接種!J39+一般接種!M39+医療従事者等!C37)</f>
        <v>1514639</v>
      </c>
      <c r="D40" s="30">
        <f t="shared" si="0"/>
        <v>0.7997920573072741</v>
      </c>
      <c r="E40" s="34">
        <f>SUM(一般接種!E39+一般接種!H39+一般接種!K39+一般接種!N39+医療従事者等!D37)</f>
        <v>1484705</v>
      </c>
      <c r="F40" s="31">
        <f t="shared" si="1"/>
        <v>0.78398566684496862</v>
      </c>
      <c r="G40" s="29">
        <f t="shared" si="7"/>
        <v>1128685</v>
      </c>
      <c r="H40" s="31">
        <f t="shared" si="5"/>
        <v>0.59599237719473797</v>
      </c>
      <c r="I40" s="35">
        <v>21838</v>
      </c>
      <c r="J40" s="35">
        <v>137959</v>
      </c>
      <c r="K40" s="35">
        <v>362565</v>
      </c>
      <c r="L40" s="35">
        <v>317897</v>
      </c>
      <c r="M40" s="35">
        <v>163367</v>
      </c>
      <c r="N40" s="35">
        <v>91531</v>
      </c>
      <c r="O40" s="35">
        <v>33528</v>
      </c>
      <c r="P40" s="35">
        <f t="shared" si="8"/>
        <v>2525</v>
      </c>
      <c r="Q40" s="65">
        <f t="shared" si="6"/>
        <v>1.333304467071604E-3</v>
      </c>
      <c r="R40" s="35">
        <v>244</v>
      </c>
      <c r="S40" s="35">
        <v>2281</v>
      </c>
      <c r="U40" s="1">
        <v>1893791</v>
      </c>
    </row>
    <row r="41" spans="1:21" x14ac:dyDescent="0.45">
      <c r="A41" s="33" t="s">
        <v>47</v>
      </c>
      <c r="B41" s="32">
        <f t="shared" si="9"/>
        <v>6124801</v>
      </c>
      <c r="C41" s="34">
        <f>SUM(一般接種!D40+一般接種!G40+一般接種!J40+一般接種!M40+医療従事者等!C38)</f>
        <v>2243377</v>
      </c>
      <c r="D41" s="30">
        <f t="shared" si="0"/>
        <v>0.79766415768837873</v>
      </c>
      <c r="E41" s="34">
        <f>SUM(一般接種!E40+一般接種!H40+一般接種!K40+一般接種!N40+医療従事者等!D38)</f>
        <v>2215704</v>
      </c>
      <c r="F41" s="31">
        <f t="shared" si="1"/>
        <v>0.78782463440017947</v>
      </c>
      <c r="G41" s="29">
        <f t="shared" si="7"/>
        <v>1663195</v>
      </c>
      <c r="H41" s="31">
        <f t="shared" si="5"/>
        <v>0.59137231002480772</v>
      </c>
      <c r="I41" s="35">
        <v>22399</v>
      </c>
      <c r="J41" s="35">
        <v>121239</v>
      </c>
      <c r="K41" s="35">
        <v>545026</v>
      </c>
      <c r="L41" s="35">
        <v>531972</v>
      </c>
      <c r="M41" s="35">
        <v>292375</v>
      </c>
      <c r="N41" s="35">
        <v>116416</v>
      </c>
      <c r="O41" s="35">
        <v>33768</v>
      </c>
      <c r="P41" s="35">
        <f t="shared" si="8"/>
        <v>2525</v>
      </c>
      <c r="Q41" s="65">
        <f t="shared" si="6"/>
        <v>8.9779916534900566E-4</v>
      </c>
      <c r="R41" s="35">
        <v>50</v>
      </c>
      <c r="S41" s="35">
        <v>2475</v>
      </c>
      <c r="U41" s="1">
        <v>2812433</v>
      </c>
    </row>
    <row r="42" spans="1:21" x14ac:dyDescent="0.45">
      <c r="A42" s="33" t="s">
        <v>48</v>
      </c>
      <c r="B42" s="32">
        <f t="shared" si="9"/>
        <v>3099153</v>
      </c>
      <c r="C42" s="34">
        <f>SUM(一般接種!D41+一般接種!G41+一般接種!J41+一般接種!M41+医療従事者等!C39)</f>
        <v>1121284</v>
      </c>
      <c r="D42" s="30">
        <f t="shared" si="0"/>
        <v>0.82683853079764913</v>
      </c>
      <c r="E42" s="34">
        <f>SUM(一般接種!E41+一般接種!H41+一般接種!K41+一般接種!N41+医療従事者等!D39)</f>
        <v>1097845</v>
      </c>
      <c r="F42" s="31">
        <f t="shared" si="1"/>
        <v>0.80955453466164251</v>
      </c>
      <c r="G42" s="29">
        <f t="shared" si="7"/>
        <v>876672</v>
      </c>
      <c r="H42" s="31">
        <f t="shared" si="5"/>
        <v>0.64646083282329603</v>
      </c>
      <c r="I42" s="35">
        <v>44771</v>
      </c>
      <c r="J42" s="35">
        <v>46620</v>
      </c>
      <c r="K42" s="35">
        <v>286869</v>
      </c>
      <c r="L42" s="35">
        <v>309737</v>
      </c>
      <c r="M42" s="35">
        <v>133641</v>
      </c>
      <c r="N42" s="35">
        <v>41758</v>
      </c>
      <c r="O42" s="35">
        <v>13276</v>
      </c>
      <c r="P42" s="35">
        <f t="shared" si="8"/>
        <v>3352</v>
      </c>
      <c r="Q42" s="65">
        <f t="shared" si="6"/>
        <v>2.4717758883866354E-3</v>
      </c>
      <c r="R42" s="35">
        <v>396</v>
      </c>
      <c r="S42" s="35">
        <v>2956</v>
      </c>
      <c r="U42" s="1">
        <v>1356110</v>
      </c>
    </row>
    <row r="43" spans="1:21" x14ac:dyDescent="0.45">
      <c r="A43" s="33" t="s">
        <v>49</v>
      </c>
      <c r="B43" s="32">
        <f t="shared" si="9"/>
        <v>1657140</v>
      </c>
      <c r="C43" s="34">
        <f>SUM(一般接種!D42+一般接種!G42+一般接種!J42+一般接種!M42+医療従事者等!C40)</f>
        <v>599457</v>
      </c>
      <c r="D43" s="30">
        <f t="shared" si="0"/>
        <v>0.81564435083250675</v>
      </c>
      <c r="E43" s="34">
        <f>SUM(一般接種!E42+一般接種!H42+一般接種!K42+一般接種!N42+医療従事者等!D40)</f>
        <v>591979</v>
      </c>
      <c r="F43" s="31">
        <f t="shared" si="1"/>
        <v>0.8054694951622493</v>
      </c>
      <c r="G43" s="29">
        <f t="shared" si="7"/>
        <v>465008</v>
      </c>
      <c r="H43" s="31">
        <f t="shared" si="5"/>
        <v>0.63270784775542244</v>
      </c>
      <c r="I43" s="35">
        <v>7914</v>
      </c>
      <c r="J43" s="35">
        <v>39680</v>
      </c>
      <c r="K43" s="35">
        <v>152662</v>
      </c>
      <c r="L43" s="35">
        <v>160382</v>
      </c>
      <c r="M43" s="35">
        <v>67230</v>
      </c>
      <c r="N43" s="35">
        <v>28973</v>
      </c>
      <c r="O43" s="35">
        <v>8167</v>
      </c>
      <c r="P43" s="35">
        <f t="shared" si="8"/>
        <v>696</v>
      </c>
      <c r="Q43" s="65">
        <f t="shared" si="6"/>
        <v>9.4700448602556093E-4</v>
      </c>
      <c r="R43" s="35">
        <v>8</v>
      </c>
      <c r="S43" s="35">
        <v>688</v>
      </c>
      <c r="U43" s="1">
        <v>734949</v>
      </c>
    </row>
    <row r="44" spans="1:21" x14ac:dyDescent="0.45">
      <c r="A44" s="33" t="s">
        <v>50</v>
      </c>
      <c r="B44" s="32">
        <f t="shared" si="9"/>
        <v>2143936</v>
      </c>
      <c r="C44" s="34">
        <f>SUM(一般接種!D43+一般接種!G43+一般接種!J43+一般接種!M43+医療従事者等!C41)</f>
        <v>779618</v>
      </c>
      <c r="D44" s="30">
        <f t="shared" si="0"/>
        <v>0.80051463400609513</v>
      </c>
      <c r="E44" s="34">
        <f>SUM(一般接種!E43+一般接種!H43+一般接種!K43+一般接種!N43+医療従事者等!D41)</f>
        <v>770853</v>
      </c>
      <c r="F44" s="31">
        <f t="shared" si="1"/>
        <v>0.79151469972153088</v>
      </c>
      <c r="G44" s="29">
        <f t="shared" si="7"/>
        <v>591916</v>
      </c>
      <c r="H44" s="31">
        <f t="shared" si="5"/>
        <v>0.60778152903390092</v>
      </c>
      <c r="I44" s="35">
        <v>9386</v>
      </c>
      <c r="J44" s="35">
        <v>48420</v>
      </c>
      <c r="K44" s="35">
        <v>170665</v>
      </c>
      <c r="L44" s="35">
        <v>186975</v>
      </c>
      <c r="M44" s="35">
        <v>113847</v>
      </c>
      <c r="N44" s="35">
        <v>52712</v>
      </c>
      <c r="O44" s="35">
        <v>9911</v>
      </c>
      <c r="P44" s="35">
        <f t="shared" si="8"/>
        <v>1549</v>
      </c>
      <c r="Q44" s="65">
        <f t="shared" si="6"/>
        <v>1.5905189055094178E-3</v>
      </c>
      <c r="R44" s="35">
        <v>147</v>
      </c>
      <c r="S44" s="35">
        <v>1402</v>
      </c>
      <c r="U44" s="1">
        <v>973896</v>
      </c>
    </row>
    <row r="45" spans="1:21" x14ac:dyDescent="0.45">
      <c r="A45" s="33" t="s">
        <v>51</v>
      </c>
      <c r="B45" s="32">
        <f t="shared" si="9"/>
        <v>3074507</v>
      </c>
      <c r="C45" s="34">
        <f>SUM(一般接種!D44+一般接種!G44+一般接種!J44+一般接種!M44+医療従事者等!C42)</f>
        <v>1113544</v>
      </c>
      <c r="D45" s="30">
        <f t="shared" si="0"/>
        <v>0.82106503448189416</v>
      </c>
      <c r="E45" s="34">
        <f>SUM(一般接種!E44+一般接種!H44+一般接種!K44+一般接種!N44+医療従事者等!D42)</f>
        <v>1102390</v>
      </c>
      <c r="F45" s="31">
        <f t="shared" si="1"/>
        <v>0.81284069903164602</v>
      </c>
      <c r="G45" s="29">
        <f t="shared" si="7"/>
        <v>856995</v>
      </c>
      <c r="H45" s="31">
        <f t="shared" si="5"/>
        <v>0.63190015771789065</v>
      </c>
      <c r="I45" s="35">
        <v>12479</v>
      </c>
      <c r="J45" s="35">
        <v>59164</v>
      </c>
      <c r="K45" s="35">
        <v>279871</v>
      </c>
      <c r="L45" s="35">
        <v>271509</v>
      </c>
      <c r="M45" s="35">
        <v>142003</v>
      </c>
      <c r="N45" s="35">
        <v>71521</v>
      </c>
      <c r="O45" s="35">
        <v>20448</v>
      </c>
      <c r="P45" s="35">
        <f t="shared" si="8"/>
        <v>1578</v>
      </c>
      <c r="Q45" s="65">
        <f t="shared" si="6"/>
        <v>1.1635288990937305E-3</v>
      </c>
      <c r="R45" s="35">
        <v>210</v>
      </c>
      <c r="S45" s="35">
        <v>1368</v>
      </c>
      <c r="U45" s="1">
        <v>1356219</v>
      </c>
    </row>
    <row r="46" spans="1:21" x14ac:dyDescent="0.45">
      <c r="A46" s="33" t="s">
        <v>52</v>
      </c>
      <c r="B46" s="32">
        <f t="shared" si="9"/>
        <v>1554412</v>
      </c>
      <c r="C46" s="34">
        <f>SUM(一般接種!D45+一般接種!G45+一般接種!J45+一般接種!M45+医療従事者等!C43)</f>
        <v>565608</v>
      </c>
      <c r="D46" s="30">
        <f t="shared" si="0"/>
        <v>0.80666660011095792</v>
      </c>
      <c r="E46" s="34">
        <f>SUM(一般接種!E45+一般接種!H45+一般接種!K45+一般接種!N45+医療従事者等!D43)</f>
        <v>558154</v>
      </c>
      <c r="F46" s="31">
        <f t="shared" si="1"/>
        <v>0.7960357518251715</v>
      </c>
      <c r="G46" s="29">
        <f t="shared" si="7"/>
        <v>429444</v>
      </c>
      <c r="H46" s="31">
        <f t="shared" si="5"/>
        <v>0.61247035299721753</v>
      </c>
      <c r="I46" s="35">
        <v>10595</v>
      </c>
      <c r="J46" s="35">
        <v>33509</v>
      </c>
      <c r="K46" s="35">
        <v>140988</v>
      </c>
      <c r="L46" s="35">
        <v>125387</v>
      </c>
      <c r="M46" s="35">
        <v>73242</v>
      </c>
      <c r="N46" s="35">
        <v>36024</v>
      </c>
      <c r="O46" s="35">
        <v>9699</v>
      </c>
      <c r="P46" s="35">
        <f t="shared" si="8"/>
        <v>1206</v>
      </c>
      <c r="Q46" s="65">
        <f t="shared" si="6"/>
        <v>1.7199896743571787E-3</v>
      </c>
      <c r="R46" s="35">
        <v>167</v>
      </c>
      <c r="S46" s="35">
        <v>1039</v>
      </c>
      <c r="U46" s="1">
        <v>701167</v>
      </c>
    </row>
    <row r="47" spans="1:21" x14ac:dyDescent="0.45">
      <c r="A47" s="33" t="s">
        <v>53</v>
      </c>
      <c r="B47" s="32">
        <f t="shared" si="9"/>
        <v>11162444</v>
      </c>
      <c r="C47" s="34">
        <f>SUM(一般接種!D46+一般接種!G46+一般接種!J46+一般接種!M46+医療従事者等!C44)</f>
        <v>4132846</v>
      </c>
      <c r="D47" s="30">
        <f t="shared" si="0"/>
        <v>0.80653959568086153</v>
      </c>
      <c r="E47" s="34">
        <f>SUM(一般接種!E46+一般接種!H46+一般接種!K46+一般接種!N46+医療従事者等!D44)</f>
        <v>4050906</v>
      </c>
      <c r="F47" s="31">
        <f t="shared" si="1"/>
        <v>0.79054871325502474</v>
      </c>
      <c r="G47" s="29">
        <f t="shared" si="7"/>
        <v>2968225</v>
      </c>
      <c r="H47" s="31">
        <f t="shared" si="5"/>
        <v>0.5792596654677733</v>
      </c>
      <c r="I47" s="35">
        <v>43553</v>
      </c>
      <c r="J47" s="35">
        <v>229243</v>
      </c>
      <c r="K47" s="35">
        <v>928505</v>
      </c>
      <c r="L47" s="35">
        <v>1023044</v>
      </c>
      <c r="M47" s="35">
        <v>489936</v>
      </c>
      <c r="N47" s="35">
        <v>191846</v>
      </c>
      <c r="O47" s="35">
        <v>62098</v>
      </c>
      <c r="P47" s="35">
        <f t="shared" si="8"/>
        <v>10467</v>
      </c>
      <c r="Q47" s="65">
        <f t="shared" si="6"/>
        <v>2.0426722766809062E-3</v>
      </c>
      <c r="R47" s="35">
        <v>65</v>
      </c>
      <c r="S47" s="35">
        <v>10402</v>
      </c>
      <c r="U47" s="1">
        <v>5124170</v>
      </c>
    </row>
    <row r="48" spans="1:21" x14ac:dyDescent="0.45">
      <c r="A48" s="33" t="s">
        <v>54</v>
      </c>
      <c r="B48" s="32">
        <f t="shared" si="9"/>
        <v>1792691</v>
      </c>
      <c r="C48" s="34">
        <f>SUM(一般接種!D47+一般接種!G47+一般接種!J47+一般接種!M47+医療従事者等!C45)</f>
        <v>657754</v>
      </c>
      <c r="D48" s="30">
        <f t="shared" si="0"/>
        <v>0.80388207601360018</v>
      </c>
      <c r="E48" s="34">
        <f>SUM(一般接種!E47+一般接種!H47+一般接種!K47+一般接種!N47+医療従事者等!D45)</f>
        <v>649605</v>
      </c>
      <c r="F48" s="31">
        <f t="shared" si="1"/>
        <v>0.79392267624190016</v>
      </c>
      <c r="G48" s="29">
        <f t="shared" si="7"/>
        <v>483952</v>
      </c>
      <c r="H48" s="31">
        <f t="shared" si="5"/>
        <v>0.59146784124601881</v>
      </c>
      <c r="I48" s="35">
        <v>8395</v>
      </c>
      <c r="J48" s="35">
        <v>56459</v>
      </c>
      <c r="K48" s="35">
        <v>165604</v>
      </c>
      <c r="L48" s="35">
        <v>146904</v>
      </c>
      <c r="M48" s="35">
        <v>63021</v>
      </c>
      <c r="N48" s="35">
        <v>32143</v>
      </c>
      <c r="O48" s="35">
        <v>11426</v>
      </c>
      <c r="P48" s="35">
        <f t="shared" si="8"/>
        <v>1380</v>
      </c>
      <c r="Q48" s="65">
        <f t="shared" si="6"/>
        <v>1.6865838366604661E-3</v>
      </c>
      <c r="R48" s="35">
        <v>41</v>
      </c>
      <c r="S48" s="35">
        <v>1339</v>
      </c>
      <c r="U48" s="1">
        <v>818222</v>
      </c>
    </row>
    <row r="49" spans="1:21" x14ac:dyDescent="0.45">
      <c r="A49" s="33" t="s">
        <v>55</v>
      </c>
      <c r="B49" s="32">
        <f t="shared" si="9"/>
        <v>3043994</v>
      </c>
      <c r="C49" s="34">
        <f>SUM(一般接種!D48+一般接種!G48+一般接種!J48+一般接種!M48+医療従事者等!C46)</f>
        <v>1100186</v>
      </c>
      <c r="D49" s="30">
        <f t="shared" si="0"/>
        <v>0.82353073271364385</v>
      </c>
      <c r="E49" s="34">
        <f>SUM(一般接種!E48+一般接種!H48+一般接種!K48+一般接種!N48+医療従事者等!D46)</f>
        <v>1083435</v>
      </c>
      <c r="F49" s="31">
        <f t="shared" si="1"/>
        <v>0.8109919771725933</v>
      </c>
      <c r="G49" s="29">
        <f t="shared" si="7"/>
        <v>859372</v>
      </c>
      <c r="H49" s="31">
        <f t="shared" si="5"/>
        <v>0.64327236743022509</v>
      </c>
      <c r="I49" s="35">
        <v>14885</v>
      </c>
      <c r="J49" s="35">
        <v>65847</v>
      </c>
      <c r="K49" s="35">
        <v>276936</v>
      </c>
      <c r="L49" s="35">
        <v>301875</v>
      </c>
      <c r="M49" s="35">
        <v>131863</v>
      </c>
      <c r="N49" s="35">
        <v>51667</v>
      </c>
      <c r="O49" s="35">
        <v>16299</v>
      </c>
      <c r="P49" s="35">
        <f t="shared" si="8"/>
        <v>1001</v>
      </c>
      <c r="Q49" s="65">
        <f t="shared" si="6"/>
        <v>7.4928626927297528E-4</v>
      </c>
      <c r="R49" s="35">
        <v>81</v>
      </c>
      <c r="S49" s="35">
        <v>920</v>
      </c>
      <c r="U49" s="1">
        <v>1335938</v>
      </c>
    </row>
    <row r="50" spans="1:21" x14ac:dyDescent="0.45">
      <c r="A50" s="33" t="s">
        <v>56</v>
      </c>
      <c r="B50" s="32">
        <f t="shared" si="9"/>
        <v>4033077</v>
      </c>
      <c r="C50" s="34">
        <f>SUM(一般接種!D49+一般接種!G49+一般接種!J49+一般接種!M49+医療従事者等!C47)</f>
        <v>1459353</v>
      </c>
      <c r="D50" s="30">
        <f t="shared" si="0"/>
        <v>0.82981670547495368</v>
      </c>
      <c r="E50" s="34">
        <f>SUM(一般接種!E49+一般接種!H49+一般接種!K49+一般接種!N49+医療従事者等!D47)</f>
        <v>1443103</v>
      </c>
      <c r="F50" s="31">
        <f t="shared" si="1"/>
        <v>0.82057663712687889</v>
      </c>
      <c r="G50" s="29">
        <f t="shared" si="7"/>
        <v>1128702</v>
      </c>
      <c r="H50" s="31">
        <f t="shared" si="5"/>
        <v>0.64180206920669036</v>
      </c>
      <c r="I50" s="35">
        <v>20992</v>
      </c>
      <c r="J50" s="35">
        <v>77874</v>
      </c>
      <c r="K50" s="35">
        <v>344132</v>
      </c>
      <c r="L50" s="35">
        <v>429309</v>
      </c>
      <c r="M50" s="35">
        <v>176349</v>
      </c>
      <c r="N50" s="35">
        <v>65661</v>
      </c>
      <c r="O50" s="35">
        <v>14385</v>
      </c>
      <c r="P50" s="35">
        <f t="shared" si="8"/>
        <v>1919</v>
      </c>
      <c r="Q50" s="65">
        <f t="shared" si="6"/>
        <v>1.0911809944588022E-3</v>
      </c>
      <c r="R50" s="35">
        <v>103</v>
      </c>
      <c r="S50" s="35">
        <v>1816</v>
      </c>
      <c r="U50" s="1">
        <v>1758645</v>
      </c>
    </row>
    <row r="51" spans="1:21" x14ac:dyDescent="0.45">
      <c r="A51" s="33" t="s">
        <v>57</v>
      </c>
      <c r="B51" s="32">
        <f t="shared" si="9"/>
        <v>2540991</v>
      </c>
      <c r="C51" s="34">
        <f>SUM(一般接種!D50+一般接種!G50+一般接種!J50+一般接種!M50+医療従事者等!C48)</f>
        <v>925596</v>
      </c>
      <c r="D51" s="30">
        <f t="shared" si="0"/>
        <v>0.81068823840082815</v>
      </c>
      <c r="E51" s="34">
        <f>SUM(一般接種!E50+一般接種!H50+一般接種!K50+一般接種!N50+医療従事者等!D48)</f>
        <v>909945</v>
      </c>
      <c r="F51" s="31">
        <f t="shared" si="1"/>
        <v>0.79698022581303463</v>
      </c>
      <c r="G51" s="29">
        <f t="shared" si="7"/>
        <v>703055</v>
      </c>
      <c r="H51" s="31">
        <f t="shared" si="5"/>
        <v>0.61577450577670423</v>
      </c>
      <c r="I51" s="35">
        <v>19354</v>
      </c>
      <c r="J51" s="35">
        <v>50849</v>
      </c>
      <c r="K51" s="35">
        <v>216397</v>
      </c>
      <c r="L51" s="35">
        <v>218787</v>
      </c>
      <c r="M51" s="35">
        <v>116281</v>
      </c>
      <c r="N51" s="35">
        <v>62988</v>
      </c>
      <c r="O51" s="35">
        <v>18399</v>
      </c>
      <c r="P51" s="35">
        <f t="shared" si="8"/>
        <v>2395</v>
      </c>
      <c r="Q51" s="65">
        <f t="shared" si="6"/>
        <v>2.097673640519172E-3</v>
      </c>
      <c r="R51" s="35">
        <v>238</v>
      </c>
      <c r="S51" s="35">
        <v>2157</v>
      </c>
      <c r="U51" s="1">
        <v>1141741</v>
      </c>
    </row>
    <row r="52" spans="1:21" x14ac:dyDescent="0.45">
      <c r="A52" s="33" t="s">
        <v>58</v>
      </c>
      <c r="B52" s="32">
        <f t="shared" si="9"/>
        <v>2386189</v>
      </c>
      <c r="C52" s="34">
        <f>SUM(一般接種!D51+一般接種!G51+一般接種!J51+一般接種!M51+医療従事者等!C49)</f>
        <v>870503</v>
      </c>
      <c r="D52" s="30">
        <f t="shared" si="0"/>
        <v>0.80065321304108283</v>
      </c>
      <c r="E52" s="34">
        <f>SUM(一般接種!E51+一般接種!H51+一般接種!K51+一般接種!N51+医療従事者等!D49)</f>
        <v>858391</v>
      </c>
      <c r="F52" s="31">
        <f t="shared" si="1"/>
        <v>0.78951308863444258</v>
      </c>
      <c r="G52" s="29">
        <f t="shared" si="7"/>
        <v>655824</v>
      </c>
      <c r="H52" s="31">
        <f t="shared" si="5"/>
        <v>0.60320021044092342</v>
      </c>
      <c r="I52" s="35">
        <v>10937</v>
      </c>
      <c r="J52" s="35">
        <v>46221</v>
      </c>
      <c r="K52" s="35">
        <v>186556</v>
      </c>
      <c r="L52" s="35">
        <v>215322</v>
      </c>
      <c r="M52" s="35">
        <v>121758</v>
      </c>
      <c r="N52" s="35">
        <v>56681</v>
      </c>
      <c r="O52" s="35">
        <v>18349</v>
      </c>
      <c r="P52" s="35">
        <f t="shared" si="8"/>
        <v>1471</v>
      </c>
      <c r="Q52" s="65">
        <f t="shared" si="6"/>
        <v>1.3529659017641903E-3</v>
      </c>
      <c r="R52" s="35">
        <v>156</v>
      </c>
      <c r="S52" s="35">
        <v>1315</v>
      </c>
      <c r="U52" s="1">
        <v>1087241</v>
      </c>
    </row>
    <row r="53" spans="1:21" x14ac:dyDescent="0.45">
      <c r="A53" s="33" t="s">
        <v>59</v>
      </c>
      <c r="B53" s="32">
        <f t="shared" si="9"/>
        <v>3626715</v>
      </c>
      <c r="C53" s="34">
        <f>SUM(一般接種!D52+一般接種!G52+一般接種!J52+一般接種!M52+医療従事者等!C50)</f>
        <v>1320407</v>
      </c>
      <c r="D53" s="30">
        <f t="shared" si="0"/>
        <v>0.81631723190544525</v>
      </c>
      <c r="E53" s="34">
        <f>SUM(一般接種!E52+一般接種!H52+一般接種!K52+一般接種!N52+医療従事者等!D50)</f>
        <v>1296957</v>
      </c>
      <c r="F53" s="31">
        <f t="shared" si="1"/>
        <v>0.80181970266773084</v>
      </c>
      <c r="G53" s="29">
        <f t="shared" si="7"/>
        <v>1007386</v>
      </c>
      <c r="H53" s="31">
        <f t="shared" si="5"/>
        <v>0.62279778203258451</v>
      </c>
      <c r="I53" s="35">
        <v>17259</v>
      </c>
      <c r="J53" s="35">
        <v>70616</v>
      </c>
      <c r="K53" s="35">
        <v>342053</v>
      </c>
      <c r="L53" s="35">
        <v>301799</v>
      </c>
      <c r="M53" s="35">
        <v>171651</v>
      </c>
      <c r="N53" s="35">
        <v>82157</v>
      </c>
      <c r="O53" s="35">
        <v>21851</v>
      </c>
      <c r="P53" s="35">
        <f t="shared" si="8"/>
        <v>1965</v>
      </c>
      <c r="Q53" s="65">
        <f t="shared" si="6"/>
        <v>1.2148249446528227E-3</v>
      </c>
      <c r="R53" s="35">
        <v>100</v>
      </c>
      <c r="S53" s="35">
        <v>1865</v>
      </c>
      <c r="U53" s="1">
        <v>1617517</v>
      </c>
    </row>
    <row r="54" spans="1:21" x14ac:dyDescent="0.45">
      <c r="A54" s="33" t="s">
        <v>60</v>
      </c>
      <c r="B54" s="32">
        <f t="shared" si="9"/>
        <v>2767273</v>
      </c>
      <c r="C54" s="34">
        <f>SUM(一般接種!D53+一般接種!G53+一般接種!J53+一般接種!M53+医療従事者等!C51)</f>
        <v>1058630</v>
      </c>
      <c r="D54" s="37">
        <f t="shared" si="0"/>
        <v>0.71282551285487084</v>
      </c>
      <c r="E54" s="34">
        <f>SUM(一般接種!E53+一般接種!H53+一般接種!K53+一般接種!N53+医療従事者等!D51)</f>
        <v>1036961</v>
      </c>
      <c r="F54" s="31">
        <f t="shared" si="1"/>
        <v>0.69823475306339289</v>
      </c>
      <c r="G54" s="29">
        <f t="shared" si="7"/>
        <v>670222</v>
      </c>
      <c r="H54" s="31">
        <f t="shared" si="5"/>
        <v>0.45129208588139125</v>
      </c>
      <c r="I54" s="35">
        <v>17227</v>
      </c>
      <c r="J54" s="35">
        <v>58283</v>
      </c>
      <c r="K54" s="35">
        <v>210703</v>
      </c>
      <c r="L54" s="35">
        <v>190732</v>
      </c>
      <c r="M54" s="35">
        <v>117384</v>
      </c>
      <c r="N54" s="35">
        <v>58059</v>
      </c>
      <c r="O54" s="35">
        <v>17834</v>
      </c>
      <c r="P54" s="35">
        <f t="shared" si="8"/>
        <v>1460</v>
      </c>
      <c r="Q54" s="65">
        <f t="shared" si="6"/>
        <v>9.8308686582480312E-4</v>
      </c>
      <c r="R54" s="35">
        <v>14</v>
      </c>
      <c r="S54" s="35">
        <v>1446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opLeftCell="B1" workbookViewId="0">
      <selection activeCell="T13" sqref="T13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20"/>
      <c r="U2" s="120"/>
      <c r="W2" s="49" t="str">
        <f>'進捗状況 (都道府県別)'!H3</f>
        <v>（6月22日公表時点）</v>
      </c>
    </row>
    <row r="3" spans="1:23" ht="37.5" customHeight="1" x14ac:dyDescent="0.45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45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151</v>
      </c>
      <c r="Q4" s="98"/>
      <c r="R4" s="129" t="s">
        <v>125</v>
      </c>
      <c r="S4" s="129"/>
      <c r="T4" s="130" t="s">
        <v>123</v>
      </c>
      <c r="U4" s="130"/>
      <c r="V4" s="116" t="s">
        <v>126</v>
      </c>
      <c r="W4" s="116"/>
    </row>
    <row r="5" spans="1:23" ht="36" x14ac:dyDescent="0.45">
      <c r="A5" s="123"/>
      <c r="B5" s="124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193609176</v>
      </c>
      <c r="C6" s="40">
        <f>SUM(C7:C53)</f>
        <v>161163220</v>
      </c>
      <c r="D6" s="40">
        <f>SUM(D7:D53)</f>
        <v>80871172</v>
      </c>
      <c r="E6" s="41">
        <f>SUM(E7:E53)</f>
        <v>80292048</v>
      </c>
      <c r="F6" s="41">
        <f t="shared" ref="F6:T6" si="0">SUM(F7:F53)</f>
        <v>32323549</v>
      </c>
      <c r="G6" s="41">
        <f>SUM(G7:G53)</f>
        <v>16212389</v>
      </c>
      <c r="H6" s="41">
        <f t="shared" ref="H6:N6" si="1">SUM(H7:H53)</f>
        <v>16111160</v>
      </c>
      <c r="I6" s="41">
        <f>SUM(I7:I53)</f>
        <v>117446</v>
      </c>
      <c r="J6" s="41">
        <f t="shared" si="1"/>
        <v>58680</v>
      </c>
      <c r="K6" s="41">
        <f t="shared" si="1"/>
        <v>58766</v>
      </c>
      <c r="L6" s="69">
        <f>SUM(L7:L53)</f>
        <v>4961</v>
      </c>
      <c r="M6" s="69">
        <f t="shared" si="1"/>
        <v>4696</v>
      </c>
      <c r="N6" s="69">
        <f t="shared" si="1"/>
        <v>265</v>
      </c>
      <c r="O6" s="42"/>
      <c r="P6" s="41">
        <f>SUM(P7:P53)</f>
        <v>177120130</v>
      </c>
      <c r="Q6" s="43">
        <f>C6/P6</f>
        <v>0.90990911083906723</v>
      </c>
      <c r="R6" s="41">
        <f t="shared" si="0"/>
        <v>34260650</v>
      </c>
      <c r="S6" s="44">
        <f>F6/R6</f>
        <v>0.94345988765537137</v>
      </c>
      <c r="T6" s="41">
        <f t="shared" si="0"/>
        <v>202140</v>
      </c>
      <c r="U6" s="44">
        <f>I6/T6</f>
        <v>0.58101315919659646</v>
      </c>
      <c r="V6" s="41">
        <f t="shared" ref="V6" si="2">SUM(V7:V53)</f>
        <v>132050</v>
      </c>
      <c r="W6" s="44">
        <v>3.7569102612646725E-2</v>
      </c>
    </row>
    <row r="7" spans="1:23" x14ac:dyDescent="0.45">
      <c r="A7" s="45" t="s">
        <v>14</v>
      </c>
      <c r="B7" s="40">
        <v>7947358</v>
      </c>
      <c r="C7" s="40">
        <v>6449016</v>
      </c>
      <c r="D7" s="40">
        <v>3237253</v>
      </c>
      <c r="E7" s="41">
        <v>3211763</v>
      </c>
      <c r="F7" s="46">
        <v>1497304</v>
      </c>
      <c r="G7" s="41">
        <v>750693</v>
      </c>
      <c r="H7" s="41">
        <v>746611</v>
      </c>
      <c r="I7" s="41">
        <v>866</v>
      </c>
      <c r="J7" s="41">
        <v>425</v>
      </c>
      <c r="K7" s="41">
        <v>441</v>
      </c>
      <c r="L7" s="69">
        <v>172</v>
      </c>
      <c r="M7" s="69">
        <v>163</v>
      </c>
      <c r="N7" s="69">
        <v>9</v>
      </c>
      <c r="O7" s="42"/>
      <c r="P7" s="41">
        <v>7433760</v>
      </c>
      <c r="Q7" s="43">
        <v>0.8675308323109705</v>
      </c>
      <c r="R7" s="47">
        <v>1518500</v>
      </c>
      <c r="S7" s="43">
        <v>0.98604148831083305</v>
      </c>
      <c r="T7" s="41">
        <v>900</v>
      </c>
      <c r="U7" s="44">
        <v>0.9622222222222222</v>
      </c>
      <c r="V7" s="41">
        <v>990</v>
      </c>
      <c r="W7" s="44">
        <v>0.17373737373737375</v>
      </c>
    </row>
    <row r="8" spans="1:23" x14ac:dyDescent="0.45">
      <c r="A8" s="45" t="s">
        <v>15</v>
      </c>
      <c r="B8" s="40">
        <v>2042703</v>
      </c>
      <c r="C8" s="40">
        <v>1851898</v>
      </c>
      <c r="D8" s="40">
        <v>929281</v>
      </c>
      <c r="E8" s="41">
        <v>922617</v>
      </c>
      <c r="F8" s="46">
        <v>188393</v>
      </c>
      <c r="G8" s="41">
        <v>94641</v>
      </c>
      <c r="H8" s="41">
        <v>93752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0.96354909454175564</v>
      </c>
      <c r="R8" s="47">
        <v>186500</v>
      </c>
      <c r="S8" s="43">
        <v>1.0101501340482573</v>
      </c>
      <c r="T8" s="41">
        <v>3800</v>
      </c>
      <c r="U8" s="44">
        <v>0.6344736842105263</v>
      </c>
      <c r="V8" s="41">
        <v>800</v>
      </c>
      <c r="W8" s="44">
        <v>1.25E-3</v>
      </c>
    </row>
    <row r="9" spans="1:23" x14ac:dyDescent="0.45">
      <c r="A9" s="45" t="s">
        <v>16</v>
      </c>
      <c r="B9" s="40">
        <v>1964172</v>
      </c>
      <c r="C9" s="40">
        <v>1719544</v>
      </c>
      <c r="D9" s="40">
        <v>863409</v>
      </c>
      <c r="E9" s="41">
        <v>856135</v>
      </c>
      <c r="F9" s="46">
        <v>244530</v>
      </c>
      <c r="G9" s="41">
        <v>122727</v>
      </c>
      <c r="H9" s="41">
        <v>121803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0.91485301276611597</v>
      </c>
      <c r="R9" s="47">
        <v>227500</v>
      </c>
      <c r="S9" s="43">
        <v>1.074857142857143</v>
      </c>
      <c r="T9" s="41">
        <v>260</v>
      </c>
      <c r="U9" s="44">
        <v>0.37692307692307692</v>
      </c>
      <c r="V9" s="41">
        <v>400</v>
      </c>
      <c r="W9" s="44">
        <v>0</v>
      </c>
    </row>
    <row r="10" spans="1:23" x14ac:dyDescent="0.45">
      <c r="A10" s="45" t="s">
        <v>17</v>
      </c>
      <c r="B10" s="40">
        <v>3552003</v>
      </c>
      <c r="C10" s="40">
        <v>2810292</v>
      </c>
      <c r="D10" s="40">
        <v>1410485</v>
      </c>
      <c r="E10" s="41">
        <v>1399807</v>
      </c>
      <c r="F10" s="46">
        <v>741659</v>
      </c>
      <c r="G10" s="41">
        <v>371711</v>
      </c>
      <c r="H10" s="41">
        <v>369948</v>
      </c>
      <c r="I10" s="41">
        <v>50</v>
      </c>
      <c r="J10" s="41">
        <v>21</v>
      </c>
      <c r="K10" s="41">
        <v>29</v>
      </c>
      <c r="L10" s="69">
        <v>2</v>
      </c>
      <c r="M10" s="69">
        <v>2</v>
      </c>
      <c r="N10" s="69">
        <v>0</v>
      </c>
      <c r="O10" s="42"/>
      <c r="P10" s="41">
        <v>3169865</v>
      </c>
      <c r="Q10" s="43">
        <v>0.88656520072621392</v>
      </c>
      <c r="R10" s="47">
        <v>854400</v>
      </c>
      <c r="S10" s="43">
        <v>0.86804658239700372</v>
      </c>
      <c r="T10" s="41">
        <v>240</v>
      </c>
      <c r="U10" s="44">
        <v>0.20833333333333334</v>
      </c>
      <c r="V10" s="41">
        <v>1550</v>
      </c>
      <c r="W10" s="44">
        <v>1.2903225806451613E-3</v>
      </c>
    </row>
    <row r="11" spans="1:23" x14ac:dyDescent="0.45">
      <c r="A11" s="45" t="s">
        <v>18</v>
      </c>
      <c r="B11" s="40">
        <v>1588430</v>
      </c>
      <c r="C11" s="40">
        <v>1492269</v>
      </c>
      <c r="D11" s="40">
        <v>748569</v>
      </c>
      <c r="E11" s="41">
        <v>743700</v>
      </c>
      <c r="F11" s="46">
        <v>96095</v>
      </c>
      <c r="G11" s="41">
        <v>48353</v>
      </c>
      <c r="H11" s="41">
        <v>47742</v>
      </c>
      <c r="I11" s="41">
        <v>66</v>
      </c>
      <c r="J11" s="41">
        <v>33</v>
      </c>
      <c r="K11" s="41">
        <v>33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0.97952942489276018</v>
      </c>
      <c r="R11" s="47">
        <v>87900</v>
      </c>
      <c r="S11" s="43">
        <v>1.0932309442548351</v>
      </c>
      <c r="T11" s="41">
        <v>140</v>
      </c>
      <c r="U11" s="44">
        <v>0.47142857142857142</v>
      </c>
      <c r="V11" s="41">
        <v>50</v>
      </c>
      <c r="W11" s="44">
        <v>0</v>
      </c>
    </row>
    <row r="12" spans="1:23" x14ac:dyDescent="0.45">
      <c r="A12" s="45" t="s">
        <v>19</v>
      </c>
      <c r="B12" s="40">
        <v>1741677</v>
      </c>
      <c r="C12" s="40">
        <v>1663567</v>
      </c>
      <c r="D12" s="40">
        <v>834598</v>
      </c>
      <c r="E12" s="41">
        <v>828969</v>
      </c>
      <c r="F12" s="46">
        <v>77858</v>
      </c>
      <c r="G12" s="41">
        <v>39005</v>
      </c>
      <c r="H12" s="41">
        <v>38853</v>
      </c>
      <c r="I12" s="41">
        <v>161</v>
      </c>
      <c r="J12" s="41">
        <v>80</v>
      </c>
      <c r="K12" s="41">
        <v>81</v>
      </c>
      <c r="L12" s="69">
        <v>91</v>
      </c>
      <c r="M12" s="69">
        <v>86</v>
      </c>
      <c r="N12" s="69">
        <v>5</v>
      </c>
      <c r="O12" s="42"/>
      <c r="P12" s="41">
        <v>1736595</v>
      </c>
      <c r="Q12" s="43">
        <v>0.95794759284692166</v>
      </c>
      <c r="R12" s="47">
        <v>61700</v>
      </c>
      <c r="S12" s="43">
        <v>1.2618800648298216</v>
      </c>
      <c r="T12" s="41">
        <v>340</v>
      </c>
      <c r="U12" s="44">
        <v>0.47352941176470587</v>
      </c>
      <c r="V12" s="41">
        <v>300</v>
      </c>
      <c r="W12" s="44">
        <v>0.30333333333333334</v>
      </c>
    </row>
    <row r="13" spans="1:23" x14ac:dyDescent="0.45">
      <c r="A13" s="45" t="s">
        <v>20</v>
      </c>
      <c r="B13" s="40">
        <v>2966114</v>
      </c>
      <c r="C13" s="40">
        <v>2757884</v>
      </c>
      <c r="D13" s="40">
        <v>1384960</v>
      </c>
      <c r="E13" s="41">
        <v>1372924</v>
      </c>
      <c r="F13" s="46">
        <v>207951</v>
      </c>
      <c r="G13" s="41">
        <v>104459</v>
      </c>
      <c r="H13" s="41">
        <v>103492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0.94771343349232318</v>
      </c>
      <c r="R13" s="47">
        <v>178600</v>
      </c>
      <c r="S13" s="43">
        <v>1.1643393057110862</v>
      </c>
      <c r="T13" s="41">
        <v>560</v>
      </c>
      <c r="U13" s="44">
        <v>0.45178571428571429</v>
      </c>
      <c r="V13" s="41">
        <v>10530</v>
      </c>
      <c r="W13" s="44">
        <v>2.4691358024691358E-3</v>
      </c>
    </row>
    <row r="14" spans="1:23" x14ac:dyDescent="0.45">
      <c r="A14" s="45" t="s">
        <v>21</v>
      </c>
      <c r="B14" s="40">
        <v>4637787</v>
      </c>
      <c r="C14" s="40">
        <v>3766371</v>
      </c>
      <c r="D14" s="40">
        <v>1890393</v>
      </c>
      <c r="E14" s="41">
        <v>1875978</v>
      </c>
      <c r="F14" s="46">
        <v>870905</v>
      </c>
      <c r="G14" s="41">
        <v>436853</v>
      </c>
      <c r="H14" s="41">
        <v>434052</v>
      </c>
      <c r="I14" s="41">
        <v>370</v>
      </c>
      <c r="J14" s="41">
        <v>176</v>
      </c>
      <c r="K14" s="41">
        <v>194</v>
      </c>
      <c r="L14" s="69">
        <v>141</v>
      </c>
      <c r="M14" s="69">
        <v>141</v>
      </c>
      <c r="N14" s="69">
        <v>0</v>
      </c>
      <c r="O14" s="42"/>
      <c r="P14" s="41">
        <v>4064675</v>
      </c>
      <c r="Q14" s="43">
        <v>0.92661061462478544</v>
      </c>
      <c r="R14" s="47">
        <v>892500</v>
      </c>
      <c r="S14" s="43">
        <v>0.9758039215686275</v>
      </c>
      <c r="T14" s="41">
        <v>860</v>
      </c>
      <c r="U14" s="44">
        <v>0.43023255813953487</v>
      </c>
      <c r="V14" s="41">
        <v>2210</v>
      </c>
      <c r="W14" s="44">
        <v>6.3800904977375561E-2</v>
      </c>
    </row>
    <row r="15" spans="1:23" x14ac:dyDescent="0.45">
      <c r="A15" s="48" t="s">
        <v>22</v>
      </c>
      <c r="B15" s="40">
        <v>3079853</v>
      </c>
      <c r="C15" s="40">
        <v>2696712</v>
      </c>
      <c r="D15" s="40">
        <v>1353301</v>
      </c>
      <c r="E15" s="41">
        <v>1343411</v>
      </c>
      <c r="F15" s="46">
        <v>382226</v>
      </c>
      <c r="G15" s="41">
        <v>192165</v>
      </c>
      <c r="H15" s="41">
        <v>190061</v>
      </c>
      <c r="I15" s="41">
        <v>828</v>
      </c>
      <c r="J15" s="41">
        <v>414</v>
      </c>
      <c r="K15" s="41">
        <v>414</v>
      </c>
      <c r="L15" s="69">
        <v>87</v>
      </c>
      <c r="M15" s="69">
        <v>86</v>
      </c>
      <c r="N15" s="69">
        <v>1</v>
      </c>
      <c r="O15" s="42"/>
      <c r="P15" s="41">
        <v>2869350</v>
      </c>
      <c r="Q15" s="43">
        <v>0.93983376025929222</v>
      </c>
      <c r="R15" s="47">
        <v>375900</v>
      </c>
      <c r="S15" s="43">
        <v>1.01682894386805</v>
      </c>
      <c r="T15" s="41">
        <v>1220</v>
      </c>
      <c r="U15" s="44">
        <v>0.67868852459016393</v>
      </c>
      <c r="V15" s="41">
        <v>710</v>
      </c>
      <c r="W15" s="44">
        <v>0.12253521126760564</v>
      </c>
    </row>
    <row r="16" spans="1:23" x14ac:dyDescent="0.45">
      <c r="A16" s="45" t="s">
        <v>23</v>
      </c>
      <c r="B16" s="40">
        <v>3005811</v>
      </c>
      <c r="C16" s="40">
        <v>2154727</v>
      </c>
      <c r="D16" s="40">
        <v>1081515</v>
      </c>
      <c r="E16" s="41">
        <v>1073212</v>
      </c>
      <c r="F16" s="46">
        <v>850810</v>
      </c>
      <c r="G16" s="41">
        <v>426617</v>
      </c>
      <c r="H16" s="41">
        <v>424193</v>
      </c>
      <c r="I16" s="41">
        <v>224</v>
      </c>
      <c r="J16" s="41">
        <v>95</v>
      </c>
      <c r="K16" s="41">
        <v>129</v>
      </c>
      <c r="L16" s="69">
        <v>50</v>
      </c>
      <c r="M16" s="69">
        <v>43</v>
      </c>
      <c r="N16" s="69">
        <v>7</v>
      </c>
      <c r="O16" s="42"/>
      <c r="P16" s="41">
        <v>2506095</v>
      </c>
      <c r="Q16" s="43">
        <v>0.85979462071469759</v>
      </c>
      <c r="R16" s="47">
        <v>887500</v>
      </c>
      <c r="S16" s="43">
        <v>0.95865915492957743</v>
      </c>
      <c r="T16" s="41">
        <v>440</v>
      </c>
      <c r="U16" s="44">
        <v>0.50909090909090904</v>
      </c>
      <c r="V16" s="41">
        <v>440</v>
      </c>
      <c r="W16" s="44">
        <v>0.11363636363636363</v>
      </c>
    </row>
    <row r="17" spans="1:23" x14ac:dyDescent="0.45">
      <c r="A17" s="45" t="s">
        <v>24</v>
      </c>
      <c r="B17" s="40">
        <v>11568837</v>
      </c>
      <c r="C17" s="40">
        <v>9871188</v>
      </c>
      <c r="D17" s="40">
        <v>4959273</v>
      </c>
      <c r="E17" s="41">
        <v>4911915</v>
      </c>
      <c r="F17" s="46">
        <v>1678948</v>
      </c>
      <c r="G17" s="41">
        <v>840840</v>
      </c>
      <c r="H17" s="41">
        <v>838108</v>
      </c>
      <c r="I17" s="41">
        <v>18079</v>
      </c>
      <c r="J17" s="41">
        <v>9064</v>
      </c>
      <c r="K17" s="41">
        <v>9015</v>
      </c>
      <c r="L17" s="69">
        <v>622</v>
      </c>
      <c r="M17" s="69">
        <v>577</v>
      </c>
      <c r="N17" s="69">
        <v>45</v>
      </c>
      <c r="O17" s="42"/>
      <c r="P17" s="41">
        <v>10836010</v>
      </c>
      <c r="Q17" s="43">
        <v>0.91096150704918144</v>
      </c>
      <c r="R17" s="47">
        <v>659400</v>
      </c>
      <c r="S17" s="43">
        <v>2.5461753108886866</v>
      </c>
      <c r="T17" s="41">
        <v>37820</v>
      </c>
      <c r="U17" s="44">
        <v>0.47802749867794819</v>
      </c>
      <c r="V17" s="41">
        <v>10550</v>
      </c>
      <c r="W17" s="44">
        <v>5.8957345971563983E-2</v>
      </c>
    </row>
    <row r="18" spans="1:23" x14ac:dyDescent="0.45">
      <c r="A18" s="45" t="s">
        <v>25</v>
      </c>
      <c r="B18" s="40">
        <v>9879355</v>
      </c>
      <c r="C18" s="40">
        <v>8175422</v>
      </c>
      <c r="D18" s="40">
        <v>4103799</v>
      </c>
      <c r="E18" s="41">
        <v>4071623</v>
      </c>
      <c r="F18" s="46">
        <v>1702972</v>
      </c>
      <c r="G18" s="41">
        <v>853276</v>
      </c>
      <c r="H18" s="41">
        <v>849696</v>
      </c>
      <c r="I18" s="41">
        <v>812</v>
      </c>
      <c r="J18" s="41">
        <v>368</v>
      </c>
      <c r="K18" s="41">
        <v>444</v>
      </c>
      <c r="L18" s="69">
        <v>149</v>
      </c>
      <c r="M18" s="69">
        <v>146</v>
      </c>
      <c r="N18" s="69">
        <v>3</v>
      </c>
      <c r="O18" s="42"/>
      <c r="P18" s="41">
        <v>8816645</v>
      </c>
      <c r="Q18" s="43">
        <v>0.92727131465540469</v>
      </c>
      <c r="R18" s="47">
        <v>643300</v>
      </c>
      <c r="S18" s="43">
        <v>2.6472438986475981</v>
      </c>
      <c r="T18" s="41">
        <v>4560</v>
      </c>
      <c r="U18" s="44">
        <v>0.17807017543859649</v>
      </c>
      <c r="V18" s="41">
        <v>2990</v>
      </c>
      <c r="W18" s="44">
        <v>4.9832775919732439E-2</v>
      </c>
    </row>
    <row r="19" spans="1:23" x14ac:dyDescent="0.45">
      <c r="A19" s="45" t="s">
        <v>26</v>
      </c>
      <c r="B19" s="40">
        <v>21281658</v>
      </c>
      <c r="C19" s="40">
        <v>15903713</v>
      </c>
      <c r="D19" s="40">
        <v>7983987</v>
      </c>
      <c r="E19" s="41">
        <v>7919726</v>
      </c>
      <c r="F19" s="46">
        <v>5362815</v>
      </c>
      <c r="G19" s="41">
        <v>2690151</v>
      </c>
      <c r="H19" s="41">
        <v>2672664</v>
      </c>
      <c r="I19" s="41">
        <v>13631</v>
      </c>
      <c r="J19" s="41">
        <v>6759</v>
      </c>
      <c r="K19" s="41">
        <v>6872</v>
      </c>
      <c r="L19" s="69">
        <v>1499</v>
      </c>
      <c r="M19" s="69">
        <v>1398</v>
      </c>
      <c r="N19" s="69">
        <v>101</v>
      </c>
      <c r="O19" s="42"/>
      <c r="P19" s="41">
        <v>17678890</v>
      </c>
      <c r="Q19" s="43">
        <v>0.899587756923653</v>
      </c>
      <c r="R19" s="47">
        <v>10134850</v>
      </c>
      <c r="S19" s="43">
        <v>0.52914596663986146</v>
      </c>
      <c r="T19" s="41">
        <v>43740</v>
      </c>
      <c r="U19" s="44">
        <v>0.31163694558756289</v>
      </c>
      <c r="V19" s="41">
        <v>17210</v>
      </c>
      <c r="W19" s="44">
        <v>8.710052295177223E-2</v>
      </c>
    </row>
    <row r="20" spans="1:23" x14ac:dyDescent="0.45">
      <c r="A20" s="45" t="s">
        <v>27</v>
      </c>
      <c r="B20" s="40">
        <v>14372897</v>
      </c>
      <c r="C20" s="40">
        <v>11029796</v>
      </c>
      <c r="D20" s="40">
        <v>5533724</v>
      </c>
      <c r="E20" s="41">
        <v>5496072</v>
      </c>
      <c r="F20" s="46">
        <v>3336304</v>
      </c>
      <c r="G20" s="41">
        <v>1671364</v>
      </c>
      <c r="H20" s="41">
        <v>1664940</v>
      </c>
      <c r="I20" s="41">
        <v>6094</v>
      </c>
      <c r="J20" s="41">
        <v>3053</v>
      </c>
      <c r="K20" s="41">
        <v>3041</v>
      </c>
      <c r="L20" s="69">
        <v>703</v>
      </c>
      <c r="M20" s="69">
        <v>691</v>
      </c>
      <c r="N20" s="69">
        <v>12</v>
      </c>
      <c r="O20" s="42"/>
      <c r="P20" s="41">
        <v>11882835</v>
      </c>
      <c r="Q20" s="43">
        <v>0.92821250147797218</v>
      </c>
      <c r="R20" s="47">
        <v>1939900</v>
      </c>
      <c r="S20" s="43">
        <v>1.719832981081499</v>
      </c>
      <c r="T20" s="41">
        <v>11640</v>
      </c>
      <c r="U20" s="44">
        <v>0.52353951890034367</v>
      </c>
      <c r="V20" s="41">
        <v>8420</v>
      </c>
      <c r="W20" s="44">
        <v>8.3491686460807596E-2</v>
      </c>
    </row>
    <row r="21" spans="1:23" x14ac:dyDescent="0.45">
      <c r="A21" s="45" t="s">
        <v>28</v>
      </c>
      <c r="B21" s="40">
        <v>3548072</v>
      </c>
      <c r="C21" s="40">
        <v>2976466</v>
      </c>
      <c r="D21" s="40">
        <v>1493329</v>
      </c>
      <c r="E21" s="41">
        <v>1483137</v>
      </c>
      <c r="F21" s="46">
        <v>571489</v>
      </c>
      <c r="G21" s="41">
        <v>286706</v>
      </c>
      <c r="H21" s="41">
        <v>284783</v>
      </c>
      <c r="I21" s="41">
        <v>77</v>
      </c>
      <c r="J21" s="41">
        <v>35</v>
      </c>
      <c r="K21" s="41">
        <v>42</v>
      </c>
      <c r="L21" s="69">
        <v>40</v>
      </c>
      <c r="M21" s="69">
        <v>31</v>
      </c>
      <c r="N21" s="69">
        <v>9</v>
      </c>
      <c r="O21" s="42"/>
      <c r="P21" s="41">
        <v>3293905</v>
      </c>
      <c r="Q21" s="43">
        <v>0.90362836815269409</v>
      </c>
      <c r="R21" s="47">
        <v>584800</v>
      </c>
      <c r="S21" s="43">
        <v>0.97723837209302322</v>
      </c>
      <c r="T21" s="41">
        <v>340</v>
      </c>
      <c r="U21" s="44">
        <v>0.22647058823529412</v>
      </c>
      <c r="V21" s="41">
        <v>2080</v>
      </c>
      <c r="W21" s="44">
        <v>1.9230769230769232E-2</v>
      </c>
    </row>
    <row r="22" spans="1:23" x14ac:dyDescent="0.45">
      <c r="A22" s="45" t="s">
        <v>29</v>
      </c>
      <c r="B22" s="40">
        <v>1677079</v>
      </c>
      <c r="C22" s="40">
        <v>1490822</v>
      </c>
      <c r="D22" s="40">
        <v>747425</v>
      </c>
      <c r="E22" s="41">
        <v>743397</v>
      </c>
      <c r="F22" s="46">
        <v>186029</v>
      </c>
      <c r="G22" s="41">
        <v>93233</v>
      </c>
      <c r="H22" s="41">
        <v>92796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0.92498821135184772</v>
      </c>
      <c r="R22" s="47">
        <v>176600</v>
      </c>
      <c r="S22" s="43">
        <v>1.053391845979615</v>
      </c>
      <c r="T22" s="41">
        <v>540</v>
      </c>
      <c r="U22" s="44">
        <v>0.4</v>
      </c>
      <c r="V22" s="41">
        <v>180</v>
      </c>
      <c r="W22" s="44">
        <v>6.6666666666666666E-2</v>
      </c>
    </row>
    <row r="23" spans="1:23" x14ac:dyDescent="0.45">
      <c r="A23" s="45" t="s">
        <v>30</v>
      </c>
      <c r="B23" s="40">
        <v>1735625</v>
      </c>
      <c r="C23" s="40">
        <v>1529044</v>
      </c>
      <c r="D23" s="40">
        <v>767081</v>
      </c>
      <c r="E23" s="41">
        <v>761963</v>
      </c>
      <c r="F23" s="46">
        <v>205557</v>
      </c>
      <c r="G23" s="41">
        <v>103126</v>
      </c>
      <c r="H23" s="41">
        <v>102431</v>
      </c>
      <c r="I23" s="41">
        <v>1009</v>
      </c>
      <c r="J23" s="41">
        <v>503</v>
      </c>
      <c r="K23" s="41">
        <v>506</v>
      </c>
      <c r="L23" s="69">
        <v>15</v>
      </c>
      <c r="M23" s="69">
        <v>13</v>
      </c>
      <c r="N23" s="69">
        <v>2</v>
      </c>
      <c r="O23" s="42"/>
      <c r="P23" s="41">
        <v>1620330</v>
      </c>
      <c r="Q23" s="43">
        <v>0.94366209352415864</v>
      </c>
      <c r="R23" s="47">
        <v>220900</v>
      </c>
      <c r="S23" s="43">
        <v>0.93054323223177904</v>
      </c>
      <c r="T23" s="41">
        <v>1180</v>
      </c>
      <c r="U23" s="44">
        <v>0.85508474576271187</v>
      </c>
      <c r="V23" s="41">
        <v>400</v>
      </c>
      <c r="W23" s="44">
        <v>3.7499999999999999E-2</v>
      </c>
    </row>
    <row r="24" spans="1:23" x14ac:dyDescent="0.45">
      <c r="A24" s="45" t="s">
        <v>31</v>
      </c>
      <c r="B24" s="40">
        <v>1194487</v>
      </c>
      <c r="C24" s="40">
        <v>1051622</v>
      </c>
      <c r="D24" s="40">
        <v>527552</v>
      </c>
      <c r="E24" s="41">
        <v>524070</v>
      </c>
      <c r="F24" s="46">
        <v>142744</v>
      </c>
      <c r="G24" s="41">
        <v>71616</v>
      </c>
      <c r="H24" s="41">
        <v>71128</v>
      </c>
      <c r="I24" s="41">
        <v>63</v>
      </c>
      <c r="J24" s="41">
        <v>21</v>
      </c>
      <c r="K24" s="41">
        <v>42</v>
      </c>
      <c r="L24" s="69">
        <v>58</v>
      </c>
      <c r="M24" s="69">
        <v>55</v>
      </c>
      <c r="N24" s="69">
        <v>3</v>
      </c>
      <c r="O24" s="42"/>
      <c r="P24" s="41">
        <v>1125370</v>
      </c>
      <c r="Q24" s="43">
        <v>0.93446777504287482</v>
      </c>
      <c r="R24" s="47">
        <v>145200</v>
      </c>
      <c r="S24" s="43">
        <v>0.98308539944903583</v>
      </c>
      <c r="T24" s="41">
        <v>140</v>
      </c>
      <c r="U24" s="44">
        <v>0.45</v>
      </c>
      <c r="V24" s="41">
        <v>2180</v>
      </c>
      <c r="W24" s="44">
        <v>2.6605504587155965E-2</v>
      </c>
    </row>
    <row r="25" spans="1:23" x14ac:dyDescent="0.45">
      <c r="A25" s="45" t="s">
        <v>32</v>
      </c>
      <c r="B25" s="40">
        <v>1274517</v>
      </c>
      <c r="C25" s="40">
        <v>1124454</v>
      </c>
      <c r="D25" s="40">
        <v>563856</v>
      </c>
      <c r="E25" s="41">
        <v>560598</v>
      </c>
      <c r="F25" s="46">
        <v>150004</v>
      </c>
      <c r="G25" s="41">
        <v>75253</v>
      </c>
      <c r="H25" s="41">
        <v>74751</v>
      </c>
      <c r="I25" s="41">
        <v>32</v>
      </c>
      <c r="J25" s="41">
        <v>12</v>
      </c>
      <c r="K25" s="41">
        <v>20</v>
      </c>
      <c r="L25" s="69">
        <v>27</v>
      </c>
      <c r="M25" s="69">
        <v>26</v>
      </c>
      <c r="N25" s="69">
        <v>1</v>
      </c>
      <c r="O25" s="42"/>
      <c r="P25" s="41">
        <v>1271190</v>
      </c>
      <c r="Q25" s="43">
        <v>0.88456800320959106</v>
      </c>
      <c r="R25" s="47">
        <v>139400</v>
      </c>
      <c r="S25" s="43">
        <v>1.0760688665710187</v>
      </c>
      <c r="T25" s="41">
        <v>380</v>
      </c>
      <c r="U25" s="44">
        <v>8.4210526315789472E-2</v>
      </c>
      <c r="V25" s="41">
        <v>3280</v>
      </c>
      <c r="W25" s="44">
        <v>8.2317073170731711E-3</v>
      </c>
    </row>
    <row r="26" spans="1:23" x14ac:dyDescent="0.45">
      <c r="A26" s="45" t="s">
        <v>33</v>
      </c>
      <c r="B26" s="40">
        <v>3240406</v>
      </c>
      <c r="C26" s="40">
        <v>2949924</v>
      </c>
      <c r="D26" s="40">
        <v>1479546</v>
      </c>
      <c r="E26" s="41">
        <v>1470378</v>
      </c>
      <c r="F26" s="46">
        <v>290335</v>
      </c>
      <c r="G26" s="41">
        <v>145669</v>
      </c>
      <c r="H26" s="41">
        <v>144666</v>
      </c>
      <c r="I26" s="41">
        <v>121</v>
      </c>
      <c r="J26" s="41">
        <v>55</v>
      </c>
      <c r="K26" s="41">
        <v>66</v>
      </c>
      <c r="L26" s="69">
        <v>26</v>
      </c>
      <c r="M26" s="69">
        <v>26</v>
      </c>
      <c r="N26" s="69">
        <v>0</v>
      </c>
      <c r="O26" s="42"/>
      <c r="P26" s="41">
        <v>3174370</v>
      </c>
      <c r="Q26" s="43">
        <v>0.92929431666755924</v>
      </c>
      <c r="R26" s="47">
        <v>268100</v>
      </c>
      <c r="S26" s="43">
        <v>1.0829354718388662</v>
      </c>
      <c r="T26" s="41">
        <v>140</v>
      </c>
      <c r="U26" s="44">
        <v>0.86428571428571432</v>
      </c>
      <c r="V26" s="41">
        <v>5190</v>
      </c>
      <c r="W26" s="44">
        <v>5.0096339113680152E-3</v>
      </c>
    </row>
    <row r="27" spans="1:23" x14ac:dyDescent="0.45">
      <c r="A27" s="45" t="s">
        <v>34</v>
      </c>
      <c r="B27" s="40">
        <v>3121411</v>
      </c>
      <c r="C27" s="40">
        <v>2780403</v>
      </c>
      <c r="D27" s="40">
        <v>1393125</v>
      </c>
      <c r="E27" s="41">
        <v>1387278</v>
      </c>
      <c r="F27" s="46">
        <v>338844</v>
      </c>
      <c r="G27" s="41">
        <v>170563</v>
      </c>
      <c r="H27" s="41">
        <v>168281</v>
      </c>
      <c r="I27" s="41">
        <v>2132</v>
      </c>
      <c r="J27" s="41">
        <v>1065</v>
      </c>
      <c r="K27" s="41">
        <v>1067</v>
      </c>
      <c r="L27" s="69">
        <v>32</v>
      </c>
      <c r="M27" s="69">
        <v>32</v>
      </c>
      <c r="N27" s="69">
        <v>0</v>
      </c>
      <c r="O27" s="42"/>
      <c r="P27" s="41">
        <v>3040725</v>
      </c>
      <c r="Q27" s="43">
        <v>0.91438818045038606</v>
      </c>
      <c r="R27" s="47">
        <v>279600</v>
      </c>
      <c r="S27" s="43">
        <v>1.2118884120171673</v>
      </c>
      <c r="T27" s="41">
        <v>2680</v>
      </c>
      <c r="U27" s="44">
        <v>0.79552238805970155</v>
      </c>
      <c r="V27" s="41">
        <v>200</v>
      </c>
      <c r="W27" s="44">
        <v>0.16</v>
      </c>
    </row>
    <row r="28" spans="1:23" x14ac:dyDescent="0.45">
      <c r="A28" s="45" t="s">
        <v>35</v>
      </c>
      <c r="B28" s="40">
        <v>5927520</v>
      </c>
      <c r="C28" s="40">
        <v>5145115</v>
      </c>
      <c r="D28" s="40">
        <v>2581197</v>
      </c>
      <c r="E28" s="41">
        <v>2563918</v>
      </c>
      <c r="F28" s="46">
        <v>782111</v>
      </c>
      <c r="G28" s="41">
        <v>392034</v>
      </c>
      <c r="H28" s="41">
        <v>390077</v>
      </c>
      <c r="I28" s="41">
        <v>201</v>
      </c>
      <c r="J28" s="41">
        <v>94</v>
      </c>
      <c r="K28" s="41">
        <v>107</v>
      </c>
      <c r="L28" s="69">
        <v>93</v>
      </c>
      <c r="M28" s="69">
        <v>87</v>
      </c>
      <c r="N28" s="69">
        <v>6</v>
      </c>
      <c r="O28" s="42"/>
      <c r="P28" s="41">
        <v>5396620</v>
      </c>
      <c r="Q28" s="43">
        <v>0.95339582924126587</v>
      </c>
      <c r="R28" s="47">
        <v>752600</v>
      </c>
      <c r="S28" s="43">
        <v>1.0392120648418814</v>
      </c>
      <c r="T28" s="41">
        <v>1160</v>
      </c>
      <c r="U28" s="44">
        <v>0.17327586206896553</v>
      </c>
      <c r="V28" s="41">
        <v>19580</v>
      </c>
      <c r="W28" s="44">
        <v>4.7497446373850867E-3</v>
      </c>
    </row>
    <row r="29" spans="1:23" x14ac:dyDescent="0.45">
      <c r="A29" s="45" t="s">
        <v>36</v>
      </c>
      <c r="B29" s="40">
        <v>11229781</v>
      </c>
      <c r="C29" s="40">
        <v>8796008</v>
      </c>
      <c r="D29" s="40">
        <v>4411436</v>
      </c>
      <c r="E29" s="41">
        <v>4384572</v>
      </c>
      <c r="F29" s="46">
        <v>2432938</v>
      </c>
      <c r="G29" s="41">
        <v>1220344</v>
      </c>
      <c r="H29" s="41">
        <v>1212594</v>
      </c>
      <c r="I29" s="41">
        <v>739</v>
      </c>
      <c r="J29" s="41">
        <v>332</v>
      </c>
      <c r="K29" s="41">
        <v>407</v>
      </c>
      <c r="L29" s="69">
        <v>96</v>
      </c>
      <c r="M29" s="69">
        <v>92</v>
      </c>
      <c r="N29" s="69">
        <v>4</v>
      </c>
      <c r="O29" s="42"/>
      <c r="P29" s="41">
        <v>10122810</v>
      </c>
      <c r="Q29" s="43">
        <v>0.86892947709183521</v>
      </c>
      <c r="R29" s="47">
        <v>2709900</v>
      </c>
      <c r="S29" s="43">
        <v>0.89779622864312336</v>
      </c>
      <c r="T29" s="41">
        <v>1540</v>
      </c>
      <c r="U29" s="44">
        <v>0.47987012987012989</v>
      </c>
      <c r="V29" s="41">
        <v>1140</v>
      </c>
      <c r="W29" s="44">
        <v>8.4210526315789472E-2</v>
      </c>
    </row>
    <row r="30" spans="1:23" x14ac:dyDescent="0.45">
      <c r="A30" s="45" t="s">
        <v>37</v>
      </c>
      <c r="B30" s="40">
        <v>2773243</v>
      </c>
      <c r="C30" s="40">
        <v>2501101</v>
      </c>
      <c r="D30" s="40">
        <v>1254114</v>
      </c>
      <c r="E30" s="41">
        <v>1246987</v>
      </c>
      <c r="F30" s="46">
        <v>271595</v>
      </c>
      <c r="G30" s="41">
        <v>136428</v>
      </c>
      <c r="H30" s="41">
        <v>135167</v>
      </c>
      <c r="I30" s="41">
        <v>519</v>
      </c>
      <c r="J30" s="41">
        <v>258</v>
      </c>
      <c r="K30" s="41">
        <v>261</v>
      </c>
      <c r="L30" s="69">
        <v>28</v>
      </c>
      <c r="M30" s="69">
        <v>27</v>
      </c>
      <c r="N30" s="69">
        <v>1</v>
      </c>
      <c r="O30" s="42"/>
      <c r="P30" s="41">
        <v>2667815</v>
      </c>
      <c r="Q30" s="43">
        <v>0.93750916011792418</v>
      </c>
      <c r="R30" s="47">
        <v>239400</v>
      </c>
      <c r="S30" s="43">
        <v>1.1344820384294068</v>
      </c>
      <c r="T30" s="41">
        <v>880</v>
      </c>
      <c r="U30" s="44">
        <v>0.58977272727272723</v>
      </c>
      <c r="V30" s="41">
        <v>410</v>
      </c>
      <c r="W30" s="44">
        <v>6.8292682926829273E-2</v>
      </c>
    </row>
    <row r="31" spans="1:23" x14ac:dyDescent="0.45">
      <c r="A31" s="45" t="s">
        <v>38</v>
      </c>
      <c r="B31" s="40">
        <v>2181329</v>
      </c>
      <c r="C31" s="40">
        <v>1812525</v>
      </c>
      <c r="D31" s="40">
        <v>909414</v>
      </c>
      <c r="E31" s="41">
        <v>903111</v>
      </c>
      <c r="F31" s="46">
        <v>368693</v>
      </c>
      <c r="G31" s="41">
        <v>184735</v>
      </c>
      <c r="H31" s="41">
        <v>183958</v>
      </c>
      <c r="I31" s="41">
        <v>94</v>
      </c>
      <c r="J31" s="41">
        <v>44</v>
      </c>
      <c r="K31" s="41">
        <v>50</v>
      </c>
      <c r="L31" s="69">
        <v>17</v>
      </c>
      <c r="M31" s="69">
        <v>14</v>
      </c>
      <c r="N31" s="69">
        <v>3</v>
      </c>
      <c r="O31" s="42"/>
      <c r="P31" s="41">
        <v>1916090</v>
      </c>
      <c r="Q31" s="43">
        <v>0.94594982490384061</v>
      </c>
      <c r="R31" s="47">
        <v>348300</v>
      </c>
      <c r="S31" s="43">
        <v>1.0585501004880851</v>
      </c>
      <c r="T31" s="41">
        <v>240</v>
      </c>
      <c r="U31" s="44">
        <v>0.39166666666666666</v>
      </c>
      <c r="V31" s="41">
        <v>80</v>
      </c>
      <c r="W31" s="44">
        <v>0.21249999999999999</v>
      </c>
    </row>
    <row r="32" spans="1:23" x14ac:dyDescent="0.45">
      <c r="A32" s="45" t="s">
        <v>39</v>
      </c>
      <c r="B32" s="40">
        <v>3762934</v>
      </c>
      <c r="C32" s="40">
        <v>3110130</v>
      </c>
      <c r="D32" s="40">
        <v>1559539</v>
      </c>
      <c r="E32" s="41">
        <v>1550591</v>
      </c>
      <c r="F32" s="46">
        <v>652230</v>
      </c>
      <c r="G32" s="41">
        <v>327370</v>
      </c>
      <c r="H32" s="41">
        <v>324860</v>
      </c>
      <c r="I32" s="41">
        <v>497</v>
      </c>
      <c r="J32" s="41">
        <v>250</v>
      </c>
      <c r="K32" s="41">
        <v>247</v>
      </c>
      <c r="L32" s="69">
        <v>77</v>
      </c>
      <c r="M32" s="69">
        <v>75</v>
      </c>
      <c r="N32" s="69">
        <v>2</v>
      </c>
      <c r="O32" s="42"/>
      <c r="P32" s="41">
        <v>3409695</v>
      </c>
      <c r="Q32" s="43">
        <v>0.9121431682305895</v>
      </c>
      <c r="R32" s="47">
        <v>704200</v>
      </c>
      <c r="S32" s="43">
        <v>0.92619994319795518</v>
      </c>
      <c r="T32" s="41">
        <v>1060</v>
      </c>
      <c r="U32" s="44">
        <v>0.46886792452830189</v>
      </c>
      <c r="V32" s="41">
        <v>880</v>
      </c>
      <c r="W32" s="44">
        <v>8.7499999999999994E-2</v>
      </c>
    </row>
    <row r="33" spans="1:23" x14ac:dyDescent="0.45">
      <c r="A33" s="45" t="s">
        <v>40</v>
      </c>
      <c r="B33" s="40">
        <v>12922677</v>
      </c>
      <c r="C33" s="40">
        <v>9983027</v>
      </c>
      <c r="D33" s="40">
        <v>5007126</v>
      </c>
      <c r="E33" s="41">
        <v>4975901</v>
      </c>
      <c r="F33" s="46">
        <v>2875270</v>
      </c>
      <c r="G33" s="41">
        <v>1441212</v>
      </c>
      <c r="H33" s="41">
        <v>1434058</v>
      </c>
      <c r="I33" s="41">
        <v>63919</v>
      </c>
      <c r="J33" s="41">
        <v>32159</v>
      </c>
      <c r="K33" s="41">
        <v>31760</v>
      </c>
      <c r="L33" s="69">
        <v>461</v>
      </c>
      <c r="M33" s="69">
        <v>445</v>
      </c>
      <c r="N33" s="69">
        <v>16</v>
      </c>
      <c r="O33" s="42"/>
      <c r="P33" s="41">
        <v>11521165</v>
      </c>
      <c r="Q33" s="43">
        <v>0.86649457758829074</v>
      </c>
      <c r="R33" s="47">
        <v>3481600</v>
      </c>
      <c r="S33" s="43">
        <v>0.82584731158088232</v>
      </c>
      <c r="T33" s="41">
        <v>72720</v>
      </c>
      <c r="U33" s="44">
        <v>0.87897414741474145</v>
      </c>
      <c r="V33" s="41">
        <v>21240</v>
      </c>
      <c r="W33" s="44">
        <v>2.1704331450094164E-2</v>
      </c>
    </row>
    <row r="34" spans="1:23" x14ac:dyDescent="0.45">
      <c r="A34" s="45" t="s">
        <v>41</v>
      </c>
      <c r="B34" s="40">
        <v>8308497</v>
      </c>
      <c r="C34" s="40">
        <v>6919246</v>
      </c>
      <c r="D34" s="40">
        <v>3468907</v>
      </c>
      <c r="E34" s="41">
        <v>3450339</v>
      </c>
      <c r="F34" s="46">
        <v>1387935</v>
      </c>
      <c r="G34" s="41">
        <v>696951</v>
      </c>
      <c r="H34" s="41">
        <v>690984</v>
      </c>
      <c r="I34" s="41">
        <v>1124</v>
      </c>
      <c r="J34" s="41">
        <v>546</v>
      </c>
      <c r="K34" s="41">
        <v>578</v>
      </c>
      <c r="L34" s="69">
        <v>192</v>
      </c>
      <c r="M34" s="69">
        <v>180</v>
      </c>
      <c r="N34" s="69">
        <v>12</v>
      </c>
      <c r="O34" s="42"/>
      <c r="P34" s="41">
        <v>7609375</v>
      </c>
      <c r="Q34" s="43">
        <v>0.90930542915811086</v>
      </c>
      <c r="R34" s="47">
        <v>1135400</v>
      </c>
      <c r="S34" s="43">
        <v>1.2224194116610887</v>
      </c>
      <c r="T34" s="41">
        <v>2540</v>
      </c>
      <c r="U34" s="44">
        <v>0.44251968503937006</v>
      </c>
      <c r="V34" s="41">
        <v>2080</v>
      </c>
      <c r="W34" s="44">
        <v>9.2307692307692313E-2</v>
      </c>
    </row>
    <row r="35" spans="1:23" x14ac:dyDescent="0.45">
      <c r="A35" s="45" t="s">
        <v>42</v>
      </c>
      <c r="B35" s="40">
        <v>2038364</v>
      </c>
      <c r="C35" s="40">
        <v>1815966</v>
      </c>
      <c r="D35" s="40">
        <v>910497</v>
      </c>
      <c r="E35" s="41">
        <v>905469</v>
      </c>
      <c r="F35" s="46">
        <v>222190</v>
      </c>
      <c r="G35" s="41">
        <v>111343</v>
      </c>
      <c r="H35" s="41">
        <v>110847</v>
      </c>
      <c r="I35" s="41">
        <v>206</v>
      </c>
      <c r="J35" s="41">
        <v>93</v>
      </c>
      <c r="K35" s="41">
        <v>113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0.92457919657858556</v>
      </c>
      <c r="R35" s="47">
        <v>127300</v>
      </c>
      <c r="S35" s="43">
        <v>1.7454045561665357</v>
      </c>
      <c r="T35" s="41">
        <v>800</v>
      </c>
      <c r="U35" s="44">
        <v>0.25750000000000001</v>
      </c>
      <c r="V35" s="41">
        <v>2020</v>
      </c>
      <c r="W35" s="44">
        <v>9.9009900990099011E-4</v>
      </c>
    </row>
    <row r="36" spans="1:23" x14ac:dyDescent="0.45">
      <c r="A36" s="45" t="s">
        <v>43</v>
      </c>
      <c r="B36" s="40">
        <v>1388510</v>
      </c>
      <c r="C36" s="40">
        <v>1326123</v>
      </c>
      <c r="D36" s="40">
        <v>664781</v>
      </c>
      <c r="E36" s="41">
        <v>661342</v>
      </c>
      <c r="F36" s="46">
        <v>62303</v>
      </c>
      <c r="G36" s="41">
        <v>31215</v>
      </c>
      <c r="H36" s="41">
        <v>31088</v>
      </c>
      <c r="I36" s="41">
        <v>75</v>
      </c>
      <c r="J36" s="41">
        <v>39</v>
      </c>
      <c r="K36" s="41">
        <v>36</v>
      </c>
      <c r="L36" s="69">
        <v>9</v>
      </c>
      <c r="M36" s="69">
        <v>9</v>
      </c>
      <c r="N36" s="69">
        <v>0</v>
      </c>
      <c r="O36" s="42"/>
      <c r="P36" s="41">
        <v>1398645</v>
      </c>
      <c r="Q36" s="43">
        <v>0.94814838647405164</v>
      </c>
      <c r="R36" s="47">
        <v>48100</v>
      </c>
      <c r="S36" s="43">
        <v>1.2952806652806652</v>
      </c>
      <c r="T36" s="41">
        <v>160</v>
      </c>
      <c r="U36" s="44">
        <v>0.46875</v>
      </c>
      <c r="V36" s="41">
        <v>1450</v>
      </c>
      <c r="W36" s="44">
        <v>6.2068965517241377E-3</v>
      </c>
    </row>
    <row r="37" spans="1:23" x14ac:dyDescent="0.45">
      <c r="A37" s="45" t="s">
        <v>44</v>
      </c>
      <c r="B37" s="40">
        <v>817173</v>
      </c>
      <c r="C37" s="40">
        <v>717103</v>
      </c>
      <c r="D37" s="40">
        <v>359698</v>
      </c>
      <c r="E37" s="41">
        <v>357405</v>
      </c>
      <c r="F37" s="46">
        <v>99979</v>
      </c>
      <c r="G37" s="41">
        <v>50183</v>
      </c>
      <c r="H37" s="41">
        <v>49796</v>
      </c>
      <c r="I37" s="41">
        <v>63</v>
      </c>
      <c r="J37" s="41">
        <v>30</v>
      </c>
      <c r="K37" s="41">
        <v>33</v>
      </c>
      <c r="L37" s="69">
        <v>28</v>
      </c>
      <c r="M37" s="69">
        <v>27</v>
      </c>
      <c r="N37" s="69">
        <v>1</v>
      </c>
      <c r="O37" s="42"/>
      <c r="P37" s="41">
        <v>826860</v>
      </c>
      <c r="Q37" s="43">
        <v>0.8672604794040103</v>
      </c>
      <c r="R37" s="47">
        <v>110800</v>
      </c>
      <c r="S37" s="43">
        <v>0.90233754512635378</v>
      </c>
      <c r="T37" s="41">
        <v>440</v>
      </c>
      <c r="U37" s="44">
        <v>0.14318181818181819</v>
      </c>
      <c r="V37" s="41">
        <v>170</v>
      </c>
      <c r="W37" s="44">
        <v>0.16470588235294117</v>
      </c>
    </row>
    <row r="38" spans="1:23" x14ac:dyDescent="0.45">
      <c r="A38" s="45" t="s">
        <v>45</v>
      </c>
      <c r="B38" s="40">
        <v>1043138</v>
      </c>
      <c r="C38" s="40">
        <v>987613</v>
      </c>
      <c r="D38" s="40">
        <v>495536</v>
      </c>
      <c r="E38" s="41">
        <v>492077</v>
      </c>
      <c r="F38" s="46">
        <v>55391</v>
      </c>
      <c r="G38" s="41">
        <v>27781</v>
      </c>
      <c r="H38" s="41">
        <v>27610</v>
      </c>
      <c r="I38" s="41">
        <v>114</v>
      </c>
      <c r="J38" s="41">
        <v>54</v>
      </c>
      <c r="K38" s="41">
        <v>60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0.91657819025522047</v>
      </c>
      <c r="R38" s="47">
        <v>47400</v>
      </c>
      <c r="S38" s="43">
        <v>1.1685864978902953</v>
      </c>
      <c r="T38" s="41">
        <v>780</v>
      </c>
      <c r="U38" s="44">
        <v>0.14615384615384616</v>
      </c>
      <c r="V38" s="41">
        <v>100</v>
      </c>
      <c r="W38" s="44">
        <v>0.2</v>
      </c>
    </row>
    <row r="39" spans="1:23" x14ac:dyDescent="0.45">
      <c r="A39" s="45" t="s">
        <v>46</v>
      </c>
      <c r="B39" s="40">
        <v>2753885</v>
      </c>
      <c r="C39" s="40">
        <v>2420129</v>
      </c>
      <c r="D39" s="40">
        <v>1214171</v>
      </c>
      <c r="E39" s="41">
        <v>1205958</v>
      </c>
      <c r="F39" s="46">
        <v>333388</v>
      </c>
      <c r="G39" s="41">
        <v>167358</v>
      </c>
      <c r="H39" s="41">
        <v>166030</v>
      </c>
      <c r="I39" s="41">
        <v>317</v>
      </c>
      <c r="J39" s="41">
        <v>152</v>
      </c>
      <c r="K39" s="41">
        <v>165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0.85302012949706219</v>
      </c>
      <c r="R39" s="47">
        <v>385900</v>
      </c>
      <c r="S39" s="43">
        <v>0.86392329619072294</v>
      </c>
      <c r="T39" s="41">
        <v>720</v>
      </c>
      <c r="U39" s="44">
        <v>0.44027777777777777</v>
      </c>
      <c r="V39" s="41">
        <v>300</v>
      </c>
      <c r="W39" s="44">
        <v>0.17</v>
      </c>
    </row>
    <row r="40" spans="1:23" x14ac:dyDescent="0.45">
      <c r="A40" s="45" t="s">
        <v>47</v>
      </c>
      <c r="B40" s="40">
        <v>4141966</v>
      </c>
      <c r="C40" s="40">
        <v>3546840</v>
      </c>
      <c r="D40" s="40">
        <v>1778558</v>
      </c>
      <c r="E40" s="41">
        <v>1768282</v>
      </c>
      <c r="F40" s="46">
        <v>595003</v>
      </c>
      <c r="G40" s="41">
        <v>298543</v>
      </c>
      <c r="H40" s="41">
        <v>296460</v>
      </c>
      <c r="I40" s="41">
        <v>123</v>
      </c>
      <c r="J40" s="41">
        <v>57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0.89084575140087863</v>
      </c>
      <c r="R40" s="47">
        <v>616200</v>
      </c>
      <c r="S40" s="43">
        <v>0.96560045439792275</v>
      </c>
      <c r="T40" s="41">
        <v>1240</v>
      </c>
      <c r="U40" s="44">
        <v>9.9193548387096778E-2</v>
      </c>
      <c r="V40" s="41">
        <v>120</v>
      </c>
      <c r="W40" s="44">
        <v>0</v>
      </c>
    </row>
    <row r="41" spans="1:23" x14ac:dyDescent="0.45">
      <c r="A41" s="45" t="s">
        <v>48</v>
      </c>
      <c r="B41" s="40">
        <v>2033498</v>
      </c>
      <c r="C41" s="40">
        <v>1820572</v>
      </c>
      <c r="D41" s="40">
        <v>912694</v>
      </c>
      <c r="E41" s="41">
        <v>907878</v>
      </c>
      <c r="F41" s="46">
        <v>212869</v>
      </c>
      <c r="G41" s="41">
        <v>106873</v>
      </c>
      <c r="H41" s="41">
        <v>105996</v>
      </c>
      <c r="I41" s="41">
        <v>54</v>
      </c>
      <c r="J41" s="41">
        <v>29</v>
      </c>
      <c r="K41" s="41">
        <v>25</v>
      </c>
      <c r="L41" s="69">
        <v>3</v>
      </c>
      <c r="M41" s="69">
        <v>3</v>
      </c>
      <c r="N41" s="69">
        <v>0</v>
      </c>
      <c r="O41" s="42"/>
      <c r="P41" s="41">
        <v>2024075</v>
      </c>
      <c r="Q41" s="43">
        <v>0.89945876511492906</v>
      </c>
      <c r="R41" s="47">
        <v>210200</v>
      </c>
      <c r="S41" s="43">
        <v>1.0126974310180781</v>
      </c>
      <c r="T41" s="41">
        <v>420</v>
      </c>
      <c r="U41" s="44">
        <v>0.12857142857142856</v>
      </c>
      <c r="V41" s="41">
        <v>930</v>
      </c>
      <c r="W41" s="44">
        <v>3.2258064516129032E-3</v>
      </c>
    </row>
    <row r="42" spans="1:23" x14ac:dyDescent="0.45">
      <c r="A42" s="45" t="s">
        <v>49</v>
      </c>
      <c r="B42" s="40">
        <v>1093193</v>
      </c>
      <c r="C42" s="40">
        <v>940989</v>
      </c>
      <c r="D42" s="40">
        <v>471821</v>
      </c>
      <c r="E42" s="41">
        <v>469168</v>
      </c>
      <c r="F42" s="46">
        <v>152037</v>
      </c>
      <c r="G42" s="41">
        <v>76240</v>
      </c>
      <c r="H42" s="41">
        <v>75797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0.91767545506409665</v>
      </c>
      <c r="R42" s="47">
        <v>152900</v>
      </c>
      <c r="S42" s="43">
        <v>0.99435578809679526</v>
      </c>
      <c r="T42" s="41">
        <v>760</v>
      </c>
      <c r="U42" s="44">
        <v>0.21973684210526315</v>
      </c>
      <c r="V42" s="41">
        <v>2000</v>
      </c>
      <c r="W42" s="44">
        <v>0</v>
      </c>
    </row>
    <row r="43" spans="1:23" x14ac:dyDescent="0.45">
      <c r="A43" s="45" t="s">
        <v>50</v>
      </c>
      <c r="B43" s="40">
        <v>1445634</v>
      </c>
      <c r="C43" s="40">
        <v>1333372</v>
      </c>
      <c r="D43" s="40">
        <v>668705</v>
      </c>
      <c r="E43" s="41">
        <v>664667</v>
      </c>
      <c r="F43" s="46">
        <v>112088</v>
      </c>
      <c r="G43" s="41">
        <v>56132</v>
      </c>
      <c r="H43" s="41">
        <v>55956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0.92511118357605238</v>
      </c>
      <c r="R43" s="47">
        <v>102300</v>
      </c>
      <c r="S43" s="43">
        <v>1.0956793743890518</v>
      </c>
      <c r="T43" s="41">
        <v>200</v>
      </c>
      <c r="U43" s="44">
        <v>0.86499999999999999</v>
      </c>
      <c r="V43" s="41">
        <v>0</v>
      </c>
      <c r="W43" s="44" t="e">
        <v>#DIV/0!</v>
      </c>
    </row>
    <row r="44" spans="1:23" x14ac:dyDescent="0.45">
      <c r="A44" s="45" t="s">
        <v>51</v>
      </c>
      <c r="B44" s="40">
        <v>2057129</v>
      </c>
      <c r="C44" s="40">
        <v>1924194</v>
      </c>
      <c r="D44" s="40">
        <v>964920</v>
      </c>
      <c r="E44" s="41">
        <v>959274</v>
      </c>
      <c r="F44" s="46">
        <v>132863</v>
      </c>
      <c r="G44" s="41">
        <v>66702</v>
      </c>
      <c r="H44" s="41">
        <v>66161</v>
      </c>
      <c r="I44" s="41">
        <v>56</v>
      </c>
      <c r="J44" s="41">
        <v>26</v>
      </c>
      <c r="K44" s="41">
        <v>30</v>
      </c>
      <c r="L44" s="69">
        <v>16</v>
      </c>
      <c r="M44" s="69">
        <v>16</v>
      </c>
      <c r="N44" s="69">
        <v>0</v>
      </c>
      <c r="O44" s="42"/>
      <c r="P44" s="41">
        <v>2095550</v>
      </c>
      <c r="Q44" s="43">
        <v>0.91822862732934074</v>
      </c>
      <c r="R44" s="47">
        <v>128400</v>
      </c>
      <c r="S44" s="43">
        <v>1.0347585669781931</v>
      </c>
      <c r="T44" s="41">
        <v>100</v>
      </c>
      <c r="U44" s="44">
        <v>0.56000000000000005</v>
      </c>
      <c r="V44" s="41">
        <v>4050</v>
      </c>
      <c r="W44" s="44">
        <v>3.9506172839506174E-3</v>
      </c>
    </row>
    <row r="45" spans="1:23" x14ac:dyDescent="0.45">
      <c r="A45" s="45" t="s">
        <v>52</v>
      </c>
      <c r="B45" s="40">
        <v>1037682</v>
      </c>
      <c r="C45" s="40">
        <v>978762</v>
      </c>
      <c r="D45" s="40">
        <v>491688</v>
      </c>
      <c r="E45" s="41">
        <v>487074</v>
      </c>
      <c r="F45" s="46">
        <v>58835</v>
      </c>
      <c r="G45" s="41">
        <v>29584</v>
      </c>
      <c r="H45" s="41">
        <v>29251</v>
      </c>
      <c r="I45" s="41">
        <v>74</v>
      </c>
      <c r="J45" s="41">
        <v>33</v>
      </c>
      <c r="K45" s="41">
        <v>41</v>
      </c>
      <c r="L45" s="69">
        <v>11</v>
      </c>
      <c r="M45" s="69">
        <v>10</v>
      </c>
      <c r="N45" s="69">
        <v>1</v>
      </c>
      <c r="O45" s="42"/>
      <c r="P45" s="41">
        <v>1048795</v>
      </c>
      <c r="Q45" s="43">
        <v>0.93322527281308554</v>
      </c>
      <c r="R45" s="47">
        <v>55600</v>
      </c>
      <c r="S45" s="43">
        <v>1.0581834532374101</v>
      </c>
      <c r="T45" s="41">
        <v>140</v>
      </c>
      <c r="U45" s="44">
        <v>0.52857142857142858</v>
      </c>
      <c r="V45" s="41">
        <v>780</v>
      </c>
      <c r="W45" s="44">
        <v>1.4102564102564103E-2</v>
      </c>
    </row>
    <row r="46" spans="1:23" x14ac:dyDescent="0.45">
      <c r="A46" s="45" t="s">
        <v>53</v>
      </c>
      <c r="B46" s="40">
        <v>7658818</v>
      </c>
      <c r="C46" s="40">
        <v>6679506</v>
      </c>
      <c r="D46" s="40">
        <v>3355191</v>
      </c>
      <c r="E46" s="41">
        <v>3324315</v>
      </c>
      <c r="F46" s="46">
        <v>979077</v>
      </c>
      <c r="G46" s="41">
        <v>493169</v>
      </c>
      <c r="H46" s="41">
        <v>485908</v>
      </c>
      <c r="I46" s="41">
        <v>197</v>
      </c>
      <c r="J46" s="41">
        <v>94</v>
      </c>
      <c r="K46" s="41">
        <v>103</v>
      </c>
      <c r="L46" s="69">
        <v>38</v>
      </c>
      <c r="M46" s="69">
        <v>36</v>
      </c>
      <c r="N46" s="69">
        <v>2</v>
      </c>
      <c r="O46" s="42"/>
      <c r="P46" s="41">
        <v>7070230</v>
      </c>
      <c r="Q46" s="43">
        <v>0.94473673416564952</v>
      </c>
      <c r="R46" s="47">
        <v>1044200</v>
      </c>
      <c r="S46" s="43">
        <v>0.93763359509672473</v>
      </c>
      <c r="T46" s="41">
        <v>820</v>
      </c>
      <c r="U46" s="44">
        <v>0.24024390243902438</v>
      </c>
      <c r="V46" s="41">
        <v>250</v>
      </c>
      <c r="W46" s="44">
        <v>0.152</v>
      </c>
    </row>
    <row r="47" spans="1:23" x14ac:dyDescent="0.45">
      <c r="A47" s="45" t="s">
        <v>54</v>
      </c>
      <c r="B47" s="40">
        <v>1191313</v>
      </c>
      <c r="C47" s="40">
        <v>1107755</v>
      </c>
      <c r="D47" s="40">
        <v>555580</v>
      </c>
      <c r="E47" s="41">
        <v>552175</v>
      </c>
      <c r="F47" s="46">
        <v>83541</v>
      </c>
      <c r="G47" s="41">
        <v>42083</v>
      </c>
      <c r="H47" s="41">
        <v>41458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0.91383470617593554</v>
      </c>
      <c r="R47" s="47">
        <v>74400</v>
      </c>
      <c r="S47" s="43">
        <v>1.1228629032258064</v>
      </c>
      <c r="T47" s="41">
        <v>140</v>
      </c>
      <c r="U47" s="44">
        <v>0.11428571428571428</v>
      </c>
      <c r="V47" s="41">
        <v>550</v>
      </c>
      <c r="W47" s="44">
        <v>1.8181818181818182E-3</v>
      </c>
    </row>
    <row r="48" spans="1:23" x14ac:dyDescent="0.45">
      <c r="A48" s="45" t="s">
        <v>55</v>
      </c>
      <c r="B48" s="40">
        <v>2032442</v>
      </c>
      <c r="C48" s="40">
        <v>1747694</v>
      </c>
      <c r="D48" s="40">
        <v>877515</v>
      </c>
      <c r="E48" s="41">
        <v>870179</v>
      </c>
      <c r="F48" s="46">
        <v>284718</v>
      </c>
      <c r="G48" s="41">
        <v>142654</v>
      </c>
      <c r="H48" s="41">
        <v>142064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1908050</v>
      </c>
      <c r="Q48" s="43">
        <v>0.91595817719661432</v>
      </c>
      <c r="R48" s="47">
        <v>288800</v>
      </c>
      <c r="S48" s="43">
        <v>0.98586565096952905</v>
      </c>
      <c r="T48" s="41">
        <v>300</v>
      </c>
      <c r="U48" s="44">
        <v>9.6666666666666665E-2</v>
      </c>
      <c r="V48" s="41">
        <v>10</v>
      </c>
      <c r="W48" s="44">
        <v>0.1</v>
      </c>
    </row>
    <row r="49" spans="1:23" x14ac:dyDescent="0.45">
      <c r="A49" s="45" t="s">
        <v>56</v>
      </c>
      <c r="B49" s="40">
        <v>2668259</v>
      </c>
      <c r="C49" s="40">
        <v>2300133</v>
      </c>
      <c r="D49" s="40">
        <v>1153686</v>
      </c>
      <c r="E49" s="41">
        <v>1146447</v>
      </c>
      <c r="F49" s="46">
        <v>367862</v>
      </c>
      <c r="G49" s="41">
        <v>184499</v>
      </c>
      <c r="H49" s="41">
        <v>183363</v>
      </c>
      <c r="I49" s="41">
        <v>252</v>
      </c>
      <c r="J49" s="41">
        <v>124</v>
      </c>
      <c r="K49" s="41">
        <v>128</v>
      </c>
      <c r="L49" s="69">
        <v>12</v>
      </c>
      <c r="M49" s="69">
        <v>12</v>
      </c>
      <c r="N49" s="69">
        <v>0</v>
      </c>
      <c r="O49" s="42"/>
      <c r="P49" s="41">
        <v>2537755</v>
      </c>
      <c r="Q49" s="43">
        <v>0.90636527166728076</v>
      </c>
      <c r="R49" s="47">
        <v>350000</v>
      </c>
      <c r="S49" s="43">
        <v>1.0510342857142858</v>
      </c>
      <c r="T49" s="41">
        <v>720</v>
      </c>
      <c r="U49" s="44">
        <v>0.35</v>
      </c>
      <c r="V49" s="41">
        <v>300</v>
      </c>
      <c r="W49" s="44">
        <v>0.04</v>
      </c>
    </row>
    <row r="50" spans="1:23" x14ac:dyDescent="0.45">
      <c r="A50" s="45" t="s">
        <v>57</v>
      </c>
      <c r="B50" s="40">
        <v>1696416</v>
      </c>
      <c r="C50" s="40">
        <v>1560608</v>
      </c>
      <c r="D50" s="40">
        <v>783558</v>
      </c>
      <c r="E50" s="41">
        <v>777050</v>
      </c>
      <c r="F50" s="46">
        <v>135672</v>
      </c>
      <c r="G50" s="41">
        <v>68045</v>
      </c>
      <c r="H50" s="41">
        <v>67627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0.93169236280055523</v>
      </c>
      <c r="R50" s="47">
        <v>125500</v>
      </c>
      <c r="S50" s="43">
        <v>1.0810517928286854</v>
      </c>
      <c r="T50" s="41">
        <v>440</v>
      </c>
      <c r="U50" s="44">
        <v>0.22272727272727272</v>
      </c>
      <c r="V50" s="41">
        <v>600</v>
      </c>
      <c r="W50" s="44">
        <v>6.3333333333333339E-2</v>
      </c>
    </row>
    <row r="51" spans="1:23" x14ac:dyDescent="0.45">
      <c r="A51" s="45" t="s">
        <v>58</v>
      </c>
      <c r="B51" s="40">
        <v>1611092</v>
      </c>
      <c r="C51" s="40">
        <v>1548005</v>
      </c>
      <c r="D51" s="40">
        <v>776985</v>
      </c>
      <c r="E51" s="41">
        <v>771020</v>
      </c>
      <c r="F51" s="46">
        <v>63059</v>
      </c>
      <c r="G51" s="41">
        <v>31621</v>
      </c>
      <c r="H51" s="41">
        <v>31438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0.95420684893931129</v>
      </c>
      <c r="R51" s="47">
        <v>55600</v>
      </c>
      <c r="S51" s="43">
        <v>1.1341546762589929</v>
      </c>
      <c r="T51" s="41">
        <v>300</v>
      </c>
      <c r="U51" s="44">
        <v>0.09</v>
      </c>
      <c r="V51" s="41">
        <v>140</v>
      </c>
      <c r="W51" s="44">
        <v>7.1428571428571426E-3</v>
      </c>
    </row>
    <row r="52" spans="1:23" x14ac:dyDescent="0.45">
      <c r="A52" s="45" t="s">
        <v>59</v>
      </c>
      <c r="B52" s="40">
        <v>2412493</v>
      </c>
      <c r="C52" s="40">
        <v>2213040</v>
      </c>
      <c r="D52" s="40">
        <v>1111149</v>
      </c>
      <c r="E52" s="41">
        <v>1101891</v>
      </c>
      <c r="F52" s="46">
        <v>199219</v>
      </c>
      <c r="G52" s="41">
        <v>100010</v>
      </c>
      <c r="H52" s="41">
        <v>99209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0.9192617792565454</v>
      </c>
      <c r="R52" s="47">
        <v>197100</v>
      </c>
      <c r="S52" s="43">
        <v>1.0107508878741756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1961938</v>
      </c>
      <c r="C53" s="40">
        <v>1682530</v>
      </c>
      <c r="D53" s="40">
        <v>846245</v>
      </c>
      <c r="E53" s="41">
        <v>836285</v>
      </c>
      <c r="F53" s="46">
        <v>278911</v>
      </c>
      <c r="G53" s="41">
        <v>140259</v>
      </c>
      <c r="H53" s="41">
        <v>138652</v>
      </c>
      <c r="I53" s="41">
        <v>485</v>
      </c>
      <c r="J53" s="41">
        <v>242</v>
      </c>
      <c r="K53" s="41">
        <v>243</v>
      </c>
      <c r="L53" s="69">
        <v>12</v>
      </c>
      <c r="M53" s="69">
        <v>11</v>
      </c>
      <c r="N53" s="69">
        <v>1</v>
      </c>
      <c r="O53" s="42"/>
      <c r="P53" s="41">
        <v>1955425</v>
      </c>
      <c r="Q53" s="43">
        <v>0.8604421033790608</v>
      </c>
      <c r="R53" s="47">
        <v>305500</v>
      </c>
      <c r="S53" s="43">
        <v>0.91296563011456633</v>
      </c>
      <c r="T53" s="41">
        <v>1260</v>
      </c>
      <c r="U53" s="44">
        <v>0.38492063492063494</v>
      </c>
      <c r="V53" s="41">
        <v>2000</v>
      </c>
      <c r="W53" s="44">
        <v>6.0000000000000001E-3</v>
      </c>
    </row>
    <row r="55" spans="1:23" x14ac:dyDescent="0.45">
      <c r="A55" s="114" t="s">
        <v>134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45">
      <c r="A56" s="115" t="s">
        <v>135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45">
      <c r="A57" s="115" t="s">
        <v>136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45">
      <c r="A58" s="115" t="s">
        <v>137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45">
      <c r="A59" s="114" t="s">
        <v>138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D2" sqref="D2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DIGI-808455956-3875415</_dlc_DocId>
    <_dlc_DocIdUrl xmlns="89559dea-130d-4237-8e78-1ce7f44b9a24">
      <Url>https://digitalgojp.sharepoint.com/sites/digi_portal/_layouts/15/DocIdRedir.aspx?ID=DIGI-808455956-3875415</Url>
      <Description>DIGI-808455956-3875415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purl.org/dc/elements/1.1/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0e1d05ab-b491-48cc-a1d7-91236226a3a4"/>
    <ds:schemaRef ds:uri="http://purl.org/dc/dcmitype/"/>
    <ds:schemaRef ds:uri="http://schemas.microsoft.com/office/infopath/2007/PartnerControls"/>
    <ds:schemaRef ds:uri="89559dea-130d-4237-8e78-1ce7f44b9a24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2022-06-22T04:09:03Z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fd5aad20-1465-439a-afc0-047743500472</vt:lpwstr>
  </property>
  <property fmtid="{D5CDD505-2E9C-101B-9397-08002B2CF9AE}" pid="4" name="MediaServiceImageTags">
    <vt:lpwstr/>
  </property>
</Properties>
</file>