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690" yWindow="827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<sst xmlns="http://schemas.openxmlformats.org/spreadsheetml/2006/main" count="351" uniqueCount="152">
  <si>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</si>
  <si>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（6月27日公表時点）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</si>
  <si>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</si>
  <si>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</si>
  <si>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</si>
  <si>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</si>
  <si>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</si>
  <si>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</si>
  <si>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</si>
  <si>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</si>
  <si>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</si>
  <si>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</si>
  <si>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</si>
  <si>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</si>
  <si>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</si>
  <si>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</si>
  <si>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</si>
  <si>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</si>
  <si>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</si>
  <si>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</si>
  <si>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</si>
  <si>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</si>
  <si>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</si>
  <si>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</si>
  <si>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</si>
  <si>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</si>
  <si>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</si>
  <si>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</si>
  <si>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</si>
  <si>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</si>
  <si>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</si>
  <si>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</si>
  <si>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</si>
  <si>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</si>
  <si>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</si>
  <si>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</si>
  <si>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</si>
  <si>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</si>
  <si>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</si>
  <si>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</si>
  <si>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</si>
  <si>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</si>
  <si>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</si>
  <si>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</si>
  <si>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</si>
  <si>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</si>
  <si>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</si>
  <si>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</si>
  <si>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</si>
  <si>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</si>
  <si>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</si>
  <si>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</si>
  <si>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</si>
  <si>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</si>
  <si>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</si>
  <si>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</si>
  <si>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</si>
  <si>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</si>
  <si>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</si>
  <si>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</si>
  <si>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</si>
  <si>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</si>
  <si>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</si>
  <si>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</si>
  <si>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</si>
  <si>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</si>
  <si>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</si>
  <si>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</si>
  <si>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</si>
  <si>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</si>
  <si>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</si>
  <si>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</si>
  <si>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</si>
  <si>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</si>
  <si>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</si>
  <si>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</si>
  <si>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</si>
  <si>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</si>
  <si>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</si>
  <si>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</si>
  <si>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</si>
  <si>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</si>
  <si>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</si>
  <si>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</si>
  <si>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</si>
  <si>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</si>
  <si>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</si>
  <si>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</si>
  <si>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</si>
  <si>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</si>
  <si>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</si>
  <si>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</si>
  <si>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</si>
  <si>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</si>
  <si>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</si>
  <si>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接種回数（6月26日まで）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</si>
  <si>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</si>
  <si>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</si>
  <si>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</si>
  <si>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</si>
  <si>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</si>
  <si>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</si>
  <si>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</si>
  <si>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</si>
  <si>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</si>
  <si>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</si>
  <si>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</si>
  <si>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</si>
  <si>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</si>
  <si>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</si>
  <si>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</si>
  <si>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</si>
  <si>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</si>
  <si>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</si>
  <si>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</si>
  <si>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</si>
  <si>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</si>
  <si>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</si>
  <si>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</si>
  <si>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（6月23日まで）</t>
  </si>
  <si>
    <t>ワクチン供給量
（6月23日まで）※4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</si>
  <si>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</si>
  <si>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</si>
  <si>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</si>
  <si>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</si>
  <si>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</si>
  <si>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</si>
  <si>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</si>
  <si>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</si>
  <si>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</si>
  <si>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</si>
  <si>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</si>
  <si>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</si>
  <si>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</si>
  <si>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</si>
  <si>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</si>
  <si>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</si>
  <si>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</si>
  <si>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</si>
  <si>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</si>
  <si>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</si>
  <si>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</si>
  <si>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</si>
  <si>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</si>
  <si>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</si>
  <si>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</si>
  <si>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</si>
  <si>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</si>
  <si>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</si>
  <si>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</si>
  <si>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</si>
  <si>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 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</si>
</sst>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3" sqref="A3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8" width="13.58203125" customWidth="1"/>
    <col min="9" max="9" width="4.08203125" customWidth="1"/>
    <col min="10" max="10" width="10.5" bestFit="1" customWidth="1"/>
  </cols>
  <sheetData>
    <row r="1" spans="1:8" x14ac:dyDescent="0.55000000000000004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55000000000000004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44736</v>
      </c>
      <c r="H5" s="83"/>
    </row>
    <row r="6" spans="1:8" ht="21.75" customHeight="1" x14ac:dyDescent="0.55000000000000004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55000000000000004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55000000000000004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5" customHeight="1" x14ac:dyDescent="0.55000000000000004">
      <c r="A9" s="71"/>
      <c r="B9" s="76"/>
      <c r="C9" s="89"/>
      <c r="D9" s="73"/>
      <c r="E9" s="71"/>
      <c r="F9" s="73"/>
      <c r="G9" s="71"/>
      <c r="H9" s="73"/>
    </row>
    <row r="10" spans="1:8" x14ac:dyDescent="0.55000000000000004">
      <c r="A10" s="10" t="s">
        <v>13</v>
      </c>
      <c r="B10" s="20">
        <v>126645025.00000003</v>
      </c>
      <c r="C10" s="21">
        <f>SUM(C11:C57)</f>
        <v>77507546</v>
      </c>
      <c r="D10" s="11">
        <f>C10/$B10</f>
        <v>0.61200624343514465</v>
      </c>
      <c r="E10" s="21">
        <f>SUM(E11:E57)</f>
        <v>626795</v>
      </c>
      <c r="F10" s="11">
        <f>E10/$B10</f>
        <v>4.9492271804597128E-3</v>
      </c>
      <c r="G10" s="21">
        <f>SUM(G11:G57)</f>
        <v>127725</v>
      </c>
      <c r="H10" s="11">
        <f>G10/$B10</f>
        <v>1.0085275754021918E-3</v>
      </c>
    </row>
    <row r="11" spans="1:8" x14ac:dyDescent="0.55000000000000004">
      <c r="A11" s="12" t="s">
        <v>14</v>
      </c>
      <c r="B11" s="20">
        <v>5226603</v>
      </c>
      <c r="C11" s="21">
        <v>3320939</v>
      </c>
      <c r="D11" s="11">
        <f t="shared" ref="D11:D57" si="0">C11/$B11</f>
        <v>0.63539147702628263</v>
      </c>
      <c r="E11" s="21">
        <v>28504</v>
      </c>
      <c r="F11" s="11">
        <f t="shared" ref="F11:F57" si="1">E11/$B11</f>
        <v>5.453637860001994E-3</v>
      </c>
      <c r="G11" s="21">
        <v>4195</v>
      </c>
      <c r="H11" s="11">
        <f t="shared" ref="H11:H57" si="2">G11/$B11</f>
        <v>8.0262457278656898E-4</v>
      </c>
    </row>
    <row r="12" spans="1:8" x14ac:dyDescent="0.55000000000000004">
      <c r="A12" s="12" t="s">
        <v>15</v>
      </c>
      <c r="B12" s="20">
        <v>1259615</v>
      </c>
      <c r="C12" s="21">
        <v>853256</v>
      </c>
      <c r="D12" s="11">
        <f t="shared" si="0"/>
        <v>0.67739428317382688</v>
      </c>
      <c r="E12" s="21">
        <v>8273</v>
      </c>
      <c r="F12" s="11">
        <f t="shared" si="1"/>
        <v>6.5678798680549218E-3</v>
      </c>
      <c r="G12" s="21">
        <v>1282</v>
      </c>
      <c r="H12" s="11">
        <f t="shared" si="2"/>
        <v>1.0177713031362758E-3</v>
      </c>
    </row>
    <row r="13" spans="1:8" x14ac:dyDescent="0.55000000000000004">
      <c r="A13" s="12" t="s">
        <v>16</v>
      </c>
      <c r="B13" s="20">
        <v>1220823</v>
      </c>
      <c r="C13" s="21">
        <v>838477</v>
      </c>
      <c r="D13" s="11">
        <f t="shared" si="0"/>
        <v>0.68681291227311414</v>
      </c>
      <c r="E13" s="21">
        <v>8445</v>
      </c>
      <c r="F13" s="11">
        <f t="shared" si="1"/>
        <v>6.917464693899116E-3</v>
      </c>
      <c r="G13" s="21">
        <v>1272</v>
      </c>
      <c r="H13" s="11">
        <f t="shared" si="2"/>
        <v>1.0419200817808969E-3</v>
      </c>
    </row>
    <row r="14" spans="1:8" x14ac:dyDescent="0.55000000000000004">
      <c r="A14" s="12" t="s">
        <v>17</v>
      </c>
      <c r="B14" s="20">
        <v>2281989</v>
      </c>
      <c r="C14" s="21">
        <v>1462256</v>
      </c>
      <c r="D14" s="11">
        <f t="shared" si="0"/>
        <v>0.64078135345963538</v>
      </c>
      <c r="E14" s="21">
        <v>13041</v>
      </c>
      <c r="F14" s="11">
        <f t="shared" si="1"/>
        <v>5.7147514733857175E-3</v>
      </c>
      <c r="G14" s="21">
        <v>2274</v>
      </c>
      <c r="H14" s="11">
        <f t="shared" si="2"/>
        <v>9.9649910670033897E-4</v>
      </c>
    </row>
    <row r="15" spans="1:8" x14ac:dyDescent="0.55000000000000004">
      <c r="A15" s="12" t="s">
        <v>18</v>
      </c>
      <c r="B15" s="20">
        <v>971288</v>
      </c>
      <c r="C15" s="21">
        <v>696580</v>
      </c>
      <c r="D15" s="11">
        <f t="shared" si="0"/>
        <v>0.71717142598281869</v>
      </c>
      <c r="E15" s="21">
        <v>7760</v>
      </c>
      <c r="F15" s="11">
        <f t="shared" si="1"/>
        <v>7.9893914060505233E-3</v>
      </c>
      <c r="G15" s="21">
        <v>1092</v>
      </c>
      <c r="H15" s="11">
        <f t="shared" si="2"/>
        <v>1.1242803370370064E-3</v>
      </c>
    </row>
    <row r="16" spans="1:8" x14ac:dyDescent="0.55000000000000004">
      <c r="A16" s="12" t="s">
        <v>19</v>
      </c>
      <c r="B16" s="20">
        <v>1069562</v>
      </c>
      <c r="C16" s="21">
        <v>748667</v>
      </c>
      <c r="D16" s="11">
        <f t="shared" si="0"/>
        <v>0.69997531699892102</v>
      </c>
      <c r="E16" s="21">
        <v>6921</v>
      </c>
      <c r="F16" s="11">
        <f t="shared" si="1"/>
        <v>6.470873123764681E-3</v>
      </c>
      <c r="G16" s="21">
        <v>739</v>
      </c>
      <c r="H16" s="11">
        <f t="shared" si="2"/>
        <v>6.9093703777808109E-4</v>
      </c>
    </row>
    <row r="17" spans="1:8" x14ac:dyDescent="0.55000000000000004">
      <c r="A17" s="12" t="s">
        <v>20</v>
      </c>
      <c r="B17" s="20">
        <v>1862059.0000000002</v>
      </c>
      <c r="C17" s="21">
        <v>1264732</v>
      </c>
      <c r="D17" s="11">
        <f t="shared" si="0"/>
        <v>0.67921156096557622</v>
      </c>
      <c r="E17" s="21">
        <v>10855</v>
      </c>
      <c r="F17" s="11">
        <f t="shared" si="1"/>
        <v>5.8295682360225958E-3</v>
      </c>
      <c r="G17" s="21">
        <v>2823</v>
      </c>
      <c r="H17" s="11">
        <f t="shared" si="2"/>
        <v>1.5160636693037114E-3</v>
      </c>
    </row>
    <row r="18" spans="1:8" x14ac:dyDescent="0.55000000000000004">
      <c r="A18" s="12" t="s">
        <v>21</v>
      </c>
      <c r="B18" s="20">
        <v>2907675</v>
      </c>
      <c r="C18" s="21">
        <v>1900151</v>
      </c>
      <c r="D18" s="11">
        <f t="shared" si="0"/>
        <v>0.65349497450712335</v>
      </c>
      <c r="E18" s="21">
        <v>17599</v>
      </c>
      <c r="F18" s="11">
        <f t="shared" si="1"/>
        <v>6.0526021649599769E-3</v>
      </c>
      <c r="G18" s="21">
        <v>3878</v>
      </c>
      <c r="H18" s="11">
        <f t="shared" si="2"/>
        <v>1.3337116424634802E-3</v>
      </c>
    </row>
    <row r="19" spans="1:8" x14ac:dyDescent="0.55000000000000004">
      <c r="A19" s="12" t="s">
        <v>22</v>
      </c>
      <c r="B19" s="20">
        <v>1955401</v>
      </c>
      <c r="C19" s="21">
        <v>1259804</v>
      </c>
      <c r="D19" s="11">
        <f t="shared" si="0"/>
        <v>0.64426887375019237</v>
      </c>
      <c r="E19" s="21">
        <v>12520</v>
      </c>
      <c r="F19" s="11">
        <f t="shared" si="1"/>
        <v>6.4027787650717165E-3</v>
      </c>
      <c r="G19" s="21">
        <v>3707</v>
      </c>
      <c r="H19" s="11">
        <f t="shared" si="2"/>
        <v>1.8957748308403239E-3</v>
      </c>
    </row>
    <row r="20" spans="1:8" x14ac:dyDescent="0.55000000000000004">
      <c r="A20" s="12" t="s">
        <v>23</v>
      </c>
      <c r="B20" s="20">
        <v>1958101</v>
      </c>
      <c r="C20" s="21">
        <v>1256517</v>
      </c>
      <c r="D20" s="11">
        <f t="shared" si="0"/>
        <v>0.64170183254081381</v>
      </c>
      <c r="E20" s="21">
        <v>8210</v>
      </c>
      <c r="F20" s="11">
        <f t="shared" si="1"/>
        <v>4.1928378566784856E-3</v>
      </c>
      <c r="G20" s="21">
        <v>1863</v>
      </c>
      <c r="H20" s="11">
        <f t="shared" si="2"/>
        <v>9.514320252121826E-4</v>
      </c>
    </row>
    <row r="21" spans="1:8" x14ac:dyDescent="0.55000000000000004">
      <c r="A21" s="12" t="s">
        <v>24</v>
      </c>
      <c r="B21" s="20">
        <v>7393799</v>
      </c>
      <c r="C21" s="21">
        <v>4535821</v>
      </c>
      <c r="D21" s="11">
        <f t="shared" si="0"/>
        <v>0.6134628490712285</v>
      </c>
      <c r="E21" s="21">
        <v>45148</v>
      </c>
      <c r="F21" s="11">
        <f t="shared" si="1"/>
        <v>6.1061979098971991E-3</v>
      </c>
      <c r="G21" s="21">
        <v>7934</v>
      </c>
      <c r="H21" s="11">
        <f t="shared" si="2"/>
        <v>1.073061358578993E-3</v>
      </c>
    </row>
    <row r="22" spans="1:8" x14ac:dyDescent="0.55000000000000004">
      <c r="A22" s="12" t="s">
        <v>25</v>
      </c>
      <c r="B22" s="20">
        <v>6322892.0000000009</v>
      </c>
      <c r="C22" s="21">
        <v>3959719</v>
      </c>
      <c r="D22" s="11">
        <f t="shared" si="0"/>
        <v>0.62625124705593571</v>
      </c>
      <c r="E22" s="21">
        <v>36908</v>
      </c>
      <c r="F22" s="11">
        <f t="shared" si="1"/>
        <v>5.8372023434845946E-3</v>
      </c>
      <c r="G22" s="21">
        <v>7336</v>
      </c>
      <c r="H22" s="11">
        <f t="shared" si="2"/>
        <v>1.1602285789477345E-3</v>
      </c>
    </row>
    <row r="23" spans="1:8" x14ac:dyDescent="0.55000000000000004">
      <c r="A23" s="12" t="s">
        <v>26</v>
      </c>
      <c r="B23" s="20">
        <v>13843329.000000002</v>
      </c>
      <c r="C23" s="21">
        <v>8255320</v>
      </c>
      <c r="D23" s="11">
        <f t="shared" si="0"/>
        <v>0.59633921869515627</v>
      </c>
      <c r="E23" s="21">
        <v>60952</v>
      </c>
      <c r="F23" s="11">
        <f t="shared" si="1"/>
        <v>4.4029871716550258E-3</v>
      </c>
      <c r="G23" s="21">
        <v>12578</v>
      </c>
      <c r="H23" s="11">
        <f t="shared" si="2"/>
        <v>9.0859647993629265E-4</v>
      </c>
    </row>
    <row r="24" spans="1:8" x14ac:dyDescent="0.55000000000000004">
      <c r="A24" s="12" t="s">
        <v>27</v>
      </c>
      <c r="B24" s="20">
        <v>9220206</v>
      </c>
      <c r="C24" s="21">
        <v>5604823</v>
      </c>
      <c r="D24" s="11">
        <f t="shared" si="0"/>
        <v>0.60788479129425088</v>
      </c>
      <c r="E24" s="21">
        <v>46012</v>
      </c>
      <c r="F24" s="11">
        <f t="shared" si="1"/>
        <v>4.9903440335281012E-3</v>
      </c>
      <c r="G24" s="21">
        <v>10356</v>
      </c>
      <c r="H24" s="11">
        <f t="shared" si="2"/>
        <v>1.1231853171176436E-3</v>
      </c>
    </row>
    <row r="25" spans="1:8" x14ac:dyDescent="0.55000000000000004">
      <c r="A25" s="12" t="s">
        <v>28</v>
      </c>
      <c r="B25" s="20">
        <v>2213174</v>
      </c>
      <c r="C25" s="21">
        <v>1545645</v>
      </c>
      <c r="D25" s="11">
        <f t="shared" si="0"/>
        <v>0.69838385956097437</v>
      </c>
      <c r="E25" s="21">
        <v>11188</v>
      </c>
      <c r="F25" s="11">
        <f t="shared" si="1"/>
        <v>5.0551831893922488E-3</v>
      </c>
      <c r="G25" s="21">
        <v>1935</v>
      </c>
      <c r="H25" s="11">
        <f t="shared" si="2"/>
        <v>8.7430992773274944E-4</v>
      </c>
    </row>
    <row r="26" spans="1:8" x14ac:dyDescent="0.55000000000000004">
      <c r="A26" s="12" t="s">
        <v>29</v>
      </c>
      <c r="B26" s="20">
        <v>1047674</v>
      </c>
      <c r="C26" s="21">
        <v>689479</v>
      </c>
      <c r="D26" s="11">
        <f t="shared" si="0"/>
        <v>0.65810452488083127</v>
      </c>
      <c r="E26" s="21">
        <v>6347</v>
      </c>
      <c r="F26" s="11">
        <f t="shared" si="1"/>
        <v>6.0581822208053268E-3</v>
      </c>
      <c r="G26" s="21">
        <v>1000</v>
      </c>
      <c r="H26" s="11">
        <f t="shared" si="2"/>
        <v>9.5449538692379495E-4</v>
      </c>
    </row>
    <row r="27" spans="1:8" x14ac:dyDescent="0.55000000000000004">
      <c r="A27" s="12" t="s">
        <v>30</v>
      </c>
      <c r="B27" s="20">
        <v>1132656</v>
      </c>
      <c r="C27" s="21">
        <v>706728</v>
      </c>
      <c r="D27" s="11">
        <f t="shared" si="0"/>
        <v>0.62395643514006016</v>
      </c>
      <c r="E27" s="21">
        <v>5258</v>
      </c>
      <c r="F27" s="11">
        <f t="shared" si="1"/>
        <v>4.6421861536070971E-3</v>
      </c>
      <c r="G27" s="21">
        <v>1154</v>
      </c>
      <c r="H27" s="11">
        <f t="shared" si="2"/>
        <v>1.0188442033591842E-3</v>
      </c>
    </row>
    <row r="28" spans="1:8" x14ac:dyDescent="0.55000000000000004">
      <c r="A28" s="12" t="s">
        <v>31</v>
      </c>
      <c r="B28" s="20">
        <v>774582.99999999988</v>
      </c>
      <c r="C28" s="21">
        <v>494779</v>
      </c>
      <c r="D28" s="11">
        <f t="shared" si="0"/>
        <v>0.63876821463936084</v>
      </c>
      <c r="E28" s="21">
        <v>3384</v>
      </c>
      <c r="F28" s="11">
        <f t="shared" si="1"/>
        <v>4.368802310404438E-3</v>
      </c>
      <c r="G28" s="21">
        <v>496</v>
      </c>
      <c r="H28" s="11">
        <f t="shared" si="2"/>
        <v>6.4034454667866462E-4</v>
      </c>
    </row>
    <row r="29" spans="1:8" x14ac:dyDescent="0.55000000000000004">
      <c r="A29" s="12" t="s">
        <v>32</v>
      </c>
      <c r="B29" s="20">
        <v>820997</v>
      </c>
      <c r="C29" s="21">
        <v>518468</v>
      </c>
      <c r="D29" s="11">
        <f t="shared" si="0"/>
        <v>0.63151022476330609</v>
      </c>
      <c r="E29" s="21">
        <v>3173</v>
      </c>
      <c r="F29" s="11">
        <f t="shared" si="1"/>
        <v>3.8648131479164967E-3</v>
      </c>
      <c r="G29" s="21">
        <v>308</v>
      </c>
      <c r="H29" s="11">
        <f t="shared" si="2"/>
        <v>3.75153624191075E-4</v>
      </c>
    </row>
    <row r="30" spans="1:8" x14ac:dyDescent="0.55000000000000004">
      <c r="A30" s="12" t="s">
        <v>33</v>
      </c>
      <c r="B30" s="20">
        <v>2071737</v>
      </c>
      <c r="C30" s="21">
        <v>1372287</v>
      </c>
      <c r="D30" s="11">
        <f t="shared" si="0"/>
        <v>0.66238475250478224</v>
      </c>
      <c r="E30" s="21">
        <v>10772</v>
      </c>
      <c r="F30" s="11">
        <f t="shared" si="1"/>
        <v>5.1995016741989931E-3</v>
      </c>
      <c r="G30" s="21">
        <v>2414</v>
      </c>
      <c r="H30" s="11">
        <f t="shared" si="2"/>
        <v>1.1652058152168928E-3</v>
      </c>
    </row>
    <row r="31" spans="1:8" x14ac:dyDescent="0.55000000000000004">
      <c r="A31" s="12" t="s">
        <v>34</v>
      </c>
      <c r="B31" s="20">
        <v>2016791</v>
      </c>
      <c r="C31" s="21">
        <v>1294387</v>
      </c>
      <c r="D31" s="11">
        <f t="shared" si="0"/>
        <v>0.64180522423989395</v>
      </c>
      <c r="E31" s="21">
        <v>7675</v>
      </c>
      <c r="F31" s="11">
        <f t="shared" si="1"/>
        <v>3.805550500770779E-3</v>
      </c>
      <c r="G31" s="21">
        <v>1513</v>
      </c>
      <c r="H31" s="11">
        <f t="shared" si="2"/>
        <v>7.5020168178061084E-4</v>
      </c>
    </row>
    <row r="32" spans="1:8" x14ac:dyDescent="0.55000000000000004">
      <c r="A32" s="12" t="s">
        <v>35</v>
      </c>
      <c r="B32" s="20">
        <v>3686259.9999999995</v>
      </c>
      <c r="C32" s="21">
        <v>2331957</v>
      </c>
      <c r="D32" s="11">
        <f t="shared" si="0"/>
        <v>0.63260784643514034</v>
      </c>
      <c r="E32" s="21">
        <v>19533</v>
      </c>
      <c r="F32" s="11">
        <f t="shared" si="1"/>
        <v>5.2988666019217314E-3</v>
      </c>
      <c r="G32" s="21">
        <v>5363</v>
      </c>
      <c r="H32" s="11">
        <f t="shared" si="2"/>
        <v>1.4548621095636228E-3</v>
      </c>
    </row>
    <row r="33" spans="1:8" x14ac:dyDescent="0.55000000000000004">
      <c r="A33" s="12" t="s">
        <v>36</v>
      </c>
      <c r="B33" s="20">
        <v>7558801.9999999991</v>
      </c>
      <c r="C33" s="21">
        <v>4396354</v>
      </c>
      <c r="D33" s="11">
        <f t="shared" si="0"/>
        <v>0.58162047372057113</v>
      </c>
      <c r="E33" s="21">
        <v>31512</v>
      </c>
      <c r="F33" s="11">
        <f t="shared" si="1"/>
        <v>4.1689145978423573E-3</v>
      </c>
      <c r="G33" s="21">
        <v>8149</v>
      </c>
      <c r="H33" s="11">
        <f t="shared" si="2"/>
        <v>1.0780808916545242E-3</v>
      </c>
    </row>
    <row r="34" spans="1:8" x14ac:dyDescent="0.55000000000000004">
      <c r="A34" s="12" t="s">
        <v>37</v>
      </c>
      <c r="B34" s="20">
        <v>1800557</v>
      </c>
      <c r="C34" s="21">
        <v>1110661</v>
      </c>
      <c r="D34" s="11">
        <f t="shared" si="0"/>
        <v>0.61684301024627375</v>
      </c>
      <c r="E34" s="21">
        <v>10024</v>
      </c>
      <c r="F34" s="11">
        <f t="shared" si="1"/>
        <v>5.5671661602493009E-3</v>
      </c>
      <c r="G34" s="21">
        <v>1720</v>
      </c>
      <c r="H34" s="11">
        <f t="shared" si="2"/>
        <v>9.552599556692735E-4</v>
      </c>
    </row>
    <row r="35" spans="1:8" x14ac:dyDescent="0.55000000000000004">
      <c r="A35" s="12" t="s">
        <v>38</v>
      </c>
      <c r="B35" s="20">
        <v>1418843</v>
      </c>
      <c r="C35" s="21">
        <v>850393</v>
      </c>
      <c r="D35" s="11">
        <f t="shared" si="0"/>
        <v>0.59935665891152157</v>
      </c>
      <c r="E35" s="21">
        <v>5724</v>
      </c>
      <c r="F35" s="11">
        <f t="shared" si="1"/>
        <v>4.034272995673235E-3</v>
      </c>
      <c r="G35" s="21">
        <v>1152</v>
      </c>
      <c r="H35" s="11">
        <f t="shared" si="2"/>
        <v>8.1192915636190896E-4</v>
      </c>
    </row>
    <row r="36" spans="1:8" x14ac:dyDescent="0.55000000000000004">
      <c r="A36" s="12" t="s">
        <v>39</v>
      </c>
      <c r="B36" s="20">
        <v>2530542</v>
      </c>
      <c r="C36" s="21">
        <v>1462793</v>
      </c>
      <c r="D36" s="11">
        <f t="shared" si="0"/>
        <v>0.57805521504879187</v>
      </c>
      <c r="E36" s="21">
        <v>11787</v>
      </c>
      <c r="F36" s="11">
        <f t="shared" si="1"/>
        <v>4.6578954231939248E-3</v>
      </c>
      <c r="G36" s="21">
        <v>1655</v>
      </c>
      <c r="H36" s="11">
        <f t="shared" si="2"/>
        <v>6.5401008953813061E-4</v>
      </c>
    </row>
    <row r="37" spans="1:8" x14ac:dyDescent="0.55000000000000004">
      <c r="A37" s="12" t="s">
        <v>40</v>
      </c>
      <c r="B37" s="20">
        <v>8839511</v>
      </c>
      <c r="C37" s="21">
        <v>4813517</v>
      </c>
      <c r="D37" s="11">
        <f t="shared" si="0"/>
        <v>0.54454562022718223</v>
      </c>
      <c r="E37" s="21">
        <v>46024</v>
      </c>
      <c r="F37" s="11">
        <f t="shared" si="1"/>
        <v>5.2066228550425473E-3</v>
      </c>
      <c r="G37" s="21">
        <v>9933</v>
      </c>
      <c r="H37" s="11">
        <f t="shared" si="2"/>
        <v>1.1237046936193643E-3</v>
      </c>
    </row>
    <row r="38" spans="1:8" x14ac:dyDescent="0.55000000000000004">
      <c r="A38" s="12" t="s">
        <v>41</v>
      </c>
      <c r="B38" s="20">
        <v>5523625</v>
      </c>
      <c r="C38" s="21">
        <v>3226385</v>
      </c>
      <c r="D38" s="11">
        <f t="shared" si="0"/>
        <v>0.58410645183190391</v>
      </c>
      <c r="E38" s="21">
        <v>24812</v>
      </c>
      <c r="F38" s="11">
        <f t="shared" si="1"/>
        <v>4.4919776414944898E-3</v>
      </c>
      <c r="G38" s="21">
        <v>4871</v>
      </c>
      <c r="H38" s="11">
        <f t="shared" si="2"/>
        <v>8.8184842381588177E-4</v>
      </c>
    </row>
    <row r="39" spans="1:8" x14ac:dyDescent="0.55000000000000004">
      <c r="A39" s="12" t="s">
        <v>42</v>
      </c>
      <c r="B39" s="20">
        <v>1344738.9999999998</v>
      </c>
      <c r="C39" s="21">
        <v>823575</v>
      </c>
      <c r="D39" s="11">
        <f t="shared" si="0"/>
        <v>0.61244226574822336</v>
      </c>
      <c r="E39" s="21">
        <v>5443</v>
      </c>
      <c r="F39" s="11">
        <f t="shared" si="1"/>
        <v>4.0476255987221318E-3</v>
      </c>
      <c r="G39" s="21">
        <v>954</v>
      </c>
      <c r="H39" s="11">
        <f t="shared" si="2"/>
        <v>7.0943134690077422E-4</v>
      </c>
    </row>
    <row r="40" spans="1:8" x14ac:dyDescent="0.55000000000000004">
      <c r="A40" s="12" t="s">
        <v>43</v>
      </c>
      <c r="B40" s="20">
        <v>944432</v>
      </c>
      <c r="C40" s="21">
        <v>582972</v>
      </c>
      <c r="D40" s="11">
        <f t="shared" si="0"/>
        <v>0.61727260406254769</v>
      </c>
      <c r="E40" s="21">
        <v>2884</v>
      </c>
      <c r="F40" s="11">
        <f t="shared" si="1"/>
        <v>3.053687295644366E-3</v>
      </c>
      <c r="G40" s="21">
        <v>814</v>
      </c>
      <c r="H40" s="11">
        <f t="shared" si="2"/>
        <v>8.6189370965829195E-4</v>
      </c>
    </row>
    <row r="41" spans="1:8" x14ac:dyDescent="0.55000000000000004">
      <c r="A41" s="12" t="s">
        <v>44</v>
      </c>
      <c r="B41" s="20">
        <v>556788</v>
      </c>
      <c r="C41" s="21">
        <v>340230</v>
      </c>
      <c r="D41" s="11">
        <f t="shared" si="0"/>
        <v>0.61105842798336174</v>
      </c>
      <c r="E41" s="21">
        <v>2091</v>
      </c>
      <c r="F41" s="11">
        <f t="shared" si="1"/>
        <v>3.7554688678635316E-3</v>
      </c>
      <c r="G41" s="21">
        <v>313</v>
      </c>
      <c r="H41" s="11">
        <f t="shared" si="2"/>
        <v>5.6215291996235554E-4</v>
      </c>
    </row>
    <row r="42" spans="1:8" x14ac:dyDescent="0.55000000000000004">
      <c r="A42" s="12" t="s">
        <v>45</v>
      </c>
      <c r="B42" s="20">
        <v>672814.99999999988</v>
      </c>
      <c r="C42" s="21">
        <v>435724</v>
      </c>
      <c r="D42" s="11">
        <f t="shared" si="0"/>
        <v>0.64761338555174908</v>
      </c>
      <c r="E42" s="21">
        <v>4141</v>
      </c>
      <c r="F42" s="11">
        <f t="shared" si="1"/>
        <v>6.1547379294456884E-3</v>
      </c>
      <c r="G42" s="21">
        <v>777</v>
      </c>
      <c r="H42" s="11">
        <f t="shared" si="2"/>
        <v>1.1548494013956291E-3</v>
      </c>
    </row>
    <row r="43" spans="1:8" x14ac:dyDescent="0.55000000000000004">
      <c r="A43" s="12" t="s">
        <v>46</v>
      </c>
      <c r="B43" s="20">
        <v>1893791</v>
      </c>
      <c r="C43" s="21">
        <v>1138038</v>
      </c>
      <c r="D43" s="11">
        <f t="shared" si="0"/>
        <v>0.60093114815732041</v>
      </c>
      <c r="E43" s="21">
        <v>12661</v>
      </c>
      <c r="F43" s="11">
        <f t="shared" si="1"/>
        <v>6.6855318247895359E-3</v>
      </c>
      <c r="G43" s="21">
        <v>4232</v>
      </c>
      <c r="H43" s="11">
        <f t="shared" si="2"/>
        <v>2.2346710909493181E-3</v>
      </c>
    </row>
    <row r="44" spans="1:8" x14ac:dyDescent="0.55000000000000004">
      <c r="A44" s="12" t="s">
        <v>47</v>
      </c>
      <c r="B44" s="20">
        <v>2812432.9999999995</v>
      </c>
      <c r="C44" s="21">
        <v>1671097</v>
      </c>
      <c r="D44" s="11">
        <f t="shared" si="0"/>
        <v>0.59418197695731789</v>
      </c>
      <c r="E44" s="21">
        <v>10477</v>
      </c>
      <c r="F44" s="11">
        <f t="shared" si="1"/>
        <v>3.7252442991530825E-3</v>
      </c>
      <c r="G44" s="21">
        <v>2145</v>
      </c>
      <c r="H44" s="11">
        <f t="shared" si="2"/>
        <v>7.6268483551430392E-4</v>
      </c>
    </row>
    <row r="45" spans="1:8" x14ac:dyDescent="0.55000000000000004">
      <c r="A45" s="12" t="s">
        <v>48</v>
      </c>
      <c r="B45" s="20">
        <v>1356110</v>
      </c>
      <c r="C45" s="21">
        <v>880068</v>
      </c>
      <c r="D45" s="11">
        <f t="shared" si="0"/>
        <v>0.64896505445723429</v>
      </c>
      <c r="E45" s="21">
        <v>4548</v>
      </c>
      <c r="F45" s="11">
        <f t="shared" si="1"/>
        <v>3.3537102447441579E-3</v>
      </c>
      <c r="G45" s="21">
        <v>953</v>
      </c>
      <c r="H45" s="11">
        <f t="shared" si="2"/>
        <v>7.0274535251565139E-4</v>
      </c>
    </row>
    <row r="46" spans="1:8" x14ac:dyDescent="0.55000000000000004">
      <c r="A46" s="12" t="s">
        <v>49</v>
      </c>
      <c r="B46" s="20">
        <v>734949</v>
      </c>
      <c r="C46" s="21">
        <v>466658</v>
      </c>
      <c r="D46" s="11">
        <f t="shared" si="0"/>
        <v>0.6349529014938452</v>
      </c>
      <c r="E46" s="21">
        <v>2980</v>
      </c>
      <c r="F46" s="11">
        <f t="shared" si="1"/>
        <v>4.0547031154542692E-3</v>
      </c>
      <c r="G46" s="21">
        <v>445</v>
      </c>
      <c r="H46" s="11">
        <f t="shared" si="2"/>
        <v>6.0548419005944625E-4</v>
      </c>
    </row>
    <row r="47" spans="1:8" x14ac:dyDescent="0.55000000000000004">
      <c r="A47" s="12" t="s">
        <v>50</v>
      </c>
      <c r="B47" s="20">
        <v>973896</v>
      </c>
      <c r="C47" s="21">
        <v>594955</v>
      </c>
      <c r="D47" s="11">
        <f t="shared" si="0"/>
        <v>0.6109019854276021</v>
      </c>
      <c r="E47" s="21">
        <v>3900</v>
      </c>
      <c r="F47" s="11">
        <f t="shared" si="1"/>
        <v>4.0045343650656744E-3</v>
      </c>
      <c r="G47" s="21">
        <v>505</v>
      </c>
      <c r="H47" s="11">
        <f t="shared" si="2"/>
        <v>5.1853586009183736E-4</v>
      </c>
    </row>
    <row r="48" spans="1:8" x14ac:dyDescent="0.55000000000000004">
      <c r="A48" s="12" t="s">
        <v>51</v>
      </c>
      <c r="B48" s="20">
        <v>1356219</v>
      </c>
      <c r="C48" s="21">
        <v>859364</v>
      </c>
      <c r="D48" s="11">
        <f t="shared" si="0"/>
        <v>0.63364692575461634</v>
      </c>
      <c r="E48" s="21">
        <v>7032</v>
      </c>
      <c r="F48" s="11">
        <f t="shared" si="1"/>
        <v>5.185003306988031E-3</v>
      </c>
      <c r="G48" s="21">
        <v>503</v>
      </c>
      <c r="H48" s="11">
        <f t="shared" si="2"/>
        <v>3.7088405338665803E-4</v>
      </c>
    </row>
    <row r="49" spans="1:8" x14ac:dyDescent="0.55000000000000004">
      <c r="A49" s="12" t="s">
        <v>52</v>
      </c>
      <c r="B49" s="20">
        <v>701167</v>
      </c>
      <c r="C49" s="21">
        <v>430512</v>
      </c>
      <c r="D49" s="11">
        <f t="shared" si="0"/>
        <v>0.61399352793271789</v>
      </c>
      <c r="E49" s="21">
        <v>2509</v>
      </c>
      <c r="F49" s="11">
        <f t="shared" si="1"/>
        <v>3.5783201434180447E-3</v>
      </c>
      <c r="G49" s="21">
        <v>363</v>
      </c>
      <c r="H49" s="11">
        <f t="shared" si="2"/>
        <v>5.1770833481895183E-4</v>
      </c>
    </row>
    <row r="50" spans="1:8" x14ac:dyDescent="0.55000000000000004">
      <c r="A50" s="12" t="s">
        <v>53</v>
      </c>
      <c r="B50" s="20">
        <v>5124170</v>
      </c>
      <c r="C50" s="21">
        <v>2979220</v>
      </c>
      <c r="D50" s="11">
        <f t="shared" si="0"/>
        <v>0.58140537882232635</v>
      </c>
      <c r="E50" s="21">
        <v>20307</v>
      </c>
      <c r="F50" s="11">
        <f t="shared" si="1"/>
        <v>3.9629832733886657E-3</v>
      </c>
      <c r="G50" s="21">
        <v>4428</v>
      </c>
      <c r="H50" s="11">
        <f t="shared" si="2"/>
        <v>8.6413994851849182E-4</v>
      </c>
    </row>
    <row r="51" spans="1:8" x14ac:dyDescent="0.55000000000000004">
      <c r="A51" s="12" t="s">
        <v>54</v>
      </c>
      <c r="B51" s="20">
        <v>818222</v>
      </c>
      <c r="C51" s="21">
        <v>486302</v>
      </c>
      <c r="D51" s="11">
        <f t="shared" si="0"/>
        <v>0.59433992241714351</v>
      </c>
      <c r="E51" s="21">
        <v>3520</v>
      </c>
      <c r="F51" s="11">
        <f t="shared" si="1"/>
        <v>4.3020109456846671E-3</v>
      </c>
      <c r="G51" s="21">
        <v>1025</v>
      </c>
      <c r="H51" s="11">
        <f t="shared" si="2"/>
        <v>1.2527162554905637E-3</v>
      </c>
    </row>
    <row r="52" spans="1:8" x14ac:dyDescent="0.55000000000000004">
      <c r="A52" s="12" t="s">
        <v>55</v>
      </c>
      <c r="B52" s="20">
        <v>1335937.9999999998</v>
      </c>
      <c r="C52" s="21">
        <v>863991</v>
      </c>
      <c r="D52" s="11">
        <f t="shared" si="0"/>
        <v>0.64672986321221504</v>
      </c>
      <c r="E52" s="21">
        <v>6063</v>
      </c>
      <c r="F52" s="11">
        <f t="shared" si="1"/>
        <v>4.5383842663357142E-3</v>
      </c>
      <c r="G52" s="21">
        <v>1526</v>
      </c>
      <c r="H52" s="11">
        <f t="shared" si="2"/>
        <v>1.1422685783322281E-3</v>
      </c>
    </row>
    <row r="53" spans="1:8" x14ac:dyDescent="0.55000000000000004">
      <c r="A53" s="12" t="s">
        <v>56</v>
      </c>
      <c r="B53" s="20">
        <v>1758645</v>
      </c>
      <c r="C53" s="21">
        <v>1131619</v>
      </c>
      <c r="D53" s="11">
        <f t="shared" si="0"/>
        <v>0.6434607325526186</v>
      </c>
      <c r="E53" s="21">
        <v>5373</v>
      </c>
      <c r="F53" s="11">
        <f t="shared" si="1"/>
        <v>3.0551930605665157E-3</v>
      </c>
      <c r="G53" s="21">
        <v>885</v>
      </c>
      <c r="H53" s="11">
        <f t="shared" si="2"/>
        <v>5.032283377259197E-4</v>
      </c>
    </row>
    <row r="54" spans="1:8" x14ac:dyDescent="0.55000000000000004">
      <c r="A54" s="12" t="s">
        <v>57</v>
      </c>
      <c r="B54" s="20">
        <v>1141741</v>
      </c>
      <c r="C54" s="21">
        <v>706846</v>
      </c>
      <c r="D54" s="11">
        <f t="shared" si="0"/>
        <v>0.61909487353086212</v>
      </c>
      <c r="E54" s="21">
        <v>5247</v>
      </c>
      <c r="F54" s="11">
        <f t="shared" si="1"/>
        <v>4.5956131907323988E-3</v>
      </c>
      <c r="G54" s="21">
        <v>1377</v>
      </c>
      <c r="H54" s="11">
        <f t="shared" si="2"/>
        <v>1.2060528613757411E-3</v>
      </c>
    </row>
    <row r="55" spans="1:8" x14ac:dyDescent="0.55000000000000004">
      <c r="A55" s="12" t="s">
        <v>58</v>
      </c>
      <c r="B55" s="20">
        <v>1087241</v>
      </c>
      <c r="C55" s="21">
        <v>659184</v>
      </c>
      <c r="D55" s="11">
        <f t="shared" si="0"/>
        <v>0.60629060162374304</v>
      </c>
      <c r="E55" s="21">
        <v>5069</v>
      </c>
      <c r="F55" s="11">
        <f t="shared" si="1"/>
        <v>4.6622597933668802E-3</v>
      </c>
      <c r="G55" s="21">
        <v>826</v>
      </c>
      <c r="H55" s="11">
        <f t="shared" si="2"/>
        <v>7.59721165776493E-4</v>
      </c>
    </row>
    <row r="56" spans="1:8" x14ac:dyDescent="0.55000000000000004">
      <c r="A56" s="12" t="s">
        <v>59</v>
      </c>
      <c r="B56" s="20">
        <v>1617517</v>
      </c>
      <c r="C56" s="21">
        <v>1011836</v>
      </c>
      <c r="D56" s="11">
        <f t="shared" si="0"/>
        <v>0.62554891231436827</v>
      </c>
      <c r="E56" s="21">
        <v>7811</v>
      </c>
      <c r="F56" s="11">
        <f t="shared" si="1"/>
        <v>4.8290064339354703E-3</v>
      </c>
      <c r="G56" s="21">
        <v>1553</v>
      </c>
      <c r="H56" s="11">
        <f t="shared" si="2"/>
        <v>9.6011355676632766E-4</v>
      </c>
    </row>
    <row r="57" spans="1:8" x14ac:dyDescent="0.55000000000000004">
      <c r="A57" s="12" t="s">
        <v>60</v>
      </c>
      <c r="B57" s="20">
        <v>1485118</v>
      </c>
      <c r="C57" s="21">
        <v>674460</v>
      </c>
      <c r="D57" s="11">
        <f t="shared" si="0"/>
        <v>0.45414573118095669</v>
      </c>
      <c r="E57" s="21">
        <v>6378</v>
      </c>
      <c r="F57" s="11">
        <f t="shared" si="1"/>
        <v>4.2946082398839687E-3</v>
      </c>
      <c r="G57" s="21">
        <v>1109</v>
      </c>
      <c r="H57" s="11">
        <f t="shared" si="2"/>
        <v>7.4674200972582648E-4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64</v>
      </c>
    </row>
    <row r="63" spans="1:8" x14ac:dyDescent="0.55000000000000004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3.58203125" customWidth="1"/>
    <col min="10" max="10" width="9.5" bestFit="1" customWidth="1"/>
  </cols>
  <sheetData>
    <row r="1" spans="1:8" x14ac:dyDescent="0.55000000000000004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55"/>
      <c r="H3" s="53" t="str">
        <f>'進捗状況 (都道府県別)'!H3</f>
        <v>（6月27日公表時点）</v>
      </c>
    </row>
    <row r="4" spans="1:8" x14ac:dyDescent="0.55000000000000004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55000000000000004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44736</v>
      </c>
      <c r="H5" s="94"/>
    </row>
    <row r="6" spans="1:8" ht="23.25" customHeight="1" x14ac:dyDescent="0.55000000000000004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55000000000000004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55000000000000004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5" customHeight="1" x14ac:dyDescent="0.55000000000000004">
      <c r="A9" s="71"/>
      <c r="B9" s="76"/>
      <c r="C9" s="89"/>
      <c r="D9" s="73"/>
      <c r="E9" s="89"/>
      <c r="F9" s="73"/>
      <c r="G9" s="89"/>
      <c r="H9" s="73"/>
    </row>
    <row r="10" spans="1:8" x14ac:dyDescent="0.55000000000000004">
      <c r="A10" s="10" t="s">
        <v>69</v>
      </c>
      <c r="B10" s="20">
        <v>27549031.999999996</v>
      </c>
      <c r="C10" s="21">
        <f>SUM(C11:C30)</f>
        <v>16047976</v>
      </c>
      <c r="D10" s="11">
        <f>C10/$B10</f>
        <v>0.58252413369732925</v>
      </c>
      <c r="E10" s="21">
        <f>SUM(E11:E30)</f>
        <v>137905</v>
      </c>
      <c r="F10" s="11">
        <f>E10/$B10</f>
        <v>5.0058020187424375E-3</v>
      </c>
      <c r="G10" s="21">
        <f>SUM(G11:G30)</f>
        <v>30537</v>
      </c>
      <c r="H10" s="11">
        <f>G10/$B10</f>
        <v>1.1084599996108759E-3</v>
      </c>
    </row>
    <row r="11" spans="1:8" x14ac:dyDescent="0.55000000000000004">
      <c r="A11" s="12" t="s">
        <v>70</v>
      </c>
      <c r="B11" s="20">
        <v>1961575</v>
      </c>
      <c r="C11" s="21">
        <v>1159637</v>
      </c>
      <c r="D11" s="11">
        <f t="shared" ref="D11:D30" si="0">C11/$B11</f>
        <v>0.59117647808521212</v>
      </c>
      <c r="E11" s="21">
        <v>11767</v>
      </c>
      <c r="F11" s="11">
        <f t="shared" ref="F11:F30" si="1">E11/$B11</f>
        <v>5.9987510036577747E-3</v>
      </c>
      <c r="G11" s="21">
        <v>1283</v>
      </c>
      <c r="H11" s="11">
        <f t="shared" ref="H11:H30" si="2">G11/$B11</f>
        <v>6.5406624778558049E-4</v>
      </c>
    </row>
    <row r="12" spans="1:8" x14ac:dyDescent="0.55000000000000004">
      <c r="A12" s="12" t="s">
        <v>71</v>
      </c>
      <c r="B12" s="20">
        <v>1065932</v>
      </c>
      <c r="C12" s="21">
        <v>638633</v>
      </c>
      <c r="D12" s="11">
        <f t="shared" si="0"/>
        <v>0.59913108903757462</v>
      </c>
      <c r="E12" s="21">
        <v>7002</v>
      </c>
      <c r="F12" s="11">
        <f t="shared" si="1"/>
        <v>6.5688993294131335E-3</v>
      </c>
      <c r="G12" s="21">
        <v>1073</v>
      </c>
      <c r="H12" s="11">
        <f t="shared" si="2"/>
        <v>1.0066308169751916E-3</v>
      </c>
    </row>
    <row r="13" spans="1:8" x14ac:dyDescent="0.55000000000000004">
      <c r="A13" s="12" t="s">
        <v>72</v>
      </c>
      <c r="B13" s="20">
        <v>1324589</v>
      </c>
      <c r="C13" s="21">
        <v>799852</v>
      </c>
      <c r="D13" s="11">
        <f t="shared" si="0"/>
        <v>0.60384919397639569</v>
      </c>
      <c r="E13" s="21">
        <v>9863</v>
      </c>
      <c r="F13" s="11">
        <f t="shared" si="1"/>
        <v>7.446083275642482E-3</v>
      </c>
      <c r="G13" s="21">
        <v>2520</v>
      </c>
      <c r="H13" s="11">
        <f t="shared" si="2"/>
        <v>1.9024769192557088E-3</v>
      </c>
    </row>
    <row r="14" spans="1:8" x14ac:dyDescent="0.55000000000000004">
      <c r="A14" s="12" t="s">
        <v>73</v>
      </c>
      <c r="B14" s="20">
        <v>974726</v>
      </c>
      <c r="C14" s="21">
        <v>607828</v>
      </c>
      <c r="D14" s="11">
        <f t="shared" si="0"/>
        <v>0.62358857771312148</v>
      </c>
      <c r="E14" s="21">
        <v>4925</v>
      </c>
      <c r="F14" s="11">
        <f t="shared" si="1"/>
        <v>5.0527019900977301E-3</v>
      </c>
      <c r="G14" s="21">
        <v>987</v>
      </c>
      <c r="H14" s="11">
        <f t="shared" si="2"/>
        <v>1.0125922566957279E-3</v>
      </c>
    </row>
    <row r="15" spans="1:8" x14ac:dyDescent="0.55000000000000004">
      <c r="A15" s="12" t="s">
        <v>74</v>
      </c>
      <c r="B15" s="20">
        <v>3759920</v>
      </c>
      <c r="C15" s="21">
        <v>2293483</v>
      </c>
      <c r="D15" s="11">
        <f t="shared" si="0"/>
        <v>0.60998186131619825</v>
      </c>
      <c r="E15" s="21">
        <v>17150</v>
      </c>
      <c r="F15" s="11">
        <f t="shared" si="1"/>
        <v>4.561267261005553E-3</v>
      </c>
      <c r="G15" s="21">
        <v>4680</v>
      </c>
      <c r="H15" s="11">
        <f t="shared" si="2"/>
        <v>1.2447073341986001E-3</v>
      </c>
    </row>
    <row r="16" spans="1:8" x14ac:dyDescent="0.55000000000000004">
      <c r="A16" s="12" t="s">
        <v>75</v>
      </c>
      <c r="B16" s="20">
        <v>1521562.0000000002</v>
      </c>
      <c r="C16" s="21">
        <v>885105</v>
      </c>
      <c r="D16" s="11">
        <f t="shared" si="0"/>
        <v>0.58170813939885446</v>
      </c>
      <c r="E16" s="21">
        <v>7463</v>
      </c>
      <c r="F16" s="11">
        <f t="shared" si="1"/>
        <v>4.9048280648438898E-3</v>
      </c>
      <c r="G16" s="21">
        <v>2233</v>
      </c>
      <c r="H16" s="11">
        <f t="shared" si="2"/>
        <v>1.4675708252440583E-3</v>
      </c>
    </row>
    <row r="17" spans="1:8" x14ac:dyDescent="0.55000000000000004">
      <c r="A17" s="12" t="s">
        <v>76</v>
      </c>
      <c r="B17" s="20">
        <v>718601</v>
      </c>
      <c r="C17" s="21">
        <v>444217</v>
      </c>
      <c r="D17" s="11">
        <f t="shared" si="0"/>
        <v>0.61816919263958725</v>
      </c>
      <c r="E17" s="21">
        <v>2987</v>
      </c>
      <c r="F17" s="11">
        <f t="shared" si="1"/>
        <v>4.1566877864071998E-3</v>
      </c>
      <c r="G17" s="21">
        <v>828</v>
      </c>
      <c r="H17" s="11">
        <f t="shared" si="2"/>
        <v>1.1522388641262676E-3</v>
      </c>
    </row>
    <row r="18" spans="1:8" x14ac:dyDescent="0.55000000000000004">
      <c r="A18" s="12" t="s">
        <v>77</v>
      </c>
      <c r="B18" s="20">
        <v>784774</v>
      </c>
      <c r="C18" s="21">
        <v>521705</v>
      </c>
      <c r="D18" s="11">
        <f t="shared" si="0"/>
        <v>0.66478374665827356</v>
      </c>
      <c r="E18" s="21">
        <v>5143</v>
      </c>
      <c r="F18" s="11">
        <f t="shared" si="1"/>
        <v>6.5534790907955665E-3</v>
      </c>
      <c r="G18" s="21">
        <v>764</v>
      </c>
      <c r="H18" s="11">
        <f t="shared" si="2"/>
        <v>9.7352868469138885E-4</v>
      </c>
    </row>
    <row r="19" spans="1:8" x14ac:dyDescent="0.55000000000000004">
      <c r="A19" s="12" t="s">
        <v>78</v>
      </c>
      <c r="B19" s="20">
        <v>694295.99999999988</v>
      </c>
      <c r="C19" s="21">
        <v>437189</v>
      </c>
      <c r="D19" s="11">
        <f t="shared" si="0"/>
        <v>0.62968676184221151</v>
      </c>
      <c r="E19" s="21">
        <v>4033</v>
      </c>
      <c r="F19" s="11">
        <f t="shared" si="1"/>
        <v>5.8087616808969091E-3</v>
      </c>
      <c r="G19" s="21">
        <v>936</v>
      </c>
      <c r="H19" s="11">
        <f t="shared" si="2"/>
        <v>1.348128175878876E-3</v>
      </c>
    </row>
    <row r="20" spans="1:8" x14ac:dyDescent="0.55000000000000004">
      <c r="A20" s="12" t="s">
        <v>79</v>
      </c>
      <c r="B20" s="20">
        <v>799966</v>
      </c>
      <c r="C20" s="21">
        <v>498383</v>
      </c>
      <c r="D20" s="11">
        <f t="shared" si="0"/>
        <v>0.62300522772217815</v>
      </c>
      <c r="E20" s="21">
        <v>2926</v>
      </c>
      <c r="F20" s="11">
        <f t="shared" si="1"/>
        <v>3.6576554503566401E-3</v>
      </c>
      <c r="G20" s="21">
        <v>849</v>
      </c>
      <c r="H20" s="11">
        <f t="shared" si="2"/>
        <v>1.0612951050419644E-3</v>
      </c>
    </row>
    <row r="21" spans="1:8" x14ac:dyDescent="0.55000000000000004">
      <c r="A21" s="12" t="s">
        <v>80</v>
      </c>
      <c r="B21" s="20">
        <v>2300944</v>
      </c>
      <c r="C21" s="21">
        <v>1303097</v>
      </c>
      <c r="D21" s="11">
        <f t="shared" si="0"/>
        <v>0.56633147090933111</v>
      </c>
      <c r="E21" s="21">
        <v>10278</v>
      </c>
      <c r="F21" s="11">
        <f t="shared" si="1"/>
        <v>4.4668622965182989E-3</v>
      </c>
      <c r="G21" s="21">
        <v>3157</v>
      </c>
      <c r="H21" s="11">
        <f t="shared" si="2"/>
        <v>1.3720455604308492E-3</v>
      </c>
    </row>
    <row r="22" spans="1:8" x14ac:dyDescent="0.55000000000000004">
      <c r="A22" s="12" t="s">
        <v>81</v>
      </c>
      <c r="B22" s="20">
        <v>1400720</v>
      </c>
      <c r="C22" s="21">
        <v>782197</v>
      </c>
      <c r="D22" s="11">
        <f t="shared" si="0"/>
        <v>0.55842495288137528</v>
      </c>
      <c r="E22" s="21">
        <v>6385</v>
      </c>
      <c r="F22" s="11">
        <f t="shared" si="1"/>
        <v>4.5583699811525503E-3</v>
      </c>
      <c r="G22" s="21">
        <v>1075</v>
      </c>
      <c r="H22" s="11">
        <f t="shared" si="2"/>
        <v>7.6746244788394543E-4</v>
      </c>
    </row>
    <row r="23" spans="1:8" x14ac:dyDescent="0.55000000000000004">
      <c r="A23" s="12" t="s">
        <v>82</v>
      </c>
      <c r="B23" s="20">
        <v>2739963</v>
      </c>
      <c r="C23" s="21">
        <v>1397985</v>
      </c>
      <c r="D23" s="11">
        <f t="shared" si="0"/>
        <v>0.51022039348706538</v>
      </c>
      <c r="E23" s="21">
        <v>16278</v>
      </c>
      <c r="F23" s="11">
        <f t="shared" si="1"/>
        <v>5.9409561369989303E-3</v>
      </c>
      <c r="G23" s="21">
        <v>3537</v>
      </c>
      <c r="H23" s="11">
        <f t="shared" si="2"/>
        <v>1.2908933441801952E-3</v>
      </c>
    </row>
    <row r="24" spans="1:8" x14ac:dyDescent="0.55000000000000004">
      <c r="A24" s="12" t="s">
        <v>83</v>
      </c>
      <c r="B24" s="20">
        <v>831479.00000000012</v>
      </c>
      <c r="C24" s="21">
        <v>464017</v>
      </c>
      <c r="D24" s="11">
        <f t="shared" si="0"/>
        <v>0.55806220000745654</v>
      </c>
      <c r="E24" s="21">
        <v>3283</v>
      </c>
      <c r="F24" s="11">
        <f t="shared" si="1"/>
        <v>3.9483859484124063E-3</v>
      </c>
      <c r="G24" s="21">
        <v>437</v>
      </c>
      <c r="H24" s="11">
        <f t="shared" si="2"/>
        <v>5.2556949724527006E-4</v>
      </c>
    </row>
    <row r="25" spans="1:8" x14ac:dyDescent="0.55000000000000004">
      <c r="A25" s="12" t="s">
        <v>84</v>
      </c>
      <c r="B25" s="20">
        <v>1526835</v>
      </c>
      <c r="C25" s="21">
        <v>852899</v>
      </c>
      <c r="D25" s="11">
        <f t="shared" si="0"/>
        <v>0.5586058742431238</v>
      </c>
      <c r="E25" s="21">
        <v>7702</v>
      </c>
      <c r="F25" s="11">
        <f t="shared" si="1"/>
        <v>5.0444219578408929E-3</v>
      </c>
      <c r="G25" s="21">
        <v>1550</v>
      </c>
      <c r="H25" s="11">
        <f t="shared" si="2"/>
        <v>1.0151719079009847E-3</v>
      </c>
    </row>
    <row r="26" spans="1:8" x14ac:dyDescent="0.55000000000000004">
      <c r="A26" s="12" t="s">
        <v>85</v>
      </c>
      <c r="B26" s="20">
        <v>708155</v>
      </c>
      <c r="C26" s="21">
        <v>402520</v>
      </c>
      <c r="D26" s="11">
        <f t="shared" si="0"/>
        <v>0.5684066341408307</v>
      </c>
      <c r="E26" s="21">
        <v>4639</v>
      </c>
      <c r="F26" s="11">
        <f t="shared" si="1"/>
        <v>6.5508257373032737E-3</v>
      </c>
      <c r="G26" s="21">
        <v>1383</v>
      </c>
      <c r="H26" s="11">
        <f t="shared" si="2"/>
        <v>1.9529622752081112E-3</v>
      </c>
    </row>
    <row r="27" spans="1:8" x14ac:dyDescent="0.55000000000000004">
      <c r="A27" s="12" t="s">
        <v>86</v>
      </c>
      <c r="B27" s="20">
        <v>1194817</v>
      </c>
      <c r="C27" s="21">
        <v>675957</v>
      </c>
      <c r="D27" s="11">
        <f t="shared" si="0"/>
        <v>0.56574102979786867</v>
      </c>
      <c r="E27" s="21">
        <v>4454</v>
      </c>
      <c r="F27" s="11">
        <f t="shared" si="1"/>
        <v>3.7277675158622616E-3</v>
      </c>
      <c r="G27" s="21">
        <v>1113</v>
      </c>
      <c r="H27" s="11">
        <f t="shared" si="2"/>
        <v>9.315234048394022E-4</v>
      </c>
    </row>
    <row r="28" spans="1:8" x14ac:dyDescent="0.55000000000000004">
      <c r="A28" s="12" t="s">
        <v>87</v>
      </c>
      <c r="B28" s="20">
        <v>944709</v>
      </c>
      <c r="C28" s="21">
        <v>568475</v>
      </c>
      <c r="D28" s="11">
        <f t="shared" si="0"/>
        <v>0.60174614616776168</v>
      </c>
      <c r="E28" s="21">
        <v>3713</v>
      </c>
      <c r="F28" s="11">
        <f t="shared" si="1"/>
        <v>3.9303108152880942E-3</v>
      </c>
      <c r="G28" s="21">
        <v>230</v>
      </c>
      <c r="H28" s="11">
        <f t="shared" si="2"/>
        <v>2.4346121398229506E-4</v>
      </c>
    </row>
    <row r="29" spans="1:8" x14ac:dyDescent="0.55000000000000004">
      <c r="A29" s="12" t="s">
        <v>88</v>
      </c>
      <c r="B29" s="20">
        <v>1562767</v>
      </c>
      <c r="C29" s="21">
        <v>867356</v>
      </c>
      <c r="D29" s="11">
        <f t="shared" si="0"/>
        <v>0.55501299937866622</v>
      </c>
      <c r="E29" s="21">
        <v>5607</v>
      </c>
      <c r="F29" s="11">
        <f t="shared" si="1"/>
        <v>3.5878669053032216E-3</v>
      </c>
      <c r="G29" s="21">
        <v>1596</v>
      </c>
      <c r="H29" s="11">
        <f t="shared" si="2"/>
        <v>1.0212654861537261E-3</v>
      </c>
    </row>
    <row r="30" spans="1:8" x14ac:dyDescent="0.55000000000000004">
      <c r="A30" s="12" t="s">
        <v>89</v>
      </c>
      <c r="B30" s="20">
        <v>732702</v>
      </c>
      <c r="C30" s="21">
        <v>447441</v>
      </c>
      <c r="D30" s="11">
        <f t="shared" si="0"/>
        <v>0.61067255173317392</v>
      </c>
      <c r="E30" s="21">
        <v>2307</v>
      </c>
      <c r="F30" s="11">
        <f t="shared" si="1"/>
        <v>3.1486197662897058E-3</v>
      </c>
      <c r="G30" s="21">
        <v>306</v>
      </c>
      <c r="H30" s="11">
        <f t="shared" si="2"/>
        <v>4.1763227069122234E-4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44736</v>
      </c>
      <c r="H34" s="92"/>
    </row>
    <row r="35" spans="1:8" ht="24" customHeight="1" x14ac:dyDescent="0.55000000000000004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55000000000000004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55000000000000004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5" customHeight="1" x14ac:dyDescent="0.55000000000000004">
      <c r="A38" s="71"/>
      <c r="B38" s="76"/>
      <c r="C38" s="89"/>
      <c r="D38" s="73"/>
      <c r="E38" s="89"/>
      <c r="F38" s="73"/>
      <c r="G38" s="89"/>
      <c r="H38" s="73"/>
    </row>
    <row r="39" spans="1:8" x14ac:dyDescent="0.55000000000000004">
      <c r="A39" s="10" t="s">
        <v>69</v>
      </c>
      <c r="B39" s="20">
        <v>9572763</v>
      </c>
      <c r="C39" s="21">
        <v>5621307</v>
      </c>
      <c r="D39" s="11">
        <f>C39/$B39</f>
        <v>0.58721886251649602</v>
      </c>
      <c r="E39" s="21">
        <v>41022</v>
      </c>
      <c r="F39" s="11">
        <f>E39/$B39</f>
        <v>4.2852831517922255E-3</v>
      </c>
      <c r="G39" s="21">
        <v>8450</v>
      </c>
      <c r="H39" s="11">
        <f>G39/$B39</f>
        <v>8.8271275492770478E-4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Normal="100" zoomScaleSheetLayoutView="100" workbookViewId="0">
      <selection activeCell="A2" sqref="A2"/>
    </sheetView>
  </sheetViews>
  <sheetFormatPr defaultRowHeight="18" x14ac:dyDescent="0.55000000000000004"/>
  <cols>
    <col min="1" max="1" width="12.75" customWidth="1"/>
    <col min="2" max="2" width="14.08203125" style="27" customWidth="1"/>
    <col min="3" max="4" width="13.83203125" customWidth="1"/>
    <col min="5" max="6" width="14" customWidth="1"/>
    <col min="7" max="8" width="14.08203125" customWidth="1"/>
    <col min="9" max="9" width="12.83203125" customWidth="1"/>
    <col min="10" max="19" width="13.08203125" customWidth="1"/>
    <col min="21" max="21" width="11.58203125" bestFit="1" customWidth="1"/>
  </cols>
  <sheetData>
    <row r="1" spans="1:21" x14ac:dyDescent="0.55000000000000004">
      <c r="A1" s="22" t="s">
        <v>94</v>
      </c>
      <c r="B1" s="23"/>
      <c r="C1" s="24"/>
      <c r="D1" s="24"/>
      <c r="E1" s="24"/>
      <c r="F1" s="24"/>
      <c r="J1" s="25"/>
    </row>
    <row r="2" spans="1:21" x14ac:dyDescent="0.55000000000000004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（6月27日公表時点）</v>
      </c>
    </row>
    <row r="3" spans="1:21" x14ac:dyDescent="0.55000000000000004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55000000000000004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55000000000000004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55000000000000004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55000000000000004">
      <c r="A7" s="28" t="s">
        <v>13</v>
      </c>
      <c r="B7" s="32">
        <f>C7+E7+G7+P7</f>
        <v>283781782</v>
      </c>
      <c r="C7" s="32">
        <f>SUM(C8:C54)</f>
        <v>103706655</v>
      </c>
      <c r="D7" s="31">
        <f t="shared" ref="D7:D54" si="0">C7/U7</f>
        <v>0.8188766593871335</v>
      </c>
      <c r="E7" s="32">
        <f>SUM(E8:E54)</f>
        <v>102269054</v>
      </c>
      <c r="F7" s="31">
        <f t="shared" ref="F7:F54" si="1">E7/U7</f>
        <v>0.80752523835815893</v>
      </c>
      <c r="G7" s="32">
        <f>SUM(G8:G54)</f>
        <v>77507546</v>
      </c>
      <c r="H7" s="31">
        <f>G7/U7</f>
        <v>0.61200624343514476</v>
      </c>
      <c r="I7" s="32">
        <f t="shared" ref="I7:J7" si="2">SUM(I8:I54)</f>
        <v>1030325</v>
      </c>
      <c r="J7" s="32">
        <f t="shared" si="2"/>
        <v>5268410</v>
      </c>
      <c r="K7" s="32">
        <f t="shared" ref="K7:P7" si="3">SUM(K8:K54)</f>
        <v>23233584</v>
      </c>
      <c r="L7" s="32">
        <f t="shared" si="3"/>
        <v>25434542</v>
      </c>
      <c r="M7" s="32">
        <f t="shared" si="3"/>
        <v>13703679</v>
      </c>
      <c r="N7" s="32">
        <f t="shared" si="3"/>
        <v>6522216</v>
      </c>
      <c r="O7" s="32">
        <f t="shared" si="3"/>
        <v>2314790</v>
      </c>
      <c r="P7" s="63">
        <f t="shared" si="3"/>
        <v>298527</v>
      </c>
      <c r="Q7" s="64">
        <f>P7/U7</f>
        <v>2.3571948444086137E-3</v>
      </c>
      <c r="R7" s="63">
        <f t="shared" ref="R7:S7" si="4">SUM(R8:R54)</f>
        <v>6092</v>
      </c>
      <c r="S7" s="63">
        <f t="shared" si="4"/>
        <v>292435</v>
      </c>
      <c r="U7" s="1">
        <v>126645025</v>
      </c>
    </row>
    <row r="8" spans="1:21" x14ac:dyDescent="0.55000000000000004">
      <c r="A8" s="33" t="s">
        <v>14</v>
      </c>
      <c r="B8" s="32">
        <f>C8+E8+G8+P8</f>
        <v>11899913</v>
      </c>
      <c r="C8" s="34">
        <f>SUM(一般接種!D7+一般接種!G7+一般接種!J7+一般接種!M7+医療従事者等!C5)</f>
        <v>4318647</v>
      </c>
      <c r="D8" s="30">
        <f t="shared" si="0"/>
        <v>0.82628181248891486</v>
      </c>
      <c r="E8" s="34">
        <f>SUM(一般接種!E7+一般接種!H7+一般接種!K7+一般接種!N7+医療従事者等!D5)</f>
        <v>4253293</v>
      </c>
      <c r="F8" s="31">
        <f t="shared" si="1"/>
        <v>0.81377770609323108</v>
      </c>
      <c r="G8" s="29">
        <f>SUM(I8:O8)</f>
        <v>3320939</v>
      </c>
      <c r="H8" s="31">
        <f t="shared" ref="H8:H54" si="5">G8/U8</f>
        <v>0.63539147702628263</v>
      </c>
      <c r="I8" s="35">
        <v>42003</v>
      </c>
      <c r="J8" s="35">
        <v>230606</v>
      </c>
      <c r="K8" s="35">
        <v>921586</v>
      </c>
      <c r="L8" s="35">
        <v>1073907</v>
      </c>
      <c r="M8" s="35">
        <v>653351</v>
      </c>
      <c r="N8" s="35">
        <v>304130</v>
      </c>
      <c r="O8" s="35">
        <v>95356</v>
      </c>
      <c r="P8" s="35">
        <f>SUM(R8:S8)</f>
        <v>7034</v>
      </c>
      <c r="Q8" s="65">
        <f t="shared" ref="Q8:Q54" si="6">P8/U8</f>
        <v>1.3458072097689456E-3</v>
      </c>
      <c r="R8" s="35">
        <v>128</v>
      </c>
      <c r="S8" s="35">
        <v>6906</v>
      </c>
      <c r="U8" s="1">
        <v>5226603</v>
      </c>
    </row>
    <row r="9" spans="1:21" x14ac:dyDescent="0.55000000000000004">
      <c r="A9" s="33" t="s">
        <v>15</v>
      </c>
      <c r="B9" s="32">
        <f>C9+E9+G9+P9</f>
        <v>3027905</v>
      </c>
      <c r="C9" s="34">
        <f>SUM(一般接種!D8+一般接種!G8+一般接種!J8+一般接種!M8+医療従事者等!C6)</f>
        <v>1093576</v>
      </c>
      <c r="D9" s="30">
        <f t="shared" si="0"/>
        <v>0.86818273837640869</v>
      </c>
      <c r="E9" s="34">
        <f>SUM(一般接種!E8+一般接種!H8+一般接種!K8+一般接種!N8+医療従事者等!D6)</f>
        <v>1078454</v>
      </c>
      <c r="F9" s="31">
        <f t="shared" si="1"/>
        <v>0.85617748280228478</v>
      </c>
      <c r="G9" s="29">
        <f t="shared" ref="G9:G54" si="7">SUM(I9:O9)</f>
        <v>853256</v>
      </c>
      <c r="H9" s="31">
        <f t="shared" si="5"/>
        <v>0.67739428317382688</v>
      </c>
      <c r="I9" s="35">
        <v>10657</v>
      </c>
      <c r="J9" s="35">
        <v>43827</v>
      </c>
      <c r="K9" s="35">
        <v>228117</v>
      </c>
      <c r="L9" s="35">
        <v>263629</v>
      </c>
      <c r="M9" s="35">
        <v>181280</v>
      </c>
      <c r="N9" s="35">
        <v>91866</v>
      </c>
      <c r="O9" s="35">
        <v>33880</v>
      </c>
      <c r="P9" s="35">
        <f t="shared" ref="P9:P54" si="8">SUM(R9:S9)</f>
        <v>2619</v>
      </c>
      <c r="Q9" s="65">
        <f t="shared" si="6"/>
        <v>2.0792067417425165E-3</v>
      </c>
      <c r="R9" s="35">
        <v>67</v>
      </c>
      <c r="S9" s="35">
        <v>2552</v>
      </c>
      <c r="U9" s="1">
        <v>1259615</v>
      </c>
    </row>
    <row r="10" spans="1:21" x14ac:dyDescent="0.55000000000000004">
      <c r="A10" s="33" t="s">
        <v>16</v>
      </c>
      <c r="B10" s="32">
        <f t="shared" ref="B10:B54" si="9">C10+E10+G10+P10</f>
        <v>2942275</v>
      </c>
      <c r="C10" s="34">
        <f>SUM(一般接種!D9+一般接種!G9+一般接種!J9+一般接種!M9+医療従事者等!C7)</f>
        <v>1058971</v>
      </c>
      <c r="D10" s="30">
        <f t="shared" si="0"/>
        <v>0.86742386078899236</v>
      </c>
      <c r="E10" s="34">
        <f>SUM(一般接種!E9+一般接種!H9+一般接種!K9+一般接種!N9+医療従事者等!D7)</f>
        <v>1043087</v>
      </c>
      <c r="F10" s="31">
        <f t="shared" si="1"/>
        <v>0.85441296567970948</v>
      </c>
      <c r="G10" s="29">
        <f t="shared" si="7"/>
        <v>838477</v>
      </c>
      <c r="H10" s="31">
        <f t="shared" si="5"/>
        <v>0.68681291227311414</v>
      </c>
      <c r="I10" s="35">
        <v>10313</v>
      </c>
      <c r="J10" s="35">
        <v>47588</v>
      </c>
      <c r="K10" s="35">
        <v>220764</v>
      </c>
      <c r="L10" s="35">
        <v>256483</v>
      </c>
      <c r="M10" s="35">
        <v>168336</v>
      </c>
      <c r="N10" s="35">
        <v>106541</v>
      </c>
      <c r="O10" s="35">
        <v>28452</v>
      </c>
      <c r="P10" s="35">
        <f t="shared" si="8"/>
        <v>1740</v>
      </c>
      <c r="Q10" s="65">
        <f t="shared" si="6"/>
        <v>1.4252680363983968E-3</v>
      </c>
      <c r="R10" s="35">
        <v>6</v>
      </c>
      <c r="S10" s="35">
        <v>1734</v>
      </c>
      <c r="U10" s="1">
        <v>1220823</v>
      </c>
    </row>
    <row r="11" spans="1:21" x14ac:dyDescent="0.55000000000000004">
      <c r="A11" s="33" t="s">
        <v>17</v>
      </c>
      <c r="B11" s="32">
        <f t="shared" si="9"/>
        <v>5299722</v>
      </c>
      <c r="C11" s="34">
        <f>SUM(一般接種!D10+一般接種!G10+一般接種!J10+一般接種!M10+医療従事者等!C8)</f>
        <v>1933691</v>
      </c>
      <c r="D11" s="30">
        <f t="shared" si="0"/>
        <v>0.8473708681330191</v>
      </c>
      <c r="E11" s="34">
        <f>SUM(一般接種!E10+一般接種!H10+一般接種!K10+一般接種!N10+医療従事者等!D8)</f>
        <v>1898715</v>
      </c>
      <c r="F11" s="31">
        <f t="shared" si="1"/>
        <v>0.83204388802925866</v>
      </c>
      <c r="G11" s="29">
        <f t="shared" si="7"/>
        <v>1462256</v>
      </c>
      <c r="H11" s="31">
        <f t="shared" si="5"/>
        <v>0.64078135345963538</v>
      </c>
      <c r="I11" s="35">
        <v>18712</v>
      </c>
      <c r="J11" s="35">
        <v>124842</v>
      </c>
      <c r="K11" s="35">
        <v>459460</v>
      </c>
      <c r="L11" s="35">
        <v>393319</v>
      </c>
      <c r="M11" s="35">
        <v>269254</v>
      </c>
      <c r="N11" s="35">
        <v>150175</v>
      </c>
      <c r="O11" s="35">
        <v>46494</v>
      </c>
      <c r="P11" s="35">
        <f t="shared" si="8"/>
        <v>5060</v>
      </c>
      <c r="Q11" s="65">
        <f t="shared" si="6"/>
        <v>2.2173638873807014E-3</v>
      </c>
      <c r="R11" s="35">
        <v>14</v>
      </c>
      <c r="S11" s="35">
        <v>5046</v>
      </c>
      <c r="U11" s="1">
        <v>2281989</v>
      </c>
    </row>
    <row r="12" spans="1:21" x14ac:dyDescent="0.55000000000000004">
      <c r="A12" s="33" t="s">
        <v>18</v>
      </c>
      <c r="B12" s="32">
        <f t="shared" si="9"/>
        <v>2396442</v>
      </c>
      <c r="C12" s="34">
        <f>SUM(一般接種!D11+一般接種!G11+一般接種!J11+一般接種!M11+医療従事者等!C9)</f>
        <v>855011</v>
      </c>
      <c r="D12" s="30">
        <f t="shared" si="0"/>
        <v>0.88028576488127108</v>
      </c>
      <c r="E12" s="34">
        <f>SUM(一般接種!E11+一般接種!H11+一般接種!K11+一般接種!N11+医療従事者等!D9)</f>
        <v>844225</v>
      </c>
      <c r="F12" s="31">
        <f t="shared" si="1"/>
        <v>0.86918092265116009</v>
      </c>
      <c r="G12" s="29">
        <f t="shared" si="7"/>
        <v>696580</v>
      </c>
      <c r="H12" s="31">
        <f t="shared" si="5"/>
        <v>0.71717142598281869</v>
      </c>
      <c r="I12" s="35">
        <v>4874</v>
      </c>
      <c r="J12" s="35">
        <v>29624</v>
      </c>
      <c r="K12" s="35">
        <v>127319</v>
      </c>
      <c r="L12" s="35">
        <v>229167</v>
      </c>
      <c r="M12" s="35">
        <v>189044</v>
      </c>
      <c r="N12" s="35">
        <v>89739</v>
      </c>
      <c r="O12" s="35">
        <v>26813</v>
      </c>
      <c r="P12" s="35">
        <f t="shared" si="8"/>
        <v>626</v>
      </c>
      <c r="Q12" s="65">
        <f t="shared" si="6"/>
        <v>6.4450502837469427E-4</v>
      </c>
      <c r="R12" s="35">
        <v>3</v>
      </c>
      <c r="S12" s="35">
        <v>623</v>
      </c>
      <c r="U12" s="1">
        <v>971288</v>
      </c>
    </row>
    <row r="13" spans="1:21" x14ac:dyDescent="0.55000000000000004">
      <c r="A13" s="33" t="s">
        <v>19</v>
      </c>
      <c r="B13" s="32">
        <f t="shared" si="9"/>
        <v>2607107</v>
      </c>
      <c r="C13" s="34">
        <f>SUM(一般接種!D12+一般接種!G12+一般接種!J12+一般接種!M12+医療従事者等!C10)</f>
        <v>933512</v>
      </c>
      <c r="D13" s="30">
        <f t="shared" si="0"/>
        <v>0.87279839784883906</v>
      </c>
      <c r="E13" s="34">
        <f>SUM(一般接種!E12+一般接種!H12+一般接種!K12+一般接種!N12+医療従事者等!D10)</f>
        <v>923412</v>
      </c>
      <c r="F13" s="31">
        <f t="shared" si="1"/>
        <v>0.86335528001181794</v>
      </c>
      <c r="G13" s="29">
        <f t="shared" si="7"/>
        <v>748667</v>
      </c>
      <c r="H13" s="31">
        <f t="shared" si="5"/>
        <v>0.69997531699892102</v>
      </c>
      <c r="I13" s="35">
        <v>9650</v>
      </c>
      <c r="J13" s="35">
        <v>34692</v>
      </c>
      <c r="K13" s="35">
        <v>192749</v>
      </c>
      <c r="L13" s="35">
        <v>270756</v>
      </c>
      <c r="M13" s="35">
        <v>142259</v>
      </c>
      <c r="N13" s="35">
        <v>77004</v>
      </c>
      <c r="O13" s="35">
        <v>21557</v>
      </c>
      <c r="P13" s="35">
        <f t="shared" si="8"/>
        <v>1516</v>
      </c>
      <c r="Q13" s="65">
        <f t="shared" si="6"/>
        <v>1.4174026377152516E-3</v>
      </c>
      <c r="R13" s="35">
        <v>2</v>
      </c>
      <c r="S13" s="35">
        <v>1514</v>
      </c>
      <c r="U13" s="1">
        <v>1069562</v>
      </c>
    </row>
    <row r="14" spans="1:21" x14ac:dyDescent="0.55000000000000004">
      <c r="A14" s="33" t="s">
        <v>20</v>
      </c>
      <c r="B14" s="32">
        <f t="shared" si="9"/>
        <v>4441156</v>
      </c>
      <c r="C14" s="34">
        <f>SUM(一般接種!D13+一般接種!G13+一般接種!J13+一般接種!M13+医療従事者等!C11)</f>
        <v>1595248</v>
      </c>
      <c r="D14" s="30">
        <f t="shared" si="0"/>
        <v>0.85671184425412938</v>
      </c>
      <c r="E14" s="34">
        <f>SUM(一般接種!E13+一般接種!H13+一般接種!K13+一般接種!N13+医療従事者等!D11)</f>
        <v>1574384</v>
      </c>
      <c r="F14" s="31">
        <f t="shared" si="1"/>
        <v>0.84550704354695527</v>
      </c>
      <c r="G14" s="29">
        <f t="shared" si="7"/>
        <v>1264732</v>
      </c>
      <c r="H14" s="31">
        <f t="shared" si="5"/>
        <v>0.67921156096557633</v>
      </c>
      <c r="I14" s="35">
        <v>19037</v>
      </c>
      <c r="J14" s="35">
        <v>75036</v>
      </c>
      <c r="K14" s="35">
        <v>345452</v>
      </c>
      <c r="L14" s="35">
        <v>418670</v>
      </c>
      <c r="M14" s="35">
        <v>236404</v>
      </c>
      <c r="N14" s="35">
        <v>128344</v>
      </c>
      <c r="O14" s="35">
        <v>41789</v>
      </c>
      <c r="P14" s="35">
        <f t="shared" si="8"/>
        <v>6792</v>
      </c>
      <c r="Q14" s="65">
        <f t="shared" si="6"/>
        <v>3.6475750768369852E-3</v>
      </c>
      <c r="R14" s="35">
        <v>119</v>
      </c>
      <c r="S14" s="35">
        <v>6673</v>
      </c>
      <c r="U14" s="1">
        <v>1862059</v>
      </c>
    </row>
    <row r="15" spans="1:21" x14ac:dyDescent="0.55000000000000004">
      <c r="A15" s="33" t="s">
        <v>21</v>
      </c>
      <c r="B15" s="32">
        <f t="shared" si="9"/>
        <v>6824331</v>
      </c>
      <c r="C15" s="34">
        <f>SUM(一般接種!D14+一般接種!G14+一般接種!J14+一般接種!M14+医療従事者等!C12)</f>
        <v>2473537</v>
      </c>
      <c r="D15" s="30">
        <f t="shared" si="0"/>
        <v>0.85069239168751665</v>
      </c>
      <c r="E15" s="34">
        <f>SUM(一般接種!E14+一般接種!H14+一般接種!K14+一般接種!N14+医療従事者等!D12)</f>
        <v>2439465</v>
      </c>
      <c r="F15" s="31">
        <f t="shared" si="1"/>
        <v>0.8389744383399107</v>
      </c>
      <c r="G15" s="29">
        <f t="shared" si="7"/>
        <v>1900151</v>
      </c>
      <c r="H15" s="31">
        <f t="shared" si="5"/>
        <v>0.65349497450712335</v>
      </c>
      <c r="I15" s="35">
        <v>21223</v>
      </c>
      <c r="J15" s="35">
        <v>141690</v>
      </c>
      <c r="K15" s="35">
        <v>553959</v>
      </c>
      <c r="L15" s="35">
        <v>592296</v>
      </c>
      <c r="M15" s="35">
        <v>346228</v>
      </c>
      <c r="N15" s="35">
        <v>180602</v>
      </c>
      <c r="O15" s="35">
        <v>64153</v>
      </c>
      <c r="P15" s="35">
        <f t="shared" si="8"/>
        <v>11178</v>
      </c>
      <c r="Q15" s="65">
        <f t="shared" si="6"/>
        <v>3.8443085970749826E-3</v>
      </c>
      <c r="R15" s="35">
        <v>83</v>
      </c>
      <c r="S15" s="35">
        <v>11095</v>
      </c>
      <c r="U15" s="1">
        <v>2907675</v>
      </c>
    </row>
    <row r="16" spans="1:21" x14ac:dyDescent="0.55000000000000004">
      <c r="A16" s="36" t="s">
        <v>22</v>
      </c>
      <c r="B16" s="32">
        <f t="shared" si="9"/>
        <v>4506617</v>
      </c>
      <c r="C16" s="34">
        <f>SUM(一般接種!D15+一般接種!G15+一般接種!J15+一般接種!M15+医療従事者等!C13)</f>
        <v>1632023</v>
      </c>
      <c r="D16" s="30">
        <f t="shared" si="0"/>
        <v>0.83462317959334176</v>
      </c>
      <c r="E16" s="34">
        <f>SUM(一般接種!E15+一般接種!H15+一般接種!K15+一般接種!N15+医療従事者等!D13)</f>
        <v>1610679</v>
      </c>
      <c r="F16" s="31">
        <f t="shared" si="1"/>
        <v>0.82370777144943674</v>
      </c>
      <c r="G16" s="29">
        <f t="shared" si="7"/>
        <v>1259804</v>
      </c>
      <c r="H16" s="31">
        <f t="shared" si="5"/>
        <v>0.64426887375019237</v>
      </c>
      <c r="I16" s="35">
        <v>14814</v>
      </c>
      <c r="J16" s="35">
        <v>72189</v>
      </c>
      <c r="K16" s="35">
        <v>366901</v>
      </c>
      <c r="L16" s="35">
        <v>347610</v>
      </c>
      <c r="M16" s="35">
        <v>253528</v>
      </c>
      <c r="N16" s="35">
        <v>147696</v>
      </c>
      <c r="O16" s="35">
        <v>57066</v>
      </c>
      <c r="P16" s="35">
        <f t="shared" si="8"/>
        <v>4111</v>
      </c>
      <c r="Q16" s="65">
        <f t="shared" si="6"/>
        <v>2.1023820689464717E-3</v>
      </c>
      <c r="R16" s="35">
        <v>113</v>
      </c>
      <c r="S16" s="35">
        <v>3998</v>
      </c>
      <c r="U16" s="1">
        <v>1955401</v>
      </c>
    </row>
    <row r="17" spans="1:21" x14ac:dyDescent="0.55000000000000004">
      <c r="A17" s="33" t="s">
        <v>23</v>
      </c>
      <c r="B17" s="32">
        <f t="shared" si="9"/>
        <v>4460288</v>
      </c>
      <c r="C17" s="34">
        <f>SUM(一般接種!D16+一般接種!G16+一般接種!J16+一般接種!M16+医療従事者等!C14)</f>
        <v>1612826</v>
      </c>
      <c r="D17" s="30">
        <f t="shared" si="0"/>
        <v>0.82366844202622846</v>
      </c>
      <c r="E17" s="34">
        <f>SUM(一般接種!E16+一般接種!H16+一般接種!K16+一般接種!N16+医療従事者等!D14)</f>
        <v>1587623</v>
      </c>
      <c r="F17" s="31">
        <f t="shared" si="1"/>
        <v>0.81079729799433231</v>
      </c>
      <c r="G17" s="29">
        <f t="shared" si="7"/>
        <v>1256517</v>
      </c>
      <c r="H17" s="31">
        <f t="shared" si="5"/>
        <v>0.64170183254081381</v>
      </c>
      <c r="I17" s="35">
        <v>16263</v>
      </c>
      <c r="J17" s="35">
        <v>72008</v>
      </c>
      <c r="K17" s="35">
        <v>402260</v>
      </c>
      <c r="L17" s="35">
        <v>435446</v>
      </c>
      <c r="M17" s="35">
        <v>217359</v>
      </c>
      <c r="N17" s="35">
        <v>78327</v>
      </c>
      <c r="O17" s="35">
        <v>34854</v>
      </c>
      <c r="P17" s="35">
        <f t="shared" si="8"/>
        <v>3322</v>
      </c>
      <c r="Q17" s="65">
        <f t="shared" si="6"/>
        <v>1.696541700351514E-3</v>
      </c>
      <c r="R17" s="35">
        <v>51</v>
      </c>
      <c r="S17" s="35">
        <v>3271</v>
      </c>
      <c r="U17" s="1">
        <v>1958101</v>
      </c>
    </row>
    <row r="18" spans="1:21" x14ac:dyDescent="0.55000000000000004">
      <c r="A18" s="33" t="s">
        <v>24</v>
      </c>
      <c r="B18" s="32">
        <f t="shared" si="9"/>
        <v>16720418</v>
      </c>
      <c r="C18" s="34">
        <f>SUM(一般接種!D17+一般接種!G17+一般接種!J17+一般接種!M17+医療従事者等!C15)</f>
        <v>6129133</v>
      </c>
      <c r="D18" s="30">
        <f t="shared" si="0"/>
        <v>0.82895585882169642</v>
      </c>
      <c r="E18" s="34">
        <f>SUM(一般接種!E17+一般接種!H17+一般接種!K17+一般接種!N17+医療従事者等!D15)</f>
        <v>6040507</v>
      </c>
      <c r="F18" s="31">
        <f t="shared" si="1"/>
        <v>0.81696932794629662</v>
      </c>
      <c r="G18" s="29">
        <f t="shared" si="7"/>
        <v>4535821</v>
      </c>
      <c r="H18" s="31">
        <f t="shared" si="5"/>
        <v>0.6134628490712285</v>
      </c>
      <c r="I18" s="35">
        <v>49423</v>
      </c>
      <c r="J18" s="35">
        <v>269805</v>
      </c>
      <c r="K18" s="35">
        <v>1314537</v>
      </c>
      <c r="L18" s="35">
        <v>1414908</v>
      </c>
      <c r="M18" s="35">
        <v>836067</v>
      </c>
      <c r="N18" s="35">
        <v>477015</v>
      </c>
      <c r="O18" s="35">
        <v>174066</v>
      </c>
      <c r="P18" s="35">
        <f t="shared" si="8"/>
        <v>14957</v>
      </c>
      <c r="Q18" s="65">
        <f t="shared" si="6"/>
        <v>2.0229113612636753E-3</v>
      </c>
      <c r="R18" s="35">
        <v>209</v>
      </c>
      <c r="S18" s="35">
        <v>14748</v>
      </c>
      <c r="U18" s="1">
        <v>7393799</v>
      </c>
    </row>
    <row r="19" spans="1:21" x14ac:dyDescent="0.55000000000000004">
      <c r="A19" s="33" t="s">
        <v>25</v>
      </c>
      <c r="B19" s="32">
        <f t="shared" si="9"/>
        <v>14370467</v>
      </c>
      <c r="C19" s="34">
        <f>SUM(一般接種!D18+一般接種!G18+一般接種!J18+一般接種!M18+医療従事者等!C16)</f>
        <v>5230141</v>
      </c>
      <c r="D19" s="30">
        <f t="shared" si="0"/>
        <v>0.82717544440107471</v>
      </c>
      <c r="E19" s="34">
        <f>SUM(一般接種!E18+一般接種!H18+一般接種!K18+一般接種!N18+医療従事者等!D16)</f>
        <v>5163960</v>
      </c>
      <c r="F19" s="31">
        <f t="shared" si="1"/>
        <v>0.81670855678066301</v>
      </c>
      <c r="G19" s="29">
        <f t="shared" si="7"/>
        <v>3959719</v>
      </c>
      <c r="H19" s="31">
        <f t="shared" si="5"/>
        <v>0.62625124705593582</v>
      </c>
      <c r="I19" s="35">
        <v>43066</v>
      </c>
      <c r="J19" s="35">
        <v>213339</v>
      </c>
      <c r="K19" s="35">
        <v>1087987</v>
      </c>
      <c r="L19" s="35">
        <v>1321290</v>
      </c>
      <c r="M19" s="35">
        <v>753798</v>
      </c>
      <c r="N19" s="35">
        <v>393333</v>
      </c>
      <c r="O19" s="35">
        <v>146906</v>
      </c>
      <c r="P19" s="35">
        <f t="shared" si="8"/>
        <v>16647</v>
      </c>
      <c r="Q19" s="65">
        <f t="shared" si="6"/>
        <v>2.6328142248831705E-3</v>
      </c>
      <c r="R19" s="35">
        <v>206</v>
      </c>
      <c r="S19" s="35">
        <v>16441</v>
      </c>
      <c r="U19" s="1">
        <v>6322892</v>
      </c>
    </row>
    <row r="20" spans="1:21" x14ac:dyDescent="0.55000000000000004">
      <c r="A20" s="33" t="s">
        <v>26</v>
      </c>
      <c r="B20" s="32">
        <f t="shared" si="9"/>
        <v>30762611</v>
      </c>
      <c r="C20" s="34">
        <f>SUM(一般接種!D19+一般接種!G19+一般接種!J19+一般接種!M19+医療従事者等!C17)</f>
        <v>11296005</v>
      </c>
      <c r="D20" s="30">
        <f t="shared" si="0"/>
        <v>0.81598905870112604</v>
      </c>
      <c r="E20" s="34">
        <f>SUM(一般接種!E19+一般接種!H19+一般接種!K19+一般接種!N19+医療従事者等!D17)</f>
        <v>11150224</v>
      </c>
      <c r="F20" s="31">
        <f t="shared" si="1"/>
        <v>0.80545828246948403</v>
      </c>
      <c r="G20" s="29">
        <f t="shared" si="7"/>
        <v>8255320</v>
      </c>
      <c r="H20" s="31">
        <f t="shared" si="5"/>
        <v>0.59633921869515638</v>
      </c>
      <c r="I20" s="35">
        <v>103132</v>
      </c>
      <c r="J20" s="35">
        <v>608890</v>
      </c>
      <c r="K20" s="35">
        <v>2634983</v>
      </c>
      <c r="L20" s="35">
        <v>2933437</v>
      </c>
      <c r="M20" s="35">
        <v>1263967</v>
      </c>
      <c r="N20" s="35">
        <v>510787</v>
      </c>
      <c r="O20" s="35">
        <v>200124</v>
      </c>
      <c r="P20" s="35">
        <f t="shared" si="8"/>
        <v>61062</v>
      </c>
      <c r="Q20" s="65">
        <f t="shared" si="6"/>
        <v>4.4109332372292819E-3</v>
      </c>
      <c r="R20" s="35">
        <v>1276</v>
      </c>
      <c r="S20" s="35">
        <v>59786</v>
      </c>
      <c r="U20" s="1">
        <v>13843329</v>
      </c>
    </row>
    <row r="21" spans="1:21" x14ac:dyDescent="0.55000000000000004">
      <c r="A21" s="33" t="s">
        <v>27</v>
      </c>
      <c r="B21" s="32">
        <f t="shared" si="9"/>
        <v>20747236</v>
      </c>
      <c r="C21" s="34">
        <f>SUM(一般接種!D20+一般接種!G20+一般接種!J20+一般接種!M20+医療従事者等!C18)</f>
        <v>7607221</v>
      </c>
      <c r="D21" s="30">
        <f t="shared" si="0"/>
        <v>0.82505976547595572</v>
      </c>
      <c r="E21" s="34">
        <f>SUM(一般接種!E20+一般接種!H20+一般接種!K20+一般接種!N20+医療従事者等!D18)</f>
        <v>7515233</v>
      </c>
      <c r="F21" s="31">
        <f t="shared" si="1"/>
        <v>0.81508298187697759</v>
      </c>
      <c r="G21" s="29">
        <f t="shared" si="7"/>
        <v>5604823</v>
      </c>
      <c r="H21" s="31">
        <f t="shared" si="5"/>
        <v>0.60788479129425088</v>
      </c>
      <c r="I21" s="35">
        <v>51163</v>
      </c>
      <c r="J21" s="35">
        <v>303730</v>
      </c>
      <c r="K21" s="35">
        <v>1453980</v>
      </c>
      <c r="L21" s="35">
        <v>2051830</v>
      </c>
      <c r="M21" s="35">
        <v>1098451</v>
      </c>
      <c r="N21" s="35">
        <v>475622</v>
      </c>
      <c r="O21" s="35">
        <v>170047</v>
      </c>
      <c r="P21" s="35">
        <f t="shared" si="8"/>
        <v>19959</v>
      </c>
      <c r="Q21" s="65">
        <f t="shared" si="6"/>
        <v>2.1647021769361768E-3</v>
      </c>
      <c r="R21" s="35">
        <v>633</v>
      </c>
      <c r="S21" s="35">
        <v>19326</v>
      </c>
      <c r="U21" s="1">
        <v>9220206</v>
      </c>
    </row>
    <row r="22" spans="1:21" x14ac:dyDescent="0.55000000000000004">
      <c r="A22" s="33" t="s">
        <v>28</v>
      </c>
      <c r="B22" s="32">
        <f t="shared" si="9"/>
        <v>5318562</v>
      </c>
      <c r="C22" s="34">
        <f>SUM(一般接種!D21+一般接種!G21+一般接種!J21+一般接種!M21+医療従事者等!C19)</f>
        <v>1901585</v>
      </c>
      <c r="D22" s="30">
        <f t="shared" si="0"/>
        <v>0.85921170228820687</v>
      </c>
      <c r="E22" s="34">
        <f>SUM(一般接種!E21+一般接種!H21+一般接種!K21+一般接種!N21+医療従事者等!D19)</f>
        <v>1868545</v>
      </c>
      <c r="F22" s="31">
        <f t="shared" si="1"/>
        <v>0.84428291675213973</v>
      </c>
      <c r="G22" s="29">
        <f t="shared" si="7"/>
        <v>1545645</v>
      </c>
      <c r="H22" s="31">
        <f t="shared" si="5"/>
        <v>0.69838385956097437</v>
      </c>
      <c r="I22" s="35">
        <v>16809</v>
      </c>
      <c r="J22" s="35">
        <v>64994</v>
      </c>
      <c r="K22" s="35">
        <v>344051</v>
      </c>
      <c r="L22" s="35">
        <v>567935</v>
      </c>
      <c r="M22" s="35">
        <v>356177</v>
      </c>
      <c r="N22" s="35">
        <v>149790</v>
      </c>
      <c r="O22" s="35">
        <v>45889</v>
      </c>
      <c r="P22" s="35">
        <f t="shared" si="8"/>
        <v>2787</v>
      </c>
      <c r="Q22" s="65">
        <f t="shared" si="6"/>
        <v>1.2592773997887198E-3</v>
      </c>
      <c r="R22" s="35">
        <v>8</v>
      </c>
      <c r="S22" s="35">
        <v>2779</v>
      </c>
      <c r="U22" s="1">
        <v>2213174</v>
      </c>
    </row>
    <row r="23" spans="1:21" x14ac:dyDescent="0.55000000000000004">
      <c r="A23" s="33" t="s">
        <v>29</v>
      </c>
      <c r="B23" s="32">
        <f t="shared" si="9"/>
        <v>2477146</v>
      </c>
      <c r="C23" s="34">
        <f>SUM(一般接種!D22+一般接種!G22+一般接種!J22+一般接種!M22+医療従事者等!C20)</f>
        <v>897018</v>
      </c>
      <c r="D23" s="30">
        <f t="shared" si="0"/>
        <v>0.8561995429876087</v>
      </c>
      <c r="E23" s="34">
        <f>SUM(一般接種!E22+一般接種!H22+一般接種!K22+一般接種!N22+医療従事者等!D20)</f>
        <v>888930</v>
      </c>
      <c r="F23" s="31">
        <f t="shared" si="1"/>
        <v>0.84847958429816905</v>
      </c>
      <c r="G23" s="29">
        <f t="shared" si="7"/>
        <v>689479</v>
      </c>
      <c r="H23" s="31">
        <f t="shared" si="5"/>
        <v>0.65810452488083127</v>
      </c>
      <c r="I23" s="35">
        <v>10202</v>
      </c>
      <c r="J23" s="35">
        <v>39152</v>
      </c>
      <c r="K23" s="35">
        <v>212869</v>
      </c>
      <c r="L23" s="35">
        <v>219582</v>
      </c>
      <c r="M23" s="35">
        <v>127643</v>
      </c>
      <c r="N23" s="35">
        <v>62803</v>
      </c>
      <c r="O23" s="35">
        <v>17228</v>
      </c>
      <c r="P23" s="35">
        <f t="shared" si="8"/>
        <v>1719</v>
      </c>
      <c r="Q23" s="65">
        <f t="shared" si="6"/>
        <v>1.6407775701220036E-3</v>
      </c>
      <c r="R23" s="35">
        <v>84</v>
      </c>
      <c r="S23" s="35">
        <v>1635</v>
      </c>
      <c r="U23" s="1">
        <v>1047674</v>
      </c>
    </row>
    <row r="24" spans="1:21" x14ac:dyDescent="0.55000000000000004">
      <c r="A24" s="33" t="s">
        <v>30</v>
      </c>
      <c r="B24" s="32">
        <f t="shared" si="9"/>
        <v>2573861</v>
      </c>
      <c r="C24" s="34">
        <f>SUM(一般接種!D23+一般接種!G23+一般接種!J23+一般接種!M23+医療従事者等!C21)</f>
        <v>937893</v>
      </c>
      <c r="D24" s="30">
        <f t="shared" si="0"/>
        <v>0.82804752722803743</v>
      </c>
      <c r="E24" s="34">
        <f>SUM(一般接種!E23+一般接種!H23+一般接種!K23+一般接種!N23+医療従事者等!D21)</f>
        <v>926325</v>
      </c>
      <c r="F24" s="31">
        <f t="shared" si="1"/>
        <v>0.81783436453786496</v>
      </c>
      <c r="G24" s="29">
        <f t="shared" si="7"/>
        <v>706728</v>
      </c>
      <c r="H24" s="31">
        <f t="shared" si="5"/>
        <v>0.62395643514006016</v>
      </c>
      <c r="I24" s="35">
        <v>9286</v>
      </c>
      <c r="J24" s="35">
        <v>55381</v>
      </c>
      <c r="K24" s="35">
        <v>204632</v>
      </c>
      <c r="L24" s="35">
        <v>215422</v>
      </c>
      <c r="M24" s="35">
        <v>130674</v>
      </c>
      <c r="N24" s="35">
        <v>67639</v>
      </c>
      <c r="O24" s="35">
        <v>23694</v>
      </c>
      <c r="P24" s="35">
        <f t="shared" si="8"/>
        <v>2915</v>
      </c>
      <c r="Q24" s="65">
        <f t="shared" si="6"/>
        <v>2.5735969261629302E-3</v>
      </c>
      <c r="R24" s="35">
        <v>38</v>
      </c>
      <c r="S24" s="35">
        <v>2877</v>
      </c>
      <c r="U24" s="1">
        <v>1132656</v>
      </c>
    </row>
    <row r="25" spans="1:21" x14ac:dyDescent="0.55000000000000004">
      <c r="A25" s="33" t="s">
        <v>31</v>
      </c>
      <c r="B25" s="32">
        <f t="shared" si="9"/>
        <v>1785774</v>
      </c>
      <c r="C25" s="34">
        <f>SUM(一般接種!D24+一般接種!G24+一般接種!J24+一般接種!M24+医療従事者等!C22)</f>
        <v>647947</v>
      </c>
      <c r="D25" s="30">
        <f t="shared" si="0"/>
        <v>0.83651074190887231</v>
      </c>
      <c r="E25" s="34">
        <f>SUM(一般接種!E24+一般接種!H24+一般接種!K24+一般接種!N24+医療従事者等!D22)</f>
        <v>641321</v>
      </c>
      <c r="F25" s="31">
        <f t="shared" si="1"/>
        <v>0.82795646173489479</v>
      </c>
      <c r="G25" s="29">
        <f t="shared" si="7"/>
        <v>494779</v>
      </c>
      <c r="H25" s="31">
        <f t="shared" si="5"/>
        <v>0.63876821463936084</v>
      </c>
      <c r="I25" s="35">
        <v>7667</v>
      </c>
      <c r="J25" s="35">
        <v>32336</v>
      </c>
      <c r="K25" s="35">
        <v>143714</v>
      </c>
      <c r="L25" s="35">
        <v>172105</v>
      </c>
      <c r="M25" s="35">
        <v>91977</v>
      </c>
      <c r="N25" s="35">
        <v>34526</v>
      </c>
      <c r="O25" s="35">
        <v>12454</v>
      </c>
      <c r="P25" s="35">
        <f t="shared" si="8"/>
        <v>1727</v>
      </c>
      <c r="Q25" s="65">
        <f t="shared" si="6"/>
        <v>2.2295867582944628E-3</v>
      </c>
      <c r="R25" s="35">
        <v>145</v>
      </c>
      <c r="S25" s="35">
        <v>1582</v>
      </c>
      <c r="U25" s="1">
        <v>774583</v>
      </c>
    </row>
    <row r="26" spans="1:21" x14ac:dyDescent="0.55000000000000004">
      <c r="A26" s="33" t="s">
        <v>32</v>
      </c>
      <c r="B26" s="32">
        <f t="shared" si="9"/>
        <v>1877219</v>
      </c>
      <c r="C26" s="34">
        <f>SUM(一般接種!D25+一般接種!G25+一般接種!J25+一般接種!M25+医療従事者等!C23)</f>
        <v>681781</v>
      </c>
      <c r="D26" s="30">
        <f t="shared" si="0"/>
        <v>0.83043056186563413</v>
      </c>
      <c r="E26" s="34">
        <f>SUM(一般接種!E25+一般接種!H25+一般接種!K25+一般接種!N25+医療従事者等!D23)</f>
        <v>673571</v>
      </c>
      <c r="F26" s="31">
        <f t="shared" si="1"/>
        <v>0.82043052532469662</v>
      </c>
      <c r="G26" s="29">
        <f t="shared" si="7"/>
        <v>518468</v>
      </c>
      <c r="H26" s="31">
        <f t="shared" si="5"/>
        <v>0.63151022476330609</v>
      </c>
      <c r="I26" s="35">
        <v>6295</v>
      </c>
      <c r="J26" s="35">
        <v>37874</v>
      </c>
      <c r="K26" s="35">
        <v>168858</v>
      </c>
      <c r="L26" s="35">
        <v>164917</v>
      </c>
      <c r="M26" s="35">
        <v>96228</v>
      </c>
      <c r="N26" s="35">
        <v>34581</v>
      </c>
      <c r="O26" s="35">
        <v>9715</v>
      </c>
      <c r="P26" s="35">
        <f t="shared" si="8"/>
        <v>3399</v>
      </c>
      <c r="Q26" s="65">
        <f t="shared" si="6"/>
        <v>4.1400882098229352E-3</v>
      </c>
      <c r="R26" s="35">
        <v>114</v>
      </c>
      <c r="S26" s="35">
        <v>3285</v>
      </c>
      <c r="U26" s="1">
        <v>820997</v>
      </c>
    </row>
    <row r="27" spans="1:21" x14ac:dyDescent="0.55000000000000004">
      <c r="A27" s="33" t="s">
        <v>33</v>
      </c>
      <c r="B27" s="32">
        <f t="shared" si="9"/>
        <v>4812743</v>
      </c>
      <c r="C27" s="34">
        <f>SUM(一般接種!D26+一般接種!G26+一般接種!J26+一般接種!M26+医療従事者等!C24)</f>
        <v>1730741</v>
      </c>
      <c r="D27" s="30">
        <f t="shared" si="0"/>
        <v>0.83540574889573338</v>
      </c>
      <c r="E27" s="34">
        <f>SUM(一般接種!E26+一般接種!H26+一般接種!K26+一般接種!N26+医療従事者等!D24)</f>
        <v>1707555</v>
      </c>
      <c r="F27" s="31">
        <f t="shared" si="1"/>
        <v>0.82421417390334772</v>
      </c>
      <c r="G27" s="29">
        <f t="shared" si="7"/>
        <v>1372287</v>
      </c>
      <c r="H27" s="31">
        <f t="shared" si="5"/>
        <v>0.66238475250478224</v>
      </c>
      <c r="I27" s="35">
        <v>14329</v>
      </c>
      <c r="J27" s="35">
        <v>69289</v>
      </c>
      <c r="K27" s="35">
        <v>457266</v>
      </c>
      <c r="L27" s="35">
        <v>432643</v>
      </c>
      <c r="M27" s="35">
        <v>235232</v>
      </c>
      <c r="N27" s="35">
        <v>122996</v>
      </c>
      <c r="O27" s="35">
        <v>40532</v>
      </c>
      <c r="P27" s="35">
        <f t="shared" si="8"/>
        <v>2160</v>
      </c>
      <c r="Q27" s="65">
        <f t="shared" si="6"/>
        <v>1.0426033806414617E-3</v>
      </c>
      <c r="R27" s="35">
        <v>12</v>
      </c>
      <c r="S27" s="35">
        <v>2148</v>
      </c>
      <c r="U27" s="1">
        <v>2071737</v>
      </c>
    </row>
    <row r="28" spans="1:21" x14ac:dyDescent="0.55000000000000004">
      <c r="A28" s="33" t="s">
        <v>34</v>
      </c>
      <c r="B28" s="32">
        <f t="shared" si="9"/>
        <v>4622487</v>
      </c>
      <c r="C28" s="34">
        <f>SUM(一般接種!D27+一般接種!G27+一般接種!J27+一般接種!M27+医療従事者等!C25)</f>
        <v>1669169</v>
      </c>
      <c r="D28" s="30">
        <f t="shared" si="0"/>
        <v>0.82763608127961696</v>
      </c>
      <c r="E28" s="34">
        <f>SUM(一般接種!E27+一般接種!H27+一般接種!K27+一般接種!N27+医療従事者等!D25)</f>
        <v>1655320</v>
      </c>
      <c r="F28" s="31">
        <f t="shared" si="1"/>
        <v>0.82076923191347051</v>
      </c>
      <c r="G28" s="29">
        <f t="shared" si="7"/>
        <v>1294387</v>
      </c>
      <c r="H28" s="31">
        <f t="shared" si="5"/>
        <v>0.64180522423989395</v>
      </c>
      <c r="I28" s="35">
        <v>15476</v>
      </c>
      <c r="J28" s="35">
        <v>85185</v>
      </c>
      <c r="K28" s="35">
        <v>466695</v>
      </c>
      <c r="L28" s="35">
        <v>403329</v>
      </c>
      <c r="M28" s="35">
        <v>191855</v>
      </c>
      <c r="N28" s="35">
        <v>97636</v>
      </c>
      <c r="O28" s="35">
        <v>34211</v>
      </c>
      <c r="P28" s="35">
        <f t="shared" si="8"/>
        <v>3611</v>
      </c>
      <c r="Q28" s="65">
        <f t="shared" si="6"/>
        <v>1.7904681248577566E-3</v>
      </c>
      <c r="R28" s="35">
        <v>35</v>
      </c>
      <c r="S28" s="35">
        <v>3576</v>
      </c>
      <c r="U28" s="1">
        <v>2016791</v>
      </c>
    </row>
    <row r="29" spans="1:21" x14ac:dyDescent="0.55000000000000004">
      <c r="A29" s="33" t="s">
        <v>35</v>
      </c>
      <c r="B29" s="32">
        <f t="shared" si="9"/>
        <v>8577501</v>
      </c>
      <c r="C29" s="34">
        <f>SUM(一般接種!D28+一般接種!G28+一般接種!J28+一般接種!M28+医療従事者等!C26)</f>
        <v>3137823</v>
      </c>
      <c r="D29" s="30">
        <f t="shared" si="0"/>
        <v>0.85122129204125596</v>
      </c>
      <c r="E29" s="34">
        <f>SUM(一般接種!E28+一般接種!H28+一般接種!K28+一般接種!N28+医療従事者等!D26)</f>
        <v>3102623</v>
      </c>
      <c r="F29" s="31">
        <f t="shared" si="1"/>
        <v>0.84167231828465705</v>
      </c>
      <c r="G29" s="29">
        <f t="shared" si="7"/>
        <v>2331957</v>
      </c>
      <c r="H29" s="31">
        <f t="shared" si="5"/>
        <v>0.63260784643514023</v>
      </c>
      <c r="I29" s="35">
        <v>23547</v>
      </c>
      <c r="J29" s="35">
        <v>115526</v>
      </c>
      <c r="K29" s="35">
        <v>655551</v>
      </c>
      <c r="L29" s="35">
        <v>755132</v>
      </c>
      <c r="M29" s="35">
        <v>452832</v>
      </c>
      <c r="N29" s="35">
        <v>251194</v>
      </c>
      <c r="O29" s="35">
        <v>78175</v>
      </c>
      <c r="P29" s="35">
        <f t="shared" si="8"/>
        <v>5098</v>
      </c>
      <c r="Q29" s="65">
        <f t="shared" si="6"/>
        <v>1.3829735287255918E-3</v>
      </c>
      <c r="R29" s="35">
        <v>23</v>
      </c>
      <c r="S29" s="35">
        <v>5075</v>
      </c>
      <c r="U29" s="1">
        <v>3686260</v>
      </c>
    </row>
    <row r="30" spans="1:21" x14ac:dyDescent="0.55000000000000004">
      <c r="A30" s="33" t="s">
        <v>36</v>
      </c>
      <c r="B30" s="32">
        <f t="shared" si="9"/>
        <v>16330900</v>
      </c>
      <c r="C30" s="34">
        <f>SUM(一般接種!D29+一般接種!G29+一般接種!J29+一般接種!M29+医療従事者等!C27)</f>
        <v>6011217</v>
      </c>
      <c r="D30" s="30">
        <f t="shared" si="0"/>
        <v>0.79526054525571643</v>
      </c>
      <c r="E30" s="34">
        <f>SUM(一般接種!E29+一般接種!H29+一般接種!K29+一般接種!N29+医療従事者等!D27)</f>
        <v>5905579</v>
      </c>
      <c r="F30" s="31">
        <f t="shared" si="1"/>
        <v>0.78128505019710792</v>
      </c>
      <c r="G30" s="29">
        <f t="shared" si="7"/>
        <v>4396354</v>
      </c>
      <c r="H30" s="31">
        <f t="shared" si="5"/>
        <v>0.58162047372057102</v>
      </c>
      <c r="I30" s="35">
        <v>43134</v>
      </c>
      <c r="J30" s="35">
        <v>374635</v>
      </c>
      <c r="K30" s="35">
        <v>1354800</v>
      </c>
      <c r="L30" s="35">
        <v>1360281</v>
      </c>
      <c r="M30" s="35">
        <v>759781</v>
      </c>
      <c r="N30" s="35">
        <v>369152</v>
      </c>
      <c r="O30" s="35">
        <v>134571</v>
      </c>
      <c r="P30" s="35">
        <f t="shared" si="8"/>
        <v>17750</v>
      </c>
      <c r="Q30" s="65">
        <f t="shared" si="6"/>
        <v>2.3482557156544121E-3</v>
      </c>
      <c r="R30" s="35">
        <v>59</v>
      </c>
      <c r="S30" s="35">
        <v>17691</v>
      </c>
      <c r="U30" s="1">
        <v>7558802</v>
      </c>
    </row>
    <row r="31" spans="1:21" x14ac:dyDescent="0.55000000000000004">
      <c r="A31" s="33" t="s">
        <v>37</v>
      </c>
      <c r="B31" s="32">
        <f t="shared" si="9"/>
        <v>4057354</v>
      </c>
      <c r="C31" s="34">
        <f>SUM(一般接種!D30+一般接種!G30+一般接種!J30+一般接種!M30+医療従事者等!C28)</f>
        <v>1480545</v>
      </c>
      <c r="D31" s="30">
        <f t="shared" si="0"/>
        <v>0.82227055294556073</v>
      </c>
      <c r="E31" s="34">
        <f>SUM(一般接種!E30+一般接種!H30+一般接種!K30+一般接種!N30+医療従事者等!D28)</f>
        <v>1464324</v>
      </c>
      <c r="F31" s="31">
        <f t="shared" si="1"/>
        <v>0.81326167402642624</v>
      </c>
      <c r="G31" s="29">
        <f t="shared" si="7"/>
        <v>1110661</v>
      </c>
      <c r="H31" s="31">
        <f t="shared" si="5"/>
        <v>0.61684301024627375</v>
      </c>
      <c r="I31" s="35">
        <v>16813</v>
      </c>
      <c r="J31" s="35">
        <v>67436</v>
      </c>
      <c r="K31" s="35">
        <v>347096</v>
      </c>
      <c r="L31" s="35">
        <v>353705</v>
      </c>
      <c r="M31" s="35">
        <v>196595</v>
      </c>
      <c r="N31" s="35">
        <v>98081</v>
      </c>
      <c r="O31" s="35">
        <v>30935</v>
      </c>
      <c r="P31" s="35">
        <f t="shared" si="8"/>
        <v>1824</v>
      </c>
      <c r="Q31" s="65">
        <f t="shared" si="6"/>
        <v>1.0130198599655551E-3</v>
      </c>
      <c r="R31" s="35">
        <v>77</v>
      </c>
      <c r="S31" s="35">
        <v>1747</v>
      </c>
      <c r="U31" s="1">
        <v>1800557</v>
      </c>
    </row>
    <row r="32" spans="1:21" x14ac:dyDescent="0.55000000000000004">
      <c r="A32" s="33" t="s">
        <v>38</v>
      </c>
      <c r="B32" s="32">
        <f t="shared" si="9"/>
        <v>3155838</v>
      </c>
      <c r="C32" s="34">
        <f>SUM(一般接種!D31+一般接種!G31+一般接種!J31+一般接種!M31+医療従事者等!C29)</f>
        <v>1157577</v>
      </c>
      <c r="D32" s="30">
        <f t="shared" si="0"/>
        <v>0.81585982381419231</v>
      </c>
      <c r="E32" s="34">
        <f>SUM(一般接種!E31+一般接種!H31+一般接種!K31+一般接種!N31+医療従事者等!D29)</f>
        <v>1145447</v>
      </c>
      <c r="F32" s="31">
        <f t="shared" si="1"/>
        <v>0.80731060448548575</v>
      </c>
      <c r="G32" s="29">
        <f t="shared" si="7"/>
        <v>850393</v>
      </c>
      <c r="H32" s="31">
        <f t="shared" si="5"/>
        <v>0.59935665891152157</v>
      </c>
      <c r="I32" s="35">
        <v>8734</v>
      </c>
      <c r="J32" s="35">
        <v>52856</v>
      </c>
      <c r="K32" s="35">
        <v>238486</v>
      </c>
      <c r="L32" s="35">
        <v>285865</v>
      </c>
      <c r="M32" s="35">
        <v>161012</v>
      </c>
      <c r="N32" s="35">
        <v>83116</v>
      </c>
      <c r="O32" s="35">
        <v>20324</v>
      </c>
      <c r="P32" s="35">
        <f t="shared" si="8"/>
        <v>2421</v>
      </c>
      <c r="Q32" s="65">
        <f t="shared" si="6"/>
        <v>1.7063198676668242E-3</v>
      </c>
      <c r="R32" s="35">
        <v>9</v>
      </c>
      <c r="S32" s="35">
        <v>2412</v>
      </c>
      <c r="U32" s="1">
        <v>1418843</v>
      </c>
    </row>
    <row r="33" spans="1:21" x14ac:dyDescent="0.55000000000000004">
      <c r="A33" s="33" t="s">
        <v>39</v>
      </c>
      <c r="B33" s="32">
        <f t="shared" si="9"/>
        <v>5492812</v>
      </c>
      <c r="C33" s="34">
        <f>SUM(一般接種!D32+一般接種!G32+一般接種!J32+一般接種!M32+医療従事者等!C30)</f>
        <v>2029323</v>
      </c>
      <c r="D33" s="30">
        <f t="shared" si="0"/>
        <v>0.8019321552457932</v>
      </c>
      <c r="E33" s="34">
        <f>SUM(一般接種!E32+一般接種!H32+一般接種!K32+一般接種!N32+医療従事者等!D30)</f>
        <v>1997480</v>
      </c>
      <c r="F33" s="31">
        <f t="shared" si="1"/>
        <v>0.78934868498527189</v>
      </c>
      <c r="G33" s="29">
        <f t="shared" si="7"/>
        <v>1462793</v>
      </c>
      <c r="H33" s="31">
        <f t="shared" si="5"/>
        <v>0.57805521504879187</v>
      </c>
      <c r="I33" s="35">
        <v>25965</v>
      </c>
      <c r="J33" s="35">
        <v>96193</v>
      </c>
      <c r="K33" s="35">
        <v>450240</v>
      </c>
      <c r="L33" s="35">
        <v>474872</v>
      </c>
      <c r="M33" s="35">
        <v>250915</v>
      </c>
      <c r="N33" s="35">
        <v>124585</v>
      </c>
      <c r="O33" s="35">
        <v>40023</v>
      </c>
      <c r="P33" s="35">
        <f t="shared" si="8"/>
        <v>3216</v>
      </c>
      <c r="Q33" s="65">
        <f t="shared" si="6"/>
        <v>1.2708739866795335E-3</v>
      </c>
      <c r="R33" s="35">
        <v>10</v>
      </c>
      <c r="S33" s="35">
        <v>3206</v>
      </c>
      <c r="U33" s="1">
        <v>2530542</v>
      </c>
    </row>
    <row r="34" spans="1:21" x14ac:dyDescent="0.55000000000000004">
      <c r="A34" s="33" t="s">
        <v>40</v>
      </c>
      <c r="B34" s="32">
        <f t="shared" si="9"/>
        <v>18543545</v>
      </c>
      <c r="C34" s="34">
        <f>SUM(一般接種!D33+一般接種!G33+一般接種!J33+一般接種!M33+医療従事者等!C31)</f>
        <v>6902023</v>
      </c>
      <c r="D34" s="30">
        <f t="shared" si="0"/>
        <v>0.7808150247225214</v>
      </c>
      <c r="E34" s="34">
        <f>SUM(一般接種!E33+一般接種!H33+一般接種!K33+一般接種!N33+医療従事者等!D31)</f>
        <v>6812439</v>
      </c>
      <c r="F34" s="31">
        <f t="shared" si="1"/>
        <v>0.77068052746356674</v>
      </c>
      <c r="G34" s="29">
        <f t="shared" si="7"/>
        <v>4813517</v>
      </c>
      <c r="H34" s="31">
        <f t="shared" si="5"/>
        <v>0.54454562022718223</v>
      </c>
      <c r="I34" s="35">
        <v>65012</v>
      </c>
      <c r="J34" s="35">
        <v>372031</v>
      </c>
      <c r="K34" s="35">
        <v>1520878</v>
      </c>
      <c r="L34" s="35">
        <v>1554337</v>
      </c>
      <c r="M34" s="35">
        <v>768244</v>
      </c>
      <c r="N34" s="35">
        <v>367262</v>
      </c>
      <c r="O34" s="35">
        <v>165753</v>
      </c>
      <c r="P34" s="35">
        <f t="shared" si="8"/>
        <v>15566</v>
      </c>
      <c r="Q34" s="65">
        <f t="shared" si="6"/>
        <v>1.7609571389186575E-3</v>
      </c>
      <c r="R34" s="35">
        <v>330</v>
      </c>
      <c r="S34" s="35">
        <v>15236</v>
      </c>
      <c r="U34" s="1">
        <v>8839511</v>
      </c>
    </row>
    <row r="35" spans="1:21" x14ac:dyDescent="0.55000000000000004">
      <c r="A35" s="33" t="s">
        <v>41</v>
      </c>
      <c r="B35" s="32">
        <f t="shared" si="9"/>
        <v>12049671</v>
      </c>
      <c r="C35" s="34">
        <f>SUM(一般接種!D34+一般接種!G34+一般接種!J34+一般接種!M34+医療従事者等!C32)</f>
        <v>4432944</v>
      </c>
      <c r="D35" s="30">
        <f t="shared" si="0"/>
        <v>0.80254253320962232</v>
      </c>
      <c r="E35" s="34">
        <f>SUM(一般接種!E34+一般接種!H34+一般接種!K34+一般接種!N34+医療従事者等!D32)</f>
        <v>4381301</v>
      </c>
      <c r="F35" s="31">
        <f t="shared" si="1"/>
        <v>0.79319305709565724</v>
      </c>
      <c r="G35" s="29">
        <f t="shared" si="7"/>
        <v>3226385</v>
      </c>
      <c r="H35" s="31">
        <f t="shared" si="5"/>
        <v>0.58410645183190391</v>
      </c>
      <c r="I35" s="35">
        <v>45424</v>
      </c>
      <c r="J35" s="35">
        <v>242471</v>
      </c>
      <c r="K35" s="35">
        <v>1007732</v>
      </c>
      <c r="L35" s="35">
        <v>1035384</v>
      </c>
      <c r="M35" s="35">
        <v>543408</v>
      </c>
      <c r="N35" s="35">
        <v>252383</v>
      </c>
      <c r="O35" s="35">
        <v>99583</v>
      </c>
      <c r="P35" s="35">
        <f t="shared" si="8"/>
        <v>9041</v>
      </c>
      <c r="Q35" s="65">
        <f t="shared" si="6"/>
        <v>1.6367874357871869E-3</v>
      </c>
      <c r="R35" s="35">
        <v>100</v>
      </c>
      <c r="S35" s="35">
        <v>8941</v>
      </c>
      <c r="U35" s="1">
        <v>5523625</v>
      </c>
    </row>
    <row r="36" spans="1:21" x14ac:dyDescent="0.55000000000000004">
      <c r="A36" s="33" t="s">
        <v>42</v>
      </c>
      <c r="B36" s="32">
        <f t="shared" si="9"/>
        <v>3002440</v>
      </c>
      <c r="C36" s="34">
        <f>SUM(一般接種!D35+一般接種!G35+一般接種!J35+一般接種!M35+医療従事者等!C33)</f>
        <v>1094133</v>
      </c>
      <c r="D36" s="30">
        <f t="shared" si="0"/>
        <v>0.81363967282870509</v>
      </c>
      <c r="E36" s="34">
        <f>SUM(一般接種!E35+一般接種!H35+一般接種!K35+一般接種!N35+医療従事者等!D33)</f>
        <v>1082881</v>
      </c>
      <c r="F36" s="31">
        <f t="shared" si="1"/>
        <v>0.80527224985666368</v>
      </c>
      <c r="G36" s="29">
        <f t="shared" si="7"/>
        <v>823575</v>
      </c>
      <c r="H36" s="31">
        <f t="shared" si="5"/>
        <v>0.61244226574822325</v>
      </c>
      <c r="I36" s="35">
        <v>7548</v>
      </c>
      <c r="J36" s="35">
        <v>54357</v>
      </c>
      <c r="K36" s="35">
        <v>307426</v>
      </c>
      <c r="L36" s="35">
        <v>253888</v>
      </c>
      <c r="M36" s="35">
        <v>131131</v>
      </c>
      <c r="N36" s="35">
        <v>53471</v>
      </c>
      <c r="O36" s="35">
        <v>15754</v>
      </c>
      <c r="P36" s="35">
        <f t="shared" si="8"/>
        <v>1851</v>
      </c>
      <c r="Q36" s="65">
        <f t="shared" si="6"/>
        <v>1.3764752862823195E-3</v>
      </c>
      <c r="R36" s="35">
        <v>64</v>
      </c>
      <c r="S36" s="35">
        <v>1787</v>
      </c>
      <c r="U36" s="1">
        <v>1344739</v>
      </c>
    </row>
    <row r="37" spans="1:21" x14ac:dyDescent="0.55000000000000004">
      <c r="A37" s="33" t="s">
        <v>43</v>
      </c>
      <c r="B37" s="32">
        <f t="shared" si="9"/>
        <v>2075201</v>
      </c>
      <c r="C37" s="34">
        <f>SUM(一般接種!D36+一般接種!G36+一般接種!J36+一般接種!M36+医療従事者等!C34)</f>
        <v>749880</v>
      </c>
      <c r="D37" s="30">
        <f t="shared" si="0"/>
        <v>0.79400105036678126</v>
      </c>
      <c r="E37" s="34">
        <f>SUM(一般接種!E36+一般接種!H36+一般接種!K36+一般接種!N36+医療従事者等!D34)</f>
        <v>740829</v>
      </c>
      <c r="F37" s="31">
        <f t="shared" si="1"/>
        <v>0.78441751232486823</v>
      </c>
      <c r="G37" s="29">
        <f t="shared" si="7"/>
        <v>582972</v>
      </c>
      <c r="H37" s="31">
        <f t="shared" si="5"/>
        <v>0.61727260406254769</v>
      </c>
      <c r="I37" s="35">
        <v>7680</v>
      </c>
      <c r="J37" s="35">
        <v>44742</v>
      </c>
      <c r="K37" s="35">
        <v>212453</v>
      </c>
      <c r="L37" s="35">
        <v>196286</v>
      </c>
      <c r="M37" s="35">
        <v>83348</v>
      </c>
      <c r="N37" s="35">
        <v>29753</v>
      </c>
      <c r="O37" s="35">
        <v>8710</v>
      </c>
      <c r="P37" s="35">
        <f t="shared" si="8"/>
        <v>1520</v>
      </c>
      <c r="Q37" s="65">
        <f t="shared" si="6"/>
        <v>1.6094329713520932E-3</v>
      </c>
      <c r="R37" s="35">
        <v>2</v>
      </c>
      <c r="S37" s="35">
        <v>1518</v>
      </c>
      <c r="U37" s="1">
        <v>944432</v>
      </c>
    </row>
    <row r="38" spans="1:21" x14ac:dyDescent="0.55000000000000004">
      <c r="A38" s="33" t="s">
        <v>44</v>
      </c>
      <c r="B38" s="32">
        <f t="shared" si="9"/>
        <v>1223907</v>
      </c>
      <c r="C38" s="34">
        <f>SUM(一般接種!D37+一般接種!G37+一般接種!J37+一般接種!M37+医療従事者等!C35)</f>
        <v>443818</v>
      </c>
      <c r="D38" s="30">
        <f t="shared" si="0"/>
        <v>0.79710410425512046</v>
      </c>
      <c r="E38" s="34">
        <f>SUM(一般接種!E37+一般接種!H37+一般接種!K37+一般接種!N37+医療従事者等!D35)</f>
        <v>438453</v>
      </c>
      <c r="F38" s="31">
        <f t="shared" si="1"/>
        <v>0.78746847992413627</v>
      </c>
      <c r="G38" s="29">
        <f t="shared" si="7"/>
        <v>340230</v>
      </c>
      <c r="H38" s="31">
        <f t="shared" si="5"/>
        <v>0.61105842798336174</v>
      </c>
      <c r="I38" s="35">
        <v>4912</v>
      </c>
      <c r="J38" s="35">
        <v>23194</v>
      </c>
      <c r="K38" s="35">
        <v>108333</v>
      </c>
      <c r="L38" s="35">
        <v>110523</v>
      </c>
      <c r="M38" s="35">
        <v>59627</v>
      </c>
      <c r="N38" s="35">
        <v>25020</v>
      </c>
      <c r="O38" s="35">
        <v>8621</v>
      </c>
      <c r="P38" s="35">
        <f t="shared" si="8"/>
        <v>1406</v>
      </c>
      <c r="Q38" s="65">
        <f t="shared" si="6"/>
        <v>2.5251981005337759E-3</v>
      </c>
      <c r="R38" s="35">
        <v>16</v>
      </c>
      <c r="S38" s="35">
        <v>1390</v>
      </c>
      <c r="U38" s="1">
        <v>556788</v>
      </c>
    </row>
    <row r="39" spans="1:21" x14ac:dyDescent="0.55000000000000004">
      <c r="A39" s="33" t="s">
        <v>45</v>
      </c>
      <c r="B39" s="32">
        <f t="shared" si="9"/>
        <v>1556210</v>
      </c>
      <c r="C39" s="34">
        <f>SUM(一般接種!D38+一般接種!G38+一般接種!J38+一般接種!M38+医療従事者等!C36)</f>
        <v>564531</v>
      </c>
      <c r="D39" s="30">
        <f t="shared" si="0"/>
        <v>0.83905828496689283</v>
      </c>
      <c r="E39" s="34">
        <f>SUM(一般接種!E38+一般接種!H38+一般接種!K38+一般接種!N38+医療従事者等!D36)</f>
        <v>555055</v>
      </c>
      <c r="F39" s="31">
        <f t="shared" si="1"/>
        <v>0.82497417566493014</v>
      </c>
      <c r="G39" s="29">
        <f t="shared" si="7"/>
        <v>435724</v>
      </c>
      <c r="H39" s="31">
        <f t="shared" si="5"/>
        <v>0.64761338555174897</v>
      </c>
      <c r="I39" s="35">
        <v>4900</v>
      </c>
      <c r="J39" s="35">
        <v>30254</v>
      </c>
      <c r="K39" s="35">
        <v>111385</v>
      </c>
      <c r="L39" s="35">
        <v>142606</v>
      </c>
      <c r="M39" s="35">
        <v>82553</v>
      </c>
      <c r="N39" s="35">
        <v>45502</v>
      </c>
      <c r="O39" s="35">
        <v>18524</v>
      </c>
      <c r="P39" s="35">
        <f t="shared" si="8"/>
        <v>900</v>
      </c>
      <c r="Q39" s="65">
        <f t="shared" si="6"/>
        <v>1.3376633992999562E-3</v>
      </c>
      <c r="R39" s="35">
        <v>23</v>
      </c>
      <c r="S39" s="35">
        <v>877</v>
      </c>
      <c r="U39" s="1">
        <v>672815</v>
      </c>
    </row>
    <row r="40" spans="1:21" x14ac:dyDescent="0.55000000000000004">
      <c r="A40" s="33" t="s">
        <v>46</v>
      </c>
      <c r="B40" s="32">
        <f t="shared" si="9"/>
        <v>4142345</v>
      </c>
      <c r="C40" s="34">
        <f>SUM(一般接種!D39+一般接種!G39+一般接種!J39+一般接種!M39+医療従事者等!C37)</f>
        <v>1515065</v>
      </c>
      <c r="D40" s="30">
        <f t="shared" si="0"/>
        <v>0.80001700293221378</v>
      </c>
      <c r="E40" s="34">
        <f>SUM(一般接種!E39+一般接種!H39+一般接種!K39+一般接種!N39+医療従事者等!D37)</f>
        <v>1485339</v>
      </c>
      <c r="F40" s="31">
        <f t="shared" si="1"/>
        <v>0.78432044507551257</v>
      </c>
      <c r="G40" s="29">
        <f t="shared" si="7"/>
        <v>1138038</v>
      </c>
      <c r="H40" s="31">
        <f t="shared" si="5"/>
        <v>0.60093114815732041</v>
      </c>
      <c r="I40" s="35">
        <v>21839</v>
      </c>
      <c r="J40" s="35">
        <v>137962</v>
      </c>
      <c r="K40" s="35">
        <v>362623</v>
      </c>
      <c r="L40" s="35">
        <v>317878</v>
      </c>
      <c r="M40" s="35">
        <v>163351</v>
      </c>
      <c r="N40" s="35">
        <v>91709</v>
      </c>
      <c r="O40" s="35">
        <v>42676</v>
      </c>
      <c r="P40" s="35">
        <f t="shared" si="8"/>
        <v>3903</v>
      </c>
      <c r="Q40" s="65">
        <f t="shared" si="6"/>
        <v>2.0609454792001863E-3</v>
      </c>
      <c r="R40" s="35">
        <v>248</v>
      </c>
      <c r="S40" s="35">
        <v>3655</v>
      </c>
      <c r="U40" s="1">
        <v>1893791</v>
      </c>
    </row>
    <row r="41" spans="1:21" x14ac:dyDescent="0.55000000000000004">
      <c r="A41" s="33" t="s">
        <v>47</v>
      </c>
      <c r="B41" s="32">
        <f t="shared" si="9"/>
        <v>6137329</v>
      </c>
      <c r="C41" s="34">
        <f>SUM(一般接種!D40+一般接種!G40+一般接種!J40+一般接種!M40+医療従事者等!C38)</f>
        <v>2243873</v>
      </c>
      <c r="D41" s="30">
        <f t="shared" si="0"/>
        <v>0.79784051744521556</v>
      </c>
      <c r="E41" s="34">
        <f>SUM(一般接種!E40+一般接種!H40+一般接種!K40+一般接種!N40+医療従事者等!D38)</f>
        <v>2216503</v>
      </c>
      <c r="F41" s="31">
        <f t="shared" si="1"/>
        <v>0.78810873005685822</v>
      </c>
      <c r="G41" s="29">
        <f t="shared" si="7"/>
        <v>1671097</v>
      </c>
      <c r="H41" s="31">
        <f t="shared" si="5"/>
        <v>0.59418197695731778</v>
      </c>
      <c r="I41" s="35">
        <v>22399</v>
      </c>
      <c r="J41" s="35">
        <v>121249</v>
      </c>
      <c r="K41" s="35">
        <v>545032</v>
      </c>
      <c r="L41" s="35">
        <v>532035</v>
      </c>
      <c r="M41" s="35">
        <v>292423</v>
      </c>
      <c r="N41" s="35">
        <v>116439</v>
      </c>
      <c r="O41" s="35">
        <v>41520</v>
      </c>
      <c r="P41" s="35">
        <f t="shared" si="8"/>
        <v>5856</v>
      </c>
      <c r="Q41" s="65">
        <f t="shared" si="6"/>
        <v>2.0821829355579316E-3</v>
      </c>
      <c r="R41" s="35">
        <v>55</v>
      </c>
      <c r="S41" s="35">
        <v>5801</v>
      </c>
      <c r="U41" s="1">
        <v>2812433</v>
      </c>
    </row>
    <row r="42" spans="1:21" x14ac:dyDescent="0.55000000000000004">
      <c r="A42" s="33" t="s">
        <v>48</v>
      </c>
      <c r="B42" s="32">
        <f t="shared" si="9"/>
        <v>3105876</v>
      </c>
      <c r="C42" s="34">
        <f>SUM(一般接種!D41+一般接種!G41+一般接種!J41+一般接種!M41+医療従事者等!C39)</f>
        <v>1121610</v>
      </c>
      <c r="D42" s="30">
        <f t="shared" si="0"/>
        <v>0.82707892427605434</v>
      </c>
      <c r="E42" s="34">
        <f>SUM(一般接種!E41+一般接種!H41+一般接種!K41+一般接種!N41+医療従事者等!D39)</f>
        <v>1098237</v>
      </c>
      <c r="F42" s="31">
        <f t="shared" si="1"/>
        <v>0.80984359675837503</v>
      </c>
      <c r="G42" s="29">
        <f t="shared" si="7"/>
        <v>880068</v>
      </c>
      <c r="H42" s="31">
        <f t="shared" si="5"/>
        <v>0.64896505445723429</v>
      </c>
      <c r="I42" s="35">
        <v>44771</v>
      </c>
      <c r="J42" s="35">
        <v>46747</v>
      </c>
      <c r="K42" s="35">
        <v>287044</v>
      </c>
      <c r="L42" s="35">
        <v>309764</v>
      </c>
      <c r="M42" s="35">
        <v>133651</v>
      </c>
      <c r="N42" s="35">
        <v>41765</v>
      </c>
      <c r="O42" s="35">
        <v>16326</v>
      </c>
      <c r="P42" s="35">
        <f t="shared" si="8"/>
        <v>5961</v>
      </c>
      <c r="Q42" s="65">
        <f t="shared" si="6"/>
        <v>4.3956611189357791E-3</v>
      </c>
      <c r="R42" s="35">
        <v>396</v>
      </c>
      <c r="S42" s="35">
        <v>5565</v>
      </c>
      <c r="U42" s="1">
        <v>1356110</v>
      </c>
    </row>
    <row r="43" spans="1:21" x14ac:dyDescent="0.55000000000000004">
      <c r="A43" s="33" t="s">
        <v>49</v>
      </c>
      <c r="B43" s="32">
        <f t="shared" si="9"/>
        <v>1659385</v>
      </c>
      <c r="C43" s="34">
        <f>SUM(一般接種!D42+一般接種!G42+一般接種!J42+一般接種!M42+医療従事者等!C40)</f>
        <v>599499</v>
      </c>
      <c r="D43" s="30">
        <f t="shared" si="0"/>
        <v>0.81570149765493927</v>
      </c>
      <c r="E43" s="34">
        <f>SUM(一般接種!E42+一般接種!H42+一般接種!K42+一般接種!N42+医療従事者等!D40)</f>
        <v>592089</v>
      </c>
      <c r="F43" s="31">
        <f t="shared" si="1"/>
        <v>0.80561916541147749</v>
      </c>
      <c r="G43" s="29">
        <f t="shared" si="7"/>
        <v>466658</v>
      </c>
      <c r="H43" s="31">
        <f t="shared" si="5"/>
        <v>0.6349529014938452</v>
      </c>
      <c r="I43" s="35">
        <v>7923</v>
      </c>
      <c r="J43" s="35">
        <v>39687</v>
      </c>
      <c r="K43" s="35">
        <v>152767</v>
      </c>
      <c r="L43" s="35">
        <v>160410</v>
      </c>
      <c r="M43" s="35">
        <v>67265</v>
      </c>
      <c r="N43" s="35">
        <v>28986</v>
      </c>
      <c r="O43" s="35">
        <v>9620</v>
      </c>
      <c r="P43" s="35">
        <f t="shared" si="8"/>
        <v>1139</v>
      </c>
      <c r="Q43" s="65">
        <f t="shared" si="6"/>
        <v>1.5497673988263132E-3</v>
      </c>
      <c r="R43" s="35">
        <v>8</v>
      </c>
      <c r="S43" s="35">
        <v>1131</v>
      </c>
      <c r="U43" s="1">
        <v>734949</v>
      </c>
    </row>
    <row r="44" spans="1:21" x14ac:dyDescent="0.55000000000000004">
      <c r="A44" s="33" t="s">
        <v>50</v>
      </c>
      <c r="B44" s="32">
        <f t="shared" si="9"/>
        <v>2148995</v>
      </c>
      <c r="C44" s="34">
        <f>SUM(一般接種!D43+一般接種!G43+一般接種!J43+一般接種!M43+医療従事者等!C41)</f>
        <v>779815</v>
      </c>
      <c r="D44" s="30">
        <f t="shared" si="0"/>
        <v>0.8007169143317151</v>
      </c>
      <c r="E44" s="34">
        <f>SUM(一般接種!E43+一般接種!H43+一般接種!K43+一般接種!N43+医療従事者等!D41)</f>
        <v>771238</v>
      </c>
      <c r="F44" s="31">
        <f t="shared" si="1"/>
        <v>0.79191001913962067</v>
      </c>
      <c r="G44" s="29">
        <f t="shared" si="7"/>
        <v>594955</v>
      </c>
      <c r="H44" s="31">
        <f t="shared" si="5"/>
        <v>0.6109019854276021</v>
      </c>
      <c r="I44" s="35">
        <v>9391</v>
      </c>
      <c r="J44" s="35">
        <v>48467</v>
      </c>
      <c r="K44" s="35">
        <v>170696</v>
      </c>
      <c r="L44" s="35">
        <v>187049</v>
      </c>
      <c r="M44" s="35">
        <v>113903</v>
      </c>
      <c r="N44" s="35">
        <v>52720</v>
      </c>
      <c r="O44" s="35">
        <v>12729</v>
      </c>
      <c r="P44" s="35">
        <f t="shared" si="8"/>
        <v>2987</v>
      </c>
      <c r="Q44" s="65">
        <f t="shared" si="6"/>
        <v>3.0670626021669666E-3</v>
      </c>
      <c r="R44" s="35">
        <v>147</v>
      </c>
      <c r="S44" s="35">
        <v>2840</v>
      </c>
      <c r="U44" s="1">
        <v>973896</v>
      </c>
    </row>
    <row r="45" spans="1:21" x14ac:dyDescent="0.55000000000000004">
      <c r="A45" s="33" t="s">
        <v>51</v>
      </c>
      <c r="B45" s="32">
        <f t="shared" si="9"/>
        <v>3077885</v>
      </c>
      <c r="C45" s="34">
        <f>SUM(一般接種!D44+一般接種!G44+一般接種!J44+一般接種!M44+医療従事者等!C42)</f>
        <v>1113698</v>
      </c>
      <c r="D45" s="30">
        <f t="shared" si="0"/>
        <v>0.821178585464442</v>
      </c>
      <c r="E45" s="34">
        <f>SUM(一般接種!E44+一般接種!H44+一般接種!K44+一般接種!N44+医療従事者等!D42)</f>
        <v>1102585</v>
      </c>
      <c r="F45" s="31">
        <f t="shared" si="1"/>
        <v>0.81298448111993715</v>
      </c>
      <c r="G45" s="29">
        <f t="shared" si="7"/>
        <v>859364</v>
      </c>
      <c r="H45" s="31">
        <f t="shared" si="5"/>
        <v>0.63364692575461634</v>
      </c>
      <c r="I45" s="35">
        <v>12480</v>
      </c>
      <c r="J45" s="35">
        <v>59173</v>
      </c>
      <c r="K45" s="35">
        <v>279904</v>
      </c>
      <c r="L45" s="35">
        <v>271540</v>
      </c>
      <c r="M45" s="35">
        <v>142076</v>
      </c>
      <c r="N45" s="35">
        <v>71564</v>
      </c>
      <c r="O45" s="35">
        <v>22627</v>
      </c>
      <c r="P45" s="35">
        <f t="shared" si="8"/>
        <v>2238</v>
      </c>
      <c r="Q45" s="65">
        <f t="shared" si="6"/>
        <v>1.650175967155747E-3</v>
      </c>
      <c r="R45" s="35">
        <v>210</v>
      </c>
      <c r="S45" s="35">
        <v>2028</v>
      </c>
      <c r="U45" s="1">
        <v>1356219</v>
      </c>
    </row>
    <row r="46" spans="1:21" x14ac:dyDescent="0.55000000000000004">
      <c r="A46" s="33" t="s">
        <v>52</v>
      </c>
      <c r="B46" s="32">
        <f t="shared" si="9"/>
        <v>1556626</v>
      </c>
      <c r="C46" s="34">
        <f>SUM(一般接種!D45+一般接種!G45+一般接種!J45+一般接種!M45+医療従事者等!C43)</f>
        <v>565799</v>
      </c>
      <c r="D46" s="30">
        <f t="shared" si="0"/>
        <v>0.80693900311908573</v>
      </c>
      <c r="E46" s="34">
        <f>SUM(一般接種!E45+一般接種!H45+一般接種!K45+一般接種!N45+医療従事者等!D43)</f>
        <v>558286</v>
      </c>
      <c r="F46" s="31">
        <f t="shared" si="1"/>
        <v>0.79622400940146931</v>
      </c>
      <c r="G46" s="29">
        <f t="shared" si="7"/>
        <v>430512</v>
      </c>
      <c r="H46" s="31">
        <f t="shared" si="5"/>
        <v>0.61399352793271789</v>
      </c>
      <c r="I46" s="35">
        <v>10595</v>
      </c>
      <c r="J46" s="35">
        <v>33509</v>
      </c>
      <c r="K46" s="35">
        <v>140989</v>
      </c>
      <c r="L46" s="35">
        <v>125397</v>
      </c>
      <c r="M46" s="35">
        <v>73254</v>
      </c>
      <c r="N46" s="35">
        <v>36029</v>
      </c>
      <c r="O46" s="35">
        <v>10739</v>
      </c>
      <c r="P46" s="35">
        <f t="shared" si="8"/>
        <v>2029</v>
      </c>
      <c r="Q46" s="65">
        <f t="shared" si="6"/>
        <v>2.8937471386987694E-3</v>
      </c>
      <c r="R46" s="35">
        <v>167</v>
      </c>
      <c r="S46" s="35">
        <v>1862</v>
      </c>
      <c r="U46" s="1">
        <v>701167</v>
      </c>
    </row>
    <row r="47" spans="1:21" x14ac:dyDescent="0.55000000000000004">
      <c r="A47" s="33" t="s">
        <v>53</v>
      </c>
      <c r="B47" s="32">
        <f t="shared" si="9"/>
        <v>11182377</v>
      </c>
      <c r="C47" s="34">
        <f>SUM(一般接種!D46+一般接種!G46+一般接種!J46+一般接種!M46+医療従事者等!C44)</f>
        <v>4133375</v>
      </c>
      <c r="D47" s="30">
        <f t="shared" si="0"/>
        <v>0.80664283191229014</v>
      </c>
      <c r="E47" s="34">
        <f>SUM(一般接種!E46+一般接種!H46+一般接種!K46+一般接種!N46+医療従事者等!D44)</f>
        <v>4051705</v>
      </c>
      <c r="F47" s="31">
        <f t="shared" si="1"/>
        <v>0.79070464094672899</v>
      </c>
      <c r="G47" s="29">
        <f t="shared" si="7"/>
        <v>2979220</v>
      </c>
      <c r="H47" s="31">
        <f t="shared" si="5"/>
        <v>0.58140537882232635</v>
      </c>
      <c r="I47" s="35">
        <v>43732</v>
      </c>
      <c r="J47" s="35">
        <v>229638</v>
      </c>
      <c r="K47" s="35">
        <v>929036</v>
      </c>
      <c r="L47" s="35">
        <v>1023752</v>
      </c>
      <c r="M47" s="35">
        <v>489876</v>
      </c>
      <c r="N47" s="35">
        <v>192231</v>
      </c>
      <c r="O47" s="35">
        <v>70955</v>
      </c>
      <c r="P47" s="35">
        <f t="shared" si="8"/>
        <v>18077</v>
      </c>
      <c r="Q47" s="65">
        <f t="shared" si="6"/>
        <v>3.5277908422242043E-3</v>
      </c>
      <c r="R47" s="35">
        <v>65</v>
      </c>
      <c r="S47" s="35">
        <v>18012</v>
      </c>
      <c r="U47" s="1">
        <v>5124170</v>
      </c>
    </row>
    <row r="48" spans="1:21" x14ac:dyDescent="0.55000000000000004">
      <c r="A48" s="33" t="s">
        <v>54</v>
      </c>
      <c r="B48" s="32">
        <f t="shared" si="9"/>
        <v>1796662</v>
      </c>
      <c r="C48" s="34">
        <f>SUM(一般接種!D47+一般接種!G47+一般接種!J47+一般接種!M47+医療従事者等!C45)</f>
        <v>657947</v>
      </c>
      <c r="D48" s="30">
        <f t="shared" si="0"/>
        <v>0.80411795331829261</v>
      </c>
      <c r="E48" s="34">
        <f>SUM(一般接種!E47+一般接種!H47+一般接種!K47+一般接種!N47+医療従事者等!D45)</f>
        <v>649831</v>
      </c>
      <c r="F48" s="31">
        <f t="shared" si="1"/>
        <v>0.79419888489920831</v>
      </c>
      <c r="G48" s="29">
        <f t="shared" si="7"/>
        <v>486302</v>
      </c>
      <c r="H48" s="31">
        <f t="shared" si="5"/>
        <v>0.59433992241714351</v>
      </c>
      <c r="I48" s="35">
        <v>8397</v>
      </c>
      <c r="J48" s="35">
        <v>56469</v>
      </c>
      <c r="K48" s="35">
        <v>165618</v>
      </c>
      <c r="L48" s="35">
        <v>147022</v>
      </c>
      <c r="M48" s="35">
        <v>63125</v>
      </c>
      <c r="N48" s="35">
        <v>32157</v>
      </c>
      <c r="O48" s="35">
        <v>13514</v>
      </c>
      <c r="P48" s="35">
        <f t="shared" si="8"/>
        <v>2582</v>
      </c>
      <c r="Q48" s="65">
        <f t="shared" si="6"/>
        <v>3.155622801635742E-3</v>
      </c>
      <c r="R48" s="35">
        <v>41</v>
      </c>
      <c r="S48" s="35">
        <v>2541</v>
      </c>
      <c r="U48" s="1">
        <v>818222</v>
      </c>
    </row>
    <row r="49" spans="1:21" x14ac:dyDescent="0.55000000000000004">
      <c r="A49" s="33" t="s">
        <v>55</v>
      </c>
      <c r="B49" s="32">
        <f t="shared" si="9"/>
        <v>3050624</v>
      </c>
      <c r="C49" s="34">
        <f>SUM(一般接種!D48+一般接種!G48+一般接種!J48+一般接種!M48+医療従事者等!C46)</f>
        <v>1100621</v>
      </c>
      <c r="D49" s="30">
        <f t="shared" si="0"/>
        <v>0.82385634662686447</v>
      </c>
      <c r="E49" s="34">
        <f>SUM(一般接種!E48+一般接種!H48+一般接種!K48+一般接種!N48+医療従事者等!D46)</f>
        <v>1084166</v>
      </c>
      <c r="F49" s="31">
        <f t="shared" si="1"/>
        <v>0.81153915825435008</v>
      </c>
      <c r="G49" s="29">
        <f t="shared" si="7"/>
        <v>863991</v>
      </c>
      <c r="H49" s="31">
        <f t="shared" si="5"/>
        <v>0.64672986321221493</v>
      </c>
      <c r="I49" s="35">
        <v>14888</v>
      </c>
      <c r="J49" s="35">
        <v>65856</v>
      </c>
      <c r="K49" s="35">
        <v>277257</v>
      </c>
      <c r="L49" s="35">
        <v>301933</v>
      </c>
      <c r="M49" s="35">
        <v>132226</v>
      </c>
      <c r="N49" s="35">
        <v>51688</v>
      </c>
      <c r="O49" s="35">
        <v>20143</v>
      </c>
      <c r="P49" s="35">
        <f t="shared" si="8"/>
        <v>1846</v>
      </c>
      <c r="Q49" s="65">
        <f t="shared" si="6"/>
        <v>1.3818006524254868E-3</v>
      </c>
      <c r="R49" s="35">
        <v>81</v>
      </c>
      <c r="S49" s="35">
        <v>1765</v>
      </c>
      <c r="U49" s="1">
        <v>1335938</v>
      </c>
    </row>
    <row r="50" spans="1:21" x14ac:dyDescent="0.55000000000000004">
      <c r="A50" s="33" t="s">
        <v>56</v>
      </c>
      <c r="B50" s="32">
        <f t="shared" si="9"/>
        <v>4038215</v>
      </c>
      <c r="C50" s="34">
        <f>SUM(一般接種!D49+一般接種!G49+一般接種!J49+一般接種!M49+医療従事者等!C47)</f>
        <v>1459539</v>
      </c>
      <c r="D50" s="30">
        <f t="shared" si="0"/>
        <v>0.82992246871881481</v>
      </c>
      <c r="E50" s="34">
        <f>SUM(一般接種!E49+一般接種!H49+一般接種!K49+一般接種!N49+医療従事者等!D47)</f>
        <v>1443520</v>
      </c>
      <c r="F50" s="31">
        <f t="shared" si="1"/>
        <v>0.8208137514961803</v>
      </c>
      <c r="G50" s="29">
        <f t="shared" si="7"/>
        <v>1131619</v>
      </c>
      <c r="H50" s="31">
        <f t="shared" si="5"/>
        <v>0.6434607325526186</v>
      </c>
      <c r="I50" s="35">
        <v>21000</v>
      </c>
      <c r="J50" s="35">
        <v>77879</v>
      </c>
      <c r="K50" s="35">
        <v>344154</v>
      </c>
      <c r="L50" s="35">
        <v>429426</v>
      </c>
      <c r="M50" s="35">
        <v>176486</v>
      </c>
      <c r="N50" s="35">
        <v>65749</v>
      </c>
      <c r="O50" s="35">
        <v>16925</v>
      </c>
      <c r="P50" s="35">
        <f t="shared" si="8"/>
        <v>3537</v>
      </c>
      <c r="Q50" s="65">
        <f t="shared" si="6"/>
        <v>2.0112074921317265E-3</v>
      </c>
      <c r="R50" s="35">
        <v>105</v>
      </c>
      <c r="S50" s="35">
        <v>3432</v>
      </c>
      <c r="U50" s="1">
        <v>1758645</v>
      </c>
    </row>
    <row r="51" spans="1:21" x14ac:dyDescent="0.55000000000000004">
      <c r="A51" s="33" t="s">
        <v>57</v>
      </c>
      <c r="B51" s="32">
        <f t="shared" si="9"/>
        <v>2546587</v>
      </c>
      <c r="C51" s="34">
        <f>SUM(一般接種!D50+一般接種!G50+一般接種!J50+一般接種!M50+医療従事者等!C48)</f>
        <v>925849</v>
      </c>
      <c r="D51" s="30">
        <f t="shared" si="0"/>
        <v>0.81090982981254067</v>
      </c>
      <c r="E51" s="34">
        <f>SUM(一般接種!E50+一般接種!H50+一般接種!K50+一般接種!N50+医療従事者等!D48)</f>
        <v>910307</v>
      </c>
      <c r="F51" s="31">
        <f t="shared" si="1"/>
        <v>0.79729728546141376</v>
      </c>
      <c r="G51" s="29">
        <f t="shared" si="7"/>
        <v>706846</v>
      </c>
      <c r="H51" s="31">
        <f t="shared" si="5"/>
        <v>0.61909487353086212</v>
      </c>
      <c r="I51" s="35">
        <v>19391</v>
      </c>
      <c r="J51" s="35">
        <v>50852</v>
      </c>
      <c r="K51" s="35">
        <v>216500</v>
      </c>
      <c r="L51" s="35">
        <v>218803</v>
      </c>
      <c r="M51" s="35">
        <v>116301</v>
      </c>
      <c r="N51" s="35">
        <v>63301</v>
      </c>
      <c r="O51" s="35">
        <v>21698</v>
      </c>
      <c r="P51" s="35">
        <f t="shared" si="8"/>
        <v>3585</v>
      </c>
      <c r="Q51" s="65">
        <f t="shared" si="6"/>
        <v>3.1399415454117876E-3</v>
      </c>
      <c r="R51" s="35">
        <v>239</v>
      </c>
      <c r="S51" s="35">
        <v>3346</v>
      </c>
      <c r="U51" s="1">
        <v>1141741</v>
      </c>
    </row>
    <row r="52" spans="1:21" x14ac:dyDescent="0.55000000000000004">
      <c r="A52" s="33" t="s">
        <v>58</v>
      </c>
      <c r="B52" s="32">
        <f t="shared" si="9"/>
        <v>2391631</v>
      </c>
      <c r="C52" s="34">
        <f>SUM(一般接種!D51+一般接種!G51+一般接種!J51+一般接種!M51+医療従事者等!C49)</f>
        <v>870726</v>
      </c>
      <c r="D52" s="30">
        <f t="shared" si="0"/>
        <v>0.80085831936065688</v>
      </c>
      <c r="E52" s="34">
        <f>SUM(一般接種!E51+一般接種!H51+一般接種!K51+一般接種!N51+医療従事者等!D49)</f>
        <v>858827</v>
      </c>
      <c r="F52" s="31">
        <f t="shared" si="1"/>
        <v>0.78991410368078463</v>
      </c>
      <c r="G52" s="29">
        <f t="shared" si="7"/>
        <v>659184</v>
      </c>
      <c r="H52" s="31">
        <f t="shared" si="5"/>
        <v>0.60629060162374304</v>
      </c>
      <c r="I52" s="35">
        <v>10939</v>
      </c>
      <c r="J52" s="35">
        <v>46227</v>
      </c>
      <c r="K52" s="35">
        <v>186562</v>
      </c>
      <c r="L52" s="35">
        <v>215348</v>
      </c>
      <c r="M52" s="35">
        <v>121882</v>
      </c>
      <c r="N52" s="35">
        <v>56721</v>
      </c>
      <c r="O52" s="35">
        <v>21505</v>
      </c>
      <c r="P52" s="35">
        <f t="shared" si="8"/>
        <v>2894</v>
      </c>
      <c r="Q52" s="65">
        <f t="shared" si="6"/>
        <v>2.6617833580595287E-3</v>
      </c>
      <c r="R52" s="35">
        <v>156</v>
      </c>
      <c r="S52" s="35">
        <v>2738</v>
      </c>
      <c r="U52" s="1">
        <v>1087241</v>
      </c>
    </row>
    <row r="53" spans="1:21" x14ac:dyDescent="0.55000000000000004">
      <c r="A53" s="33" t="s">
        <v>59</v>
      </c>
      <c r="B53" s="32">
        <f t="shared" si="9"/>
        <v>3633179</v>
      </c>
      <c r="C53" s="34">
        <f>SUM(一般接種!D52+一般接種!G52+一般接種!J52+一般接種!M52+医療従事者等!C50)</f>
        <v>1320773</v>
      </c>
      <c r="D53" s="30">
        <f t="shared" si="0"/>
        <v>0.81654350464322789</v>
      </c>
      <c r="E53" s="34">
        <f>SUM(一般接種!E52+一般接種!H52+一般接種!K52+一般接種!N52+医療従事者等!D50)</f>
        <v>1297570</v>
      </c>
      <c r="F53" s="31">
        <f t="shared" si="1"/>
        <v>0.80219867859194061</v>
      </c>
      <c r="G53" s="29">
        <f t="shared" si="7"/>
        <v>1011836</v>
      </c>
      <c r="H53" s="31">
        <f t="shared" si="5"/>
        <v>0.62554891231436827</v>
      </c>
      <c r="I53" s="35">
        <v>17260</v>
      </c>
      <c r="J53" s="35">
        <v>70618</v>
      </c>
      <c r="K53" s="35">
        <v>342058</v>
      </c>
      <c r="L53" s="35">
        <v>301822</v>
      </c>
      <c r="M53" s="35">
        <v>171782</v>
      </c>
      <c r="N53" s="35">
        <v>82251</v>
      </c>
      <c r="O53" s="35">
        <v>26045</v>
      </c>
      <c r="P53" s="35">
        <f t="shared" si="8"/>
        <v>3000</v>
      </c>
      <c r="Q53" s="65">
        <f t="shared" si="6"/>
        <v>1.8546945719890425E-3</v>
      </c>
      <c r="R53" s="35">
        <v>101</v>
      </c>
      <c r="S53" s="35">
        <v>2899</v>
      </c>
      <c r="U53" s="1">
        <v>1617517</v>
      </c>
    </row>
    <row r="54" spans="1:21" x14ac:dyDescent="0.55000000000000004">
      <c r="A54" s="33" t="s">
        <v>60</v>
      </c>
      <c r="B54" s="32">
        <f t="shared" si="9"/>
        <v>2774407</v>
      </c>
      <c r="C54" s="34">
        <f>SUM(一般接種!D53+一般接種!G53+一般接種!J53+一般接種!M53+医療従事者等!C51)</f>
        <v>1058976</v>
      </c>
      <c r="D54" s="37">
        <f t="shared" si="0"/>
        <v>0.71305849097512786</v>
      </c>
      <c r="E54" s="34">
        <f>SUM(一般接種!E53+一般接種!H53+一般接種!K53+一般接種!N53+医療従事者等!D51)</f>
        <v>1037612</v>
      </c>
      <c r="F54" s="31">
        <f t="shared" si="1"/>
        <v>0.69867310207000388</v>
      </c>
      <c r="G54" s="29">
        <f t="shared" si="7"/>
        <v>674460</v>
      </c>
      <c r="H54" s="31">
        <f t="shared" si="5"/>
        <v>0.45414573118095669</v>
      </c>
      <c r="I54" s="35">
        <v>17257</v>
      </c>
      <c r="J54" s="35">
        <v>58305</v>
      </c>
      <c r="K54" s="35">
        <v>210825</v>
      </c>
      <c r="L54" s="35">
        <v>190803</v>
      </c>
      <c r="M54" s="35">
        <v>117520</v>
      </c>
      <c r="N54" s="35">
        <v>58235</v>
      </c>
      <c r="O54" s="35">
        <v>21515</v>
      </c>
      <c r="P54" s="35">
        <f t="shared" si="8"/>
        <v>3359</v>
      </c>
      <c r="Q54" s="65">
        <f t="shared" si="6"/>
        <v>2.2617731385654203E-3</v>
      </c>
      <c r="R54" s="35">
        <v>14</v>
      </c>
      <c r="S54" s="35">
        <v>3345</v>
      </c>
      <c r="U54" s="1">
        <v>1485118</v>
      </c>
    </row>
    <row r="55" spans="1:21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55000000000000004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55000000000000004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55000000000000004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55000000000000004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55000000000000004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55000000000000004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topLeftCell="D1" workbookViewId="0">
      <selection activeCell="I1" sqref="I1"/>
    </sheetView>
  </sheetViews>
  <sheetFormatPr defaultRowHeight="18" x14ac:dyDescent="0.55000000000000004"/>
  <cols>
    <col min="1" max="1" width="13.58203125" customWidth="1"/>
    <col min="2" max="2" width="12.5" style="27" bestFit="1" customWidth="1"/>
    <col min="3" max="3" width="12.5" bestFit="1" customWidth="1"/>
    <col min="4" max="8" width="11.33203125" bestFit="1" customWidth="1"/>
    <col min="9" max="9" width="8.75" bestFit="1" customWidth="1"/>
    <col min="10" max="11" width="9" bestFit="1" customWidth="1"/>
    <col min="12" max="14" width="9" customWidth="1"/>
    <col min="15" max="15" width="1.75" customWidth="1"/>
    <col min="16" max="16" width="12.58203125" customWidth="1"/>
    <col min="18" max="18" width="12.25" customWidth="1"/>
    <col min="19" max="19" width="9.25" bestFit="1" customWidth="1"/>
    <col min="20" max="20" width="12.5" bestFit="1" customWidth="1"/>
    <col min="22" max="22" width="11.08203125" bestFit="1" customWidth="1"/>
  </cols>
  <sheetData>
    <row r="1" spans="1:23" x14ac:dyDescent="0.55000000000000004">
      <c r="A1" s="22" t="s">
        <v>118</v>
      </c>
      <c r="B1" s="23"/>
      <c r="C1" s="24"/>
      <c r="D1" s="24"/>
    </row>
    <row r="2" spans="1:23" x14ac:dyDescent="0.55000000000000004">
      <c r="B2"/>
      <c r="T2" s="118"/>
      <c r="U2" s="118"/>
      <c r="W2" s="49" t="str">
        <f>'進捗状況 (都道府県別)'!H3</f>
        <v>（6月27日公表時点）</v>
      </c>
    </row>
    <row r="3" spans="1:23" ht="37.5" customHeight="1" x14ac:dyDescent="0.55000000000000004">
      <c r="A3" s="119" t="s">
        <v>3</v>
      </c>
      <c r="B3" s="132" t="s">
        <v>119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120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55000000000000004">
      <c r="A4" s="120"/>
      <c r="B4" s="122" t="s">
        <v>13</v>
      </c>
      <c r="C4" s="123" t="s">
        <v>121</v>
      </c>
      <c r="D4" s="123"/>
      <c r="E4" s="123"/>
      <c r="F4" s="124" t="s">
        <v>122</v>
      </c>
      <c r="G4" s="125"/>
      <c r="H4" s="126"/>
      <c r="I4" s="124" t="s">
        <v>123</v>
      </c>
      <c r="J4" s="125"/>
      <c r="K4" s="126"/>
      <c r="L4" s="129" t="s">
        <v>124</v>
      </c>
      <c r="M4" s="130"/>
      <c r="N4" s="131"/>
      <c r="P4" s="98" t="s">
        <v>151</v>
      </c>
      <c r="Q4" s="98"/>
      <c r="R4" s="127" t="s">
        <v>125</v>
      </c>
      <c r="S4" s="127"/>
      <c r="T4" s="128" t="s">
        <v>123</v>
      </c>
      <c r="U4" s="128"/>
      <c r="V4" s="114" t="s">
        <v>126</v>
      </c>
      <c r="W4" s="114"/>
    </row>
    <row r="5" spans="1:23" ht="36" x14ac:dyDescent="0.55000000000000004">
      <c r="A5" s="121"/>
      <c r="B5" s="122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55000000000000004">
      <c r="A6" s="28" t="s">
        <v>133</v>
      </c>
      <c r="B6" s="40">
        <f>SUM(B7:B53)</f>
        <v>193681594</v>
      </c>
      <c r="C6" s="40">
        <f>SUM(C7:C53)</f>
        <v>161229576</v>
      </c>
      <c r="D6" s="40">
        <f>SUM(D7:D53)</f>
        <v>80896074</v>
      </c>
      <c r="E6" s="41">
        <f>SUM(E7:E53)</f>
        <v>80333502</v>
      </c>
      <c r="F6" s="41">
        <f t="shared" ref="F6:T6" si="0">SUM(F7:F53)</f>
        <v>32327310</v>
      </c>
      <c r="G6" s="41">
        <f>SUM(G7:G53)</f>
        <v>16213909</v>
      </c>
      <c r="H6" s="41">
        <f t="shared" ref="H6:N6" si="1">SUM(H7:H53)</f>
        <v>16113401</v>
      </c>
      <c r="I6" s="41">
        <f>SUM(I7:I53)</f>
        <v>117484</v>
      </c>
      <c r="J6" s="41">
        <f t="shared" si="1"/>
        <v>58682</v>
      </c>
      <c r="K6" s="41">
        <f t="shared" si="1"/>
        <v>58802</v>
      </c>
      <c r="L6" s="69">
        <f>SUM(L7:L53)</f>
        <v>7224</v>
      </c>
      <c r="M6" s="69">
        <f t="shared" si="1"/>
        <v>5826</v>
      </c>
      <c r="N6" s="69">
        <f t="shared" si="1"/>
        <v>1398</v>
      </c>
      <c r="O6" s="42"/>
      <c r="P6" s="41">
        <f>SUM(P7:P53)</f>
        <v>177120330</v>
      </c>
      <c r="Q6" s="43">
        <f>C6/P6</f>
        <v>0.91028272135671839</v>
      </c>
      <c r="R6" s="41">
        <f t="shared" si="0"/>
        <v>34261550</v>
      </c>
      <c r="S6" s="44">
        <f>F6/R6</f>
        <v>0.94354487756683514</v>
      </c>
      <c r="T6" s="41">
        <f t="shared" si="0"/>
        <v>202140</v>
      </c>
      <c r="U6" s="44">
        <f>I6/T6</f>
        <v>0.58120114771940234</v>
      </c>
      <c r="V6" s="41">
        <f t="shared" ref="V6" si="2">SUM(V7:V53)</f>
        <v>199870</v>
      </c>
      <c r="W6" s="44">
        <v>3.6143493270625909E-2</v>
      </c>
    </row>
    <row r="7" spans="1:23" x14ac:dyDescent="0.55000000000000004">
      <c r="A7" s="45" t="s">
        <v>14</v>
      </c>
      <c r="B7" s="40">
        <v>7949930</v>
      </c>
      <c r="C7" s="40">
        <v>6451408</v>
      </c>
      <c r="D7" s="40">
        <v>3238178</v>
      </c>
      <c r="E7" s="41">
        <v>3213230</v>
      </c>
      <c r="F7" s="46">
        <v>1497417</v>
      </c>
      <c r="G7" s="41">
        <v>750737</v>
      </c>
      <c r="H7" s="41">
        <v>746680</v>
      </c>
      <c r="I7" s="41">
        <v>866</v>
      </c>
      <c r="J7" s="41">
        <v>425</v>
      </c>
      <c r="K7" s="41">
        <v>441</v>
      </c>
      <c r="L7" s="69">
        <v>239</v>
      </c>
      <c r="M7" s="69">
        <v>186</v>
      </c>
      <c r="N7" s="69">
        <v>53</v>
      </c>
      <c r="O7" s="42"/>
      <c r="P7" s="41">
        <v>7433760</v>
      </c>
      <c r="Q7" s="43">
        <v>0.86785260756333271</v>
      </c>
      <c r="R7" s="47">
        <v>1518500</v>
      </c>
      <c r="S7" s="43">
        <v>0.98611590385248604</v>
      </c>
      <c r="T7" s="41">
        <v>900</v>
      </c>
      <c r="U7" s="44">
        <v>0.9622222222222222</v>
      </c>
      <c r="V7" s="41">
        <v>990</v>
      </c>
      <c r="W7" s="44">
        <v>0.24141414141414141</v>
      </c>
    </row>
    <row r="8" spans="1:23" x14ac:dyDescent="0.55000000000000004">
      <c r="A8" s="45" t="s">
        <v>15</v>
      </c>
      <c r="B8" s="40">
        <v>2044395</v>
      </c>
      <c r="C8" s="40">
        <v>1853569</v>
      </c>
      <c r="D8" s="40">
        <v>930042</v>
      </c>
      <c r="E8" s="41">
        <v>923527</v>
      </c>
      <c r="F8" s="46">
        <v>188414</v>
      </c>
      <c r="G8" s="41">
        <v>94648</v>
      </c>
      <c r="H8" s="41">
        <v>93766</v>
      </c>
      <c r="I8" s="41">
        <v>2411</v>
      </c>
      <c r="J8" s="41">
        <v>1213</v>
      </c>
      <c r="K8" s="41">
        <v>1198</v>
      </c>
      <c r="L8" s="69">
        <v>1</v>
      </c>
      <c r="M8" s="69">
        <v>1</v>
      </c>
      <c r="N8" s="69">
        <v>0</v>
      </c>
      <c r="O8" s="42"/>
      <c r="P8" s="41">
        <v>1921955</v>
      </c>
      <c r="Q8" s="43">
        <v>0.96441852176559806</v>
      </c>
      <c r="R8" s="47">
        <v>186500</v>
      </c>
      <c r="S8" s="43">
        <v>1.0102627345844504</v>
      </c>
      <c r="T8" s="41">
        <v>3800</v>
      </c>
      <c r="U8" s="44">
        <v>0.6344736842105263</v>
      </c>
      <c r="V8" s="41">
        <v>800</v>
      </c>
      <c r="W8" s="44">
        <v>1.25E-3</v>
      </c>
    </row>
    <row r="9" spans="1:23" x14ac:dyDescent="0.55000000000000004">
      <c r="A9" s="45" t="s">
        <v>16</v>
      </c>
      <c r="B9" s="40">
        <v>1965718</v>
      </c>
      <c r="C9" s="40">
        <v>1721078</v>
      </c>
      <c r="D9" s="40">
        <v>863746</v>
      </c>
      <c r="E9" s="41">
        <v>857332</v>
      </c>
      <c r="F9" s="46">
        <v>244541</v>
      </c>
      <c r="G9" s="41">
        <v>122736</v>
      </c>
      <c r="H9" s="41">
        <v>121805</v>
      </c>
      <c r="I9" s="41">
        <v>98</v>
      </c>
      <c r="J9" s="41">
        <v>50</v>
      </c>
      <c r="K9" s="41">
        <v>48</v>
      </c>
      <c r="L9" s="69">
        <v>1</v>
      </c>
      <c r="M9" s="69">
        <v>1</v>
      </c>
      <c r="N9" s="69">
        <v>0</v>
      </c>
      <c r="O9" s="42"/>
      <c r="P9" s="41">
        <v>1879585</v>
      </c>
      <c r="Q9" s="43">
        <v>0.91566915037095953</v>
      </c>
      <c r="R9" s="47">
        <v>227500</v>
      </c>
      <c r="S9" s="43">
        <v>1.0749054945054946</v>
      </c>
      <c r="T9" s="41">
        <v>260</v>
      </c>
      <c r="U9" s="44">
        <v>0.37692307692307692</v>
      </c>
      <c r="V9" s="41">
        <v>500</v>
      </c>
      <c r="W9" s="44">
        <v>2E-3</v>
      </c>
    </row>
    <row r="10" spans="1:23" x14ac:dyDescent="0.55000000000000004">
      <c r="A10" s="45" t="s">
        <v>17</v>
      </c>
      <c r="B10" s="40">
        <v>3553148</v>
      </c>
      <c r="C10" s="40">
        <v>2811411</v>
      </c>
      <c r="D10" s="40">
        <v>1410932</v>
      </c>
      <c r="E10" s="41">
        <v>1400479</v>
      </c>
      <c r="F10" s="46">
        <v>741680</v>
      </c>
      <c r="G10" s="41">
        <v>371723</v>
      </c>
      <c r="H10" s="41">
        <v>369957</v>
      </c>
      <c r="I10" s="41">
        <v>54</v>
      </c>
      <c r="J10" s="41">
        <v>21</v>
      </c>
      <c r="K10" s="41">
        <v>33</v>
      </c>
      <c r="L10" s="69">
        <v>3</v>
      </c>
      <c r="M10" s="69">
        <v>3</v>
      </c>
      <c r="N10" s="69">
        <v>0</v>
      </c>
      <c r="O10" s="42"/>
      <c r="P10" s="41">
        <v>3169865</v>
      </c>
      <c r="Q10" s="43">
        <v>0.88691821260526871</v>
      </c>
      <c r="R10" s="47">
        <v>854400</v>
      </c>
      <c r="S10" s="43">
        <v>0.86807116104868909</v>
      </c>
      <c r="T10" s="41">
        <v>240</v>
      </c>
      <c r="U10" s="44">
        <v>0.22500000000000001</v>
      </c>
      <c r="V10" s="41">
        <v>2510</v>
      </c>
      <c r="W10" s="44">
        <v>1.195219123505976E-3</v>
      </c>
    </row>
    <row r="11" spans="1:23" x14ac:dyDescent="0.55000000000000004">
      <c r="A11" s="45" t="s">
        <v>18</v>
      </c>
      <c r="B11" s="40">
        <v>1589268</v>
      </c>
      <c r="C11" s="40">
        <v>1493106</v>
      </c>
      <c r="D11" s="40">
        <v>748841</v>
      </c>
      <c r="E11" s="41">
        <v>744265</v>
      </c>
      <c r="F11" s="46">
        <v>96094</v>
      </c>
      <c r="G11" s="41">
        <v>48352</v>
      </c>
      <c r="H11" s="41">
        <v>47742</v>
      </c>
      <c r="I11" s="41">
        <v>67</v>
      </c>
      <c r="J11" s="41">
        <v>34</v>
      </c>
      <c r="K11" s="41">
        <v>33</v>
      </c>
      <c r="L11" s="69">
        <v>1</v>
      </c>
      <c r="M11" s="69">
        <v>1</v>
      </c>
      <c r="N11" s="69">
        <v>0</v>
      </c>
      <c r="O11" s="42"/>
      <c r="P11" s="41">
        <v>1523455</v>
      </c>
      <c r="Q11" s="43">
        <v>0.98007883396621498</v>
      </c>
      <c r="R11" s="47">
        <v>87900</v>
      </c>
      <c r="S11" s="43">
        <v>1.0932195676905574</v>
      </c>
      <c r="T11" s="41">
        <v>140</v>
      </c>
      <c r="U11" s="44">
        <v>0.47857142857142859</v>
      </c>
      <c r="V11" s="41">
        <v>200</v>
      </c>
      <c r="W11" s="44">
        <v>5.0000000000000001E-3</v>
      </c>
    </row>
    <row r="12" spans="1:23" x14ac:dyDescent="0.55000000000000004">
      <c r="A12" s="45" t="s">
        <v>19</v>
      </c>
      <c r="B12" s="40">
        <v>1742366</v>
      </c>
      <c r="C12" s="40">
        <v>1664249</v>
      </c>
      <c r="D12" s="40">
        <v>834826</v>
      </c>
      <c r="E12" s="41">
        <v>829423</v>
      </c>
      <c r="F12" s="46">
        <v>77865</v>
      </c>
      <c r="G12" s="41">
        <v>39009</v>
      </c>
      <c r="H12" s="41">
        <v>38856</v>
      </c>
      <c r="I12" s="41">
        <v>161</v>
      </c>
      <c r="J12" s="41">
        <v>80</v>
      </c>
      <c r="K12" s="41">
        <v>81</v>
      </c>
      <c r="L12" s="69">
        <v>91</v>
      </c>
      <c r="M12" s="69">
        <v>86</v>
      </c>
      <c r="N12" s="69">
        <v>5</v>
      </c>
      <c r="O12" s="42"/>
      <c r="P12" s="41">
        <v>1736595</v>
      </c>
      <c r="Q12" s="43">
        <v>0.95834031538729525</v>
      </c>
      <c r="R12" s="47">
        <v>61700</v>
      </c>
      <c r="S12" s="43">
        <v>1.2619935170178282</v>
      </c>
      <c r="T12" s="41">
        <v>340</v>
      </c>
      <c r="U12" s="44">
        <v>0.47352941176470587</v>
      </c>
      <c r="V12" s="41">
        <v>300</v>
      </c>
      <c r="W12" s="44">
        <v>0.30333333333333334</v>
      </c>
    </row>
    <row r="13" spans="1:23" x14ac:dyDescent="0.55000000000000004">
      <c r="A13" s="45" t="s">
        <v>20</v>
      </c>
      <c r="B13" s="40">
        <v>2967509</v>
      </c>
      <c r="C13" s="40">
        <v>2759219</v>
      </c>
      <c r="D13" s="40">
        <v>1385392</v>
      </c>
      <c r="E13" s="41">
        <v>1373827</v>
      </c>
      <c r="F13" s="46">
        <v>207988</v>
      </c>
      <c r="G13" s="41">
        <v>104474</v>
      </c>
      <c r="H13" s="41">
        <v>103514</v>
      </c>
      <c r="I13" s="41">
        <v>253</v>
      </c>
      <c r="J13" s="41">
        <v>126</v>
      </c>
      <c r="K13" s="41">
        <v>127</v>
      </c>
      <c r="L13" s="69">
        <v>49</v>
      </c>
      <c r="M13" s="69">
        <v>42</v>
      </c>
      <c r="N13" s="69">
        <v>7</v>
      </c>
      <c r="O13" s="42"/>
      <c r="P13" s="41">
        <v>2910040</v>
      </c>
      <c r="Q13" s="43">
        <v>0.9481721900729887</v>
      </c>
      <c r="R13" s="47">
        <v>178600</v>
      </c>
      <c r="S13" s="43">
        <v>1.1645464725643897</v>
      </c>
      <c r="T13" s="41">
        <v>560</v>
      </c>
      <c r="U13" s="44">
        <v>0.45178571428571429</v>
      </c>
      <c r="V13" s="41">
        <v>11240</v>
      </c>
      <c r="W13" s="44">
        <v>4.3594306049822068E-3</v>
      </c>
    </row>
    <row r="14" spans="1:23" x14ac:dyDescent="0.55000000000000004">
      <c r="A14" s="45" t="s">
        <v>21</v>
      </c>
      <c r="B14" s="40">
        <v>4640629</v>
      </c>
      <c r="C14" s="40">
        <v>3768939</v>
      </c>
      <c r="D14" s="40">
        <v>1891055</v>
      </c>
      <c r="E14" s="41">
        <v>1877884</v>
      </c>
      <c r="F14" s="46">
        <v>870943</v>
      </c>
      <c r="G14" s="41">
        <v>436871</v>
      </c>
      <c r="H14" s="41">
        <v>434072</v>
      </c>
      <c r="I14" s="41">
        <v>370</v>
      </c>
      <c r="J14" s="41">
        <v>176</v>
      </c>
      <c r="K14" s="41">
        <v>194</v>
      </c>
      <c r="L14" s="69">
        <v>377</v>
      </c>
      <c r="M14" s="69">
        <v>245</v>
      </c>
      <c r="N14" s="69">
        <v>132</v>
      </c>
      <c r="O14" s="42"/>
      <c r="P14" s="41">
        <v>4064675</v>
      </c>
      <c r="Q14" s="43">
        <v>0.92724239945383091</v>
      </c>
      <c r="R14" s="47">
        <v>892500</v>
      </c>
      <c r="S14" s="43">
        <v>0.97584649859943973</v>
      </c>
      <c r="T14" s="41">
        <v>860</v>
      </c>
      <c r="U14" s="44">
        <v>0.43023255813953487</v>
      </c>
      <c r="V14" s="41">
        <v>5400</v>
      </c>
      <c r="W14" s="44">
        <v>6.9814814814814816E-2</v>
      </c>
    </row>
    <row r="15" spans="1:23" x14ac:dyDescent="0.55000000000000004">
      <c r="A15" s="48" t="s">
        <v>22</v>
      </c>
      <c r="B15" s="40">
        <v>3081966</v>
      </c>
      <c r="C15" s="40">
        <v>2698728</v>
      </c>
      <c r="D15" s="40">
        <v>1354136</v>
      </c>
      <c r="E15" s="41">
        <v>1344592</v>
      </c>
      <c r="F15" s="46">
        <v>382258</v>
      </c>
      <c r="G15" s="41">
        <v>192184</v>
      </c>
      <c r="H15" s="41">
        <v>190074</v>
      </c>
      <c r="I15" s="41">
        <v>828</v>
      </c>
      <c r="J15" s="41">
        <v>413</v>
      </c>
      <c r="K15" s="41">
        <v>415</v>
      </c>
      <c r="L15" s="69">
        <v>152</v>
      </c>
      <c r="M15" s="69">
        <v>120</v>
      </c>
      <c r="N15" s="69">
        <v>32</v>
      </c>
      <c r="O15" s="42"/>
      <c r="P15" s="41">
        <v>2869350</v>
      </c>
      <c r="Q15" s="43">
        <v>0.94053635840869887</v>
      </c>
      <c r="R15" s="47">
        <v>375900</v>
      </c>
      <c r="S15" s="43">
        <v>1.0169140728917265</v>
      </c>
      <c r="T15" s="41">
        <v>1220</v>
      </c>
      <c r="U15" s="44">
        <v>0.67868852459016393</v>
      </c>
      <c r="V15" s="41">
        <v>810</v>
      </c>
      <c r="W15" s="44">
        <v>0.18765432098765433</v>
      </c>
    </row>
    <row r="16" spans="1:23" x14ac:dyDescent="0.55000000000000004">
      <c r="A16" s="45" t="s">
        <v>23</v>
      </c>
      <c r="B16" s="40">
        <v>3006846</v>
      </c>
      <c r="C16" s="40">
        <v>2155719</v>
      </c>
      <c r="D16" s="40">
        <v>1081960</v>
      </c>
      <c r="E16" s="41">
        <v>1073759</v>
      </c>
      <c r="F16" s="46">
        <v>850852</v>
      </c>
      <c r="G16" s="41">
        <v>426622</v>
      </c>
      <c r="H16" s="41">
        <v>424230</v>
      </c>
      <c r="I16" s="41">
        <v>224</v>
      </c>
      <c r="J16" s="41">
        <v>95</v>
      </c>
      <c r="K16" s="41">
        <v>129</v>
      </c>
      <c r="L16" s="69">
        <v>51</v>
      </c>
      <c r="M16" s="69">
        <v>44</v>
      </c>
      <c r="N16" s="69">
        <v>7</v>
      </c>
      <c r="O16" s="42"/>
      <c r="P16" s="41">
        <v>2506095</v>
      </c>
      <c r="Q16" s="43">
        <v>0.86019045566907881</v>
      </c>
      <c r="R16" s="47">
        <v>887500</v>
      </c>
      <c r="S16" s="43">
        <v>0.95870647887323945</v>
      </c>
      <c r="T16" s="41">
        <v>440</v>
      </c>
      <c r="U16" s="44">
        <v>0.50909090909090904</v>
      </c>
      <c r="V16" s="41">
        <v>440</v>
      </c>
      <c r="W16" s="44">
        <v>0.11590909090909091</v>
      </c>
    </row>
    <row r="17" spans="1:23" x14ac:dyDescent="0.55000000000000004">
      <c r="A17" s="45" t="s">
        <v>24</v>
      </c>
      <c r="B17" s="40">
        <v>11575455</v>
      </c>
      <c r="C17" s="40">
        <v>9877133</v>
      </c>
      <c r="D17" s="40">
        <v>4961779</v>
      </c>
      <c r="E17" s="41">
        <v>4915354</v>
      </c>
      <c r="F17" s="46">
        <v>1679467</v>
      </c>
      <c r="G17" s="41">
        <v>841052</v>
      </c>
      <c r="H17" s="41">
        <v>838415</v>
      </c>
      <c r="I17" s="41">
        <v>18080</v>
      </c>
      <c r="J17" s="41">
        <v>9064</v>
      </c>
      <c r="K17" s="41">
        <v>9016</v>
      </c>
      <c r="L17" s="69">
        <v>775</v>
      </c>
      <c r="M17" s="69">
        <v>609</v>
      </c>
      <c r="N17" s="69">
        <v>166</v>
      </c>
      <c r="O17" s="42"/>
      <c r="P17" s="41">
        <v>10836010</v>
      </c>
      <c r="Q17" s="43">
        <v>0.91151014072523007</v>
      </c>
      <c r="R17" s="47">
        <v>659400</v>
      </c>
      <c r="S17" s="43">
        <v>2.5469623900515619</v>
      </c>
      <c r="T17" s="41">
        <v>37820</v>
      </c>
      <c r="U17" s="44">
        <v>0.47805393971443683</v>
      </c>
      <c r="V17" s="41">
        <v>13470</v>
      </c>
      <c r="W17" s="44">
        <v>5.7535263548626578E-2</v>
      </c>
    </row>
    <row r="18" spans="1:23" x14ac:dyDescent="0.55000000000000004">
      <c r="A18" s="45" t="s">
        <v>25</v>
      </c>
      <c r="B18" s="40">
        <v>9883721</v>
      </c>
      <c r="C18" s="40">
        <v>8179473</v>
      </c>
      <c r="D18" s="40">
        <v>4105399</v>
      </c>
      <c r="E18" s="41">
        <v>4074074</v>
      </c>
      <c r="F18" s="46">
        <v>1703194</v>
      </c>
      <c r="G18" s="41">
        <v>853395</v>
      </c>
      <c r="H18" s="41">
        <v>849799</v>
      </c>
      <c r="I18" s="41">
        <v>816</v>
      </c>
      <c r="J18" s="41">
        <v>368</v>
      </c>
      <c r="K18" s="41">
        <v>448</v>
      </c>
      <c r="L18" s="69">
        <v>238</v>
      </c>
      <c r="M18" s="69">
        <v>218</v>
      </c>
      <c r="N18" s="69">
        <v>20</v>
      </c>
      <c r="O18" s="42"/>
      <c r="P18" s="41">
        <v>8816645</v>
      </c>
      <c r="Q18" s="43">
        <v>0.92773078648397433</v>
      </c>
      <c r="R18" s="47">
        <v>643300</v>
      </c>
      <c r="S18" s="43">
        <v>2.6475889942484065</v>
      </c>
      <c r="T18" s="41">
        <v>4560</v>
      </c>
      <c r="U18" s="44">
        <v>0.17894736842105263</v>
      </c>
      <c r="V18" s="41">
        <v>4850</v>
      </c>
      <c r="W18" s="44">
        <v>4.9072164948453609E-2</v>
      </c>
    </row>
    <row r="19" spans="1:23" x14ac:dyDescent="0.55000000000000004">
      <c r="A19" s="45" t="s">
        <v>26</v>
      </c>
      <c r="B19" s="40">
        <v>21289800</v>
      </c>
      <c r="C19" s="40">
        <v>15910776</v>
      </c>
      <c r="D19" s="40">
        <v>7986825</v>
      </c>
      <c r="E19" s="41">
        <v>7923951</v>
      </c>
      <c r="F19" s="46">
        <v>5363328</v>
      </c>
      <c r="G19" s="41">
        <v>2690375</v>
      </c>
      <c r="H19" s="41">
        <v>2672953</v>
      </c>
      <c r="I19" s="41">
        <v>13635</v>
      </c>
      <c r="J19" s="41">
        <v>6761</v>
      </c>
      <c r="K19" s="41">
        <v>6874</v>
      </c>
      <c r="L19" s="69">
        <v>2061</v>
      </c>
      <c r="M19" s="69">
        <v>1560</v>
      </c>
      <c r="N19" s="69">
        <v>501</v>
      </c>
      <c r="O19" s="42"/>
      <c r="P19" s="41">
        <v>17678890</v>
      </c>
      <c r="Q19" s="43">
        <v>0.89998727295661662</v>
      </c>
      <c r="R19" s="47">
        <v>10135450</v>
      </c>
      <c r="S19" s="43">
        <v>0.52916525659936164</v>
      </c>
      <c r="T19" s="41">
        <v>43740</v>
      </c>
      <c r="U19" s="44">
        <v>0.31172839506172839</v>
      </c>
      <c r="V19" s="41">
        <v>21960</v>
      </c>
      <c r="W19" s="44">
        <v>9.3852459016393441E-2</v>
      </c>
    </row>
    <row r="20" spans="1:23" x14ac:dyDescent="0.55000000000000004">
      <c r="A20" s="45" t="s">
        <v>27</v>
      </c>
      <c r="B20" s="40">
        <v>14377993</v>
      </c>
      <c r="C20" s="40">
        <v>11034405</v>
      </c>
      <c r="D20" s="40">
        <v>5535483</v>
      </c>
      <c r="E20" s="41">
        <v>5498922</v>
      </c>
      <c r="F20" s="46">
        <v>3336680</v>
      </c>
      <c r="G20" s="41">
        <v>1671542</v>
      </c>
      <c r="H20" s="41">
        <v>1665138</v>
      </c>
      <c r="I20" s="41">
        <v>6094</v>
      </c>
      <c r="J20" s="41">
        <v>3053</v>
      </c>
      <c r="K20" s="41">
        <v>3041</v>
      </c>
      <c r="L20" s="69">
        <v>814</v>
      </c>
      <c r="M20" s="69">
        <v>737</v>
      </c>
      <c r="N20" s="69">
        <v>77</v>
      </c>
      <c r="O20" s="42"/>
      <c r="P20" s="41">
        <v>11882835</v>
      </c>
      <c r="Q20" s="43">
        <v>0.92860037188095268</v>
      </c>
      <c r="R20" s="47">
        <v>1939900</v>
      </c>
      <c r="S20" s="43">
        <v>1.7200268055054384</v>
      </c>
      <c r="T20" s="41">
        <v>11640</v>
      </c>
      <c r="U20" s="44">
        <v>0.52353951890034367</v>
      </c>
      <c r="V20" s="41">
        <v>13780</v>
      </c>
      <c r="W20" s="44">
        <v>5.9071117561683602E-2</v>
      </c>
    </row>
    <row r="21" spans="1:23" x14ac:dyDescent="0.55000000000000004">
      <c r="A21" s="45" t="s">
        <v>28</v>
      </c>
      <c r="B21" s="40">
        <v>3550753</v>
      </c>
      <c r="C21" s="40">
        <v>2978905</v>
      </c>
      <c r="D21" s="40">
        <v>1494041</v>
      </c>
      <c r="E21" s="41">
        <v>1484864</v>
      </c>
      <c r="F21" s="46">
        <v>571603</v>
      </c>
      <c r="G21" s="41">
        <v>286709</v>
      </c>
      <c r="H21" s="41">
        <v>284894</v>
      </c>
      <c r="I21" s="41">
        <v>77</v>
      </c>
      <c r="J21" s="41">
        <v>35</v>
      </c>
      <c r="K21" s="41">
        <v>42</v>
      </c>
      <c r="L21" s="69">
        <v>168</v>
      </c>
      <c r="M21" s="69">
        <v>135</v>
      </c>
      <c r="N21" s="69">
        <v>33</v>
      </c>
      <c r="O21" s="42"/>
      <c r="P21" s="41">
        <v>3293905</v>
      </c>
      <c r="Q21" s="43">
        <v>0.90436882666622143</v>
      </c>
      <c r="R21" s="47">
        <v>584800</v>
      </c>
      <c r="S21" s="43">
        <v>0.97743331053351579</v>
      </c>
      <c r="T21" s="41">
        <v>340</v>
      </c>
      <c r="U21" s="44">
        <v>0.22647058823529412</v>
      </c>
      <c r="V21" s="41">
        <v>4180</v>
      </c>
      <c r="W21" s="44">
        <v>4.0191387559808611E-2</v>
      </c>
    </row>
    <row r="22" spans="1:23" x14ac:dyDescent="0.55000000000000004">
      <c r="A22" s="45" t="s">
        <v>29</v>
      </c>
      <c r="B22" s="40">
        <v>1677581</v>
      </c>
      <c r="C22" s="40">
        <v>1491287</v>
      </c>
      <c r="D22" s="40">
        <v>747587</v>
      </c>
      <c r="E22" s="41">
        <v>743700</v>
      </c>
      <c r="F22" s="46">
        <v>186050</v>
      </c>
      <c r="G22" s="41">
        <v>93243</v>
      </c>
      <c r="H22" s="41">
        <v>92807</v>
      </c>
      <c r="I22" s="41">
        <v>216</v>
      </c>
      <c r="J22" s="41">
        <v>108</v>
      </c>
      <c r="K22" s="41">
        <v>108</v>
      </c>
      <c r="L22" s="69">
        <v>28</v>
      </c>
      <c r="M22" s="69">
        <v>27</v>
      </c>
      <c r="N22" s="69">
        <v>1</v>
      </c>
      <c r="O22" s="42"/>
      <c r="P22" s="41">
        <v>1611720</v>
      </c>
      <c r="Q22" s="43">
        <v>0.92527672300399577</v>
      </c>
      <c r="R22" s="47">
        <v>176600</v>
      </c>
      <c r="S22" s="43">
        <v>1.053510758776897</v>
      </c>
      <c r="T22" s="41">
        <v>540</v>
      </c>
      <c r="U22" s="44">
        <v>0.4</v>
      </c>
      <c r="V22" s="41">
        <v>180</v>
      </c>
      <c r="W22" s="44">
        <v>0.15555555555555556</v>
      </c>
    </row>
    <row r="23" spans="1:23" x14ac:dyDescent="0.55000000000000004">
      <c r="A23" s="45" t="s">
        <v>30</v>
      </c>
      <c r="B23" s="40">
        <v>1736375</v>
      </c>
      <c r="C23" s="40">
        <v>1529765</v>
      </c>
      <c r="D23" s="40">
        <v>767245</v>
      </c>
      <c r="E23" s="41">
        <v>762520</v>
      </c>
      <c r="F23" s="46">
        <v>205570</v>
      </c>
      <c r="G23" s="41">
        <v>103128</v>
      </c>
      <c r="H23" s="41">
        <v>102442</v>
      </c>
      <c r="I23" s="41">
        <v>1009</v>
      </c>
      <c r="J23" s="41">
        <v>503</v>
      </c>
      <c r="K23" s="41">
        <v>506</v>
      </c>
      <c r="L23" s="69">
        <v>31</v>
      </c>
      <c r="M23" s="69">
        <v>21</v>
      </c>
      <c r="N23" s="69">
        <v>10</v>
      </c>
      <c r="O23" s="42"/>
      <c r="P23" s="41">
        <v>1620330</v>
      </c>
      <c r="Q23" s="43">
        <v>0.94410706461029548</v>
      </c>
      <c r="R23" s="47">
        <v>220900</v>
      </c>
      <c r="S23" s="43">
        <v>0.9306020823902218</v>
      </c>
      <c r="T23" s="41">
        <v>1180</v>
      </c>
      <c r="U23" s="44">
        <v>0.85508474576271187</v>
      </c>
      <c r="V23" s="41">
        <v>1100</v>
      </c>
      <c r="W23" s="44">
        <v>2.8181818181818183E-2</v>
      </c>
    </row>
    <row r="24" spans="1:23" x14ac:dyDescent="0.55000000000000004">
      <c r="A24" s="45" t="s">
        <v>31</v>
      </c>
      <c r="B24" s="40">
        <v>1194872</v>
      </c>
      <c r="C24" s="40">
        <v>1051947</v>
      </c>
      <c r="D24" s="40">
        <v>527660</v>
      </c>
      <c r="E24" s="41">
        <v>524287</v>
      </c>
      <c r="F24" s="46">
        <v>142759</v>
      </c>
      <c r="G24" s="41">
        <v>71616</v>
      </c>
      <c r="H24" s="41">
        <v>71143</v>
      </c>
      <c r="I24" s="41">
        <v>63</v>
      </c>
      <c r="J24" s="41">
        <v>21</v>
      </c>
      <c r="K24" s="41">
        <v>42</v>
      </c>
      <c r="L24" s="69">
        <v>103</v>
      </c>
      <c r="M24" s="69">
        <v>85</v>
      </c>
      <c r="N24" s="69">
        <v>18</v>
      </c>
      <c r="O24" s="42"/>
      <c r="P24" s="41">
        <v>1125370</v>
      </c>
      <c r="Q24" s="43">
        <v>0.93475656895065617</v>
      </c>
      <c r="R24" s="47">
        <v>145200</v>
      </c>
      <c r="S24" s="43">
        <v>0.9831887052341598</v>
      </c>
      <c r="T24" s="41">
        <v>140</v>
      </c>
      <c r="U24" s="44">
        <v>0.45</v>
      </c>
      <c r="V24" s="41">
        <v>3000</v>
      </c>
      <c r="W24" s="44">
        <v>3.4333333333333334E-2</v>
      </c>
    </row>
    <row r="25" spans="1:23" x14ac:dyDescent="0.55000000000000004">
      <c r="A25" s="45" t="s">
        <v>32</v>
      </c>
      <c r="B25" s="40">
        <v>1274682</v>
      </c>
      <c r="C25" s="40">
        <v>1124614</v>
      </c>
      <c r="D25" s="40">
        <v>563899</v>
      </c>
      <c r="E25" s="41">
        <v>560715</v>
      </c>
      <c r="F25" s="46">
        <v>150008</v>
      </c>
      <c r="G25" s="41">
        <v>75255</v>
      </c>
      <c r="H25" s="41">
        <v>74753</v>
      </c>
      <c r="I25" s="41">
        <v>32</v>
      </c>
      <c r="J25" s="41">
        <v>12</v>
      </c>
      <c r="K25" s="41">
        <v>20</v>
      </c>
      <c r="L25" s="69">
        <v>28</v>
      </c>
      <c r="M25" s="69">
        <v>26</v>
      </c>
      <c r="N25" s="69">
        <v>2</v>
      </c>
      <c r="O25" s="42"/>
      <c r="P25" s="41">
        <v>1271190</v>
      </c>
      <c r="Q25" s="43">
        <v>0.884693869523832</v>
      </c>
      <c r="R25" s="47">
        <v>139400</v>
      </c>
      <c r="S25" s="43">
        <v>1.0760975609756098</v>
      </c>
      <c r="T25" s="41">
        <v>380</v>
      </c>
      <c r="U25" s="44">
        <v>8.4210526315789472E-2</v>
      </c>
      <c r="V25" s="41">
        <v>3280</v>
      </c>
      <c r="W25" s="44">
        <v>8.5365853658536592E-3</v>
      </c>
    </row>
    <row r="26" spans="1:23" x14ac:dyDescent="0.55000000000000004">
      <c r="A26" s="45" t="s">
        <v>33</v>
      </c>
      <c r="B26" s="40">
        <v>3241887</v>
      </c>
      <c r="C26" s="40">
        <v>2951396</v>
      </c>
      <c r="D26" s="40">
        <v>1480182</v>
      </c>
      <c r="E26" s="41">
        <v>1471214</v>
      </c>
      <c r="F26" s="46">
        <v>290337</v>
      </c>
      <c r="G26" s="41">
        <v>145670</v>
      </c>
      <c r="H26" s="41">
        <v>144667</v>
      </c>
      <c r="I26" s="41">
        <v>121</v>
      </c>
      <c r="J26" s="41">
        <v>55</v>
      </c>
      <c r="K26" s="41">
        <v>66</v>
      </c>
      <c r="L26" s="69">
        <v>33</v>
      </c>
      <c r="M26" s="69">
        <v>31</v>
      </c>
      <c r="N26" s="69">
        <v>2</v>
      </c>
      <c r="O26" s="42"/>
      <c r="P26" s="41">
        <v>3174370</v>
      </c>
      <c r="Q26" s="43">
        <v>0.92975803072735697</v>
      </c>
      <c r="R26" s="47">
        <v>268100</v>
      </c>
      <c r="S26" s="43">
        <v>1.0829429317418873</v>
      </c>
      <c r="T26" s="41">
        <v>140</v>
      </c>
      <c r="U26" s="44">
        <v>0.86428571428571432</v>
      </c>
      <c r="V26" s="41">
        <v>7250</v>
      </c>
      <c r="W26" s="44">
        <v>4.5517241379310347E-3</v>
      </c>
    </row>
    <row r="27" spans="1:23" x14ac:dyDescent="0.55000000000000004">
      <c r="A27" s="45" t="s">
        <v>34</v>
      </c>
      <c r="B27" s="40">
        <v>3122362</v>
      </c>
      <c r="C27" s="40">
        <v>2781331</v>
      </c>
      <c r="D27" s="40">
        <v>1393429</v>
      </c>
      <c r="E27" s="41">
        <v>1387902</v>
      </c>
      <c r="F27" s="46">
        <v>338860</v>
      </c>
      <c r="G27" s="41">
        <v>170567</v>
      </c>
      <c r="H27" s="41">
        <v>168293</v>
      </c>
      <c r="I27" s="41">
        <v>2138</v>
      </c>
      <c r="J27" s="41">
        <v>1065</v>
      </c>
      <c r="K27" s="41">
        <v>1073</v>
      </c>
      <c r="L27" s="69">
        <v>33</v>
      </c>
      <c r="M27" s="69">
        <v>32</v>
      </c>
      <c r="N27" s="69">
        <v>1</v>
      </c>
      <c r="O27" s="42"/>
      <c r="P27" s="41">
        <v>3040725</v>
      </c>
      <c r="Q27" s="43">
        <v>0.91469337082439217</v>
      </c>
      <c r="R27" s="47">
        <v>279600</v>
      </c>
      <c r="S27" s="43">
        <v>1.2119456366237482</v>
      </c>
      <c r="T27" s="41">
        <v>2680</v>
      </c>
      <c r="U27" s="44">
        <v>0.7977611940298508</v>
      </c>
      <c r="V27" s="41">
        <v>300</v>
      </c>
      <c r="W27" s="44">
        <v>0.11</v>
      </c>
    </row>
    <row r="28" spans="1:23" x14ac:dyDescent="0.55000000000000004">
      <c r="A28" s="45" t="s">
        <v>35</v>
      </c>
      <c r="B28" s="40">
        <v>5929418</v>
      </c>
      <c r="C28" s="40">
        <v>5146849</v>
      </c>
      <c r="D28" s="40">
        <v>2581850</v>
      </c>
      <c r="E28" s="41">
        <v>2564999</v>
      </c>
      <c r="F28" s="46">
        <v>782219</v>
      </c>
      <c r="G28" s="41">
        <v>392075</v>
      </c>
      <c r="H28" s="41">
        <v>390144</v>
      </c>
      <c r="I28" s="41">
        <v>202</v>
      </c>
      <c r="J28" s="41">
        <v>94</v>
      </c>
      <c r="K28" s="41">
        <v>108</v>
      </c>
      <c r="L28" s="69">
        <v>148</v>
      </c>
      <c r="M28" s="69">
        <v>120</v>
      </c>
      <c r="N28" s="69">
        <v>28</v>
      </c>
      <c r="O28" s="42"/>
      <c r="P28" s="41">
        <v>5396620</v>
      </c>
      <c r="Q28" s="43">
        <v>0.95371714147003128</v>
      </c>
      <c r="R28" s="47">
        <v>752600</v>
      </c>
      <c r="S28" s="43">
        <v>1.039355567366463</v>
      </c>
      <c r="T28" s="41">
        <v>1160</v>
      </c>
      <c r="U28" s="44">
        <v>0.17413793103448275</v>
      </c>
      <c r="V28" s="41">
        <v>44570</v>
      </c>
      <c r="W28" s="44">
        <v>3.3206192506170071E-3</v>
      </c>
    </row>
    <row r="29" spans="1:23" x14ac:dyDescent="0.55000000000000004">
      <c r="A29" s="45" t="s">
        <v>36</v>
      </c>
      <c r="B29" s="40">
        <v>11233194</v>
      </c>
      <c r="C29" s="40">
        <v>8799231</v>
      </c>
      <c r="D29" s="40">
        <v>4412638</v>
      </c>
      <c r="E29" s="41">
        <v>4386593</v>
      </c>
      <c r="F29" s="46">
        <v>2433128</v>
      </c>
      <c r="G29" s="41">
        <v>1220420</v>
      </c>
      <c r="H29" s="41">
        <v>1212708</v>
      </c>
      <c r="I29" s="41">
        <v>739</v>
      </c>
      <c r="J29" s="41">
        <v>332</v>
      </c>
      <c r="K29" s="41">
        <v>407</v>
      </c>
      <c r="L29" s="69">
        <v>96</v>
      </c>
      <c r="M29" s="69">
        <v>92</v>
      </c>
      <c r="N29" s="69">
        <v>4</v>
      </c>
      <c r="O29" s="42"/>
      <c r="P29" s="41">
        <v>10122810</v>
      </c>
      <c r="Q29" s="43">
        <v>0.86924786694603573</v>
      </c>
      <c r="R29" s="47">
        <v>2709900</v>
      </c>
      <c r="S29" s="43">
        <v>0.89786634193143655</v>
      </c>
      <c r="T29" s="41">
        <v>1540</v>
      </c>
      <c r="U29" s="44">
        <v>0.47987012987012989</v>
      </c>
      <c r="V29" s="41">
        <v>2180</v>
      </c>
      <c r="W29" s="44">
        <v>4.4036697247706424E-2</v>
      </c>
    </row>
    <row r="30" spans="1:23" x14ac:dyDescent="0.55000000000000004">
      <c r="A30" s="45" t="s">
        <v>37</v>
      </c>
      <c r="B30" s="40">
        <v>2774141</v>
      </c>
      <c r="C30" s="40">
        <v>2501962</v>
      </c>
      <c r="D30" s="40">
        <v>1254434</v>
      </c>
      <c r="E30" s="41">
        <v>1247528</v>
      </c>
      <c r="F30" s="46">
        <v>271629</v>
      </c>
      <c r="G30" s="41">
        <v>136442</v>
      </c>
      <c r="H30" s="41">
        <v>135187</v>
      </c>
      <c r="I30" s="41">
        <v>520</v>
      </c>
      <c r="J30" s="41">
        <v>258</v>
      </c>
      <c r="K30" s="41">
        <v>262</v>
      </c>
      <c r="L30" s="69">
        <v>30</v>
      </c>
      <c r="M30" s="69">
        <v>28</v>
      </c>
      <c r="N30" s="69">
        <v>2</v>
      </c>
      <c r="O30" s="42"/>
      <c r="P30" s="41">
        <v>2667815</v>
      </c>
      <c r="Q30" s="43">
        <v>0.93783189613972484</v>
      </c>
      <c r="R30" s="47">
        <v>239400</v>
      </c>
      <c r="S30" s="43">
        <v>1.1346240601503759</v>
      </c>
      <c r="T30" s="41">
        <v>880</v>
      </c>
      <c r="U30" s="44">
        <v>0.59090909090909094</v>
      </c>
      <c r="V30" s="41">
        <v>2010</v>
      </c>
      <c r="W30" s="44">
        <v>1.4925373134328358E-2</v>
      </c>
    </row>
    <row r="31" spans="1:23" x14ac:dyDescent="0.55000000000000004">
      <c r="A31" s="45" t="s">
        <v>38</v>
      </c>
      <c r="B31" s="40">
        <v>2181870</v>
      </c>
      <c r="C31" s="40">
        <v>1813046</v>
      </c>
      <c r="D31" s="40">
        <v>909650</v>
      </c>
      <c r="E31" s="41">
        <v>903396</v>
      </c>
      <c r="F31" s="46">
        <v>368713</v>
      </c>
      <c r="G31" s="41">
        <v>184743</v>
      </c>
      <c r="H31" s="41">
        <v>183970</v>
      </c>
      <c r="I31" s="41">
        <v>94</v>
      </c>
      <c r="J31" s="41">
        <v>44</v>
      </c>
      <c r="K31" s="41">
        <v>50</v>
      </c>
      <c r="L31" s="69">
        <v>17</v>
      </c>
      <c r="M31" s="69">
        <v>14</v>
      </c>
      <c r="N31" s="69">
        <v>3</v>
      </c>
      <c r="O31" s="42"/>
      <c r="P31" s="41">
        <v>1916090</v>
      </c>
      <c r="Q31" s="43">
        <v>0.94622173279960753</v>
      </c>
      <c r="R31" s="47">
        <v>348300</v>
      </c>
      <c r="S31" s="43">
        <v>1.058607522250933</v>
      </c>
      <c r="T31" s="41">
        <v>240</v>
      </c>
      <c r="U31" s="44">
        <v>0.39166666666666666</v>
      </c>
      <c r="V31" s="41">
        <v>240</v>
      </c>
      <c r="W31" s="44">
        <v>7.0833333333333331E-2</v>
      </c>
    </row>
    <row r="32" spans="1:23" x14ac:dyDescent="0.55000000000000004">
      <c r="A32" s="45" t="s">
        <v>39</v>
      </c>
      <c r="B32" s="40">
        <v>3763989</v>
      </c>
      <c r="C32" s="40">
        <v>3111018</v>
      </c>
      <c r="D32" s="40">
        <v>1559908</v>
      </c>
      <c r="E32" s="41">
        <v>1551110</v>
      </c>
      <c r="F32" s="46">
        <v>652381</v>
      </c>
      <c r="G32" s="41">
        <v>327412</v>
      </c>
      <c r="H32" s="41">
        <v>324969</v>
      </c>
      <c r="I32" s="41">
        <v>499</v>
      </c>
      <c r="J32" s="41">
        <v>251</v>
      </c>
      <c r="K32" s="41">
        <v>248</v>
      </c>
      <c r="L32" s="69">
        <v>91</v>
      </c>
      <c r="M32" s="69">
        <v>89</v>
      </c>
      <c r="N32" s="69">
        <v>2</v>
      </c>
      <c r="O32" s="42"/>
      <c r="P32" s="41">
        <v>3409695</v>
      </c>
      <c r="Q32" s="43">
        <v>0.91240360208171112</v>
      </c>
      <c r="R32" s="47">
        <v>704200</v>
      </c>
      <c r="S32" s="43">
        <v>0.92641437091735301</v>
      </c>
      <c r="T32" s="41">
        <v>1060</v>
      </c>
      <c r="U32" s="44">
        <v>0.47075471698113208</v>
      </c>
      <c r="V32" s="41">
        <v>1170</v>
      </c>
      <c r="W32" s="44">
        <v>7.7777777777777779E-2</v>
      </c>
    </row>
    <row r="33" spans="1:23" x14ac:dyDescent="0.55000000000000004">
      <c r="A33" s="45" t="s">
        <v>40</v>
      </c>
      <c r="B33" s="40">
        <v>12925613</v>
      </c>
      <c r="C33" s="40">
        <v>9985570</v>
      </c>
      <c r="D33" s="40">
        <v>5008118</v>
      </c>
      <c r="E33" s="41">
        <v>4977452</v>
      </c>
      <c r="F33" s="46">
        <v>2875518</v>
      </c>
      <c r="G33" s="41">
        <v>1441289</v>
      </c>
      <c r="H33" s="41">
        <v>1434229</v>
      </c>
      <c r="I33" s="41">
        <v>63927</v>
      </c>
      <c r="J33" s="41">
        <v>32159</v>
      </c>
      <c r="K33" s="41">
        <v>31768</v>
      </c>
      <c r="L33" s="69">
        <v>598</v>
      </c>
      <c r="M33" s="69">
        <v>479</v>
      </c>
      <c r="N33" s="69">
        <v>119</v>
      </c>
      <c r="O33" s="42"/>
      <c r="P33" s="41">
        <v>11521165</v>
      </c>
      <c r="Q33" s="43">
        <v>0.86671530179456679</v>
      </c>
      <c r="R33" s="47">
        <v>3481600</v>
      </c>
      <c r="S33" s="43">
        <v>0.82591854319852942</v>
      </c>
      <c r="T33" s="41">
        <v>72720</v>
      </c>
      <c r="U33" s="44">
        <v>0.87908415841584153</v>
      </c>
      <c r="V33" s="41">
        <v>21990</v>
      </c>
      <c r="W33" s="44">
        <v>2.719417917235107E-2</v>
      </c>
    </row>
    <row r="34" spans="1:23" x14ac:dyDescent="0.55000000000000004">
      <c r="A34" s="45" t="s">
        <v>41</v>
      </c>
      <c r="B34" s="40">
        <v>8310420</v>
      </c>
      <c r="C34" s="40">
        <v>6920846</v>
      </c>
      <c r="D34" s="40">
        <v>3469433</v>
      </c>
      <c r="E34" s="41">
        <v>3451413</v>
      </c>
      <c r="F34" s="46">
        <v>1388158</v>
      </c>
      <c r="G34" s="41">
        <v>697022</v>
      </c>
      <c r="H34" s="41">
        <v>691136</v>
      </c>
      <c r="I34" s="41">
        <v>1124</v>
      </c>
      <c r="J34" s="41">
        <v>546</v>
      </c>
      <c r="K34" s="41">
        <v>578</v>
      </c>
      <c r="L34" s="69">
        <v>292</v>
      </c>
      <c r="M34" s="69">
        <v>230</v>
      </c>
      <c r="N34" s="69">
        <v>62</v>
      </c>
      <c r="O34" s="42"/>
      <c r="P34" s="41">
        <v>7609375</v>
      </c>
      <c r="Q34" s="43">
        <v>0.90951569609856264</v>
      </c>
      <c r="R34" s="47">
        <v>1135400</v>
      </c>
      <c r="S34" s="43">
        <v>1.2226158182138454</v>
      </c>
      <c r="T34" s="41">
        <v>2540</v>
      </c>
      <c r="U34" s="44">
        <v>0.44251968503937006</v>
      </c>
      <c r="V34" s="41">
        <v>2080</v>
      </c>
      <c r="W34" s="44">
        <v>0.14038461538461539</v>
      </c>
    </row>
    <row r="35" spans="1:23" x14ac:dyDescent="0.55000000000000004">
      <c r="A35" s="45" t="s">
        <v>42</v>
      </c>
      <c r="B35" s="40">
        <v>2038887</v>
      </c>
      <c r="C35" s="40">
        <v>1816408</v>
      </c>
      <c r="D35" s="40">
        <v>910694</v>
      </c>
      <c r="E35" s="41">
        <v>905714</v>
      </c>
      <c r="F35" s="46">
        <v>222220</v>
      </c>
      <c r="G35" s="41">
        <v>111354</v>
      </c>
      <c r="H35" s="41">
        <v>110866</v>
      </c>
      <c r="I35" s="41">
        <v>206</v>
      </c>
      <c r="J35" s="41">
        <v>93</v>
      </c>
      <c r="K35" s="41">
        <v>113</v>
      </c>
      <c r="L35" s="69">
        <v>53</v>
      </c>
      <c r="M35" s="69">
        <v>53</v>
      </c>
      <c r="N35" s="69">
        <v>0</v>
      </c>
      <c r="O35" s="42"/>
      <c r="P35" s="41">
        <v>1964100</v>
      </c>
      <c r="Q35" s="43">
        <v>0.92480423603686168</v>
      </c>
      <c r="R35" s="47">
        <v>127300</v>
      </c>
      <c r="S35" s="43">
        <v>1.7456402199528673</v>
      </c>
      <c r="T35" s="41">
        <v>800</v>
      </c>
      <c r="U35" s="44">
        <v>0.25750000000000001</v>
      </c>
      <c r="V35" s="41">
        <v>2270</v>
      </c>
      <c r="W35" s="44">
        <v>2.3348017621145373E-2</v>
      </c>
    </row>
    <row r="36" spans="1:23" x14ac:dyDescent="0.55000000000000004">
      <c r="A36" s="45" t="s">
        <v>43</v>
      </c>
      <c r="B36" s="40">
        <v>1388720</v>
      </c>
      <c r="C36" s="40">
        <v>1326315</v>
      </c>
      <c r="D36" s="40">
        <v>664841</v>
      </c>
      <c r="E36" s="41">
        <v>661474</v>
      </c>
      <c r="F36" s="46">
        <v>62311</v>
      </c>
      <c r="G36" s="41">
        <v>31217</v>
      </c>
      <c r="H36" s="41">
        <v>31094</v>
      </c>
      <c r="I36" s="41">
        <v>75</v>
      </c>
      <c r="J36" s="41">
        <v>39</v>
      </c>
      <c r="K36" s="41">
        <v>36</v>
      </c>
      <c r="L36" s="69">
        <v>19</v>
      </c>
      <c r="M36" s="69">
        <v>19</v>
      </c>
      <c r="N36" s="69">
        <v>0</v>
      </c>
      <c r="O36" s="42"/>
      <c r="P36" s="41">
        <v>1398645</v>
      </c>
      <c r="Q36" s="43">
        <v>0.94828566219448107</v>
      </c>
      <c r="R36" s="47">
        <v>48100</v>
      </c>
      <c r="S36" s="43">
        <v>1.2954469854469854</v>
      </c>
      <c r="T36" s="41">
        <v>160</v>
      </c>
      <c r="U36" s="44">
        <v>0.46875</v>
      </c>
      <c r="V36" s="41">
        <v>2090</v>
      </c>
      <c r="W36" s="44">
        <v>9.0909090909090905E-3</v>
      </c>
    </row>
    <row r="37" spans="1:23" x14ac:dyDescent="0.55000000000000004">
      <c r="A37" s="45" t="s">
        <v>44</v>
      </c>
      <c r="B37" s="40">
        <v>817464</v>
      </c>
      <c r="C37" s="40">
        <v>717349</v>
      </c>
      <c r="D37" s="40">
        <v>359823</v>
      </c>
      <c r="E37" s="41">
        <v>357526</v>
      </c>
      <c r="F37" s="46">
        <v>99999</v>
      </c>
      <c r="G37" s="41">
        <v>50192</v>
      </c>
      <c r="H37" s="41">
        <v>49807</v>
      </c>
      <c r="I37" s="41">
        <v>63</v>
      </c>
      <c r="J37" s="41">
        <v>30</v>
      </c>
      <c r="K37" s="41">
        <v>33</v>
      </c>
      <c r="L37" s="69">
        <v>53</v>
      </c>
      <c r="M37" s="69">
        <v>39</v>
      </c>
      <c r="N37" s="69">
        <v>14</v>
      </c>
      <c r="O37" s="42"/>
      <c r="P37" s="41">
        <v>826860</v>
      </c>
      <c r="Q37" s="43">
        <v>0.86755799046997073</v>
      </c>
      <c r="R37" s="47">
        <v>110800</v>
      </c>
      <c r="S37" s="43">
        <v>0.90251805054151624</v>
      </c>
      <c r="T37" s="41">
        <v>440</v>
      </c>
      <c r="U37" s="44">
        <v>0.14318181818181819</v>
      </c>
      <c r="V37" s="41">
        <v>350</v>
      </c>
      <c r="W37" s="44">
        <v>0.15142857142857144</v>
      </c>
    </row>
    <row r="38" spans="1:23" x14ac:dyDescent="0.55000000000000004">
      <c r="A38" s="45" t="s">
        <v>45</v>
      </c>
      <c r="B38" s="40">
        <v>1043619</v>
      </c>
      <c r="C38" s="40">
        <v>988079</v>
      </c>
      <c r="D38" s="40">
        <v>495755</v>
      </c>
      <c r="E38" s="41">
        <v>492324</v>
      </c>
      <c r="F38" s="46">
        <v>55404</v>
      </c>
      <c r="G38" s="41">
        <v>27789</v>
      </c>
      <c r="H38" s="41">
        <v>27615</v>
      </c>
      <c r="I38" s="41">
        <v>116</v>
      </c>
      <c r="J38" s="41">
        <v>54</v>
      </c>
      <c r="K38" s="41">
        <v>62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0.91701067285382831</v>
      </c>
      <c r="R38" s="47">
        <v>47400</v>
      </c>
      <c r="S38" s="43">
        <v>1.1688607594936709</v>
      </c>
      <c r="T38" s="41">
        <v>780</v>
      </c>
      <c r="U38" s="44">
        <v>0.14871794871794872</v>
      </c>
      <c r="V38" s="41">
        <v>400</v>
      </c>
      <c r="W38" s="44">
        <v>0.05</v>
      </c>
    </row>
    <row r="39" spans="1:23" x14ac:dyDescent="0.55000000000000004">
      <c r="A39" s="45" t="s">
        <v>46</v>
      </c>
      <c r="B39" s="40">
        <v>2754945</v>
      </c>
      <c r="C39" s="40">
        <v>2421110</v>
      </c>
      <c r="D39" s="40">
        <v>1214578</v>
      </c>
      <c r="E39" s="41">
        <v>1206532</v>
      </c>
      <c r="F39" s="46">
        <v>333423</v>
      </c>
      <c r="G39" s="41">
        <v>167365</v>
      </c>
      <c r="H39" s="41">
        <v>166058</v>
      </c>
      <c r="I39" s="41">
        <v>316</v>
      </c>
      <c r="J39" s="41">
        <v>151</v>
      </c>
      <c r="K39" s="41">
        <v>165</v>
      </c>
      <c r="L39" s="69">
        <v>96</v>
      </c>
      <c r="M39" s="69">
        <v>57</v>
      </c>
      <c r="N39" s="69">
        <v>39</v>
      </c>
      <c r="O39" s="42"/>
      <c r="P39" s="41">
        <v>2837130</v>
      </c>
      <c r="Q39" s="43">
        <v>0.85336590145675384</v>
      </c>
      <c r="R39" s="47">
        <v>385900</v>
      </c>
      <c r="S39" s="43">
        <v>0.86401399326250328</v>
      </c>
      <c r="T39" s="41">
        <v>720</v>
      </c>
      <c r="U39" s="44">
        <v>0.43888888888888888</v>
      </c>
      <c r="V39" s="41">
        <v>740</v>
      </c>
      <c r="W39" s="44">
        <v>0.12972972972972974</v>
      </c>
    </row>
    <row r="40" spans="1:23" x14ac:dyDescent="0.55000000000000004">
      <c r="A40" s="45" t="s">
        <v>47</v>
      </c>
      <c r="B40" s="40">
        <v>4143261</v>
      </c>
      <c r="C40" s="40">
        <v>3548081</v>
      </c>
      <c r="D40" s="40">
        <v>1779030</v>
      </c>
      <c r="E40" s="41">
        <v>1769051</v>
      </c>
      <c r="F40" s="46">
        <v>595048</v>
      </c>
      <c r="G40" s="41">
        <v>298560</v>
      </c>
      <c r="H40" s="41">
        <v>296488</v>
      </c>
      <c r="I40" s="41">
        <v>124</v>
      </c>
      <c r="J40" s="41">
        <v>57</v>
      </c>
      <c r="K40" s="41">
        <v>67</v>
      </c>
      <c r="L40" s="69">
        <v>8</v>
      </c>
      <c r="M40" s="69">
        <v>7</v>
      </c>
      <c r="N40" s="69">
        <v>1</v>
      </c>
      <c r="O40" s="42"/>
      <c r="P40" s="41">
        <v>3981430</v>
      </c>
      <c r="Q40" s="43">
        <v>0.89115744845444977</v>
      </c>
      <c r="R40" s="47">
        <v>616200</v>
      </c>
      <c r="S40" s="43">
        <v>0.96567348263550801</v>
      </c>
      <c r="T40" s="41">
        <v>1240</v>
      </c>
      <c r="U40" s="44">
        <v>0.1</v>
      </c>
      <c r="V40" s="41">
        <v>1120</v>
      </c>
      <c r="W40" s="44">
        <v>7.1428571428571426E-3</v>
      </c>
    </row>
    <row r="41" spans="1:23" x14ac:dyDescent="0.55000000000000004">
      <c r="A41" s="45" t="s">
        <v>48</v>
      </c>
      <c r="B41" s="40">
        <v>2034216</v>
      </c>
      <c r="C41" s="40">
        <v>1821257</v>
      </c>
      <c r="D41" s="40">
        <v>912998</v>
      </c>
      <c r="E41" s="41">
        <v>908259</v>
      </c>
      <c r="F41" s="46">
        <v>212899</v>
      </c>
      <c r="G41" s="41">
        <v>106893</v>
      </c>
      <c r="H41" s="41">
        <v>106006</v>
      </c>
      <c r="I41" s="41">
        <v>54</v>
      </c>
      <c r="J41" s="41">
        <v>29</v>
      </c>
      <c r="K41" s="41">
        <v>25</v>
      </c>
      <c r="L41" s="69">
        <v>6</v>
      </c>
      <c r="M41" s="69">
        <v>5</v>
      </c>
      <c r="N41" s="69">
        <v>1</v>
      </c>
      <c r="O41" s="42"/>
      <c r="P41" s="41">
        <v>2024075</v>
      </c>
      <c r="Q41" s="43">
        <v>0.89979719130961056</v>
      </c>
      <c r="R41" s="47">
        <v>210200</v>
      </c>
      <c r="S41" s="43">
        <v>1.0128401522359658</v>
      </c>
      <c r="T41" s="41">
        <v>420</v>
      </c>
      <c r="U41" s="44">
        <v>0.12857142857142856</v>
      </c>
      <c r="V41" s="41">
        <v>1790</v>
      </c>
      <c r="W41" s="44">
        <v>3.3519553072625698E-3</v>
      </c>
    </row>
    <row r="42" spans="1:23" x14ac:dyDescent="0.55000000000000004">
      <c r="A42" s="45" t="s">
        <v>49</v>
      </c>
      <c r="B42" s="40">
        <v>1093345</v>
      </c>
      <c r="C42" s="40">
        <v>941127</v>
      </c>
      <c r="D42" s="40">
        <v>471860</v>
      </c>
      <c r="E42" s="41">
        <v>469267</v>
      </c>
      <c r="F42" s="46">
        <v>152050</v>
      </c>
      <c r="G42" s="41">
        <v>76242</v>
      </c>
      <c r="H42" s="41">
        <v>75808</v>
      </c>
      <c r="I42" s="41">
        <v>167</v>
      </c>
      <c r="J42" s="41">
        <v>79</v>
      </c>
      <c r="K42" s="41">
        <v>88</v>
      </c>
      <c r="L42" s="69">
        <v>1</v>
      </c>
      <c r="M42" s="69">
        <v>1</v>
      </c>
      <c r="N42" s="69">
        <v>0</v>
      </c>
      <c r="O42" s="42"/>
      <c r="P42" s="41">
        <v>1025405</v>
      </c>
      <c r="Q42" s="43">
        <v>0.91781003603454248</v>
      </c>
      <c r="R42" s="47">
        <v>152900</v>
      </c>
      <c r="S42" s="43">
        <v>0.99444081098757353</v>
      </c>
      <c r="T42" s="41">
        <v>760</v>
      </c>
      <c r="U42" s="44">
        <v>0.21973684210526315</v>
      </c>
      <c r="V42" s="41">
        <v>5000</v>
      </c>
      <c r="W42" s="44">
        <v>2.0000000000000001E-4</v>
      </c>
    </row>
    <row r="43" spans="1:23" x14ac:dyDescent="0.55000000000000004">
      <c r="A43" s="45" t="s">
        <v>50</v>
      </c>
      <c r="B43" s="40">
        <v>1446216</v>
      </c>
      <c r="C43" s="40">
        <v>1333935</v>
      </c>
      <c r="D43" s="40">
        <v>668893</v>
      </c>
      <c r="E43" s="41">
        <v>665042</v>
      </c>
      <c r="F43" s="46">
        <v>112107</v>
      </c>
      <c r="G43" s="41">
        <v>56141</v>
      </c>
      <c r="H43" s="41">
        <v>55966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0.92550180044542807</v>
      </c>
      <c r="R43" s="47">
        <v>102300</v>
      </c>
      <c r="S43" s="43">
        <v>1.0958651026392963</v>
      </c>
      <c r="T43" s="41">
        <v>200</v>
      </c>
      <c r="U43" s="44">
        <v>0.86499999999999999</v>
      </c>
      <c r="V43" s="41">
        <v>490</v>
      </c>
      <c r="W43" s="44">
        <v>2.0408163265306124E-3</v>
      </c>
    </row>
    <row r="44" spans="1:23" x14ac:dyDescent="0.55000000000000004">
      <c r="A44" s="45" t="s">
        <v>51</v>
      </c>
      <c r="B44" s="40">
        <v>2057478</v>
      </c>
      <c r="C44" s="40">
        <v>1924513</v>
      </c>
      <c r="D44" s="40">
        <v>965055</v>
      </c>
      <c r="E44" s="41">
        <v>959458</v>
      </c>
      <c r="F44" s="46">
        <v>132885</v>
      </c>
      <c r="G44" s="41">
        <v>66713</v>
      </c>
      <c r="H44" s="41">
        <v>66172</v>
      </c>
      <c r="I44" s="41">
        <v>56</v>
      </c>
      <c r="J44" s="41">
        <v>26</v>
      </c>
      <c r="K44" s="41">
        <v>30</v>
      </c>
      <c r="L44" s="69">
        <v>24</v>
      </c>
      <c r="M44" s="69">
        <v>24</v>
      </c>
      <c r="N44" s="69">
        <v>0</v>
      </c>
      <c r="O44" s="42"/>
      <c r="P44" s="41">
        <v>2095550</v>
      </c>
      <c r="Q44" s="43">
        <v>0.9183808546682255</v>
      </c>
      <c r="R44" s="47">
        <v>128400</v>
      </c>
      <c r="S44" s="43">
        <v>1.0349299065420561</v>
      </c>
      <c r="T44" s="41">
        <v>100</v>
      </c>
      <c r="U44" s="44">
        <v>0.56000000000000005</v>
      </c>
      <c r="V44" s="41">
        <v>6410</v>
      </c>
      <c r="W44" s="44">
        <v>3.7441497659906398E-3</v>
      </c>
    </row>
    <row r="45" spans="1:23" x14ac:dyDescent="0.55000000000000004">
      <c r="A45" s="45" t="s">
        <v>52</v>
      </c>
      <c r="B45" s="40">
        <v>1038005</v>
      </c>
      <c r="C45" s="40">
        <v>978991</v>
      </c>
      <c r="D45" s="40">
        <v>491790</v>
      </c>
      <c r="E45" s="41">
        <v>487201</v>
      </c>
      <c r="F45" s="46">
        <v>58846</v>
      </c>
      <c r="G45" s="41">
        <v>29590</v>
      </c>
      <c r="H45" s="41">
        <v>29256</v>
      </c>
      <c r="I45" s="41">
        <v>74</v>
      </c>
      <c r="J45" s="41">
        <v>33</v>
      </c>
      <c r="K45" s="41">
        <v>41</v>
      </c>
      <c r="L45" s="69">
        <v>94</v>
      </c>
      <c r="M45" s="69">
        <v>93</v>
      </c>
      <c r="N45" s="69">
        <v>1</v>
      </c>
      <c r="O45" s="42"/>
      <c r="P45" s="41">
        <v>1048795</v>
      </c>
      <c r="Q45" s="43">
        <v>0.93344361862899805</v>
      </c>
      <c r="R45" s="47">
        <v>55600</v>
      </c>
      <c r="S45" s="43">
        <v>1.0583812949640288</v>
      </c>
      <c r="T45" s="41">
        <v>140</v>
      </c>
      <c r="U45" s="44">
        <v>0.52857142857142858</v>
      </c>
      <c r="V45" s="41">
        <v>1840</v>
      </c>
      <c r="W45" s="44">
        <v>5.1086956521739134E-2</v>
      </c>
    </row>
    <row r="46" spans="1:23" x14ac:dyDescent="0.55000000000000004">
      <c r="A46" s="45" t="s">
        <v>53</v>
      </c>
      <c r="B46" s="40">
        <v>7660146</v>
      </c>
      <c r="C46" s="40">
        <v>6680673</v>
      </c>
      <c r="D46" s="40">
        <v>3355631</v>
      </c>
      <c r="E46" s="41">
        <v>3325042</v>
      </c>
      <c r="F46" s="46">
        <v>979218</v>
      </c>
      <c r="G46" s="41">
        <v>493247</v>
      </c>
      <c r="H46" s="41">
        <v>485971</v>
      </c>
      <c r="I46" s="41">
        <v>197</v>
      </c>
      <c r="J46" s="41">
        <v>94</v>
      </c>
      <c r="K46" s="41">
        <v>103</v>
      </c>
      <c r="L46" s="69">
        <v>58</v>
      </c>
      <c r="M46" s="69">
        <v>47</v>
      </c>
      <c r="N46" s="69">
        <v>11</v>
      </c>
      <c r="O46" s="42"/>
      <c r="P46" s="41">
        <v>7070230</v>
      </c>
      <c r="Q46" s="43">
        <v>0.94490179244522454</v>
      </c>
      <c r="R46" s="47">
        <v>1044500</v>
      </c>
      <c r="S46" s="43">
        <v>0.93749928195308763</v>
      </c>
      <c r="T46" s="41">
        <v>820</v>
      </c>
      <c r="U46" s="44">
        <v>0.24024390243902438</v>
      </c>
      <c r="V46" s="41">
        <v>2010</v>
      </c>
      <c r="W46" s="44">
        <v>2.8855721393034824E-2</v>
      </c>
    </row>
    <row r="47" spans="1:23" x14ac:dyDescent="0.55000000000000004">
      <c r="A47" s="45" t="s">
        <v>54</v>
      </c>
      <c r="B47" s="40">
        <v>1191732</v>
      </c>
      <c r="C47" s="40">
        <v>1108112</v>
      </c>
      <c r="D47" s="40">
        <v>555713</v>
      </c>
      <c r="E47" s="41">
        <v>552399</v>
      </c>
      <c r="F47" s="46">
        <v>83546</v>
      </c>
      <c r="G47" s="41">
        <v>42087</v>
      </c>
      <c r="H47" s="41">
        <v>41459</v>
      </c>
      <c r="I47" s="41">
        <v>16</v>
      </c>
      <c r="J47" s="41">
        <v>5</v>
      </c>
      <c r="K47" s="41">
        <v>11</v>
      </c>
      <c r="L47" s="69">
        <v>58</v>
      </c>
      <c r="M47" s="69">
        <v>57</v>
      </c>
      <c r="N47" s="69">
        <v>1</v>
      </c>
      <c r="O47" s="42"/>
      <c r="P47" s="41">
        <v>1212205</v>
      </c>
      <c r="Q47" s="43">
        <v>0.91412921081830223</v>
      </c>
      <c r="R47" s="47">
        <v>74400</v>
      </c>
      <c r="S47" s="43">
        <v>1.1229301075268818</v>
      </c>
      <c r="T47" s="41">
        <v>140</v>
      </c>
      <c r="U47" s="44">
        <v>0.11428571428571428</v>
      </c>
      <c r="V47" s="41">
        <v>590</v>
      </c>
      <c r="W47" s="44">
        <v>9.8305084745762716E-2</v>
      </c>
    </row>
    <row r="48" spans="1:23" x14ac:dyDescent="0.55000000000000004">
      <c r="A48" s="45" t="s">
        <v>55</v>
      </c>
      <c r="B48" s="40">
        <v>2033608</v>
      </c>
      <c r="C48" s="40">
        <v>1748819</v>
      </c>
      <c r="D48" s="40">
        <v>877927</v>
      </c>
      <c r="E48" s="41">
        <v>870892</v>
      </c>
      <c r="F48" s="46">
        <v>284759</v>
      </c>
      <c r="G48" s="41">
        <v>142677</v>
      </c>
      <c r="H48" s="41">
        <v>142082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1908250</v>
      </c>
      <c r="Q48" s="43">
        <v>0.9164517227826543</v>
      </c>
      <c r="R48" s="47">
        <v>288800</v>
      </c>
      <c r="S48" s="43">
        <v>0.98600761772853185</v>
      </c>
      <c r="T48" s="41">
        <v>300</v>
      </c>
      <c r="U48" s="44">
        <v>9.6666666666666665E-2</v>
      </c>
      <c r="V48" s="41">
        <v>210</v>
      </c>
      <c r="W48" s="44">
        <v>4.7619047619047623E-3</v>
      </c>
    </row>
    <row r="49" spans="1:23" x14ac:dyDescent="0.55000000000000004">
      <c r="A49" s="45" t="s">
        <v>56</v>
      </c>
      <c r="B49" s="40">
        <v>2668862</v>
      </c>
      <c r="C49" s="40">
        <v>2300721</v>
      </c>
      <c r="D49" s="40">
        <v>1153865</v>
      </c>
      <c r="E49" s="41">
        <v>1146856</v>
      </c>
      <c r="F49" s="46">
        <v>367875</v>
      </c>
      <c r="G49" s="41">
        <v>184505</v>
      </c>
      <c r="H49" s="41">
        <v>183370</v>
      </c>
      <c r="I49" s="41">
        <v>252</v>
      </c>
      <c r="J49" s="41">
        <v>124</v>
      </c>
      <c r="K49" s="41">
        <v>128</v>
      </c>
      <c r="L49" s="69">
        <v>14</v>
      </c>
      <c r="M49" s="69">
        <v>13</v>
      </c>
      <c r="N49" s="69">
        <v>1</v>
      </c>
      <c r="O49" s="42"/>
      <c r="P49" s="41">
        <v>2537755</v>
      </c>
      <c r="Q49" s="43">
        <v>0.90659697252098803</v>
      </c>
      <c r="R49" s="47">
        <v>350000</v>
      </c>
      <c r="S49" s="43">
        <v>1.0510714285714287</v>
      </c>
      <c r="T49" s="41">
        <v>720</v>
      </c>
      <c r="U49" s="44">
        <v>0.35</v>
      </c>
      <c r="V49" s="41">
        <v>400</v>
      </c>
      <c r="W49" s="44">
        <v>3.5000000000000003E-2</v>
      </c>
    </row>
    <row r="50" spans="1:23" x14ac:dyDescent="0.55000000000000004">
      <c r="A50" s="45" t="s">
        <v>57</v>
      </c>
      <c r="B50" s="40">
        <v>1697031</v>
      </c>
      <c r="C50" s="40">
        <v>1561106</v>
      </c>
      <c r="D50" s="40">
        <v>783737</v>
      </c>
      <c r="E50" s="41">
        <v>777369</v>
      </c>
      <c r="F50" s="46">
        <v>135689</v>
      </c>
      <c r="G50" s="41">
        <v>68055</v>
      </c>
      <c r="H50" s="41">
        <v>67634</v>
      </c>
      <c r="I50" s="41">
        <v>98</v>
      </c>
      <c r="J50" s="41">
        <v>42</v>
      </c>
      <c r="K50" s="41">
        <v>56</v>
      </c>
      <c r="L50" s="69">
        <v>138</v>
      </c>
      <c r="M50" s="69">
        <v>101</v>
      </c>
      <c r="N50" s="69">
        <v>37</v>
      </c>
      <c r="O50" s="42"/>
      <c r="P50" s="41">
        <v>1675025</v>
      </c>
      <c r="Q50" s="43">
        <v>0.93198967179594339</v>
      </c>
      <c r="R50" s="47">
        <v>125500</v>
      </c>
      <c r="S50" s="43">
        <v>1.0811872509960159</v>
      </c>
      <c r="T50" s="41">
        <v>440</v>
      </c>
      <c r="U50" s="44">
        <v>0.22272727272727272</v>
      </c>
      <c r="V50" s="41">
        <v>700</v>
      </c>
      <c r="W50" s="44">
        <v>0.19714285714285715</v>
      </c>
    </row>
    <row r="51" spans="1:23" x14ac:dyDescent="0.55000000000000004">
      <c r="A51" s="45" t="s">
        <v>58</v>
      </c>
      <c r="B51" s="40">
        <v>1611751</v>
      </c>
      <c r="C51" s="40">
        <v>1548660</v>
      </c>
      <c r="D51" s="40">
        <v>777205</v>
      </c>
      <c r="E51" s="41">
        <v>771455</v>
      </c>
      <c r="F51" s="46">
        <v>63062</v>
      </c>
      <c r="G51" s="41">
        <v>31624</v>
      </c>
      <c r="H51" s="41">
        <v>31438</v>
      </c>
      <c r="I51" s="41">
        <v>27</v>
      </c>
      <c r="J51" s="41">
        <v>10</v>
      </c>
      <c r="K51" s="41">
        <v>17</v>
      </c>
      <c r="L51" s="69">
        <v>2</v>
      </c>
      <c r="M51" s="69">
        <v>1</v>
      </c>
      <c r="N51" s="69">
        <v>1</v>
      </c>
      <c r="O51" s="42"/>
      <c r="P51" s="41">
        <v>1622295</v>
      </c>
      <c r="Q51" s="43">
        <v>0.95461059794920156</v>
      </c>
      <c r="R51" s="47">
        <v>55600</v>
      </c>
      <c r="S51" s="43">
        <v>1.1342086330935253</v>
      </c>
      <c r="T51" s="41">
        <v>300</v>
      </c>
      <c r="U51" s="44">
        <v>0.09</v>
      </c>
      <c r="V51" s="41">
        <v>210</v>
      </c>
      <c r="W51" s="44">
        <v>9.5238095238095247E-3</v>
      </c>
    </row>
    <row r="52" spans="1:23" x14ac:dyDescent="0.55000000000000004">
      <c r="A52" s="45" t="s">
        <v>59</v>
      </c>
      <c r="B52" s="40">
        <v>2413472</v>
      </c>
      <c r="C52" s="40">
        <v>2213952</v>
      </c>
      <c r="D52" s="40">
        <v>1111485</v>
      </c>
      <c r="E52" s="41">
        <v>1102467</v>
      </c>
      <c r="F52" s="46">
        <v>199286</v>
      </c>
      <c r="G52" s="41">
        <v>100040</v>
      </c>
      <c r="H52" s="41">
        <v>99246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0.91964060961780503</v>
      </c>
      <c r="R52" s="47">
        <v>197100</v>
      </c>
      <c r="S52" s="43">
        <v>1.0110908168442414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55000000000000004">
      <c r="A53" s="45" t="s">
        <v>60</v>
      </c>
      <c r="B53" s="40">
        <v>1962935</v>
      </c>
      <c r="C53" s="40">
        <v>1683388</v>
      </c>
      <c r="D53" s="40">
        <v>846526</v>
      </c>
      <c r="E53" s="41">
        <v>836862</v>
      </c>
      <c r="F53" s="46">
        <v>279029</v>
      </c>
      <c r="G53" s="41">
        <v>140307</v>
      </c>
      <c r="H53" s="41">
        <v>138722</v>
      </c>
      <c r="I53" s="41">
        <v>489</v>
      </c>
      <c r="J53" s="41">
        <v>242</v>
      </c>
      <c r="K53" s="41">
        <v>247</v>
      </c>
      <c r="L53" s="69">
        <v>29</v>
      </c>
      <c r="M53" s="69">
        <v>28</v>
      </c>
      <c r="N53" s="69">
        <v>1</v>
      </c>
      <c r="O53" s="42"/>
      <c r="P53" s="41">
        <v>1955425</v>
      </c>
      <c r="Q53" s="43">
        <v>0.8608808826725648</v>
      </c>
      <c r="R53" s="47">
        <v>305500</v>
      </c>
      <c r="S53" s="43">
        <v>0.91335188216039276</v>
      </c>
      <c r="T53" s="41">
        <v>1260</v>
      </c>
      <c r="U53" s="44">
        <v>0.3880952380952381</v>
      </c>
      <c r="V53" s="41">
        <v>2260</v>
      </c>
      <c r="W53" s="44">
        <v>1.2831858407079646E-2</v>
      </c>
    </row>
    <row r="55" spans="1:23" x14ac:dyDescent="0.55000000000000004">
      <c r="A55" s="133" t="s">
        <v>134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55000000000000004">
      <c r="A56" s="134" t="s">
        <v>135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55000000000000004">
      <c r="A57" s="134" t="s">
        <v>136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55000000000000004">
      <c r="A58" s="134" t="s">
        <v>137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55000000000000004">
      <c r="A59" s="133" t="s">
        <v>138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55000000000000004">
      <c r="A60" s="22" t="s">
        <v>139</v>
      </c>
    </row>
    <row r="61" spans="1:23" x14ac:dyDescent="0.55000000000000004">
      <c r="A61" s="22" t="s">
        <v>140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7" sqref="E17"/>
    </sheetView>
  </sheetViews>
  <sheetFormatPr defaultRowHeight="18" x14ac:dyDescent="0.55000000000000004"/>
  <cols>
    <col min="1" max="1" width="12" customWidth="1"/>
    <col min="2" max="2" width="15.08203125" customWidth="1"/>
    <col min="3" max="5" width="13.83203125" customWidth="1"/>
    <col min="6" max="6" width="17" customWidth="1"/>
  </cols>
  <sheetData>
    <row r="1" spans="1:6" x14ac:dyDescent="0.55000000000000004">
      <c r="A1" t="s">
        <v>141</v>
      </c>
    </row>
    <row r="2" spans="1:6" x14ac:dyDescent="0.55000000000000004">
      <c r="D2" s="49" t="s">
        <v>142</v>
      </c>
    </row>
    <row r="3" spans="1:6" ht="36" x14ac:dyDescent="0.55000000000000004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55000000000000004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55000000000000004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55000000000000004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55000000000000004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55000000000000004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55000000000000004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55000000000000004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55000000000000004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55000000000000004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55000000000000004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55000000000000004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55000000000000004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55000000000000004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55000000000000004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55000000000000004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55000000000000004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55000000000000004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55000000000000004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55000000000000004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55000000000000004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55000000000000004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55000000000000004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55000000000000004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55000000000000004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55000000000000004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55000000000000004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55000000000000004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55000000000000004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55000000000000004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55000000000000004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55000000000000004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55000000000000004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55000000000000004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55000000000000004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55000000000000004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55000000000000004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55000000000000004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55000000000000004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55000000000000004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55000000000000004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55000000000000004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55000000000000004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55000000000000004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55000000000000004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55000000000000004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55000000000000004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55000000000000004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55000000000000004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55000000000000004">
      <c r="A53" s="24" t="s">
        <v>144</v>
      </c>
    </row>
    <row r="54" spans="1:4" x14ac:dyDescent="0.55000000000000004">
      <c r="A54" t="s">
        <v>145</v>
      </c>
    </row>
    <row r="55" spans="1:4" x14ac:dyDescent="0.55000000000000004">
      <c r="A55" t="s">
        <v>146</v>
      </c>
    </row>
    <row r="56" spans="1:4" x14ac:dyDescent="0.55000000000000004">
      <c r="A56" t="s">
        <v>147</v>
      </c>
    </row>
    <row r="57" spans="1:4" x14ac:dyDescent="0.55000000000000004">
      <c r="A57" s="22" t="s">
        <v>148</v>
      </c>
    </row>
    <row r="58" spans="1:4" x14ac:dyDescent="0.55000000000000004">
      <c r="A58" t="s">
        <v>149</v>
      </c>
    </row>
    <row r="59" spans="1:4" x14ac:dyDescent="0.55000000000000004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DIGI-808455956-3884798</_dlc_DocId>
    <_dlc_DocIdUrl xmlns="89559dea-130d-4237-8e78-1ce7f44b9a24">
      <Url>https://digitalgojp.sharepoint.com/sites/digi_portal/_layouts/15/DocIdRedir.aspx?ID=DIGI-808455956-3884798</Url>
      <Description>DIGI-808455956-3884798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2022-06-27T07:48:04Z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4654b49d-969e-4fc3-9d84-be9d988cb8a8</vt:lpwstr>
  </property>
  <property fmtid="{D5CDD505-2E9C-101B-9397-08002B2CF9AE}" pid="4" name="MediaServiceImageTags">
    <vt:lpwstr/>
  </property>
</Properties>
</file>