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0" l="1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<sst xmlns="http://schemas.openxmlformats.org/spreadsheetml/2006/main" count="334" uniqueCount="142">
  <si>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</si>
  <si>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（3月25日公表時点）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</si>
  <si>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</si>
  <si>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</si>
  <si>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</si>
  <si>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</si>
  <si>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1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</si>
  <si>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</si>
  <si>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</si>
  <si>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</si>
  <si>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</si>
  <si>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</si>
  <si>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</si>
  <si>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</si>
  <si>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</si>
  <si>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</si>
  <si>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</si>
  <si>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</si>
  <si>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</si>
  <si>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</si>
  <si>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</si>
  <si>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</si>
  <si>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</si>
  <si>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</si>
  <si>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</si>
  <si>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</si>
  <si>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</si>
  <si>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</si>
  <si>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</si>
  <si>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</si>
  <si>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</si>
  <si>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</si>
  <si>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</si>
  <si>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</si>
  <si>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</si>
  <si>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</si>
  <si>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</si>
  <si>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</si>
  <si>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</si>
  <si>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</si>
  <si>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</si>
  <si>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</si>
  <si>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</si>
  <si>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</si>
  <si>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</si>
  <si>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</si>
  <si>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</si>
  <si>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</si>
  <si>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</si>
  <si>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</si>
  <si>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</si>
  <si>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</si>
  <si>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</si>
  <si>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</si>
  <si>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</si>
  <si>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</si>
  <si>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</si>
  <si>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</si>
  <si>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</si>
  <si>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</si>
  <si>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</si>
  <si>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</si>
  <si>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</si>
  <si>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</si>
  <si>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</si>
  <si>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</si>
  <si>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</si>
  <si>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</si>
  <si>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</si>
  <si>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</si>
  <si>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</si>
  <si>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</si>
  <si>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</si>
  <si>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</si>
  <si>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</si>
  <si>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</si>
  <si>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</si>
  <si>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</si>
  <si>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</si>
  <si>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</si>
  <si>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</si>
  <si>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</si>
  <si>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</si>
  <si>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</si>
  <si>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</si>
  <si>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</si>
  <si>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</si>
  <si>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</si>
  <si>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</si>
  <si>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</si>
  <si>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</si>
  <si>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</si>
  <si>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</si>
  <si>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</si>
  <si>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</si>
  <si>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接種回数（3月24日まで）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</si>
  <si>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</si>
  <si>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</si>
  <si>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</si>
  <si>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</si>
  <si>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</si>
  <si>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</si>
  <si>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</si>
  <si>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</si>
  <si>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</si>
  <si>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</si>
  <si>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</si>
  <si>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</si>
  <si>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</si>
  <si>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</si>
  <si>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</si>
  <si>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</si>
  <si>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（3月24日まで）</t>
  </si>
  <si>
    <t>ワクチン供給量
（3月24日まで）※4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</si>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</sst>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3" sqref="B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44644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47279901</v>
      </c>
      <c r="D10" s="11">
        <f>C10/$B10</f>
        <v>0.37332616105528021</v>
      </c>
      <c r="E10" s="21">
        <f>SUM(E11:E57)</f>
        <v>5254228</v>
      </c>
      <c r="F10" s="11">
        <f>E10/$B10</f>
        <v>4.1487835783521686E-2</v>
      </c>
      <c r="G10" s="21">
        <f>SUM(G11:G57)</f>
        <v>778570</v>
      </c>
      <c r="H10" s="11">
        <f>G10/$B10</f>
        <v>6.1476556224770761E-3</v>
      </c>
    </row>
    <row r="11" spans="1:8" x14ac:dyDescent="0.45">
      <c r="A11" s="12" t="s">
        <v>14</v>
      </c>
      <c r="B11" s="20">
        <v>5226603</v>
      </c>
      <c r="C11" s="21">
        <v>1895538</v>
      </c>
      <c r="D11" s="11">
        <f t="shared" ref="D11:D57" si="0">C11/$B11</f>
        <v>0.36267112692507925</v>
      </c>
      <c r="E11" s="21">
        <v>230543</v>
      </c>
      <c r="F11" s="11">
        <f t="shared" ref="F11:F57" si="1">E11/$B11</f>
        <v>4.4109529650520618E-2</v>
      </c>
      <c r="G11" s="21">
        <v>46845</v>
      </c>
      <c r="H11" s="11">
        <f t="shared" ref="H11:H57" si="2">G11/$B11</f>
        <v>8.9628005035010307E-3</v>
      </c>
    </row>
    <row r="12" spans="1:8" x14ac:dyDescent="0.45">
      <c r="A12" s="12" t="s">
        <v>15</v>
      </c>
      <c r="B12" s="20">
        <v>1259615</v>
      </c>
      <c r="C12" s="21">
        <v>457567</v>
      </c>
      <c r="D12" s="11">
        <f t="shared" si="0"/>
        <v>0.36325940862882705</v>
      </c>
      <c r="E12" s="21">
        <v>60531</v>
      </c>
      <c r="F12" s="11">
        <f t="shared" si="1"/>
        <v>4.8055159711499151E-2</v>
      </c>
      <c r="G12" s="21">
        <v>12952</v>
      </c>
      <c r="H12" s="11">
        <f t="shared" si="2"/>
        <v>1.0282506956490673E-2</v>
      </c>
    </row>
    <row r="13" spans="1:8" x14ac:dyDescent="0.45">
      <c r="A13" s="12" t="s">
        <v>16</v>
      </c>
      <c r="B13" s="20">
        <v>1220823</v>
      </c>
      <c r="C13" s="21">
        <v>452926</v>
      </c>
      <c r="D13" s="11">
        <f t="shared" si="0"/>
        <v>0.37100054635274726</v>
      </c>
      <c r="E13" s="21">
        <v>48241</v>
      </c>
      <c r="F13" s="11">
        <f t="shared" si="1"/>
        <v>3.9515146749364981E-2</v>
      </c>
      <c r="G13" s="21">
        <v>8463</v>
      </c>
      <c r="H13" s="11">
        <f t="shared" si="2"/>
        <v>6.9322088459997889E-3</v>
      </c>
    </row>
    <row r="14" spans="1:8" x14ac:dyDescent="0.45">
      <c r="A14" s="12" t="s">
        <v>17</v>
      </c>
      <c r="B14" s="20">
        <v>2281989</v>
      </c>
      <c r="C14" s="21">
        <v>859022</v>
      </c>
      <c r="D14" s="11">
        <f t="shared" si="0"/>
        <v>0.37643564451888245</v>
      </c>
      <c r="E14" s="21">
        <v>80589</v>
      </c>
      <c r="F14" s="11">
        <f t="shared" si="1"/>
        <v>3.5315244727297107E-2</v>
      </c>
      <c r="G14" s="21">
        <v>16729</v>
      </c>
      <c r="H14" s="11">
        <f t="shared" si="2"/>
        <v>7.3308854687730747E-3</v>
      </c>
    </row>
    <row r="15" spans="1:8" x14ac:dyDescent="0.45">
      <c r="A15" s="12" t="s">
        <v>18</v>
      </c>
      <c r="B15" s="20">
        <v>971288</v>
      </c>
      <c r="C15" s="21">
        <v>331858</v>
      </c>
      <c r="D15" s="11">
        <f t="shared" si="0"/>
        <v>0.34166797077694772</v>
      </c>
      <c r="E15" s="21">
        <v>46859</v>
      </c>
      <c r="F15" s="11">
        <f t="shared" si="1"/>
        <v>4.8244187100015649E-2</v>
      </c>
      <c r="G15" s="21">
        <v>5562</v>
      </c>
      <c r="H15" s="11">
        <f t="shared" si="2"/>
        <v>5.7264168815016761E-3</v>
      </c>
    </row>
    <row r="16" spans="1:8" x14ac:dyDescent="0.45">
      <c r="A16" s="12" t="s">
        <v>19</v>
      </c>
      <c r="B16" s="20">
        <v>1069562</v>
      </c>
      <c r="C16" s="21">
        <v>438603</v>
      </c>
      <c r="D16" s="11">
        <f t="shared" si="0"/>
        <v>0.41007720917534468</v>
      </c>
      <c r="E16" s="21">
        <v>56767</v>
      </c>
      <c r="F16" s="11">
        <f t="shared" si="1"/>
        <v>5.3074997054869191E-2</v>
      </c>
      <c r="G16" s="21">
        <v>9622</v>
      </c>
      <c r="H16" s="11">
        <f t="shared" si="2"/>
        <v>8.9962059235462744E-3</v>
      </c>
    </row>
    <row r="17" spans="1:8" x14ac:dyDescent="0.45">
      <c r="A17" s="12" t="s">
        <v>20</v>
      </c>
      <c r="B17" s="20">
        <v>1862059.0000000002</v>
      </c>
      <c r="C17" s="21">
        <v>735586</v>
      </c>
      <c r="D17" s="11">
        <f t="shared" si="0"/>
        <v>0.39503904011634428</v>
      </c>
      <c r="E17" s="21">
        <v>87134</v>
      </c>
      <c r="F17" s="11">
        <f t="shared" si="1"/>
        <v>4.6794435622072118E-2</v>
      </c>
      <c r="G17" s="21">
        <v>14552</v>
      </c>
      <c r="H17" s="11">
        <f t="shared" si="2"/>
        <v>7.8150047877108067E-3</v>
      </c>
    </row>
    <row r="18" spans="1:8" x14ac:dyDescent="0.45">
      <c r="A18" s="12" t="s">
        <v>21</v>
      </c>
      <c r="B18" s="20">
        <v>2907675</v>
      </c>
      <c r="C18" s="21">
        <v>1162230</v>
      </c>
      <c r="D18" s="11">
        <f t="shared" si="0"/>
        <v>0.39971110939152416</v>
      </c>
      <c r="E18" s="21">
        <v>122552</v>
      </c>
      <c r="F18" s="11">
        <f t="shared" si="1"/>
        <v>4.2147764107061482E-2</v>
      </c>
      <c r="G18" s="21">
        <v>22629</v>
      </c>
      <c r="H18" s="11">
        <f t="shared" si="2"/>
        <v>7.7825066419046143E-3</v>
      </c>
    </row>
    <row r="19" spans="1:8" x14ac:dyDescent="0.45">
      <c r="A19" s="12" t="s">
        <v>22</v>
      </c>
      <c r="B19" s="20">
        <v>1955401</v>
      </c>
      <c r="C19" s="21">
        <v>705232</v>
      </c>
      <c r="D19" s="11">
        <f t="shared" si="0"/>
        <v>0.36065850431701735</v>
      </c>
      <c r="E19" s="21">
        <v>68521</v>
      </c>
      <c r="F19" s="11">
        <f t="shared" si="1"/>
        <v>3.5041917233344974E-2</v>
      </c>
      <c r="G19" s="21">
        <v>9176</v>
      </c>
      <c r="H19" s="11">
        <f t="shared" si="2"/>
        <v>4.6926436060940949E-3</v>
      </c>
    </row>
    <row r="20" spans="1:8" x14ac:dyDescent="0.45">
      <c r="A20" s="12" t="s">
        <v>23</v>
      </c>
      <c r="B20" s="20">
        <v>1958101</v>
      </c>
      <c r="C20" s="21">
        <v>826075</v>
      </c>
      <c r="D20" s="11">
        <f t="shared" si="0"/>
        <v>0.42187558251591722</v>
      </c>
      <c r="E20" s="21">
        <v>88303</v>
      </c>
      <c r="F20" s="11">
        <f t="shared" si="1"/>
        <v>4.5096243758621236E-2</v>
      </c>
      <c r="G20" s="21">
        <v>13209</v>
      </c>
      <c r="H20" s="11">
        <f t="shared" si="2"/>
        <v>6.7458215893868604E-3</v>
      </c>
    </row>
    <row r="21" spans="1:8" x14ac:dyDescent="0.45">
      <c r="A21" s="12" t="s">
        <v>24</v>
      </c>
      <c r="B21" s="20">
        <v>7393799</v>
      </c>
      <c r="C21" s="21">
        <v>2605711</v>
      </c>
      <c r="D21" s="11">
        <f t="shared" si="0"/>
        <v>0.35241842522362321</v>
      </c>
      <c r="E21" s="21">
        <v>287812</v>
      </c>
      <c r="F21" s="11">
        <f t="shared" si="1"/>
        <v>3.8926132560541608E-2</v>
      </c>
      <c r="G21" s="21">
        <v>44138</v>
      </c>
      <c r="H21" s="11">
        <f t="shared" si="2"/>
        <v>5.9695969555028476E-3</v>
      </c>
    </row>
    <row r="22" spans="1:8" x14ac:dyDescent="0.45">
      <c r="A22" s="12" t="s">
        <v>25</v>
      </c>
      <c r="B22" s="20">
        <v>6322892.0000000009</v>
      </c>
      <c r="C22" s="21">
        <v>2292864</v>
      </c>
      <c r="D22" s="11">
        <f t="shared" si="0"/>
        <v>0.36262899951477895</v>
      </c>
      <c r="E22" s="21">
        <v>254888</v>
      </c>
      <c r="F22" s="11">
        <f t="shared" si="1"/>
        <v>4.0311933210309452E-2</v>
      </c>
      <c r="G22" s="21">
        <v>41305</v>
      </c>
      <c r="H22" s="11">
        <f t="shared" si="2"/>
        <v>6.5326119756592381E-3</v>
      </c>
    </row>
    <row r="23" spans="1:8" x14ac:dyDescent="0.45">
      <c r="A23" s="12" t="s">
        <v>26</v>
      </c>
      <c r="B23" s="20">
        <v>13843329.000000002</v>
      </c>
      <c r="C23" s="21">
        <v>5352824</v>
      </c>
      <c r="D23" s="11">
        <f t="shared" si="0"/>
        <v>0.38667173192228538</v>
      </c>
      <c r="E23" s="21">
        <v>636970</v>
      </c>
      <c r="F23" s="11">
        <f t="shared" si="1"/>
        <v>4.6012776262125958E-2</v>
      </c>
      <c r="G23" s="21">
        <v>82856</v>
      </c>
      <c r="H23" s="11">
        <f t="shared" si="2"/>
        <v>5.9852655383686969E-3</v>
      </c>
    </row>
    <row r="24" spans="1:8" x14ac:dyDescent="0.45">
      <c r="A24" s="12" t="s">
        <v>27</v>
      </c>
      <c r="B24" s="20">
        <v>9220206</v>
      </c>
      <c r="C24" s="21">
        <v>3233696</v>
      </c>
      <c r="D24" s="11">
        <f t="shared" si="0"/>
        <v>0.35071841128061565</v>
      </c>
      <c r="E24" s="21">
        <v>425015</v>
      </c>
      <c r="F24" s="11">
        <f t="shared" si="1"/>
        <v>4.6096041671953969E-2</v>
      </c>
      <c r="G24" s="21">
        <v>58775</v>
      </c>
      <c r="H24" s="11">
        <f t="shared" si="2"/>
        <v>6.3745864246417053E-3</v>
      </c>
    </row>
    <row r="25" spans="1:8" x14ac:dyDescent="0.45">
      <c r="A25" s="12" t="s">
        <v>28</v>
      </c>
      <c r="B25" s="20">
        <v>2213174</v>
      </c>
      <c r="C25" s="21">
        <v>834783</v>
      </c>
      <c r="D25" s="11">
        <f t="shared" si="0"/>
        <v>0.37718814697805053</v>
      </c>
      <c r="E25" s="21">
        <v>125469</v>
      </c>
      <c r="F25" s="11">
        <f t="shared" si="1"/>
        <v>5.6691882337312836E-2</v>
      </c>
      <c r="G25" s="21">
        <v>16981</v>
      </c>
      <c r="H25" s="11">
        <f t="shared" si="2"/>
        <v>7.6726908955192857E-3</v>
      </c>
    </row>
    <row r="26" spans="1:8" x14ac:dyDescent="0.45">
      <c r="A26" s="12" t="s">
        <v>29</v>
      </c>
      <c r="B26" s="20">
        <v>1047674</v>
      </c>
      <c r="C26" s="21">
        <v>418767</v>
      </c>
      <c r="D26" s="11">
        <f t="shared" si="0"/>
        <v>0.39971116969591686</v>
      </c>
      <c r="E26" s="21">
        <v>47350</v>
      </c>
      <c r="F26" s="11">
        <f t="shared" si="1"/>
        <v>4.5195356570841692E-2</v>
      </c>
      <c r="G26" s="21">
        <v>5535</v>
      </c>
      <c r="H26" s="11">
        <f t="shared" si="2"/>
        <v>5.283131966623205E-3</v>
      </c>
    </row>
    <row r="27" spans="1:8" x14ac:dyDescent="0.45">
      <c r="A27" s="12" t="s">
        <v>30</v>
      </c>
      <c r="B27" s="20">
        <v>1132656</v>
      </c>
      <c r="C27" s="21">
        <v>420922</v>
      </c>
      <c r="D27" s="11">
        <f t="shared" si="0"/>
        <v>0.37162386461555846</v>
      </c>
      <c r="E27" s="21">
        <v>46092</v>
      </c>
      <c r="F27" s="11">
        <f t="shared" si="1"/>
        <v>4.0693732254100098E-2</v>
      </c>
      <c r="G27" s="21">
        <v>8042</v>
      </c>
      <c r="H27" s="11">
        <f t="shared" si="2"/>
        <v>7.1001257221963241E-3</v>
      </c>
    </row>
    <row r="28" spans="1:8" x14ac:dyDescent="0.45">
      <c r="A28" s="12" t="s">
        <v>31</v>
      </c>
      <c r="B28" s="20">
        <v>774582.99999999988</v>
      </c>
      <c r="C28" s="21">
        <v>303862</v>
      </c>
      <c r="D28" s="11">
        <f t="shared" si="0"/>
        <v>0.39229107790901691</v>
      </c>
      <c r="E28" s="21">
        <v>34155</v>
      </c>
      <c r="F28" s="11">
        <f t="shared" si="1"/>
        <v>4.4094693531874576E-2</v>
      </c>
      <c r="G28" s="21">
        <v>10094</v>
      </c>
      <c r="H28" s="11">
        <f t="shared" si="2"/>
        <v>1.3031527931803307E-2</v>
      </c>
    </row>
    <row r="29" spans="1:8" x14ac:dyDescent="0.45">
      <c r="A29" s="12" t="s">
        <v>32</v>
      </c>
      <c r="B29" s="20">
        <v>820997</v>
      </c>
      <c r="C29" s="21">
        <v>332130</v>
      </c>
      <c r="D29" s="11">
        <f t="shared" si="0"/>
        <v>0.40454471819020044</v>
      </c>
      <c r="E29" s="21">
        <v>38539</v>
      </c>
      <c r="F29" s="11">
        <f t="shared" si="1"/>
        <v>4.6941706242531946E-2</v>
      </c>
      <c r="G29" s="21">
        <v>6153</v>
      </c>
      <c r="H29" s="11">
        <f t="shared" si="2"/>
        <v>7.4945462650898844E-3</v>
      </c>
    </row>
    <row r="30" spans="1:8" x14ac:dyDescent="0.45">
      <c r="A30" s="12" t="s">
        <v>33</v>
      </c>
      <c r="B30" s="20">
        <v>2071737</v>
      </c>
      <c r="C30" s="21">
        <v>848119</v>
      </c>
      <c r="D30" s="11">
        <f t="shared" si="0"/>
        <v>0.40937580397511847</v>
      </c>
      <c r="E30" s="21">
        <v>80018</v>
      </c>
      <c r="F30" s="11">
        <f t="shared" si="1"/>
        <v>3.862362838526319E-2</v>
      </c>
      <c r="G30" s="21">
        <v>12976</v>
      </c>
      <c r="H30" s="11">
        <f t="shared" si="2"/>
        <v>6.2633432718535217E-3</v>
      </c>
    </row>
    <row r="31" spans="1:8" x14ac:dyDescent="0.45">
      <c r="A31" s="12" t="s">
        <v>34</v>
      </c>
      <c r="B31" s="20">
        <v>2016791</v>
      </c>
      <c r="C31" s="21">
        <v>881764</v>
      </c>
      <c r="D31" s="11">
        <f t="shared" si="0"/>
        <v>0.43721139176047491</v>
      </c>
      <c r="E31" s="21">
        <v>84760</v>
      </c>
      <c r="F31" s="11">
        <f t="shared" si="1"/>
        <v>4.2027160970075729E-2</v>
      </c>
      <c r="G31" s="21">
        <v>7514</v>
      </c>
      <c r="H31" s="11">
        <f t="shared" si="2"/>
        <v>3.7257207117643823E-3</v>
      </c>
    </row>
    <row r="32" spans="1:8" x14ac:dyDescent="0.45">
      <c r="A32" s="12" t="s">
        <v>35</v>
      </c>
      <c r="B32" s="20">
        <v>3686259.9999999995</v>
      </c>
      <c r="C32" s="21">
        <v>1315616</v>
      </c>
      <c r="D32" s="11">
        <f t="shared" si="0"/>
        <v>0.35689723459549794</v>
      </c>
      <c r="E32" s="21">
        <v>161170</v>
      </c>
      <c r="F32" s="11">
        <f t="shared" si="1"/>
        <v>4.3721821032699816E-2</v>
      </c>
      <c r="G32" s="21">
        <v>27255</v>
      </c>
      <c r="H32" s="11">
        <f t="shared" si="2"/>
        <v>7.3936727197755998E-3</v>
      </c>
    </row>
    <row r="33" spans="1:8" x14ac:dyDescent="0.45">
      <c r="A33" s="12" t="s">
        <v>36</v>
      </c>
      <c r="B33" s="20">
        <v>7558801.9999999991</v>
      </c>
      <c r="C33" s="21">
        <v>2768916</v>
      </c>
      <c r="D33" s="11">
        <f t="shared" si="0"/>
        <v>0.36631677876996915</v>
      </c>
      <c r="E33" s="21">
        <v>286314</v>
      </c>
      <c r="F33" s="11">
        <f t="shared" si="1"/>
        <v>3.7878224618133935E-2</v>
      </c>
      <c r="G33" s="21">
        <v>35954</v>
      </c>
      <c r="H33" s="11">
        <f t="shared" si="2"/>
        <v>4.7565738591909146E-3</v>
      </c>
    </row>
    <row r="34" spans="1:8" x14ac:dyDescent="0.45">
      <c r="A34" s="12" t="s">
        <v>37</v>
      </c>
      <c r="B34" s="20">
        <v>1800557</v>
      </c>
      <c r="C34" s="21">
        <v>673363</v>
      </c>
      <c r="D34" s="11">
        <f t="shared" si="0"/>
        <v>0.37397483112170288</v>
      </c>
      <c r="E34" s="21">
        <v>76393</v>
      </c>
      <c r="F34" s="11">
        <f t="shared" si="1"/>
        <v>4.2427426624094655E-2</v>
      </c>
      <c r="G34" s="21">
        <v>19747</v>
      </c>
      <c r="H34" s="11">
        <f t="shared" si="2"/>
        <v>1.0967161828256479E-2</v>
      </c>
    </row>
    <row r="35" spans="1:8" x14ac:dyDescent="0.45">
      <c r="A35" s="12" t="s">
        <v>38</v>
      </c>
      <c r="B35" s="20">
        <v>1418843</v>
      </c>
      <c r="C35" s="21">
        <v>512381</v>
      </c>
      <c r="D35" s="11">
        <f t="shared" si="0"/>
        <v>0.36112593148079103</v>
      </c>
      <c r="E35" s="21">
        <v>57823</v>
      </c>
      <c r="F35" s="11">
        <f t="shared" si="1"/>
        <v>4.0753628132217591E-2</v>
      </c>
      <c r="G35" s="21">
        <v>7743</v>
      </c>
      <c r="H35" s="11">
        <f t="shared" si="2"/>
        <v>5.4572634181512683E-3</v>
      </c>
    </row>
    <row r="36" spans="1:8" x14ac:dyDescent="0.45">
      <c r="A36" s="12" t="s">
        <v>39</v>
      </c>
      <c r="B36" s="20">
        <v>2530542</v>
      </c>
      <c r="C36" s="21">
        <v>881437</v>
      </c>
      <c r="D36" s="11">
        <f t="shared" si="0"/>
        <v>0.34831945093185568</v>
      </c>
      <c r="E36" s="21">
        <v>100015</v>
      </c>
      <c r="F36" s="11">
        <f t="shared" si="1"/>
        <v>3.9523153537858687E-2</v>
      </c>
      <c r="G36" s="21">
        <v>10574</v>
      </c>
      <c r="H36" s="11">
        <f t="shared" si="2"/>
        <v>4.1785514723723218E-3</v>
      </c>
    </row>
    <row r="37" spans="1:8" x14ac:dyDescent="0.45">
      <c r="A37" s="12" t="s">
        <v>40</v>
      </c>
      <c r="B37" s="20">
        <v>8839511</v>
      </c>
      <c r="C37" s="21">
        <v>2929656</v>
      </c>
      <c r="D37" s="11">
        <f t="shared" si="0"/>
        <v>0.33142738325683402</v>
      </c>
      <c r="E37" s="21">
        <v>322413</v>
      </c>
      <c r="F37" s="11">
        <f t="shared" si="1"/>
        <v>3.6474076450609086E-2</v>
      </c>
      <c r="G37" s="21">
        <v>45007</v>
      </c>
      <c r="H37" s="11">
        <f t="shared" si="2"/>
        <v>5.0915712418933582E-3</v>
      </c>
    </row>
    <row r="38" spans="1:8" x14ac:dyDescent="0.45">
      <c r="A38" s="12" t="s">
        <v>41</v>
      </c>
      <c r="B38" s="20">
        <v>5523625</v>
      </c>
      <c r="C38" s="21">
        <v>2027129</v>
      </c>
      <c r="D38" s="11">
        <f t="shared" si="0"/>
        <v>0.36699250944805267</v>
      </c>
      <c r="E38" s="21">
        <v>219221</v>
      </c>
      <c r="F38" s="11">
        <f t="shared" si="1"/>
        <v>3.9687886125506347E-2</v>
      </c>
      <c r="G38" s="21">
        <v>28541</v>
      </c>
      <c r="H38" s="11">
        <f t="shared" si="2"/>
        <v>5.1670777795378943E-3</v>
      </c>
    </row>
    <row r="39" spans="1:8" x14ac:dyDescent="0.45">
      <c r="A39" s="12" t="s">
        <v>42</v>
      </c>
      <c r="B39" s="20">
        <v>1344738.9999999998</v>
      </c>
      <c r="C39" s="21">
        <v>541091</v>
      </c>
      <c r="D39" s="11">
        <f t="shared" si="0"/>
        <v>0.40237622319275346</v>
      </c>
      <c r="E39" s="21">
        <v>60092</v>
      </c>
      <c r="F39" s="11">
        <f t="shared" si="1"/>
        <v>4.4686738467464696E-2</v>
      </c>
      <c r="G39" s="21">
        <v>9048</v>
      </c>
      <c r="H39" s="11">
        <f t="shared" si="2"/>
        <v>6.7284432146312422E-3</v>
      </c>
    </row>
    <row r="40" spans="1:8" x14ac:dyDescent="0.45">
      <c r="A40" s="12" t="s">
        <v>43</v>
      </c>
      <c r="B40" s="20">
        <v>944432</v>
      </c>
      <c r="C40" s="21">
        <v>405098</v>
      </c>
      <c r="D40" s="11">
        <f t="shared" si="0"/>
        <v>0.42893294593999354</v>
      </c>
      <c r="E40" s="21">
        <v>36632</v>
      </c>
      <c r="F40" s="11">
        <f t="shared" si="1"/>
        <v>3.8787334609585444E-2</v>
      </c>
      <c r="G40" s="21">
        <v>5683</v>
      </c>
      <c r="H40" s="11">
        <f t="shared" si="2"/>
        <v>6.0173734053907534E-3</v>
      </c>
    </row>
    <row r="41" spans="1:8" x14ac:dyDescent="0.45">
      <c r="A41" s="12" t="s">
        <v>44</v>
      </c>
      <c r="B41" s="20">
        <v>556788</v>
      </c>
      <c r="C41" s="21">
        <v>220774</v>
      </c>
      <c r="D41" s="11">
        <f t="shared" si="0"/>
        <v>0.39651357428680217</v>
      </c>
      <c r="E41" s="21">
        <v>22683</v>
      </c>
      <c r="F41" s="11">
        <f t="shared" si="1"/>
        <v>4.0739024547942843E-2</v>
      </c>
      <c r="G41" s="21">
        <v>2794</v>
      </c>
      <c r="H41" s="11">
        <f t="shared" si="2"/>
        <v>5.0180679181304191E-3</v>
      </c>
    </row>
    <row r="42" spans="1:8" x14ac:dyDescent="0.45">
      <c r="A42" s="12" t="s">
        <v>45</v>
      </c>
      <c r="B42" s="20">
        <v>672814.99999999988</v>
      </c>
      <c r="C42" s="21">
        <v>253707</v>
      </c>
      <c r="D42" s="11">
        <f t="shared" si="0"/>
        <v>0.37708285338466002</v>
      </c>
      <c r="E42" s="21">
        <v>31015</v>
      </c>
      <c r="F42" s="11">
        <f t="shared" si="1"/>
        <v>4.6097367032542386E-2</v>
      </c>
      <c r="G42" s="21">
        <v>4916</v>
      </c>
      <c r="H42" s="11">
        <f t="shared" si="2"/>
        <v>7.3066147455095399E-3</v>
      </c>
    </row>
    <row r="43" spans="1:8" x14ac:dyDescent="0.45">
      <c r="A43" s="12" t="s">
        <v>46</v>
      </c>
      <c r="B43" s="20">
        <v>1893791</v>
      </c>
      <c r="C43" s="21">
        <v>747219</v>
      </c>
      <c r="D43" s="11">
        <f t="shared" si="0"/>
        <v>0.39456254676466412</v>
      </c>
      <c r="E43" s="21">
        <v>63466</v>
      </c>
      <c r="F43" s="11">
        <f t="shared" si="1"/>
        <v>3.3512673785016406E-2</v>
      </c>
      <c r="G43" s="21">
        <v>9672</v>
      </c>
      <c r="H43" s="11">
        <f t="shared" si="2"/>
        <v>5.1072161606006156E-3</v>
      </c>
    </row>
    <row r="44" spans="1:8" x14ac:dyDescent="0.45">
      <c r="A44" s="12" t="s">
        <v>47</v>
      </c>
      <c r="B44" s="20">
        <v>2812432.9999999995</v>
      </c>
      <c r="C44" s="21">
        <v>1091561</v>
      </c>
      <c r="D44" s="11">
        <f t="shared" si="0"/>
        <v>0.38811982365446579</v>
      </c>
      <c r="E44" s="21">
        <v>102130</v>
      </c>
      <c r="F44" s="11">
        <f t="shared" si="1"/>
        <v>3.6313753963205526E-2</v>
      </c>
      <c r="G44" s="21">
        <v>13252</v>
      </c>
      <c r="H44" s="11">
        <f t="shared" si="2"/>
        <v>4.7119344709722873E-3</v>
      </c>
    </row>
    <row r="45" spans="1:8" x14ac:dyDescent="0.45">
      <c r="A45" s="12" t="s">
        <v>48</v>
      </c>
      <c r="B45" s="20">
        <v>1356110</v>
      </c>
      <c r="C45" s="21">
        <v>620084</v>
      </c>
      <c r="D45" s="11">
        <f t="shared" si="0"/>
        <v>0.45725199283243984</v>
      </c>
      <c r="E45" s="21">
        <v>60546</v>
      </c>
      <c r="F45" s="11">
        <f t="shared" si="1"/>
        <v>4.4646820685637599E-2</v>
      </c>
      <c r="G45" s="21">
        <v>9520</v>
      </c>
      <c r="H45" s="11">
        <f t="shared" si="2"/>
        <v>7.0200794920766011E-3</v>
      </c>
    </row>
    <row r="46" spans="1:8" x14ac:dyDescent="0.45">
      <c r="A46" s="12" t="s">
        <v>49</v>
      </c>
      <c r="B46" s="20">
        <v>734949</v>
      </c>
      <c r="C46" s="21">
        <v>311094</v>
      </c>
      <c r="D46" s="11">
        <f t="shared" si="0"/>
        <v>0.4232865137580975</v>
      </c>
      <c r="E46" s="21">
        <v>35242</v>
      </c>
      <c r="F46" s="11">
        <f t="shared" si="1"/>
        <v>4.7951626575449456E-2</v>
      </c>
      <c r="G46" s="21">
        <v>6047</v>
      </c>
      <c r="H46" s="11">
        <f t="shared" si="2"/>
        <v>8.2277817916617344E-3</v>
      </c>
    </row>
    <row r="47" spans="1:8" x14ac:dyDescent="0.45">
      <c r="A47" s="12" t="s">
        <v>50</v>
      </c>
      <c r="B47" s="20">
        <v>973896</v>
      </c>
      <c r="C47" s="21">
        <v>330551</v>
      </c>
      <c r="D47" s="11">
        <f t="shared" si="0"/>
        <v>0.33941098433508299</v>
      </c>
      <c r="E47" s="21">
        <v>22198</v>
      </c>
      <c r="F47" s="11">
        <f t="shared" si="1"/>
        <v>2.2792988163007139E-2</v>
      </c>
      <c r="G47" s="21">
        <v>2981</v>
      </c>
      <c r="H47" s="11">
        <f t="shared" si="2"/>
        <v>3.0609017800668653E-3</v>
      </c>
    </row>
    <row r="48" spans="1:8" x14ac:dyDescent="0.45">
      <c r="A48" s="12" t="s">
        <v>51</v>
      </c>
      <c r="B48" s="20">
        <v>1356219</v>
      </c>
      <c r="C48" s="21">
        <v>525561</v>
      </c>
      <c r="D48" s="11">
        <f t="shared" si="0"/>
        <v>0.38751927232991135</v>
      </c>
      <c r="E48" s="21">
        <v>45804</v>
      </c>
      <c r="F48" s="11">
        <f t="shared" si="1"/>
        <v>3.3773306523503945E-2</v>
      </c>
      <c r="G48" s="21">
        <v>3236</v>
      </c>
      <c r="H48" s="11">
        <f t="shared" si="2"/>
        <v>2.3860453215889172E-3</v>
      </c>
    </row>
    <row r="49" spans="1:8" x14ac:dyDescent="0.45">
      <c r="A49" s="12" t="s">
        <v>52</v>
      </c>
      <c r="B49" s="20">
        <v>701167</v>
      </c>
      <c r="C49" s="21">
        <v>277738</v>
      </c>
      <c r="D49" s="11">
        <f t="shared" si="0"/>
        <v>0.39610820246817091</v>
      </c>
      <c r="E49" s="21">
        <v>26802</v>
      </c>
      <c r="F49" s="11">
        <f t="shared" si="1"/>
        <v>3.8224845151012529E-2</v>
      </c>
      <c r="G49" s="21">
        <v>3272</v>
      </c>
      <c r="H49" s="11">
        <f t="shared" si="2"/>
        <v>4.6665059821697254E-3</v>
      </c>
    </row>
    <row r="50" spans="1:8" x14ac:dyDescent="0.45">
      <c r="A50" s="12" t="s">
        <v>53</v>
      </c>
      <c r="B50" s="20">
        <v>5124170</v>
      </c>
      <c r="C50" s="21">
        <v>1908833</v>
      </c>
      <c r="D50" s="11">
        <f t="shared" si="0"/>
        <v>0.37251554885962018</v>
      </c>
      <c r="E50" s="21">
        <v>213295</v>
      </c>
      <c r="F50" s="11">
        <f t="shared" si="1"/>
        <v>4.1625277849876172E-2</v>
      </c>
      <c r="G50" s="21">
        <v>24972</v>
      </c>
      <c r="H50" s="11">
        <f t="shared" si="2"/>
        <v>4.8733746148156678E-3</v>
      </c>
    </row>
    <row r="51" spans="1:8" x14ac:dyDescent="0.45">
      <c r="A51" s="12" t="s">
        <v>54</v>
      </c>
      <c r="B51" s="20">
        <v>818222</v>
      </c>
      <c r="C51" s="21">
        <v>345364</v>
      </c>
      <c r="D51" s="11">
        <f t="shared" si="0"/>
        <v>0.42209082620609079</v>
      </c>
      <c r="E51" s="21">
        <v>27280</v>
      </c>
      <c r="F51" s="11">
        <f t="shared" si="1"/>
        <v>3.334058482905617E-2</v>
      </c>
      <c r="G51" s="21">
        <v>3836</v>
      </c>
      <c r="H51" s="11">
        <f t="shared" si="2"/>
        <v>4.6882142010359045E-3</v>
      </c>
    </row>
    <row r="52" spans="1:8" x14ac:dyDescent="0.45">
      <c r="A52" s="12" t="s">
        <v>55</v>
      </c>
      <c r="B52" s="20">
        <v>1335937.9999999998</v>
      </c>
      <c r="C52" s="21">
        <v>561164</v>
      </c>
      <c r="D52" s="11">
        <f t="shared" si="0"/>
        <v>0.42005242758271721</v>
      </c>
      <c r="E52" s="21">
        <v>59729</v>
      </c>
      <c r="F52" s="11">
        <f t="shared" si="1"/>
        <v>4.4709410167238305E-2</v>
      </c>
      <c r="G52" s="21">
        <v>7145</v>
      </c>
      <c r="H52" s="11">
        <f t="shared" si="2"/>
        <v>5.3483020918635455E-3</v>
      </c>
    </row>
    <row r="53" spans="1:8" x14ac:dyDescent="0.45">
      <c r="A53" s="12" t="s">
        <v>56</v>
      </c>
      <c r="B53" s="20">
        <v>1758645</v>
      </c>
      <c r="C53" s="21">
        <v>744472</v>
      </c>
      <c r="D53" s="11">
        <f t="shared" si="0"/>
        <v>0.42332136389095015</v>
      </c>
      <c r="E53" s="21">
        <v>88046</v>
      </c>
      <c r="F53" s="11">
        <f t="shared" si="1"/>
        <v>5.0064680478436527E-2</v>
      </c>
      <c r="G53" s="21">
        <v>13396</v>
      </c>
      <c r="H53" s="11">
        <f t="shared" si="2"/>
        <v>7.617228036357537E-3</v>
      </c>
    </row>
    <row r="54" spans="1:8" x14ac:dyDescent="0.45">
      <c r="A54" s="12" t="s">
        <v>57</v>
      </c>
      <c r="B54" s="20">
        <v>1141741</v>
      </c>
      <c r="C54" s="21">
        <v>438645</v>
      </c>
      <c r="D54" s="11">
        <f t="shared" si="0"/>
        <v>0.38418958415262305</v>
      </c>
      <c r="E54" s="21">
        <v>40501</v>
      </c>
      <c r="F54" s="11">
        <f t="shared" si="1"/>
        <v>3.5473018837021704E-2</v>
      </c>
      <c r="G54" s="21">
        <v>6568</v>
      </c>
      <c r="H54" s="11">
        <f t="shared" si="2"/>
        <v>5.7526181507014289E-3</v>
      </c>
    </row>
    <row r="55" spans="1:8" x14ac:dyDescent="0.45">
      <c r="A55" s="12" t="s">
        <v>58</v>
      </c>
      <c r="B55" s="20">
        <v>1087241</v>
      </c>
      <c r="C55" s="21">
        <v>406180</v>
      </c>
      <c r="D55" s="11">
        <f t="shared" si="0"/>
        <v>0.37358782459454709</v>
      </c>
      <c r="E55" s="21">
        <v>42590</v>
      </c>
      <c r="F55" s="11">
        <f t="shared" si="1"/>
        <v>3.9172547760800043E-2</v>
      </c>
      <c r="G55" s="21">
        <v>7088</v>
      </c>
      <c r="H55" s="11">
        <f t="shared" si="2"/>
        <v>6.5192537809004624E-3</v>
      </c>
    </row>
    <row r="56" spans="1:8" x14ac:dyDescent="0.45">
      <c r="A56" s="12" t="s">
        <v>59</v>
      </c>
      <c r="B56" s="20">
        <v>1617517</v>
      </c>
      <c r="C56" s="21">
        <v>634316</v>
      </c>
      <c r="D56" s="11">
        <f t="shared" si="0"/>
        <v>0.39215414737526716</v>
      </c>
      <c r="E56" s="21">
        <v>61767</v>
      </c>
      <c r="F56" s="11">
        <f t="shared" si="1"/>
        <v>3.8186306542682395E-2</v>
      </c>
      <c r="G56" s="21">
        <v>10965</v>
      </c>
      <c r="H56" s="11">
        <f t="shared" si="2"/>
        <v>6.7789086606199504E-3</v>
      </c>
    </row>
    <row r="57" spans="1:8" x14ac:dyDescent="0.45">
      <c r="A57" s="12" t="s">
        <v>60</v>
      </c>
      <c r="B57" s="20">
        <v>1485118</v>
      </c>
      <c r="C57" s="21">
        <v>417872</v>
      </c>
      <c r="D57" s="11">
        <f t="shared" si="0"/>
        <v>0.28137292794242613</v>
      </c>
      <c r="E57" s="21">
        <v>39953</v>
      </c>
      <c r="F57" s="11">
        <f t="shared" si="1"/>
        <v>2.6902239418012574E-2</v>
      </c>
      <c r="G57" s="21">
        <v>5250</v>
      </c>
      <c r="H57" s="11">
        <f t="shared" si="2"/>
        <v>3.5350726339590526E-3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（3月25日公表時点）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72" t="str">
        <f>'進捗状況 (都道府県別)'!E5</f>
        <v>直近1週間</v>
      </c>
      <c r="F5" s="73"/>
      <c r="G5" s="83">
        <f>'進捗状況 (都道府県別)'!G5:H5</f>
        <v>44644</v>
      </c>
      <c r="H5" s="84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9443217</v>
      </c>
      <c r="D10" s="11">
        <f>C10/$B10</f>
        <v>0.34277854118431461</v>
      </c>
      <c r="E10" s="21">
        <f>SUM(E11:E30)</f>
        <v>1129365</v>
      </c>
      <c r="F10" s="11">
        <f>E10/$B10</f>
        <v>4.0994725331910037E-2</v>
      </c>
      <c r="G10" s="21">
        <f>SUM(G11:G30)</f>
        <v>163503</v>
      </c>
      <c r="H10" s="11">
        <f>G10/$B10</f>
        <v>5.934981671951306E-3</v>
      </c>
    </row>
    <row r="11" spans="1:8" x14ac:dyDescent="0.45">
      <c r="A11" s="12" t="s">
        <v>70</v>
      </c>
      <c r="B11" s="20">
        <v>1961575</v>
      </c>
      <c r="C11" s="21">
        <v>621107</v>
      </c>
      <c r="D11" s="11">
        <f t="shared" ref="D11:D30" si="0">C11/$B11</f>
        <v>0.31663688617564967</v>
      </c>
      <c r="E11" s="21">
        <v>97120</v>
      </c>
      <c r="F11" s="11">
        <f t="shared" ref="F11:F30" si="1">E11/$B11</f>
        <v>4.9511234594649706E-2</v>
      </c>
      <c r="G11" s="21">
        <v>25402</v>
      </c>
      <c r="H11" s="11">
        <f t="shared" ref="H11:H30" si="2">G11/$B11</f>
        <v>1.2949797993958937E-2</v>
      </c>
    </row>
    <row r="12" spans="1:8" x14ac:dyDescent="0.45">
      <c r="A12" s="12" t="s">
        <v>71</v>
      </c>
      <c r="B12" s="20">
        <v>1065932</v>
      </c>
      <c r="C12" s="21">
        <v>399353</v>
      </c>
      <c r="D12" s="11">
        <f t="shared" si="0"/>
        <v>0.37465147870595872</v>
      </c>
      <c r="E12" s="21">
        <v>27963</v>
      </c>
      <c r="F12" s="11">
        <f t="shared" si="1"/>
        <v>2.6233380740985354E-2</v>
      </c>
      <c r="G12" s="21">
        <v>7060</v>
      </c>
      <c r="H12" s="11">
        <f t="shared" si="2"/>
        <v>6.6233118060063873E-3</v>
      </c>
    </row>
    <row r="13" spans="1:8" x14ac:dyDescent="0.45">
      <c r="A13" s="12" t="s">
        <v>72</v>
      </c>
      <c r="B13" s="20">
        <v>1324589</v>
      </c>
      <c r="C13" s="21">
        <v>446400</v>
      </c>
      <c r="D13" s="11">
        <f t="shared" si="0"/>
        <v>0.33701019712529701</v>
      </c>
      <c r="E13" s="21">
        <v>47613</v>
      </c>
      <c r="F13" s="11">
        <f t="shared" si="1"/>
        <v>3.594548950655637E-2</v>
      </c>
      <c r="G13" s="21">
        <v>7885</v>
      </c>
      <c r="H13" s="11">
        <f t="shared" si="2"/>
        <v>5.9527898842584382E-3</v>
      </c>
    </row>
    <row r="14" spans="1:8" x14ac:dyDescent="0.45">
      <c r="A14" s="12" t="s">
        <v>73</v>
      </c>
      <c r="B14" s="20">
        <v>974726</v>
      </c>
      <c r="C14" s="21">
        <v>378686</v>
      </c>
      <c r="D14" s="11">
        <f t="shared" si="0"/>
        <v>0.38850507732429423</v>
      </c>
      <c r="E14" s="21">
        <v>34975</v>
      </c>
      <c r="F14" s="11">
        <f t="shared" si="1"/>
        <v>3.5881878599729564E-2</v>
      </c>
      <c r="G14" s="21">
        <v>4674</v>
      </c>
      <c r="H14" s="11">
        <f t="shared" si="2"/>
        <v>4.7951937262369114E-3</v>
      </c>
    </row>
    <row r="15" spans="1:8" x14ac:dyDescent="0.45">
      <c r="A15" s="12" t="s">
        <v>74</v>
      </c>
      <c r="B15" s="20">
        <v>3759920</v>
      </c>
      <c r="C15" s="21">
        <v>1210021</v>
      </c>
      <c r="D15" s="11">
        <f t="shared" si="0"/>
        <v>0.32182094299878722</v>
      </c>
      <c r="E15" s="21">
        <v>211604</v>
      </c>
      <c r="F15" s="11">
        <f t="shared" si="1"/>
        <v>5.627885699695738E-2</v>
      </c>
      <c r="G15" s="21">
        <v>29513</v>
      </c>
      <c r="H15" s="11">
        <f t="shared" si="2"/>
        <v>7.8493691355135224E-3</v>
      </c>
    </row>
    <row r="16" spans="1:8" x14ac:dyDescent="0.45">
      <c r="A16" s="12" t="s">
        <v>75</v>
      </c>
      <c r="B16" s="20">
        <v>1521562.0000000002</v>
      </c>
      <c r="C16" s="21">
        <v>519362</v>
      </c>
      <c r="D16" s="11">
        <f t="shared" si="0"/>
        <v>0.34133475993748524</v>
      </c>
      <c r="E16" s="21">
        <v>64469</v>
      </c>
      <c r="F16" s="11">
        <f t="shared" si="1"/>
        <v>4.2370274757124578E-2</v>
      </c>
      <c r="G16" s="21">
        <v>9120</v>
      </c>
      <c r="H16" s="11">
        <f t="shared" si="2"/>
        <v>5.993840540181733E-3</v>
      </c>
    </row>
    <row r="17" spans="1:8" x14ac:dyDescent="0.45">
      <c r="A17" s="12" t="s">
        <v>76</v>
      </c>
      <c r="B17" s="20">
        <v>718601</v>
      </c>
      <c r="C17" s="21">
        <v>290007</v>
      </c>
      <c r="D17" s="11">
        <f t="shared" si="0"/>
        <v>0.40357166216022522</v>
      </c>
      <c r="E17" s="21">
        <v>29013</v>
      </c>
      <c r="F17" s="11">
        <f t="shared" si="1"/>
        <v>4.0374282807844684E-2</v>
      </c>
      <c r="G17" s="21">
        <v>3563</v>
      </c>
      <c r="H17" s="11">
        <f t="shared" si="2"/>
        <v>4.9582452571037333E-3</v>
      </c>
    </row>
    <row r="18" spans="1:8" x14ac:dyDescent="0.45">
      <c r="A18" s="12" t="s">
        <v>77</v>
      </c>
      <c r="B18" s="20">
        <v>784774</v>
      </c>
      <c r="C18" s="21">
        <v>294647</v>
      </c>
      <c r="D18" s="11">
        <f t="shared" si="0"/>
        <v>0.3754545894741671</v>
      </c>
      <c r="E18" s="21">
        <v>38544</v>
      </c>
      <c r="F18" s="11">
        <f t="shared" si="1"/>
        <v>4.9114776993121584E-2</v>
      </c>
      <c r="G18" s="21">
        <v>4352</v>
      </c>
      <c r="H18" s="11">
        <f t="shared" si="2"/>
        <v>5.5455455965666553E-3</v>
      </c>
    </row>
    <row r="19" spans="1:8" x14ac:dyDescent="0.45">
      <c r="A19" s="12" t="s">
        <v>78</v>
      </c>
      <c r="B19" s="20">
        <v>694295.99999999988</v>
      </c>
      <c r="C19" s="21">
        <v>212213</v>
      </c>
      <c r="D19" s="11">
        <f t="shared" si="0"/>
        <v>0.30565205618352986</v>
      </c>
      <c r="E19" s="21">
        <v>31084</v>
      </c>
      <c r="F19" s="11">
        <f t="shared" si="1"/>
        <v>4.4770530148524557E-2</v>
      </c>
      <c r="G19" s="21">
        <v>4801</v>
      </c>
      <c r="H19" s="11">
        <f t="shared" si="2"/>
        <v>6.9149181329000902E-3</v>
      </c>
    </row>
    <row r="20" spans="1:8" x14ac:dyDescent="0.45">
      <c r="A20" s="12" t="s">
        <v>79</v>
      </c>
      <c r="B20" s="20">
        <v>799966</v>
      </c>
      <c r="C20" s="21">
        <v>317923</v>
      </c>
      <c r="D20" s="11">
        <f t="shared" si="0"/>
        <v>0.39742064037721603</v>
      </c>
      <c r="E20" s="21">
        <v>33913</v>
      </c>
      <c r="F20" s="11">
        <f t="shared" si="1"/>
        <v>4.2393051704697447E-2</v>
      </c>
      <c r="G20" s="21">
        <v>4183</v>
      </c>
      <c r="H20" s="11">
        <f t="shared" si="2"/>
        <v>5.2289722313198315E-3</v>
      </c>
    </row>
    <row r="21" spans="1:8" x14ac:dyDescent="0.45">
      <c r="A21" s="12" t="s">
        <v>80</v>
      </c>
      <c r="B21" s="20">
        <v>2300944</v>
      </c>
      <c r="C21" s="21">
        <v>785943</v>
      </c>
      <c r="D21" s="11">
        <f t="shared" si="0"/>
        <v>0.34157415391248114</v>
      </c>
      <c r="E21" s="21">
        <v>92645</v>
      </c>
      <c r="F21" s="11">
        <f t="shared" si="1"/>
        <v>4.0263909073840996E-2</v>
      </c>
      <c r="G21" s="21">
        <v>11321</v>
      </c>
      <c r="H21" s="11">
        <f t="shared" si="2"/>
        <v>4.9201545104965612E-3</v>
      </c>
    </row>
    <row r="22" spans="1:8" x14ac:dyDescent="0.45">
      <c r="A22" s="12" t="s">
        <v>81</v>
      </c>
      <c r="B22" s="20">
        <v>1400720</v>
      </c>
      <c r="C22" s="21">
        <v>488035</v>
      </c>
      <c r="D22" s="11">
        <f t="shared" si="0"/>
        <v>0.34841724256096862</v>
      </c>
      <c r="E22" s="21">
        <v>54319</v>
      </c>
      <c r="F22" s="11">
        <f t="shared" si="1"/>
        <v>3.8779342052658636E-2</v>
      </c>
      <c r="G22" s="21">
        <v>5942</v>
      </c>
      <c r="H22" s="11">
        <f t="shared" si="2"/>
        <v>4.2421040607687477E-3</v>
      </c>
    </row>
    <row r="23" spans="1:8" x14ac:dyDescent="0.45">
      <c r="A23" s="12" t="s">
        <v>82</v>
      </c>
      <c r="B23" s="20">
        <v>2739963</v>
      </c>
      <c r="C23" s="21">
        <v>759651</v>
      </c>
      <c r="D23" s="11">
        <f t="shared" si="0"/>
        <v>0.27724863437936936</v>
      </c>
      <c r="E23" s="21">
        <v>87367</v>
      </c>
      <c r="F23" s="11">
        <f t="shared" si="1"/>
        <v>3.1886197003390189E-2</v>
      </c>
      <c r="G23" s="21">
        <v>15947</v>
      </c>
      <c r="H23" s="11">
        <f t="shared" si="2"/>
        <v>5.8201515859885701E-3</v>
      </c>
    </row>
    <row r="24" spans="1:8" x14ac:dyDescent="0.45">
      <c r="A24" s="12" t="s">
        <v>83</v>
      </c>
      <c r="B24" s="20">
        <v>831479.00000000012</v>
      </c>
      <c r="C24" s="21">
        <v>312958</v>
      </c>
      <c r="D24" s="11">
        <f t="shared" si="0"/>
        <v>0.37638713665648799</v>
      </c>
      <c r="E24" s="21">
        <v>30724</v>
      </c>
      <c r="F24" s="11">
        <f t="shared" si="1"/>
        <v>3.6951023417308188E-2</v>
      </c>
      <c r="G24" s="21">
        <v>3976</v>
      </c>
      <c r="H24" s="11">
        <f t="shared" si="2"/>
        <v>4.7818405515954098E-3</v>
      </c>
    </row>
    <row r="25" spans="1:8" x14ac:dyDescent="0.45">
      <c r="A25" s="12" t="s">
        <v>84</v>
      </c>
      <c r="B25" s="20">
        <v>1526835</v>
      </c>
      <c r="C25" s="21">
        <v>542237</v>
      </c>
      <c r="D25" s="11">
        <f t="shared" si="0"/>
        <v>0.35513791601581046</v>
      </c>
      <c r="E25" s="21">
        <v>50178</v>
      </c>
      <c r="F25" s="11">
        <f t="shared" si="1"/>
        <v>3.2864061932035879E-2</v>
      </c>
      <c r="G25" s="21">
        <v>5518</v>
      </c>
      <c r="H25" s="11">
        <f t="shared" si="2"/>
        <v>3.6140119921275055E-3</v>
      </c>
    </row>
    <row r="26" spans="1:8" x14ac:dyDescent="0.45">
      <c r="A26" s="12" t="s">
        <v>85</v>
      </c>
      <c r="B26" s="20">
        <v>708155</v>
      </c>
      <c r="C26" s="21">
        <v>272658</v>
      </c>
      <c r="D26" s="11">
        <f t="shared" si="0"/>
        <v>0.38502587710317654</v>
      </c>
      <c r="E26" s="21">
        <v>17902</v>
      </c>
      <c r="F26" s="11">
        <f t="shared" si="1"/>
        <v>2.5279776320155899E-2</v>
      </c>
      <c r="G26" s="21">
        <v>2247</v>
      </c>
      <c r="H26" s="11">
        <f t="shared" si="2"/>
        <v>3.1730341521277123E-3</v>
      </c>
    </row>
    <row r="27" spans="1:8" x14ac:dyDescent="0.45">
      <c r="A27" s="12" t="s">
        <v>86</v>
      </c>
      <c r="B27" s="20">
        <v>1194817</v>
      </c>
      <c r="C27" s="21">
        <v>414506</v>
      </c>
      <c r="D27" s="11">
        <f t="shared" si="0"/>
        <v>0.34692007227885108</v>
      </c>
      <c r="E27" s="21">
        <v>40591</v>
      </c>
      <c r="F27" s="11">
        <f t="shared" si="1"/>
        <v>3.3972566510185244E-2</v>
      </c>
      <c r="G27" s="21">
        <v>5026</v>
      </c>
      <c r="H27" s="11">
        <f t="shared" si="2"/>
        <v>4.2065019161930239E-3</v>
      </c>
    </row>
    <row r="28" spans="1:8" x14ac:dyDescent="0.45">
      <c r="A28" s="12" t="s">
        <v>87</v>
      </c>
      <c r="B28" s="20">
        <v>944709</v>
      </c>
      <c r="C28" s="21">
        <v>341110</v>
      </c>
      <c r="D28" s="11">
        <f t="shared" si="0"/>
        <v>0.36107415087608991</v>
      </c>
      <c r="E28" s="21">
        <v>42235</v>
      </c>
      <c r="F28" s="11">
        <f t="shared" si="1"/>
        <v>4.4706888576270573E-2</v>
      </c>
      <c r="G28" s="21">
        <v>231</v>
      </c>
      <c r="H28" s="11">
        <f t="shared" si="2"/>
        <v>2.4451974099960939E-4</v>
      </c>
    </row>
    <row r="29" spans="1:8" x14ac:dyDescent="0.45">
      <c r="A29" s="12" t="s">
        <v>88</v>
      </c>
      <c r="B29" s="20">
        <v>1562767</v>
      </c>
      <c r="C29" s="21">
        <v>552950</v>
      </c>
      <c r="D29" s="11">
        <f t="shared" si="0"/>
        <v>0.35382753795031507</v>
      </c>
      <c r="E29" s="21">
        <v>62054</v>
      </c>
      <c r="F29" s="11">
        <f t="shared" si="1"/>
        <v>3.9707774735453207E-2</v>
      </c>
      <c r="G29" s="21">
        <v>8093</v>
      </c>
      <c r="H29" s="11">
        <f t="shared" si="2"/>
        <v>5.1786350748384115E-3</v>
      </c>
    </row>
    <row r="30" spans="1:8" x14ac:dyDescent="0.45">
      <c r="A30" s="12" t="s">
        <v>89</v>
      </c>
      <c r="B30" s="20">
        <v>732702</v>
      </c>
      <c r="C30" s="21">
        <v>283450</v>
      </c>
      <c r="D30" s="11">
        <f t="shared" si="0"/>
        <v>0.38685577492623197</v>
      </c>
      <c r="E30" s="21">
        <v>35052</v>
      </c>
      <c r="F30" s="11">
        <f t="shared" si="1"/>
        <v>4.7839367164276884E-2</v>
      </c>
      <c r="G30" s="21">
        <v>4649</v>
      </c>
      <c r="H30" s="11">
        <f t="shared" si="2"/>
        <v>6.345007929553898E-3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72" t="str">
        <f>E5</f>
        <v>直近1週間</v>
      </c>
      <c r="F34" s="73"/>
      <c r="G34" s="72">
        <f>'進捗状況 (都道府県別)'!G5:H5</f>
        <v>44644</v>
      </c>
      <c r="H34" s="73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3655502</v>
      </c>
      <c r="D39" s="11">
        <f>C39/$B39</f>
        <v>0.38186488059925855</v>
      </c>
      <c r="E39" s="21">
        <v>449298</v>
      </c>
      <c r="F39" s="11">
        <f>E39/$B39</f>
        <v>4.6935038504557151E-2</v>
      </c>
      <c r="G39" s="21">
        <v>57808</v>
      </c>
      <c r="H39" s="11">
        <f>G39/$B39</f>
        <v>6.0387998741847047E-3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（3月25日公表時点）</v>
      </c>
    </row>
    <row r="3" spans="1:14" x14ac:dyDescent="0.45">
      <c r="A3" s="86" t="s">
        <v>3</v>
      </c>
      <c r="B3" s="93" t="s">
        <v>95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4" x14ac:dyDescent="0.45">
      <c r="A4" s="87"/>
      <c r="B4" s="87"/>
      <c r="C4" s="89" t="s">
        <v>96</v>
      </c>
      <c r="D4" s="90"/>
      <c r="E4" s="89" t="s">
        <v>97</v>
      </c>
      <c r="F4" s="90"/>
      <c r="G4" s="89" t="s">
        <v>98</v>
      </c>
      <c r="H4" s="96"/>
      <c r="I4" s="96"/>
      <c r="J4" s="96"/>
      <c r="K4" s="96"/>
      <c r="L4" s="90"/>
    </row>
    <row r="5" spans="1:14" x14ac:dyDescent="0.45">
      <c r="A5" s="87"/>
      <c r="B5" s="87"/>
      <c r="C5" s="91"/>
      <c r="D5" s="92"/>
      <c r="E5" s="91"/>
      <c r="F5" s="92"/>
      <c r="G5" s="91"/>
      <c r="H5" s="92"/>
      <c r="I5" s="27" t="s">
        <v>99</v>
      </c>
      <c r="J5" s="27" t="s">
        <v>100</v>
      </c>
      <c r="K5" s="28" t="s">
        <v>101</v>
      </c>
      <c r="L5" s="61" t="s">
        <v>102</v>
      </c>
    </row>
    <row r="6" spans="1:14" x14ac:dyDescent="0.45">
      <c r="A6" s="88"/>
      <c r="B6" s="88"/>
      <c r="C6" s="29" t="s">
        <v>9</v>
      </c>
      <c r="D6" s="29" t="s">
        <v>103</v>
      </c>
      <c r="E6" s="29" t="s">
        <v>9</v>
      </c>
      <c r="F6" s="29" t="s">
        <v>103</v>
      </c>
      <c r="G6" s="29" t="s">
        <v>9</v>
      </c>
      <c r="H6" s="29" t="s">
        <v>103</v>
      </c>
      <c r="I6" s="97" t="s">
        <v>9</v>
      </c>
      <c r="J6" s="98"/>
      <c r="K6" s="98"/>
      <c r="L6" s="99"/>
      <c r="N6" s="30" t="s">
        <v>104</v>
      </c>
    </row>
    <row r="7" spans="1:14" x14ac:dyDescent="0.45">
      <c r="A7" s="31" t="s">
        <v>13</v>
      </c>
      <c r="B7" s="32">
        <f>C7+E7+G7</f>
        <v>249954818</v>
      </c>
      <c r="C7" s="32">
        <f t="shared" ref="C7:J7" si="0">SUM(C8:C54)</f>
        <v>102210775</v>
      </c>
      <c r="D7" s="33">
        <f t="shared" ref="D7:D54" si="1">C7/N7</f>
        <v>0.80706506236624775</v>
      </c>
      <c r="E7" s="32">
        <f t="shared" si="0"/>
        <v>100464142</v>
      </c>
      <c r="F7" s="34">
        <f t="shared" ref="F7:F54" si="2">E7/N7</f>
        <v>0.79327349811017056</v>
      </c>
      <c r="G7" s="35">
        <f t="shared" si="0"/>
        <v>47279901</v>
      </c>
      <c r="H7" s="34">
        <f t="shared" ref="H7:H54" si="3">G7/N7</f>
        <v>0.37332616105528033</v>
      </c>
      <c r="I7" s="35">
        <f t="shared" si="0"/>
        <v>984326</v>
      </c>
      <c r="J7" s="35">
        <f t="shared" si="0"/>
        <v>4980604</v>
      </c>
      <c r="K7" s="35">
        <f>SUM(K8:K54)</f>
        <v>22652213</v>
      </c>
      <c r="L7" s="35">
        <f>SUM(L8:L54)</f>
        <v>18662758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10327316</v>
      </c>
      <c r="C8" s="37">
        <f>SUM(一般接種!D7+一般接種!G7+一般接種!J7+医療従事者等!C5)</f>
        <v>4253730</v>
      </c>
      <c r="D8" s="33">
        <f t="shared" si="1"/>
        <v>0.81386131680558094</v>
      </c>
      <c r="E8" s="37">
        <f>SUM(一般接種!E7+一般接種!H7+一般接種!K7+医療従事者等!D5)</f>
        <v>4178048</v>
      </c>
      <c r="F8" s="34">
        <f t="shared" si="2"/>
        <v>0.79938116593129416</v>
      </c>
      <c r="G8" s="32">
        <f>SUM(I8:L8)</f>
        <v>1895538</v>
      </c>
      <c r="H8" s="34">
        <f t="shared" si="3"/>
        <v>0.36267112692507925</v>
      </c>
      <c r="I8" s="38">
        <v>41351</v>
      </c>
      <c r="J8" s="38">
        <v>218492</v>
      </c>
      <c r="K8" s="38">
        <v>898485</v>
      </c>
      <c r="L8" s="38">
        <v>737210</v>
      </c>
      <c r="N8" s="1">
        <v>5226603</v>
      </c>
    </row>
    <row r="9" spans="1:14" x14ac:dyDescent="0.45">
      <c r="A9" s="36" t="s">
        <v>15</v>
      </c>
      <c r="B9" s="32">
        <f t="shared" si="4"/>
        <v>2575770</v>
      </c>
      <c r="C9" s="37">
        <f>SUM(一般接種!D8+一般接種!G8+一般接種!J8+医療従事者等!C6)</f>
        <v>1068213</v>
      </c>
      <c r="D9" s="33">
        <f t="shared" si="1"/>
        <v>0.84804722077777739</v>
      </c>
      <c r="E9" s="37">
        <f>SUM(一般接種!E8+一般接種!H8+一般接種!K8+医療従事者等!D6)</f>
        <v>1049990</v>
      </c>
      <c r="F9" s="34">
        <f t="shared" si="2"/>
        <v>0.83358010185651965</v>
      </c>
      <c r="G9" s="32">
        <f t="shared" ref="G9:G54" si="5">SUM(I9:L9)</f>
        <v>457567</v>
      </c>
      <c r="H9" s="34">
        <f t="shared" si="3"/>
        <v>0.36325940862882705</v>
      </c>
      <c r="I9" s="38">
        <v>10528</v>
      </c>
      <c r="J9" s="38">
        <v>42083</v>
      </c>
      <c r="K9" s="38">
        <v>222649</v>
      </c>
      <c r="L9" s="38">
        <v>182307</v>
      </c>
      <c r="N9" s="1">
        <v>1259615</v>
      </c>
    </row>
    <row r="10" spans="1:14" x14ac:dyDescent="0.45">
      <c r="A10" s="36" t="s">
        <v>16</v>
      </c>
      <c r="B10" s="32">
        <f t="shared" si="4"/>
        <v>2502096</v>
      </c>
      <c r="C10" s="37">
        <f>SUM(一般接種!D9+一般接種!G9+一般接種!J9+医療従事者等!C7)</f>
        <v>1033817</v>
      </c>
      <c r="D10" s="33">
        <f t="shared" si="1"/>
        <v>0.84681972734786293</v>
      </c>
      <c r="E10" s="37">
        <f>SUM(一般接種!E9+一般接種!H9+一般接種!K9+医療従事者等!D7)</f>
        <v>1015353</v>
      </c>
      <c r="F10" s="34">
        <f t="shared" si="2"/>
        <v>0.83169550377081691</v>
      </c>
      <c r="G10" s="32">
        <f t="shared" si="5"/>
        <v>452926</v>
      </c>
      <c r="H10" s="34">
        <f t="shared" si="3"/>
        <v>0.37100054635274726</v>
      </c>
      <c r="I10" s="38">
        <v>10186</v>
      </c>
      <c r="J10" s="38">
        <v>46259</v>
      </c>
      <c r="K10" s="38">
        <v>217842</v>
      </c>
      <c r="L10" s="38">
        <v>178639</v>
      </c>
      <c r="N10" s="1">
        <v>1220823</v>
      </c>
    </row>
    <row r="11" spans="1:14" x14ac:dyDescent="0.45">
      <c r="A11" s="36" t="s">
        <v>17</v>
      </c>
      <c r="B11" s="32">
        <f t="shared" si="4"/>
        <v>4611605</v>
      </c>
      <c r="C11" s="37">
        <f>SUM(一般接種!D10+一般接種!G10+一般接種!J10+医療従事者等!C8)</f>
        <v>1896519</v>
      </c>
      <c r="D11" s="33">
        <f t="shared" si="1"/>
        <v>0.83108156963070379</v>
      </c>
      <c r="E11" s="37">
        <f>SUM(一般接種!E10+一般接種!H10+一般接種!K10+医療従事者等!D8)</f>
        <v>1856064</v>
      </c>
      <c r="F11" s="34">
        <f t="shared" si="2"/>
        <v>0.81335361388683292</v>
      </c>
      <c r="G11" s="32">
        <f t="shared" si="5"/>
        <v>859022</v>
      </c>
      <c r="H11" s="34">
        <f t="shared" si="3"/>
        <v>0.37643564451888245</v>
      </c>
      <c r="I11" s="38">
        <v>17593</v>
      </c>
      <c r="J11" s="38">
        <v>114042</v>
      </c>
      <c r="K11" s="38">
        <v>450596</v>
      </c>
      <c r="L11" s="38">
        <v>276791</v>
      </c>
      <c r="N11" s="1">
        <v>2281989</v>
      </c>
    </row>
    <row r="12" spans="1:14" x14ac:dyDescent="0.45">
      <c r="A12" s="36" t="s">
        <v>18</v>
      </c>
      <c r="B12" s="32">
        <f t="shared" si="4"/>
        <v>1984413</v>
      </c>
      <c r="C12" s="37">
        <f>SUM(一般接種!D11+一般接種!G11+一般接種!J11+医療従事者等!C9)</f>
        <v>832934</v>
      </c>
      <c r="D12" s="33">
        <f t="shared" si="1"/>
        <v>0.85755615224320692</v>
      </c>
      <c r="E12" s="37">
        <f>SUM(一般接種!E11+一般接種!H11+一般接種!K11+医療従事者等!D9)</f>
        <v>819621</v>
      </c>
      <c r="F12" s="34">
        <f t="shared" si="2"/>
        <v>0.84384961000238856</v>
      </c>
      <c r="G12" s="32">
        <f t="shared" si="5"/>
        <v>331858</v>
      </c>
      <c r="H12" s="34">
        <f t="shared" si="3"/>
        <v>0.34166797077694772</v>
      </c>
      <c r="I12" s="38">
        <v>4859</v>
      </c>
      <c r="J12" s="38">
        <v>29139</v>
      </c>
      <c r="K12" s="38">
        <v>125479</v>
      </c>
      <c r="L12" s="38">
        <v>172381</v>
      </c>
      <c r="N12" s="1">
        <v>971288</v>
      </c>
    </row>
    <row r="13" spans="1:14" x14ac:dyDescent="0.45">
      <c r="A13" s="36" t="s">
        <v>19</v>
      </c>
      <c r="B13" s="32">
        <f t="shared" si="4"/>
        <v>2239037</v>
      </c>
      <c r="C13" s="37">
        <f>SUM(一般接種!D12+一般接種!G12+一般接種!J12+医療従事者等!C10)</f>
        <v>907892</v>
      </c>
      <c r="D13" s="33">
        <f t="shared" si="1"/>
        <v>0.84884466725631613</v>
      </c>
      <c r="E13" s="37">
        <f>SUM(一般接種!E12+一般接種!H12+一般接種!K12+医療従事者等!D10)</f>
        <v>892542</v>
      </c>
      <c r="F13" s="34">
        <f t="shared" si="2"/>
        <v>0.83449299806836819</v>
      </c>
      <c r="G13" s="32">
        <f t="shared" si="5"/>
        <v>438603</v>
      </c>
      <c r="H13" s="34">
        <f t="shared" si="3"/>
        <v>0.41007720917534468</v>
      </c>
      <c r="I13" s="38">
        <v>9619</v>
      </c>
      <c r="J13" s="38">
        <v>33831</v>
      </c>
      <c r="K13" s="38">
        <v>190539</v>
      </c>
      <c r="L13" s="38">
        <v>204614</v>
      </c>
      <c r="N13" s="1">
        <v>1069562</v>
      </c>
    </row>
    <row r="14" spans="1:14" x14ac:dyDescent="0.45">
      <c r="A14" s="36" t="s">
        <v>20</v>
      </c>
      <c r="B14" s="32">
        <f t="shared" si="4"/>
        <v>3825034</v>
      </c>
      <c r="C14" s="37">
        <f>SUM(一般接種!D13+一般接種!G13+一般接種!J13+医療従事者等!C11)</f>
        <v>1557636</v>
      </c>
      <c r="D14" s="33">
        <f t="shared" si="1"/>
        <v>0.83651269911426007</v>
      </c>
      <c r="E14" s="37">
        <f>SUM(一般接種!E13+一般接種!H13+一般接種!K13+医療従事者等!D11)</f>
        <v>1531812</v>
      </c>
      <c r="F14" s="34">
        <f t="shared" si="2"/>
        <v>0.82264418044755827</v>
      </c>
      <c r="G14" s="32">
        <f t="shared" si="5"/>
        <v>735586</v>
      </c>
      <c r="H14" s="34">
        <f t="shared" si="3"/>
        <v>0.39503904011634433</v>
      </c>
      <c r="I14" s="38">
        <v>18628</v>
      </c>
      <c r="J14" s="38">
        <v>71548</v>
      </c>
      <c r="K14" s="38">
        <v>338683</v>
      </c>
      <c r="L14" s="38">
        <v>306727</v>
      </c>
      <c r="N14" s="1">
        <v>1862059</v>
      </c>
    </row>
    <row r="15" spans="1:14" x14ac:dyDescent="0.45">
      <c r="A15" s="36" t="s">
        <v>21</v>
      </c>
      <c r="B15" s="32">
        <f t="shared" si="4"/>
        <v>5972612</v>
      </c>
      <c r="C15" s="37">
        <f>SUM(一般接種!D14+一般接種!G14+一般接種!J14+医療従事者等!C12)</f>
        <v>2426157</v>
      </c>
      <c r="D15" s="33">
        <f t="shared" si="1"/>
        <v>0.83439758569991485</v>
      </c>
      <c r="E15" s="37">
        <f>SUM(一般接種!E14+一般接種!H14+一般接種!K14+医療従事者等!D12)</f>
        <v>2384225</v>
      </c>
      <c r="F15" s="34">
        <f t="shared" si="2"/>
        <v>0.81997644165871353</v>
      </c>
      <c r="G15" s="32">
        <f t="shared" si="5"/>
        <v>1162230</v>
      </c>
      <c r="H15" s="34">
        <f t="shared" si="3"/>
        <v>0.39971110939152416</v>
      </c>
      <c r="I15" s="38">
        <v>20838</v>
      </c>
      <c r="J15" s="38">
        <v>134425</v>
      </c>
      <c r="K15" s="38">
        <v>547461</v>
      </c>
      <c r="L15" s="38">
        <v>459506</v>
      </c>
      <c r="N15" s="1">
        <v>2907675</v>
      </c>
    </row>
    <row r="16" spans="1:14" x14ac:dyDescent="0.45">
      <c r="A16" s="39" t="s">
        <v>22</v>
      </c>
      <c r="B16" s="32">
        <f t="shared" si="4"/>
        <v>3877572</v>
      </c>
      <c r="C16" s="37">
        <f>SUM(一般接種!D15+一般接種!G15+一般接種!J15+医療従事者等!C13)</f>
        <v>1599284</v>
      </c>
      <c r="D16" s="33">
        <f t="shared" si="1"/>
        <v>0.817880322245923</v>
      </c>
      <c r="E16" s="37">
        <f>SUM(一般接種!E15+一般接種!H15+一般接種!K15+医療従事者等!D13)</f>
        <v>1573056</v>
      </c>
      <c r="F16" s="34">
        <f t="shared" si="2"/>
        <v>0.8044672166987743</v>
      </c>
      <c r="G16" s="32">
        <f t="shared" si="5"/>
        <v>705232</v>
      </c>
      <c r="H16" s="34">
        <f t="shared" si="3"/>
        <v>0.36065850431701735</v>
      </c>
      <c r="I16" s="38">
        <v>14580</v>
      </c>
      <c r="J16" s="38">
        <v>69070</v>
      </c>
      <c r="K16" s="38">
        <v>360888</v>
      </c>
      <c r="L16" s="38">
        <v>260694</v>
      </c>
      <c r="N16" s="1">
        <v>1955401</v>
      </c>
    </row>
    <row r="17" spans="1:14" x14ac:dyDescent="0.45">
      <c r="A17" s="36" t="s">
        <v>23</v>
      </c>
      <c r="B17" s="32">
        <f t="shared" si="4"/>
        <v>3978265</v>
      </c>
      <c r="C17" s="37">
        <f>SUM(一般接種!D16+一般接種!G16+一般接種!J16+医療従事者等!C14)</f>
        <v>1590764</v>
      </c>
      <c r="D17" s="33">
        <f t="shared" si="1"/>
        <v>0.81240140319626009</v>
      </c>
      <c r="E17" s="37">
        <f>SUM(一般接種!E16+一般接種!H16+一般接種!K16+医療従事者等!D14)</f>
        <v>1561426</v>
      </c>
      <c r="F17" s="34">
        <f t="shared" si="2"/>
        <v>0.79741851926943508</v>
      </c>
      <c r="G17" s="32">
        <f t="shared" si="5"/>
        <v>826075</v>
      </c>
      <c r="H17" s="34">
        <f t="shared" si="3"/>
        <v>0.42187558251591722</v>
      </c>
      <c r="I17" s="38">
        <v>15939</v>
      </c>
      <c r="J17" s="38">
        <v>69732</v>
      </c>
      <c r="K17" s="38">
        <v>398996</v>
      </c>
      <c r="L17" s="38">
        <v>341408</v>
      </c>
      <c r="N17" s="1">
        <v>1958101</v>
      </c>
    </row>
    <row r="18" spans="1:14" x14ac:dyDescent="0.45">
      <c r="A18" s="36" t="s">
        <v>24</v>
      </c>
      <c r="B18" s="32">
        <f t="shared" si="4"/>
        <v>14562368</v>
      </c>
      <c r="C18" s="37">
        <f>SUM(一般接種!D17+一般接種!G17+一般接種!J17+医療従事者等!C15)</f>
        <v>6031506</v>
      </c>
      <c r="D18" s="33">
        <f t="shared" si="1"/>
        <v>0.81575195647055054</v>
      </c>
      <c r="E18" s="37">
        <f>SUM(一般接種!E17+一般接種!H17+一般接種!K17+医療従事者等!D15)</f>
        <v>5925151</v>
      </c>
      <c r="F18" s="34">
        <f t="shared" si="2"/>
        <v>0.80136760547588592</v>
      </c>
      <c r="G18" s="32">
        <f t="shared" si="5"/>
        <v>2605711</v>
      </c>
      <c r="H18" s="34">
        <f t="shared" si="3"/>
        <v>0.35241842522362321</v>
      </c>
      <c r="I18" s="38">
        <v>47053</v>
      </c>
      <c r="J18" s="38">
        <v>254448</v>
      </c>
      <c r="K18" s="38">
        <v>1283149</v>
      </c>
      <c r="L18" s="38">
        <v>1021061</v>
      </c>
      <c r="N18" s="1">
        <v>7393799</v>
      </c>
    </row>
    <row r="19" spans="1:14" x14ac:dyDescent="0.45">
      <c r="A19" s="36" t="s">
        <v>25</v>
      </c>
      <c r="B19" s="32">
        <f t="shared" si="4"/>
        <v>12490093</v>
      </c>
      <c r="C19" s="37">
        <f>SUM(一般接種!D18+一般接種!G18+一般接種!J18+医療従事者等!C16)</f>
        <v>5139998</v>
      </c>
      <c r="D19" s="33">
        <f t="shared" si="1"/>
        <v>0.81291883524184816</v>
      </c>
      <c r="E19" s="37">
        <f>SUM(一般接種!E18+一般接種!H18+一般接種!K18+医療従事者等!D16)</f>
        <v>5057231</v>
      </c>
      <c r="F19" s="34">
        <f t="shared" si="2"/>
        <v>0.79982878088064768</v>
      </c>
      <c r="G19" s="32">
        <f t="shared" si="5"/>
        <v>2292864</v>
      </c>
      <c r="H19" s="34">
        <f t="shared" si="3"/>
        <v>0.362628999514779</v>
      </c>
      <c r="I19" s="38">
        <v>41106</v>
      </c>
      <c r="J19" s="38">
        <v>202062</v>
      </c>
      <c r="K19" s="38">
        <v>1065503</v>
      </c>
      <c r="L19" s="38">
        <v>984193</v>
      </c>
      <c r="N19" s="1">
        <v>6322892</v>
      </c>
    </row>
    <row r="20" spans="1:14" x14ac:dyDescent="0.45">
      <c r="A20" s="36" t="s">
        <v>26</v>
      </c>
      <c r="B20" s="32">
        <f t="shared" si="4"/>
        <v>27464020</v>
      </c>
      <c r="C20" s="37">
        <f>SUM(一般接種!D19+一般接種!G19+一般接種!J19+医療従事者等!C17)</f>
        <v>11148699</v>
      </c>
      <c r="D20" s="33">
        <f t="shared" si="1"/>
        <v>0.80534812110584097</v>
      </c>
      <c r="E20" s="37">
        <f>SUM(一般接種!E19+一般接種!H19+一般接種!K19+医療従事者等!D17)</f>
        <v>10962497</v>
      </c>
      <c r="F20" s="34">
        <f t="shared" si="2"/>
        <v>0.79189745472349893</v>
      </c>
      <c r="G20" s="32">
        <f t="shared" si="5"/>
        <v>5352824</v>
      </c>
      <c r="H20" s="34">
        <f t="shared" si="3"/>
        <v>0.38667173192228543</v>
      </c>
      <c r="I20" s="38">
        <v>92666</v>
      </c>
      <c r="J20" s="38">
        <v>563606</v>
      </c>
      <c r="K20" s="38">
        <v>2550857</v>
      </c>
      <c r="L20" s="38">
        <v>2145695</v>
      </c>
      <c r="N20" s="1">
        <v>13843329</v>
      </c>
    </row>
    <row r="21" spans="1:14" x14ac:dyDescent="0.45">
      <c r="A21" s="36" t="s">
        <v>27</v>
      </c>
      <c r="B21" s="32">
        <f t="shared" si="4"/>
        <v>18130997</v>
      </c>
      <c r="C21" s="37">
        <f>SUM(一般接種!D20+一般接種!G20+一般接種!J20+医療従事者等!C18)</f>
        <v>7503381</v>
      </c>
      <c r="D21" s="33">
        <f t="shared" si="1"/>
        <v>0.81379754421972783</v>
      </c>
      <c r="E21" s="37">
        <f>SUM(一般接種!E20+一般接種!H20+一般接種!K20+医療従事者等!D18)</f>
        <v>7393920</v>
      </c>
      <c r="F21" s="34">
        <f t="shared" si="2"/>
        <v>0.80192568365609185</v>
      </c>
      <c r="G21" s="32">
        <f t="shared" si="5"/>
        <v>3233696</v>
      </c>
      <c r="H21" s="34">
        <f t="shared" si="3"/>
        <v>0.35071841128061565</v>
      </c>
      <c r="I21" s="38">
        <v>47228</v>
      </c>
      <c r="J21" s="38">
        <v>275532</v>
      </c>
      <c r="K21" s="38">
        <v>1385806</v>
      </c>
      <c r="L21" s="38">
        <v>1525130</v>
      </c>
      <c r="N21" s="1">
        <v>9220206</v>
      </c>
    </row>
    <row r="22" spans="1:14" x14ac:dyDescent="0.45">
      <c r="A22" s="36" t="s">
        <v>28</v>
      </c>
      <c r="B22" s="32">
        <f t="shared" si="4"/>
        <v>4525774</v>
      </c>
      <c r="C22" s="37">
        <f>SUM(一般接種!D21+一般接種!G21+一般接種!J21+医療従事者等!C19)</f>
        <v>1863990</v>
      </c>
      <c r="D22" s="33">
        <f t="shared" si="1"/>
        <v>0.84222478666385925</v>
      </c>
      <c r="E22" s="37">
        <f>SUM(一般接種!E21+一般接種!H21+一般接種!K21+医療従事者等!D19)</f>
        <v>1827001</v>
      </c>
      <c r="F22" s="34">
        <f t="shared" si="2"/>
        <v>0.82551168593160773</v>
      </c>
      <c r="G22" s="32">
        <f t="shared" si="5"/>
        <v>834783</v>
      </c>
      <c r="H22" s="34">
        <f t="shared" si="3"/>
        <v>0.37718814697805053</v>
      </c>
      <c r="I22" s="38">
        <v>16093</v>
      </c>
      <c r="J22" s="38">
        <v>62485</v>
      </c>
      <c r="K22" s="38">
        <v>340190</v>
      </c>
      <c r="L22" s="38">
        <v>416015</v>
      </c>
      <c r="N22" s="1">
        <v>2213174</v>
      </c>
    </row>
    <row r="23" spans="1:14" x14ac:dyDescent="0.45">
      <c r="A23" s="36" t="s">
        <v>29</v>
      </c>
      <c r="B23" s="32">
        <f t="shared" si="4"/>
        <v>2176409</v>
      </c>
      <c r="C23" s="37">
        <f>SUM(一般接種!D22+一般接種!G22+一般接種!J22+医療従事者等!C20)</f>
        <v>884996</v>
      </c>
      <c r="D23" s="33">
        <f t="shared" si="1"/>
        <v>0.84472459944601086</v>
      </c>
      <c r="E23" s="37">
        <f>SUM(一般接種!E22+一般接種!H22+一般接種!K22+医療従事者等!D20)</f>
        <v>872646</v>
      </c>
      <c r="F23" s="34">
        <f t="shared" si="2"/>
        <v>0.83293658141750204</v>
      </c>
      <c r="G23" s="32">
        <f t="shared" si="5"/>
        <v>418767</v>
      </c>
      <c r="H23" s="34">
        <f t="shared" si="3"/>
        <v>0.39971116969591686</v>
      </c>
      <c r="I23" s="38">
        <v>10117</v>
      </c>
      <c r="J23" s="38">
        <v>37785</v>
      </c>
      <c r="K23" s="38">
        <v>208293</v>
      </c>
      <c r="L23" s="38">
        <v>162572</v>
      </c>
      <c r="N23" s="1">
        <v>1047674</v>
      </c>
    </row>
    <row r="24" spans="1:14" x14ac:dyDescent="0.45">
      <c r="A24" s="36" t="s">
        <v>30</v>
      </c>
      <c r="B24" s="32">
        <f t="shared" si="4"/>
        <v>2251105</v>
      </c>
      <c r="C24" s="37">
        <f>SUM(一般接種!D23+一般接種!G23+一般接種!J23+医療従事者等!C21)</f>
        <v>922423</v>
      </c>
      <c r="D24" s="33">
        <f t="shared" si="1"/>
        <v>0.81438936446723453</v>
      </c>
      <c r="E24" s="37">
        <f>SUM(一般接種!E23+一般接種!H23+一般接種!K23+医療従事者等!D21)</f>
        <v>907760</v>
      </c>
      <c r="F24" s="34">
        <f t="shared" si="2"/>
        <v>0.80144368634430929</v>
      </c>
      <c r="G24" s="32">
        <f t="shared" si="5"/>
        <v>420922</v>
      </c>
      <c r="H24" s="34">
        <f t="shared" si="3"/>
        <v>0.37162386461555846</v>
      </c>
      <c r="I24" s="38">
        <v>8042</v>
      </c>
      <c r="J24" s="38">
        <v>53436</v>
      </c>
      <c r="K24" s="38">
        <v>201176</v>
      </c>
      <c r="L24" s="38">
        <v>158268</v>
      </c>
      <c r="N24" s="1">
        <v>1132656</v>
      </c>
    </row>
    <row r="25" spans="1:14" x14ac:dyDescent="0.45">
      <c r="A25" s="36" t="s">
        <v>31</v>
      </c>
      <c r="B25" s="32">
        <f t="shared" si="4"/>
        <v>1570530</v>
      </c>
      <c r="C25" s="37">
        <f>SUM(一般接種!D24+一般接種!G24+一般接種!J24+医療従事者等!C22)</f>
        <v>638693</v>
      </c>
      <c r="D25" s="33">
        <f t="shared" si="1"/>
        <v>0.82456366845128282</v>
      </c>
      <c r="E25" s="37">
        <f>SUM(一般接種!E24+一般接種!H24+一般接種!K24+医療従事者等!D22)</f>
        <v>627975</v>
      </c>
      <c r="F25" s="34">
        <f t="shared" si="2"/>
        <v>0.81072654576720637</v>
      </c>
      <c r="G25" s="32">
        <f t="shared" si="5"/>
        <v>303862</v>
      </c>
      <c r="H25" s="34">
        <f t="shared" si="3"/>
        <v>0.39229107790901685</v>
      </c>
      <c r="I25" s="38">
        <v>7503</v>
      </c>
      <c r="J25" s="38">
        <v>31657</v>
      </c>
      <c r="K25" s="38">
        <v>142969</v>
      </c>
      <c r="L25" s="38">
        <v>121733</v>
      </c>
      <c r="N25" s="1">
        <v>774583</v>
      </c>
    </row>
    <row r="26" spans="1:14" x14ac:dyDescent="0.45">
      <c r="A26" s="36" t="s">
        <v>32</v>
      </c>
      <c r="B26" s="32">
        <f t="shared" si="4"/>
        <v>1666576</v>
      </c>
      <c r="C26" s="37">
        <f>SUM(一般接種!D25+一般接種!G25+一般接種!J25+医療従事者等!C23)</f>
        <v>672315</v>
      </c>
      <c r="D26" s="33">
        <f t="shared" si="1"/>
        <v>0.81890067807799538</v>
      </c>
      <c r="E26" s="37">
        <f>SUM(一般接種!E25+一般接種!H25+一般接種!K25+医療従事者等!D23)</f>
        <v>662131</v>
      </c>
      <c r="F26" s="34">
        <f t="shared" si="2"/>
        <v>0.8064962478547425</v>
      </c>
      <c r="G26" s="32">
        <f t="shared" si="5"/>
        <v>332130</v>
      </c>
      <c r="H26" s="34">
        <f t="shared" si="3"/>
        <v>0.40454471819020044</v>
      </c>
      <c r="I26" s="38">
        <v>6220</v>
      </c>
      <c r="J26" s="38">
        <v>36663</v>
      </c>
      <c r="K26" s="38">
        <v>166916</v>
      </c>
      <c r="L26" s="38">
        <v>122331</v>
      </c>
      <c r="N26" s="1">
        <v>820997</v>
      </c>
    </row>
    <row r="27" spans="1:14" x14ac:dyDescent="0.45">
      <c r="A27" s="36" t="s">
        <v>33</v>
      </c>
      <c r="B27" s="32">
        <f t="shared" si="4"/>
        <v>4217630</v>
      </c>
      <c r="C27" s="37">
        <f>SUM(一般接種!D26+一般接種!G26+一般接種!J26+医療従事者等!C24)</f>
        <v>1697720</v>
      </c>
      <c r="D27" s="33">
        <f t="shared" si="1"/>
        <v>0.819466949714177</v>
      </c>
      <c r="E27" s="37">
        <f>SUM(一般接種!E26+一般接種!H26+一般接種!K26+医療従事者等!D24)</f>
        <v>1671791</v>
      </c>
      <c r="F27" s="34">
        <f t="shared" si="2"/>
        <v>0.80695136496572684</v>
      </c>
      <c r="G27" s="32">
        <f t="shared" si="5"/>
        <v>848119</v>
      </c>
      <c r="H27" s="34">
        <f t="shared" si="3"/>
        <v>0.40937580397511847</v>
      </c>
      <c r="I27" s="38">
        <v>14019</v>
      </c>
      <c r="J27" s="38">
        <v>66641</v>
      </c>
      <c r="K27" s="38">
        <v>448689</v>
      </c>
      <c r="L27" s="38">
        <v>318770</v>
      </c>
      <c r="N27" s="1">
        <v>2071737</v>
      </c>
    </row>
    <row r="28" spans="1:14" x14ac:dyDescent="0.45">
      <c r="A28" s="36" t="s">
        <v>34</v>
      </c>
      <c r="B28" s="32">
        <f t="shared" si="4"/>
        <v>4155127</v>
      </c>
      <c r="C28" s="37">
        <f>SUM(一般接種!D27+一般接種!G27+一般接種!J27+医療従事者等!C25)</f>
        <v>1647894</v>
      </c>
      <c r="D28" s="33">
        <f t="shared" si="1"/>
        <v>0.81708714487520029</v>
      </c>
      <c r="E28" s="37">
        <f>SUM(一般接種!E27+一般接種!H27+一般接種!K27+医療従事者等!D25)</f>
        <v>1625469</v>
      </c>
      <c r="F28" s="34">
        <f t="shared" si="2"/>
        <v>0.80596799569216637</v>
      </c>
      <c r="G28" s="32">
        <f t="shared" si="5"/>
        <v>881764</v>
      </c>
      <c r="H28" s="34">
        <f t="shared" si="3"/>
        <v>0.43721139176047491</v>
      </c>
      <c r="I28" s="38">
        <v>15343</v>
      </c>
      <c r="J28" s="38">
        <v>83933</v>
      </c>
      <c r="K28" s="38">
        <v>462809</v>
      </c>
      <c r="L28" s="38">
        <v>319679</v>
      </c>
      <c r="N28" s="1">
        <v>2016791</v>
      </c>
    </row>
    <row r="29" spans="1:14" x14ac:dyDescent="0.45">
      <c r="A29" s="36" t="s">
        <v>35</v>
      </c>
      <c r="B29" s="32">
        <f t="shared" si="4"/>
        <v>7448087</v>
      </c>
      <c r="C29" s="37">
        <f>SUM(一般接種!D28+一般接種!G28+一般接種!J28+医療従事者等!C26)</f>
        <v>3089542</v>
      </c>
      <c r="D29" s="33">
        <f t="shared" si="1"/>
        <v>0.83812373516789374</v>
      </c>
      <c r="E29" s="37">
        <f>SUM(一般接種!E28+一般接種!H28+一般接種!K28+医療従事者等!D26)</f>
        <v>3042929</v>
      </c>
      <c r="F29" s="34">
        <f t="shared" si="2"/>
        <v>0.82547866943731585</v>
      </c>
      <c r="G29" s="32">
        <f t="shared" si="5"/>
        <v>1315616</v>
      </c>
      <c r="H29" s="34">
        <f t="shared" si="3"/>
        <v>0.35689723459549788</v>
      </c>
      <c r="I29" s="38">
        <v>23118</v>
      </c>
      <c r="J29" s="38">
        <v>109261</v>
      </c>
      <c r="K29" s="38">
        <v>635772</v>
      </c>
      <c r="L29" s="38">
        <v>547465</v>
      </c>
      <c r="N29" s="1">
        <v>3686260</v>
      </c>
    </row>
    <row r="30" spans="1:14" x14ac:dyDescent="0.45">
      <c r="A30" s="36" t="s">
        <v>36</v>
      </c>
      <c r="B30" s="32">
        <f t="shared" si="4"/>
        <v>14523285</v>
      </c>
      <c r="C30" s="37">
        <f>SUM(一般接種!D29+一般接種!G29+一般接種!J29+医療従事者等!C27)</f>
        <v>5940294</v>
      </c>
      <c r="D30" s="33">
        <f t="shared" si="1"/>
        <v>0.78587770919254141</v>
      </c>
      <c r="E30" s="37">
        <f>SUM(一般接種!E29+一般接種!H29+一般接種!K29+医療従事者等!D27)</f>
        <v>5814075</v>
      </c>
      <c r="F30" s="34">
        <f t="shared" si="2"/>
        <v>0.76917942816864371</v>
      </c>
      <c r="G30" s="32">
        <f t="shared" si="5"/>
        <v>2768916</v>
      </c>
      <c r="H30" s="34">
        <f t="shared" si="3"/>
        <v>0.3663167787699691</v>
      </c>
      <c r="I30" s="38">
        <v>42368</v>
      </c>
      <c r="J30" s="38">
        <v>363230</v>
      </c>
      <c r="K30" s="38">
        <v>1324950</v>
      </c>
      <c r="L30" s="38">
        <v>1038368</v>
      </c>
      <c r="N30" s="1">
        <v>7558802</v>
      </c>
    </row>
    <row r="31" spans="1:14" x14ac:dyDescent="0.45">
      <c r="A31" s="36" t="s">
        <v>37</v>
      </c>
      <c r="B31" s="32">
        <f t="shared" si="4"/>
        <v>3573218</v>
      </c>
      <c r="C31" s="37">
        <f>SUM(一般接種!D30+一般接種!G30+一般接種!J30+医療従事者等!C28)</f>
        <v>1460156</v>
      </c>
      <c r="D31" s="33">
        <f t="shared" si="1"/>
        <v>0.81094683478501373</v>
      </c>
      <c r="E31" s="37">
        <f>SUM(一般接種!E30+一般接種!H30+一般接種!K30+医療従事者等!D28)</f>
        <v>1439699</v>
      </c>
      <c r="F31" s="34">
        <f t="shared" si="2"/>
        <v>0.79958535053319613</v>
      </c>
      <c r="G31" s="32">
        <f t="shared" si="5"/>
        <v>673363</v>
      </c>
      <c r="H31" s="34">
        <f t="shared" si="3"/>
        <v>0.37397483112170288</v>
      </c>
      <c r="I31" s="38">
        <v>16364</v>
      </c>
      <c r="J31" s="38">
        <v>64669</v>
      </c>
      <c r="K31" s="38">
        <v>342376</v>
      </c>
      <c r="L31" s="38">
        <v>249954</v>
      </c>
      <c r="N31" s="1">
        <v>1800557</v>
      </c>
    </row>
    <row r="32" spans="1:14" x14ac:dyDescent="0.45">
      <c r="A32" s="36" t="s">
        <v>38</v>
      </c>
      <c r="B32" s="32">
        <f t="shared" si="4"/>
        <v>2783523</v>
      </c>
      <c r="C32" s="37">
        <f>SUM(一般接種!D31+一般接種!G31+一般接種!J31+医療従事者等!C29)</f>
        <v>1143372</v>
      </c>
      <c r="D32" s="33">
        <f t="shared" si="1"/>
        <v>0.80584814528457338</v>
      </c>
      <c r="E32" s="37">
        <f>SUM(一般接種!E31+一般接種!H31+一般接種!K31+医療従事者等!D29)</f>
        <v>1127770</v>
      </c>
      <c r="F32" s="34">
        <f t="shared" si="2"/>
        <v>0.79485186169294275</v>
      </c>
      <c r="G32" s="32">
        <f t="shared" si="5"/>
        <v>512381</v>
      </c>
      <c r="H32" s="34">
        <f t="shared" si="3"/>
        <v>0.36112593148079103</v>
      </c>
      <c r="I32" s="38">
        <v>8565</v>
      </c>
      <c r="J32" s="38">
        <v>51090</v>
      </c>
      <c r="K32" s="38">
        <v>235367</v>
      </c>
      <c r="L32" s="38">
        <v>217359</v>
      </c>
      <c r="N32" s="1">
        <v>1418843</v>
      </c>
    </row>
    <row r="33" spans="1:14" x14ac:dyDescent="0.45">
      <c r="A33" s="36" t="s">
        <v>39</v>
      </c>
      <c r="B33" s="32">
        <f t="shared" si="4"/>
        <v>4860766</v>
      </c>
      <c r="C33" s="37">
        <f>SUM(一般接種!D32+一般接種!G32+一般接種!J32+医療従事者等!C30)</f>
        <v>2007431</v>
      </c>
      <c r="D33" s="33">
        <f t="shared" si="1"/>
        <v>0.79328104413995104</v>
      </c>
      <c r="E33" s="37">
        <f>SUM(一般接種!E32+一般接種!H32+一般接種!K32+医療従事者等!D30)</f>
        <v>1971898</v>
      </c>
      <c r="F33" s="34">
        <f t="shared" si="2"/>
        <v>0.77923938824172845</v>
      </c>
      <c r="G33" s="32">
        <f t="shared" si="5"/>
        <v>881437</v>
      </c>
      <c r="H33" s="34">
        <f t="shared" si="3"/>
        <v>0.34831945093185568</v>
      </c>
      <c r="I33" s="38">
        <v>24511</v>
      </c>
      <c r="J33" s="38">
        <v>85446</v>
      </c>
      <c r="K33" s="38">
        <v>429769</v>
      </c>
      <c r="L33" s="38">
        <v>341711</v>
      </c>
      <c r="N33" s="1">
        <v>2530542</v>
      </c>
    </row>
    <row r="34" spans="1:14" x14ac:dyDescent="0.45">
      <c r="A34" s="36" t="s">
        <v>40</v>
      </c>
      <c r="B34" s="32">
        <f t="shared" si="4"/>
        <v>16512657</v>
      </c>
      <c r="C34" s="37">
        <f>SUM(一般接種!D33+一般接種!G33+一般接種!J33+医療従事者等!C31)</f>
        <v>6843984</v>
      </c>
      <c r="D34" s="33">
        <f t="shared" si="1"/>
        <v>0.77424916378292874</v>
      </c>
      <c r="E34" s="37">
        <f>SUM(一般接種!E33+一般接種!H33+一般接種!K33+医療従事者等!D31)</f>
        <v>6739017</v>
      </c>
      <c r="F34" s="34">
        <f t="shared" si="2"/>
        <v>0.76237441188771637</v>
      </c>
      <c r="G34" s="32">
        <f t="shared" si="5"/>
        <v>2929656</v>
      </c>
      <c r="H34" s="34">
        <f t="shared" si="3"/>
        <v>0.33142738325683402</v>
      </c>
      <c r="I34" s="38">
        <v>59165</v>
      </c>
      <c r="J34" s="38">
        <v>341067</v>
      </c>
      <c r="K34" s="38">
        <v>1461332</v>
      </c>
      <c r="L34" s="38">
        <v>1068092</v>
      </c>
      <c r="N34" s="1">
        <v>8839511</v>
      </c>
    </row>
    <row r="35" spans="1:14" x14ac:dyDescent="0.45">
      <c r="A35" s="36" t="s">
        <v>41</v>
      </c>
      <c r="B35" s="32">
        <f t="shared" si="4"/>
        <v>10748626</v>
      </c>
      <c r="C35" s="37">
        <f>SUM(一般接種!D34+一般接種!G34+一般接種!J34+医療従事者等!C32)</f>
        <v>4394098</v>
      </c>
      <c r="D35" s="33">
        <f t="shared" si="1"/>
        <v>0.79550983276381004</v>
      </c>
      <c r="E35" s="37">
        <f>SUM(一般接種!E34+一般接種!H34+一般接種!K34+医療従事者等!D32)</f>
        <v>4327399</v>
      </c>
      <c r="F35" s="34">
        <f t="shared" si="2"/>
        <v>0.78343461042340856</v>
      </c>
      <c r="G35" s="32">
        <f t="shared" si="5"/>
        <v>2027129</v>
      </c>
      <c r="H35" s="34">
        <f t="shared" si="3"/>
        <v>0.36699250944805267</v>
      </c>
      <c r="I35" s="38">
        <v>41836</v>
      </c>
      <c r="J35" s="38">
        <v>227561</v>
      </c>
      <c r="K35" s="38">
        <v>982055</v>
      </c>
      <c r="L35" s="38">
        <v>775677</v>
      </c>
      <c r="N35" s="1">
        <v>5523625</v>
      </c>
    </row>
    <row r="36" spans="1:14" x14ac:dyDescent="0.45">
      <c r="A36" s="36" t="s">
        <v>42</v>
      </c>
      <c r="B36" s="32">
        <f t="shared" si="4"/>
        <v>2697696</v>
      </c>
      <c r="C36" s="37">
        <f>SUM(一般接種!D35+一般接種!G35+一般接種!J35+医療従事者等!C33)</f>
        <v>1085651</v>
      </c>
      <c r="D36" s="33">
        <f t="shared" si="1"/>
        <v>0.80733212913435248</v>
      </c>
      <c r="E36" s="37">
        <f>SUM(一般接種!E35+一般接種!H35+一般接種!K35+医療従事者等!D33)</f>
        <v>1070954</v>
      </c>
      <c r="F36" s="34">
        <f t="shared" si="2"/>
        <v>0.79640287074294713</v>
      </c>
      <c r="G36" s="32">
        <f t="shared" si="5"/>
        <v>541091</v>
      </c>
      <c r="H36" s="34">
        <f t="shared" si="3"/>
        <v>0.4023762231927534</v>
      </c>
      <c r="I36" s="38">
        <v>7025</v>
      </c>
      <c r="J36" s="38">
        <v>50177</v>
      </c>
      <c r="K36" s="38">
        <v>301287</v>
      </c>
      <c r="L36" s="38">
        <v>182602</v>
      </c>
      <c r="N36" s="1">
        <v>1344739</v>
      </c>
    </row>
    <row r="37" spans="1:14" x14ac:dyDescent="0.45">
      <c r="A37" s="36" t="s">
        <v>43</v>
      </c>
      <c r="B37" s="32">
        <f t="shared" si="4"/>
        <v>1880231</v>
      </c>
      <c r="C37" s="37">
        <f>SUM(一般接種!D36+一般接種!G36+一般接種!J36+医療従事者等!C34)</f>
        <v>743693</v>
      </c>
      <c r="D37" s="33">
        <f t="shared" si="1"/>
        <v>0.78745002287088961</v>
      </c>
      <c r="E37" s="37">
        <f>SUM(一般接種!E36+一般接種!H36+一般接種!K36+医療従事者等!D34)</f>
        <v>731440</v>
      </c>
      <c r="F37" s="34">
        <f t="shared" si="2"/>
        <v>0.77447608721432559</v>
      </c>
      <c r="G37" s="32">
        <f t="shared" si="5"/>
        <v>405098</v>
      </c>
      <c r="H37" s="34">
        <f t="shared" si="3"/>
        <v>0.42893294593999354</v>
      </c>
      <c r="I37" s="38">
        <v>7522</v>
      </c>
      <c r="J37" s="38">
        <v>43037</v>
      </c>
      <c r="K37" s="38">
        <v>209205</v>
      </c>
      <c r="L37" s="38">
        <v>145334</v>
      </c>
      <c r="N37" s="1">
        <v>944432</v>
      </c>
    </row>
    <row r="38" spans="1:14" x14ac:dyDescent="0.45">
      <c r="A38" s="36" t="s">
        <v>44</v>
      </c>
      <c r="B38" s="32">
        <f t="shared" si="4"/>
        <v>1086309</v>
      </c>
      <c r="C38" s="37">
        <f>SUM(一般接種!D37+一般接種!G37+一般接種!J37+医療従事者等!C35)</f>
        <v>436274</v>
      </c>
      <c r="D38" s="33">
        <f t="shared" si="1"/>
        <v>0.78355496167302452</v>
      </c>
      <c r="E38" s="37">
        <f>SUM(一般接種!E37+一般接種!H37+一般接種!K37+医療従事者等!D35)</f>
        <v>429261</v>
      </c>
      <c r="F38" s="34">
        <f t="shared" si="2"/>
        <v>0.77095950343757413</v>
      </c>
      <c r="G38" s="32">
        <f t="shared" si="5"/>
        <v>220774</v>
      </c>
      <c r="H38" s="34">
        <f t="shared" si="3"/>
        <v>0.39651357428680217</v>
      </c>
      <c r="I38" s="38">
        <v>4867</v>
      </c>
      <c r="J38" s="38">
        <v>22651</v>
      </c>
      <c r="K38" s="38">
        <v>107591</v>
      </c>
      <c r="L38" s="38">
        <v>85665</v>
      </c>
      <c r="N38" s="1">
        <v>556788</v>
      </c>
    </row>
    <row r="39" spans="1:14" x14ac:dyDescent="0.45">
      <c r="A39" s="36" t="s">
        <v>45</v>
      </c>
      <c r="B39" s="32">
        <f t="shared" si="4"/>
        <v>1349402</v>
      </c>
      <c r="C39" s="37">
        <f>SUM(一般接種!D38+一般接種!G38+一般接種!J38+医療従事者等!C36)</f>
        <v>553443</v>
      </c>
      <c r="D39" s="33">
        <f t="shared" si="1"/>
        <v>0.82257827188751742</v>
      </c>
      <c r="E39" s="37">
        <f>SUM(一般接種!E38+一般接種!H38+一般接種!K38+医療従事者等!D36)</f>
        <v>542252</v>
      </c>
      <c r="F39" s="34">
        <f t="shared" si="2"/>
        <v>0.80594517066355531</v>
      </c>
      <c r="G39" s="32">
        <f t="shared" si="5"/>
        <v>253707</v>
      </c>
      <c r="H39" s="34">
        <f t="shared" si="3"/>
        <v>0.37708285338465997</v>
      </c>
      <c r="I39" s="38">
        <v>4820</v>
      </c>
      <c r="J39" s="38">
        <v>29929</v>
      </c>
      <c r="K39" s="38">
        <v>109982</v>
      </c>
      <c r="L39" s="38">
        <v>108976</v>
      </c>
      <c r="N39" s="1">
        <v>672815</v>
      </c>
    </row>
    <row r="40" spans="1:14" x14ac:dyDescent="0.45">
      <c r="A40" s="36" t="s">
        <v>46</v>
      </c>
      <c r="B40" s="32">
        <f t="shared" si="4"/>
        <v>3699855</v>
      </c>
      <c r="C40" s="37">
        <f>SUM(一般接種!D39+一般接種!G39+一般接種!J39+医療従事者等!C37)</f>
        <v>1492950</v>
      </c>
      <c r="D40" s="33">
        <f t="shared" si="1"/>
        <v>0.78833936796615889</v>
      </c>
      <c r="E40" s="37">
        <f>SUM(一般接種!E39+一般接種!H39+一般接種!K39+医療従事者等!D37)</f>
        <v>1459686</v>
      </c>
      <c r="F40" s="34">
        <f t="shared" si="2"/>
        <v>0.77077459973143814</v>
      </c>
      <c r="G40" s="32">
        <f t="shared" si="5"/>
        <v>747219</v>
      </c>
      <c r="H40" s="34">
        <f t="shared" si="3"/>
        <v>0.39456254676466412</v>
      </c>
      <c r="I40" s="38">
        <v>21828</v>
      </c>
      <c r="J40" s="38">
        <v>135864</v>
      </c>
      <c r="K40" s="38">
        <v>358964</v>
      </c>
      <c r="L40" s="38">
        <v>230563</v>
      </c>
      <c r="N40" s="1">
        <v>1893791</v>
      </c>
    </row>
    <row r="41" spans="1:14" x14ac:dyDescent="0.45">
      <c r="A41" s="36" t="s">
        <v>47</v>
      </c>
      <c r="B41" s="32">
        <f t="shared" si="4"/>
        <v>5487018</v>
      </c>
      <c r="C41" s="37">
        <f>SUM(一般接種!D40+一般接種!G40+一般接種!J40+医療従事者等!C38)</f>
        <v>2215493</v>
      </c>
      <c r="D41" s="33">
        <f t="shared" si="1"/>
        <v>0.78774961039071867</v>
      </c>
      <c r="E41" s="37">
        <f>SUM(一般接種!E40+一般接種!H40+一般接種!K40+医療従事者等!D38)</f>
        <v>2179964</v>
      </c>
      <c r="F41" s="34">
        <f t="shared" si="2"/>
        <v>0.77511677611519991</v>
      </c>
      <c r="G41" s="32">
        <f t="shared" si="5"/>
        <v>1091561</v>
      </c>
      <c r="H41" s="34">
        <f t="shared" si="3"/>
        <v>0.38811982365446573</v>
      </c>
      <c r="I41" s="38">
        <v>22271</v>
      </c>
      <c r="J41" s="38">
        <v>118890</v>
      </c>
      <c r="K41" s="38">
        <v>538935</v>
      </c>
      <c r="L41" s="38">
        <v>411465</v>
      </c>
      <c r="N41" s="1">
        <v>2812433</v>
      </c>
    </row>
    <row r="42" spans="1:14" x14ac:dyDescent="0.45">
      <c r="A42" s="36" t="s">
        <v>48</v>
      </c>
      <c r="B42" s="32">
        <f t="shared" si="4"/>
        <v>2805651</v>
      </c>
      <c r="C42" s="37">
        <f>SUM(一般接種!D41+一般接種!G41+一般接種!J41+医療従事者等!C39)</f>
        <v>1106956</v>
      </c>
      <c r="D42" s="33">
        <f t="shared" si="1"/>
        <v>0.81627301620075066</v>
      </c>
      <c r="E42" s="37">
        <f>SUM(一般接種!E41+一般接種!H41+一般接種!K41+医療従事者等!D39)</f>
        <v>1078611</v>
      </c>
      <c r="F42" s="34">
        <f t="shared" si="2"/>
        <v>0.79537131943573902</v>
      </c>
      <c r="G42" s="32">
        <f t="shared" si="5"/>
        <v>620084</v>
      </c>
      <c r="H42" s="34">
        <f t="shared" si="3"/>
        <v>0.45725199283243984</v>
      </c>
      <c r="I42" s="38">
        <v>44377</v>
      </c>
      <c r="J42" s="38">
        <v>45596</v>
      </c>
      <c r="K42" s="38">
        <v>284765</v>
      </c>
      <c r="L42" s="38">
        <v>245346</v>
      </c>
      <c r="N42" s="1">
        <v>1356110</v>
      </c>
    </row>
    <row r="43" spans="1:14" x14ac:dyDescent="0.45">
      <c r="A43" s="36" t="s">
        <v>49</v>
      </c>
      <c r="B43" s="32">
        <f t="shared" si="4"/>
        <v>1486131</v>
      </c>
      <c r="C43" s="37">
        <f>SUM(一般接種!D42+一般接種!G42+一般接種!J42+医療従事者等!C40)</f>
        <v>592839</v>
      </c>
      <c r="D43" s="33">
        <f t="shared" si="1"/>
        <v>0.80663964438348779</v>
      </c>
      <c r="E43" s="37">
        <f>SUM(一般接種!E42+一般接種!H42+一般接種!K42+医療従事者等!D40)</f>
        <v>582198</v>
      </c>
      <c r="F43" s="34">
        <f t="shared" si="2"/>
        <v>0.79216108872860569</v>
      </c>
      <c r="G43" s="32">
        <f t="shared" si="5"/>
        <v>311094</v>
      </c>
      <c r="H43" s="34">
        <f t="shared" si="3"/>
        <v>0.4232865137580975</v>
      </c>
      <c r="I43" s="38">
        <v>7709</v>
      </c>
      <c r="J43" s="38">
        <v>37993</v>
      </c>
      <c r="K43" s="38">
        <v>147844</v>
      </c>
      <c r="L43" s="38">
        <v>117548</v>
      </c>
      <c r="N43" s="1">
        <v>734949</v>
      </c>
    </row>
    <row r="44" spans="1:14" x14ac:dyDescent="0.45">
      <c r="A44" s="36" t="s">
        <v>50</v>
      </c>
      <c r="B44" s="32">
        <f t="shared" si="4"/>
        <v>1855431</v>
      </c>
      <c r="C44" s="37">
        <f>SUM(一般接種!D43+一般接種!G43+一般接種!J43+医療従事者等!C41)</f>
        <v>767848</v>
      </c>
      <c r="D44" s="33">
        <f t="shared" si="1"/>
        <v>0.78842915465306362</v>
      </c>
      <c r="E44" s="37">
        <f>SUM(一般接種!E43+一般接種!H43+一般接種!K43+医療従事者等!D41)</f>
        <v>757032</v>
      </c>
      <c r="F44" s="34">
        <f t="shared" si="2"/>
        <v>0.77732324601394809</v>
      </c>
      <c r="G44" s="32">
        <f t="shared" si="5"/>
        <v>330551</v>
      </c>
      <c r="H44" s="34">
        <f t="shared" si="3"/>
        <v>0.33941098433508299</v>
      </c>
      <c r="I44" s="38">
        <v>9296</v>
      </c>
      <c r="J44" s="38">
        <v>45368</v>
      </c>
      <c r="K44" s="38">
        <v>167734</v>
      </c>
      <c r="L44" s="38">
        <v>108153</v>
      </c>
      <c r="N44" s="1">
        <v>973896</v>
      </c>
    </row>
    <row r="45" spans="1:14" x14ac:dyDescent="0.45">
      <c r="A45" s="36" t="s">
        <v>51</v>
      </c>
      <c r="B45" s="32">
        <f t="shared" si="4"/>
        <v>2703451</v>
      </c>
      <c r="C45" s="37">
        <f>SUM(一般接種!D44+一般接種!G44+一般接種!J44+医療従事者等!C42)</f>
        <v>1096657</v>
      </c>
      <c r="D45" s="33">
        <f t="shared" si="1"/>
        <v>0.80861350563588918</v>
      </c>
      <c r="E45" s="37">
        <f>SUM(一般接種!E44+一般接種!H44+一般接種!K44+医療従事者等!D42)</f>
        <v>1081233</v>
      </c>
      <c r="F45" s="34">
        <f t="shared" si="2"/>
        <v>0.79724071112408834</v>
      </c>
      <c r="G45" s="32">
        <f t="shared" si="5"/>
        <v>525561</v>
      </c>
      <c r="H45" s="34">
        <f t="shared" si="3"/>
        <v>0.38751927232991135</v>
      </c>
      <c r="I45" s="38">
        <v>11861</v>
      </c>
      <c r="J45" s="38">
        <v>53639</v>
      </c>
      <c r="K45" s="38">
        <v>267218</v>
      </c>
      <c r="L45" s="38">
        <v>192843</v>
      </c>
      <c r="N45" s="1">
        <v>1356219</v>
      </c>
    </row>
    <row r="46" spans="1:14" x14ac:dyDescent="0.45">
      <c r="A46" s="36" t="s">
        <v>52</v>
      </c>
      <c r="B46" s="32">
        <f t="shared" si="4"/>
        <v>1384883</v>
      </c>
      <c r="C46" s="37">
        <f>SUM(一般接種!D45+一般接種!G45+一般接種!J45+医療従事者等!C43)</f>
        <v>557731</v>
      </c>
      <c r="D46" s="33">
        <f t="shared" si="1"/>
        <v>0.79543247186476262</v>
      </c>
      <c r="E46" s="37">
        <f>SUM(一般接種!E45+一般接種!H45+一般接種!K45+医療従事者等!D43)</f>
        <v>549414</v>
      </c>
      <c r="F46" s="34">
        <f t="shared" si="2"/>
        <v>0.78357081836424136</v>
      </c>
      <c r="G46" s="32">
        <f t="shared" si="5"/>
        <v>277738</v>
      </c>
      <c r="H46" s="34">
        <f t="shared" si="3"/>
        <v>0.39610820246817091</v>
      </c>
      <c r="I46" s="38">
        <v>10498</v>
      </c>
      <c r="J46" s="38">
        <v>32953</v>
      </c>
      <c r="K46" s="38">
        <v>139948</v>
      </c>
      <c r="L46" s="38">
        <v>94339</v>
      </c>
      <c r="N46" s="1">
        <v>701167</v>
      </c>
    </row>
    <row r="47" spans="1:14" x14ac:dyDescent="0.45">
      <c r="A47" s="36" t="s">
        <v>53</v>
      </c>
      <c r="B47" s="32">
        <f t="shared" si="4"/>
        <v>9983631</v>
      </c>
      <c r="C47" s="37">
        <f>SUM(一般接種!D46+一般接種!G46+一般接種!J46+医療従事者等!C44)</f>
        <v>4082588</v>
      </c>
      <c r="D47" s="33">
        <f t="shared" si="1"/>
        <v>0.79673156823446534</v>
      </c>
      <c r="E47" s="37">
        <f>SUM(一般接種!E46+一般接種!H46+一般接種!K46+医療従事者等!D44)</f>
        <v>3992210</v>
      </c>
      <c r="F47" s="34">
        <f t="shared" si="2"/>
        <v>0.77909398009824027</v>
      </c>
      <c r="G47" s="32">
        <f t="shared" si="5"/>
        <v>1908833</v>
      </c>
      <c r="H47" s="34">
        <f t="shared" si="3"/>
        <v>0.37251554885962018</v>
      </c>
      <c r="I47" s="38">
        <v>40327</v>
      </c>
      <c r="J47" s="38">
        <v>211027</v>
      </c>
      <c r="K47" s="38">
        <v>887492</v>
      </c>
      <c r="L47" s="38">
        <v>769987</v>
      </c>
      <c r="N47" s="1">
        <v>5124170</v>
      </c>
    </row>
    <row r="48" spans="1:14" x14ac:dyDescent="0.45">
      <c r="A48" s="36" t="s">
        <v>54</v>
      </c>
      <c r="B48" s="32">
        <f t="shared" si="4"/>
        <v>1632777</v>
      </c>
      <c r="C48" s="37">
        <f>SUM(一般接種!D47+一般接種!G47+一般接種!J47+医療従事者等!C45)</f>
        <v>648950</v>
      </c>
      <c r="D48" s="33">
        <f t="shared" si="1"/>
        <v>0.79312216000058666</v>
      </c>
      <c r="E48" s="37">
        <f>SUM(一般接種!E47+一般接種!H47+一般接種!K47+医療従事者等!D45)</f>
        <v>638463</v>
      </c>
      <c r="F48" s="34">
        <f t="shared" si="2"/>
        <v>0.78030534500416759</v>
      </c>
      <c r="G48" s="32">
        <f t="shared" si="5"/>
        <v>345364</v>
      </c>
      <c r="H48" s="34">
        <f t="shared" si="3"/>
        <v>0.42209082620609079</v>
      </c>
      <c r="I48" s="38">
        <v>8323</v>
      </c>
      <c r="J48" s="38">
        <v>55612</v>
      </c>
      <c r="K48" s="38">
        <v>163860</v>
      </c>
      <c r="L48" s="38">
        <v>117569</v>
      </c>
      <c r="N48" s="1">
        <v>818222</v>
      </c>
    </row>
    <row r="49" spans="1:14" x14ac:dyDescent="0.45">
      <c r="A49" s="36" t="s">
        <v>55</v>
      </c>
      <c r="B49" s="32">
        <f t="shared" si="4"/>
        <v>2707528</v>
      </c>
      <c r="C49" s="37">
        <f>SUM(一般接種!D48+一般接種!G48+一般接種!J48+医療従事者等!C46)</f>
        <v>1081623</v>
      </c>
      <c r="D49" s="33">
        <f t="shared" si="1"/>
        <v>0.80963562680304024</v>
      </c>
      <c r="E49" s="37">
        <f>SUM(一般接種!E48+一般接種!H48+一般接種!K48+医療従事者等!D46)</f>
        <v>1064741</v>
      </c>
      <c r="F49" s="34">
        <f t="shared" si="2"/>
        <v>0.79699881281915774</v>
      </c>
      <c r="G49" s="32">
        <f t="shared" si="5"/>
        <v>561164</v>
      </c>
      <c r="H49" s="34">
        <f t="shared" si="3"/>
        <v>0.42005242758271716</v>
      </c>
      <c r="I49" s="38">
        <v>14423</v>
      </c>
      <c r="J49" s="38">
        <v>61875</v>
      </c>
      <c r="K49" s="38">
        <v>268529</v>
      </c>
      <c r="L49" s="38">
        <v>216337</v>
      </c>
      <c r="N49" s="1">
        <v>1335938</v>
      </c>
    </row>
    <row r="50" spans="1:14" x14ac:dyDescent="0.45">
      <c r="A50" s="36" t="s">
        <v>56</v>
      </c>
      <c r="B50" s="32">
        <f t="shared" si="4"/>
        <v>3597104</v>
      </c>
      <c r="C50" s="37">
        <f>SUM(一般接種!D49+一般接種!G49+一般接種!J49+医療従事者等!C47)</f>
        <v>1435602</v>
      </c>
      <c r="D50" s="33">
        <f t="shared" si="1"/>
        <v>0.81631142157740766</v>
      </c>
      <c r="E50" s="37">
        <f>SUM(一般接種!E49+一般接種!H49+一般接種!K49+医療従事者等!D47)</f>
        <v>1417030</v>
      </c>
      <c r="F50" s="34">
        <f t="shared" si="2"/>
        <v>0.80575101853984177</v>
      </c>
      <c r="G50" s="32">
        <f t="shared" si="5"/>
        <v>744472</v>
      </c>
      <c r="H50" s="34">
        <f t="shared" si="3"/>
        <v>0.42332136389095015</v>
      </c>
      <c r="I50" s="38">
        <v>20841</v>
      </c>
      <c r="J50" s="38">
        <v>76657</v>
      </c>
      <c r="K50" s="38">
        <v>338242</v>
      </c>
      <c r="L50" s="38">
        <v>308732</v>
      </c>
      <c r="N50" s="1">
        <v>1758645</v>
      </c>
    </row>
    <row r="51" spans="1:14" x14ac:dyDescent="0.45">
      <c r="A51" s="36" t="s">
        <v>57</v>
      </c>
      <c r="B51" s="32">
        <f t="shared" si="4"/>
        <v>2245551</v>
      </c>
      <c r="C51" s="37">
        <f>SUM(一般接種!D50+一般接種!G50+一般接種!J50+医療従事者等!C48)</f>
        <v>912662</v>
      </c>
      <c r="D51" s="33">
        <f t="shared" si="1"/>
        <v>0.79935992488664243</v>
      </c>
      <c r="E51" s="37">
        <f>SUM(一般接種!E50+一般接種!H50+一般接種!K50+医療従事者等!D48)</f>
        <v>894244</v>
      </c>
      <c r="F51" s="34">
        <f t="shared" si="2"/>
        <v>0.78322842045612795</v>
      </c>
      <c r="G51" s="32">
        <f t="shared" si="5"/>
        <v>438645</v>
      </c>
      <c r="H51" s="34">
        <f t="shared" si="3"/>
        <v>0.38418958415262305</v>
      </c>
      <c r="I51" s="38">
        <v>18299</v>
      </c>
      <c r="J51" s="38">
        <v>49337</v>
      </c>
      <c r="K51" s="38">
        <v>212291</v>
      </c>
      <c r="L51" s="38">
        <v>158718</v>
      </c>
      <c r="N51" s="1">
        <v>1141741</v>
      </c>
    </row>
    <row r="52" spans="1:14" x14ac:dyDescent="0.45">
      <c r="A52" s="36" t="s">
        <v>58</v>
      </c>
      <c r="B52" s="32">
        <f t="shared" si="4"/>
        <v>2104959</v>
      </c>
      <c r="C52" s="37">
        <f>SUM(一般接種!D51+一般接種!G51+一般接種!J51+医療従事者等!C49)</f>
        <v>857219</v>
      </c>
      <c r="D52" s="33">
        <f t="shared" si="1"/>
        <v>0.7884351307575781</v>
      </c>
      <c r="E52" s="37">
        <f>SUM(一般接種!E51+一般接種!H51+一般接種!K51+医療従事者等!D49)</f>
        <v>841560</v>
      </c>
      <c r="F52" s="34">
        <f t="shared" si="2"/>
        <v>0.77403262018264585</v>
      </c>
      <c r="G52" s="32">
        <f t="shared" si="5"/>
        <v>406180</v>
      </c>
      <c r="H52" s="34">
        <f t="shared" si="3"/>
        <v>0.37358782459454709</v>
      </c>
      <c r="I52" s="38">
        <v>10775</v>
      </c>
      <c r="J52" s="38">
        <v>44983</v>
      </c>
      <c r="K52" s="38">
        <v>185229</v>
      </c>
      <c r="L52" s="38">
        <v>165193</v>
      </c>
      <c r="N52" s="1">
        <v>1087241</v>
      </c>
    </row>
    <row r="53" spans="1:14" x14ac:dyDescent="0.45">
      <c r="A53" s="36" t="s">
        <v>59</v>
      </c>
      <c r="B53" s="32">
        <f t="shared" si="4"/>
        <v>3204545</v>
      </c>
      <c r="C53" s="37">
        <f>SUM(一般接種!D52+一般接種!G52+一般接種!J52+医療従事者等!C50)</f>
        <v>1298944</v>
      </c>
      <c r="D53" s="33">
        <f t="shared" si="1"/>
        <v>0.80304812870591158</v>
      </c>
      <c r="E53" s="37">
        <f>SUM(一般接種!E52+一般接種!H52+一般接種!K52+医療従事者等!D50)</f>
        <v>1271285</v>
      </c>
      <c r="F53" s="34">
        <f t="shared" si="2"/>
        <v>0.78594846298369658</v>
      </c>
      <c r="G53" s="32">
        <f t="shared" si="5"/>
        <v>634316</v>
      </c>
      <c r="H53" s="34">
        <f t="shared" si="3"/>
        <v>0.39215414737526716</v>
      </c>
      <c r="I53" s="38">
        <v>16994</v>
      </c>
      <c r="J53" s="38">
        <v>69443</v>
      </c>
      <c r="K53" s="38">
        <v>338647</v>
      </c>
      <c r="L53" s="38">
        <v>209232</v>
      </c>
      <c r="N53" s="1">
        <v>1617517</v>
      </c>
    </row>
    <row r="54" spans="1:14" x14ac:dyDescent="0.45">
      <c r="A54" s="36" t="s">
        <v>60</v>
      </c>
      <c r="B54" s="32">
        <f t="shared" si="4"/>
        <v>2488154</v>
      </c>
      <c r="C54" s="37">
        <f>SUM(一般接種!D53+一般接種!G53+一般接種!J53+医療従事者等!C51)</f>
        <v>1046214</v>
      </c>
      <c r="D54" s="40">
        <f t="shared" si="1"/>
        <v>0.70446523441234976</v>
      </c>
      <c r="E54" s="37">
        <f>SUM(一般接種!E53+一般接種!H53+一般接種!K53+医療従事者等!D51)</f>
        <v>1024068</v>
      </c>
      <c r="F54" s="34">
        <f t="shared" si="2"/>
        <v>0.68955328802155791</v>
      </c>
      <c r="G54" s="32">
        <f t="shared" si="5"/>
        <v>417872</v>
      </c>
      <c r="H54" s="34">
        <f t="shared" si="3"/>
        <v>0.28137292794242613</v>
      </c>
      <c r="I54" s="38">
        <v>16832</v>
      </c>
      <c r="J54" s="38">
        <v>56380</v>
      </c>
      <c r="K54" s="38">
        <v>204854</v>
      </c>
      <c r="L54" s="38">
        <v>139806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5" t="s">
        <v>105</v>
      </c>
      <c r="B56" s="85"/>
      <c r="C56" s="85"/>
      <c r="D56" s="85"/>
      <c r="E56" s="85"/>
      <c r="F56" s="85"/>
      <c r="G56" s="85"/>
      <c r="H56" s="85"/>
      <c r="I56" s="85"/>
      <c r="J56" s="22"/>
      <c r="K56" s="22"/>
    </row>
    <row r="57" spans="1:14" x14ac:dyDescent="0.45">
      <c r="A57" s="22" t="s">
        <v>106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5" t="s">
        <v>109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4" x14ac:dyDescent="0.45">
      <c r="A61" s="24" t="s">
        <v>110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E12" sqref="E12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111</v>
      </c>
      <c r="B1" s="23"/>
      <c r="C1" s="24"/>
      <c r="D1" s="24"/>
    </row>
    <row r="2" spans="1:18" x14ac:dyDescent="0.45">
      <c r="B2"/>
      <c r="Q2" s="101" t="str">
        <f>'進捗状況 (都道府県別)'!H3</f>
        <v>（3月25日公表時点）</v>
      </c>
      <c r="R2" s="101"/>
    </row>
    <row r="3" spans="1:18" ht="37.5" customHeight="1" x14ac:dyDescent="0.45">
      <c r="A3" s="102" t="s">
        <v>3</v>
      </c>
      <c r="B3" s="105" t="s">
        <v>112</v>
      </c>
      <c r="C3" s="105"/>
      <c r="D3" s="105"/>
      <c r="E3" s="105"/>
      <c r="F3" s="105"/>
      <c r="G3" s="105"/>
      <c r="H3" s="105"/>
      <c r="I3" s="105"/>
      <c r="J3" s="105"/>
      <c r="K3" s="105"/>
      <c r="M3" s="105" t="s">
        <v>113</v>
      </c>
      <c r="N3" s="105"/>
      <c r="O3" s="105"/>
      <c r="P3" s="105"/>
      <c r="Q3" s="105"/>
      <c r="R3" s="105"/>
    </row>
    <row r="4" spans="1:18" ht="18.75" customHeight="1" x14ac:dyDescent="0.45">
      <c r="A4" s="103"/>
      <c r="B4" s="106" t="s">
        <v>13</v>
      </c>
      <c r="C4" s="107" t="s">
        <v>114</v>
      </c>
      <c r="D4" s="107"/>
      <c r="E4" s="107"/>
      <c r="F4" s="108" t="s">
        <v>115</v>
      </c>
      <c r="G4" s="109"/>
      <c r="H4" s="110"/>
      <c r="I4" s="108" t="s">
        <v>116</v>
      </c>
      <c r="J4" s="109"/>
      <c r="K4" s="110"/>
      <c r="M4" s="111" t="s">
        <v>117</v>
      </c>
      <c r="N4" s="111"/>
      <c r="O4" s="105" t="s">
        <v>118</v>
      </c>
      <c r="P4" s="105"/>
      <c r="Q4" s="107" t="s">
        <v>116</v>
      </c>
      <c r="R4" s="107"/>
    </row>
    <row r="5" spans="1:18" ht="36" x14ac:dyDescent="0.45">
      <c r="A5" s="104"/>
      <c r="B5" s="106"/>
      <c r="C5" s="41" t="s">
        <v>119</v>
      </c>
      <c r="D5" s="41" t="s">
        <v>96</v>
      </c>
      <c r="E5" s="41" t="s">
        <v>97</v>
      </c>
      <c r="F5" s="41" t="s">
        <v>119</v>
      </c>
      <c r="G5" s="41" t="s">
        <v>96</v>
      </c>
      <c r="H5" s="41" t="s">
        <v>97</v>
      </c>
      <c r="I5" s="41" t="s">
        <v>119</v>
      </c>
      <c r="J5" s="41" t="s">
        <v>96</v>
      </c>
      <c r="K5" s="41" t="s">
        <v>97</v>
      </c>
      <c r="M5" s="42" t="s">
        <v>120</v>
      </c>
      <c r="N5" s="42" t="s">
        <v>121</v>
      </c>
      <c r="O5" s="42" t="s">
        <v>122</v>
      </c>
      <c r="P5" s="42" t="s">
        <v>123</v>
      </c>
      <c r="Q5" s="42" t="s">
        <v>122</v>
      </c>
      <c r="R5" s="42" t="s">
        <v>121</v>
      </c>
    </row>
    <row r="6" spans="1:18" x14ac:dyDescent="0.45">
      <c r="A6" s="31" t="s">
        <v>124</v>
      </c>
      <c r="B6" s="43">
        <f>SUM(B7:B53)</f>
        <v>190380802</v>
      </c>
      <c r="C6" s="43">
        <f t="shared" ref="C6" si="0">SUM(C7:C53)</f>
        <v>158074805</v>
      </c>
      <c r="D6" s="43">
        <f>SUM(D7:D53)</f>
        <v>79466064</v>
      </c>
      <c r="E6" s="44">
        <f>SUM(E7:E53)</f>
        <v>78608741</v>
      </c>
      <c r="F6" s="44">
        <f t="shared" ref="F6:Q6" si="1">SUM(F7:F53)</f>
        <v>32189319</v>
      </c>
      <c r="G6" s="44">
        <f>SUM(G7:G53)</f>
        <v>16154131</v>
      </c>
      <c r="H6" s="44">
        <f t="shared" ref="H6:K6" si="2">SUM(H7:H53)</f>
        <v>16035188</v>
      </c>
      <c r="I6" s="44">
        <f>SUM(I7:I53)</f>
        <v>116678</v>
      </c>
      <c r="J6" s="44">
        <f t="shared" si="2"/>
        <v>58416</v>
      </c>
      <c r="K6" s="44">
        <f t="shared" si="2"/>
        <v>58262</v>
      </c>
      <c r="L6" s="45"/>
      <c r="M6" s="44">
        <f>SUM(M7:M53)</f>
        <v>167800910</v>
      </c>
      <c r="N6" s="46">
        <f>C6/M6</f>
        <v>0.94203782923465673</v>
      </c>
      <c r="O6" s="44">
        <f t="shared" si="1"/>
        <v>34257250</v>
      </c>
      <c r="P6" s="47">
        <f>F6/O6</f>
        <v>0.93963523049865361</v>
      </c>
      <c r="Q6" s="44">
        <f t="shared" si="1"/>
        <v>198640</v>
      </c>
      <c r="R6" s="47">
        <f>I6/Q6</f>
        <v>0.58738421264599272</v>
      </c>
    </row>
    <row r="7" spans="1:18" x14ac:dyDescent="0.45">
      <c r="A7" s="48" t="s">
        <v>14</v>
      </c>
      <c r="B7" s="43">
        <v>7809768</v>
      </c>
      <c r="C7" s="43">
        <v>6317412</v>
      </c>
      <c r="D7" s="43">
        <v>3176439</v>
      </c>
      <c r="E7" s="44">
        <v>3140973</v>
      </c>
      <c r="F7" s="49">
        <v>1491500</v>
      </c>
      <c r="G7" s="44">
        <v>747750</v>
      </c>
      <c r="H7" s="44">
        <v>743750</v>
      </c>
      <c r="I7" s="44">
        <v>856</v>
      </c>
      <c r="J7" s="44">
        <v>420</v>
      </c>
      <c r="K7" s="44">
        <v>436</v>
      </c>
      <c r="L7" s="45"/>
      <c r="M7" s="44">
        <v>7054960</v>
      </c>
      <c r="N7" s="46">
        <v>0.8954568133625137</v>
      </c>
      <c r="O7" s="50">
        <v>1518200</v>
      </c>
      <c r="P7" s="46">
        <v>0.98241338427084701</v>
      </c>
      <c r="Q7" s="44">
        <v>900</v>
      </c>
      <c r="R7" s="47">
        <v>0.95111111111111113</v>
      </c>
    </row>
    <row r="8" spans="1:18" x14ac:dyDescent="0.45">
      <c r="A8" s="48" t="s">
        <v>15</v>
      </c>
      <c r="B8" s="43">
        <v>1990568</v>
      </c>
      <c r="C8" s="43">
        <v>1801886</v>
      </c>
      <c r="D8" s="43">
        <v>905525</v>
      </c>
      <c r="E8" s="44">
        <v>896361</v>
      </c>
      <c r="F8" s="49">
        <v>186281</v>
      </c>
      <c r="G8" s="44">
        <v>93807</v>
      </c>
      <c r="H8" s="44">
        <v>92474</v>
      </c>
      <c r="I8" s="44">
        <v>2401</v>
      </c>
      <c r="J8" s="44">
        <v>1209</v>
      </c>
      <c r="K8" s="44">
        <v>1192</v>
      </c>
      <c r="L8" s="45"/>
      <c r="M8" s="44">
        <v>1832855</v>
      </c>
      <c r="N8" s="46">
        <v>0.98310340970780563</v>
      </c>
      <c r="O8" s="50">
        <v>186500</v>
      </c>
      <c r="P8" s="46">
        <v>0.99882573726541557</v>
      </c>
      <c r="Q8" s="44">
        <v>3700</v>
      </c>
      <c r="R8" s="47">
        <v>0.64891891891891895</v>
      </c>
    </row>
    <row r="9" spans="1:18" x14ac:dyDescent="0.45">
      <c r="A9" s="48" t="s">
        <v>16</v>
      </c>
      <c r="B9" s="43">
        <v>1912830</v>
      </c>
      <c r="C9" s="43">
        <v>1669615</v>
      </c>
      <c r="D9" s="43">
        <v>839178</v>
      </c>
      <c r="E9" s="44">
        <v>830437</v>
      </c>
      <c r="F9" s="49">
        <v>243121</v>
      </c>
      <c r="G9" s="44">
        <v>122153</v>
      </c>
      <c r="H9" s="44">
        <v>120968</v>
      </c>
      <c r="I9" s="44">
        <v>94</v>
      </c>
      <c r="J9" s="44">
        <v>48</v>
      </c>
      <c r="K9" s="44">
        <v>46</v>
      </c>
      <c r="L9" s="45"/>
      <c r="M9" s="44">
        <v>1765985</v>
      </c>
      <c r="N9" s="46">
        <v>0.94542988756982649</v>
      </c>
      <c r="O9" s="50">
        <v>227500</v>
      </c>
      <c r="P9" s="46">
        <v>1.0686637362637363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3473325</v>
      </c>
      <c r="C10" s="43">
        <v>2733698</v>
      </c>
      <c r="D10" s="43">
        <v>1374584</v>
      </c>
      <c r="E10" s="44">
        <v>1359114</v>
      </c>
      <c r="F10" s="49">
        <v>739580</v>
      </c>
      <c r="G10" s="44">
        <v>370902</v>
      </c>
      <c r="H10" s="44">
        <v>368678</v>
      </c>
      <c r="I10" s="44">
        <v>47</v>
      </c>
      <c r="J10" s="44">
        <v>21</v>
      </c>
      <c r="K10" s="44">
        <v>26</v>
      </c>
      <c r="L10" s="45"/>
      <c r="M10" s="44">
        <v>2939865</v>
      </c>
      <c r="N10" s="46">
        <v>0.92987194990246147</v>
      </c>
      <c r="O10" s="50">
        <v>854400</v>
      </c>
      <c r="P10" s="46">
        <v>0.86561329588014979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1542587</v>
      </c>
      <c r="C11" s="43">
        <v>1448042</v>
      </c>
      <c r="D11" s="43">
        <v>727235</v>
      </c>
      <c r="E11" s="44">
        <v>720807</v>
      </c>
      <c r="F11" s="49">
        <v>94489</v>
      </c>
      <c r="G11" s="44">
        <v>47888</v>
      </c>
      <c r="H11" s="44">
        <v>46601</v>
      </c>
      <c r="I11" s="44">
        <v>56</v>
      </c>
      <c r="J11" s="44">
        <v>28</v>
      </c>
      <c r="K11" s="44">
        <v>28</v>
      </c>
      <c r="L11" s="45"/>
      <c r="M11" s="44">
        <v>1463055</v>
      </c>
      <c r="N11" s="46">
        <v>0.98973859492636984</v>
      </c>
      <c r="O11" s="50">
        <v>87900</v>
      </c>
      <c r="P11" s="46">
        <v>1.0749601820250285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1685876</v>
      </c>
      <c r="C12" s="43">
        <v>1608954</v>
      </c>
      <c r="D12" s="43">
        <v>809716</v>
      </c>
      <c r="E12" s="44">
        <v>799238</v>
      </c>
      <c r="F12" s="49">
        <v>76761</v>
      </c>
      <c r="G12" s="44">
        <v>38585</v>
      </c>
      <c r="H12" s="44">
        <v>38176</v>
      </c>
      <c r="I12" s="44">
        <v>161</v>
      </c>
      <c r="J12" s="44">
        <v>80</v>
      </c>
      <c r="K12" s="44">
        <v>81</v>
      </c>
      <c r="L12" s="45"/>
      <c r="M12" s="44">
        <v>1637995</v>
      </c>
      <c r="N12" s="46">
        <v>0.9822703976507865</v>
      </c>
      <c r="O12" s="50">
        <v>61700</v>
      </c>
      <c r="P12" s="46">
        <v>1.2441004862236629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2887325</v>
      </c>
      <c r="C13" s="43">
        <v>2680719</v>
      </c>
      <c r="D13" s="43">
        <v>1348452</v>
      </c>
      <c r="E13" s="44">
        <v>1332267</v>
      </c>
      <c r="F13" s="49">
        <v>206354</v>
      </c>
      <c r="G13" s="44">
        <v>103843</v>
      </c>
      <c r="H13" s="44">
        <v>102511</v>
      </c>
      <c r="I13" s="44">
        <v>252</v>
      </c>
      <c r="J13" s="44">
        <v>127</v>
      </c>
      <c r="K13" s="44">
        <v>125</v>
      </c>
      <c r="L13" s="45"/>
      <c r="M13" s="44">
        <v>2776840</v>
      </c>
      <c r="N13" s="46">
        <v>0.96538475389291423</v>
      </c>
      <c r="O13" s="50">
        <v>178600</v>
      </c>
      <c r="P13" s="46">
        <v>1.1553975363941769</v>
      </c>
      <c r="Q13" s="44">
        <v>560</v>
      </c>
      <c r="R13" s="47">
        <v>0.45</v>
      </c>
    </row>
    <row r="14" spans="1:18" x14ac:dyDescent="0.45">
      <c r="A14" s="48" t="s">
        <v>21</v>
      </c>
      <c r="B14" s="43">
        <v>4538009</v>
      </c>
      <c r="C14" s="43">
        <v>3669519</v>
      </c>
      <c r="D14" s="43">
        <v>1844914</v>
      </c>
      <c r="E14" s="44">
        <v>1824605</v>
      </c>
      <c r="F14" s="49">
        <v>868125</v>
      </c>
      <c r="G14" s="44">
        <v>435875</v>
      </c>
      <c r="H14" s="44">
        <v>432250</v>
      </c>
      <c r="I14" s="44">
        <v>365</v>
      </c>
      <c r="J14" s="44">
        <v>178</v>
      </c>
      <c r="K14" s="44">
        <v>187</v>
      </c>
      <c r="L14" s="45"/>
      <c r="M14" s="44">
        <v>3868205</v>
      </c>
      <c r="N14" s="46">
        <v>0.9486361245073619</v>
      </c>
      <c r="O14" s="50">
        <v>892500</v>
      </c>
      <c r="P14" s="46">
        <v>0.97268907563025209</v>
      </c>
      <c r="Q14" s="44">
        <v>860</v>
      </c>
      <c r="R14" s="47">
        <v>0.42441860465116277</v>
      </c>
    </row>
    <row r="15" spans="1:18" x14ac:dyDescent="0.45">
      <c r="A15" s="51" t="s">
        <v>22</v>
      </c>
      <c r="B15" s="43">
        <v>3011604</v>
      </c>
      <c r="C15" s="43">
        <v>2629851</v>
      </c>
      <c r="D15" s="43">
        <v>1321973</v>
      </c>
      <c r="E15" s="44">
        <v>1307878</v>
      </c>
      <c r="F15" s="49">
        <v>380926</v>
      </c>
      <c r="G15" s="44">
        <v>191724</v>
      </c>
      <c r="H15" s="44">
        <v>189202</v>
      </c>
      <c r="I15" s="44">
        <v>827</v>
      </c>
      <c r="J15" s="44">
        <v>417</v>
      </c>
      <c r="K15" s="44">
        <v>410</v>
      </c>
      <c r="L15" s="45"/>
      <c r="M15" s="44">
        <v>2698650</v>
      </c>
      <c r="N15" s="46">
        <v>0.97450614195986884</v>
      </c>
      <c r="O15" s="50">
        <v>375900</v>
      </c>
      <c r="P15" s="46">
        <v>1.0133705772811918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2958587</v>
      </c>
      <c r="C16" s="43">
        <v>2110217</v>
      </c>
      <c r="D16" s="43">
        <v>1060995</v>
      </c>
      <c r="E16" s="44">
        <v>1049222</v>
      </c>
      <c r="F16" s="49">
        <v>848156</v>
      </c>
      <c r="G16" s="44">
        <v>425570</v>
      </c>
      <c r="H16" s="44">
        <v>422586</v>
      </c>
      <c r="I16" s="44">
        <v>214</v>
      </c>
      <c r="J16" s="44">
        <v>94</v>
      </c>
      <c r="K16" s="44">
        <v>120</v>
      </c>
      <c r="L16" s="45"/>
      <c r="M16" s="44">
        <v>2329595</v>
      </c>
      <c r="N16" s="46">
        <v>0.90582998332328146</v>
      </c>
      <c r="O16" s="50">
        <v>887500</v>
      </c>
      <c r="P16" s="46">
        <v>0.95566873239436623</v>
      </c>
      <c r="Q16" s="44">
        <v>340</v>
      </c>
      <c r="R16" s="47">
        <v>0.62941176470588234</v>
      </c>
    </row>
    <row r="17" spans="1:18" x14ac:dyDescent="0.45">
      <c r="A17" s="48" t="s">
        <v>24</v>
      </c>
      <c r="B17" s="43">
        <v>11362472</v>
      </c>
      <c r="C17" s="43">
        <v>9673117</v>
      </c>
      <c r="D17" s="43">
        <v>4868507</v>
      </c>
      <c r="E17" s="44">
        <v>4804610</v>
      </c>
      <c r="F17" s="49">
        <v>1671340</v>
      </c>
      <c r="G17" s="44">
        <v>837330</v>
      </c>
      <c r="H17" s="44">
        <v>834010</v>
      </c>
      <c r="I17" s="44">
        <v>18015</v>
      </c>
      <c r="J17" s="44">
        <v>9040</v>
      </c>
      <c r="K17" s="44">
        <v>8975</v>
      </c>
      <c r="L17" s="45"/>
      <c r="M17" s="44">
        <v>10129910</v>
      </c>
      <c r="N17" s="46">
        <v>0.95490650953463552</v>
      </c>
      <c r="O17" s="50">
        <v>659400</v>
      </c>
      <c r="P17" s="46">
        <v>2.5346375492872308</v>
      </c>
      <c r="Q17" s="44">
        <v>37520</v>
      </c>
      <c r="R17" s="47">
        <v>0.48014392324093819</v>
      </c>
    </row>
    <row r="18" spans="1:18" x14ac:dyDescent="0.45">
      <c r="A18" s="48" t="s">
        <v>25</v>
      </c>
      <c r="B18" s="43">
        <v>9686849</v>
      </c>
      <c r="C18" s="43">
        <v>7992251</v>
      </c>
      <c r="D18" s="43">
        <v>4019970</v>
      </c>
      <c r="E18" s="44">
        <v>3972281</v>
      </c>
      <c r="F18" s="49">
        <v>1693818</v>
      </c>
      <c r="G18" s="44">
        <v>848903</v>
      </c>
      <c r="H18" s="44">
        <v>844915</v>
      </c>
      <c r="I18" s="44">
        <v>780</v>
      </c>
      <c r="J18" s="44">
        <v>364</v>
      </c>
      <c r="K18" s="44">
        <v>416</v>
      </c>
      <c r="L18" s="45"/>
      <c r="M18" s="44">
        <v>8331145</v>
      </c>
      <c r="N18" s="46">
        <v>0.95932203796717019</v>
      </c>
      <c r="O18" s="50">
        <v>643300</v>
      </c>
      <c r="P18" s="46">
        <v>2.6330141458106637</v>
      </c>
      <c r="Q18" s="44">
        <v>4360</v>
      </c>
      <c r="R18" s="47">
        <v>0.17889908256880735</v>
      </c>
    </row>
    <row r="19" spans="1:18" x14ac:dyDescent="0.45">
      <c r="A19" s="48" t="s">
        <v>26</v>
      </c>
      <c r="B19" s="43">
        <v>20954767</v>
      </c>
      <c r="C19" s="43">
        <v>15600198</v>
      </c>
      <c r="D19" s="43">
        <v>7851207</v>
      </c>
      <c r="E19" s="44">
        <v>7748991</v>
      </c>
      <c r="F19" s="49">
        <v>5341223</v>
      </c>
      <c r="G19" s="44">
        <v>2680467</v>
      </c>
      <c r="H19" s="44">
        <v>2660756</v>
      </c>
      <c r="I19" s="44">
        <v>13346</v>
      </c>
      <c r="J19" s="44">
        <v>6541</v>
      </c>
      <c r="K19" s="44">
        <v>6805</v>
      </c>
      <c r="L19" s="45"/>
      <c r="M19" s="44">
        <v>16872590</v>
      </c>
      <c r="N19" s="46">
        <v>0.92458822267357887</v>
      </c>
      <c r="O19" s="50">
        <v>10132950</v>
      </c>
      <c r="P19" s="46">
        <v>0.5271143151796861</v>
      </c>
      <c r="Q19" s="44">
        <v>43540</v>
      </c>
      <c r="R19" s="47">
        <v>0.30652273771244831</v>
      </c>
    </row>
    <row r="20" spans="1:18" x14ac:dyDescent="0.45">
      <c r="A20" s="48" t="s">
        <v>27</v>
      </c>
      <c r="B20" s="43">
        <v>14152840</v>
      </c>
      <c r="C20" s="43">
        <v>10821766</v>
      </c>
      <c r="D20" s="43">
        <v>5438371</v>
      </c>
      <c r="E20" s="44">
        <v>5383395</v>
      </c>
      <c r="F20" s="49">
        <v>3324997</v>
      </c>
      <c r="G20" s="44">
        <v>1665545</v>
      </c>
      <c r="H20" s="44">
        <v>1659452</v>
      </c>
      <c r="I20" s="44">
        <v>6077</v>
      </c>
      <c r="J20" s="44">
        <v>3059</v>
      </c>
      <c r="K20" s="44">
        <v>3018</v>
      </c>
      <c r="L20" s="45"/>
      <c r="M20" s="44">
        <v>11400935</v>
      </c>
      <c r="N20" s="46">
        <v>0.94919986825641933</v>
      </c>
      <c r="O20" s="50">
        <v>1939600</v>
      </c>
      <c r="P20" s="46">
        <v>1.714269436997319</v>
      </c>
      <c r="Q20" s="44">
        <v>11540</v>
      </c>
      <c r="R20" s="47">
        <v>0.52660311958405548</v>
      </c>
    </row>
    <row r="21" spans="1:18" x14ac:dyDescent="0.45">
      <c r="A21" s="48" t="s">
        <v>28</v>
      </c>
      <c r="B21" s="43">
        <v>3471614</v>
      </c>
      <c r="C21" s="43">
        <v>2902277</v>
      </c>
      <c r="D21" s="43">
        <v>1457463</v>
      </c>
      <c r="E21" s="44">
        <v>1444814</v>
      </c>
      <c r="F21" s="49">
        <v>569259</v>
      </c>
      <c r="G21" s="44">
        <v>285827</v>
      </c>
      <c r="H21" s="44">
        <v>283432</v>
      </c>
      <c r="I21" s="44">
        <v>78</v>
      </c>
      <c r="J21" s="44">
        <v>35</v>
      </c>
      <c r="K21" s="44">
        <v>43</v>
      </c>
      <c r="L21" s="45"/>
      <c r="M21" s="44">
        <v>3078305</v>
      </c>
      <c r="N21" s="46">
        <v>0.94281658250238365</v>
      </c>
      <c r="O21" s="50">
        <v>584800</v>
      </c>
      <c r="P21" s="46">
        <v>0.97342510259917925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1649275</v>
      </c>
      <c r="C22" s="43">
        <v>1463543</v>
      </c>
      <c r="D22" s="43">
        <v>735823</v>
      </c>
      <c r="E22" s="44">
        <v>727720</v>
      </c>
      <c r="F22" s="49">
        <v>185520</v>
      </c>
      <c r="G22" s="44">
        <v>93010</v>
      </c>
      <c r="H22" s="44">
        <v>92510</v>
      </c>
      <c r="I22" s="44">
        <v>212</v>
      </c>
      <c r="J22" s="44">
        <v>110</v>
      </c>
      <c r="K22" s="44">
        <v>102</v>
      </c>
      <c r="L22" s="45"/>
      <c r="M22" s="44">
        <v>1505220</v>
      </c>
      <c r="N22" s="46">
        <v>0.97231168865680762</v>
      </c>
      <c r="O22" s="50">
        <v>176600</v>
      </c>
      <c r="P22" s="46">
        <v>1.0505096262740656</v>
      </c>
      <c r="Q22" s="44">
        <v>440</v>
      </c>
      <c r="R22" s="47">
        <v>0.48181818181818181</v>
      </c>
    </row>
    <row r="23" spans="1:18" x14ac:dyDescent="0.45">
      <c r="A23" s="48" t="s">
        <v>30</v>
      </c>
      <c r="B23" s="43">
        <v>1702340</v>
      </c>
      <c r="C23" s="43">
        <v>1496645</v>
      </c>
      <c r="D23" s="43">
        <v>752203</v>
      </c>
      <c r="E23" s="44">
        <v>744442</v>
      </c>
      <c r="F23" s="49">
        <v>204698</v>
      </c>
      <c r="G23" s="44">
        <v>102721</v>
      </c>
      <c r="H23" s="44">
        <v>101977</v>
      </c>
      <c r="I23" s="44">
        <v>997</v>
      </c>
      <c r="J23" s="44">
        <v>503</v>
      </c>
      <c r="K23" s="44">
        <v>494</v>
      </c>
      <c r="L23" s="45"/>
      <c r="M23" s="44">
        <v>1538830</v>
      </c>
      <c r="N23" s="46">
        <v>0.97258631557741926</v>
      </c>
      <c r="O23" s="50">
        <v>220900</v>
      </c>
      <c r="P23" s="46">
        <v>0.9266545948392938</v>
      </c>
      <c r="Q23" s="44">
        <v>1080</v>
      </c>
      <c r="R23" s="47">
        <v>0.92314814814814816</v>
      </c>
    </row>
    <row r="24" spans="1:18" x14ac:dyDescent="0.45">
      <c r="A24" s="48" t="s">
        <v>31</v>
      </c>
      <c r="B24" s="43">
        <v>1172272</v>
      </c>
      <c r="C24" s="43">
        <v>1030965</v>
      </c>
      <c r="D24" s="43">
        <v>519069</v>
      </c>
      <c r="E24" s="44">
        <v>511896</v>
      </c>
      <c r="F24" s="49">
        <v>141244</v>
      </c>
      <c r="G24" s="44">
        <v>71038</v>
      </c>
      <c r="H24" s="44">
        <v>70206</v>
      </c>
      <c r="I24" s="44">
        <v>63</v>
      </c>
      <c r="J24" s="44">
        <v>21</v>
      </c>
      <c r="K24" s="44">
        <v>42</v>
      </c>
      <c r="L24" s="45"/>
      <c r="M24" s="44">
        <v>1068670</v>
      </c>
      <c r="N24" s="46">
        <v>0.96471782683148211</v>
      </c>
      <c r="O24" s="50">
        <v>145200</v>
      </c>
      <c r="P24" s="46">
        <v>0.97275482093663912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1253776</v>
      </c>
      <c r="C25" s="43">
        <v>1104901</v>
      </c>
      <c r="D25" s="43">
        <v>554929</v>
      </c>
      <c r="E25" s="44">
        <v>549972</v>
      </c>
      <c r="F25" s="49">
        <v>148848</v>
      </c>
      <c r="G25" s="44">
        <v>74787</v>
      </c>
      <c r="H25" s="44">
        <v>74061</v>
      </c>
      <c r="I25" s="44">
        <v>27</v>
      </c>
      <c r="J25" s="44">
        <v>10</v>
      </c>
      <c r="K25" s="44">
        <v>17</v>
      </c>
      <c r="L25" s="45"/>
      <c r="M25" s="44">
        <v>1196190</v>
      </c>
      <c r="N25" s="46">
        <v>0.92368352853643654</v>
      </c>
      <c r="O25" s="50">
        <v>139400</v>
      </c>
      <c r="P25" s="46">
        <v>1.0677761836441895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3173102</v>
      </c>
      <c r="C26" s="43">
        <v>2885307</v>
      </c>
      <c r="D26" s="43">
        <v>1448097</v>
      </c>
      <c r="E26" s="44">
        <v>1437210</v>
      </c>
      <c r="F26" s="49">
        <v>287674</v>
      </c>
      <c r="G26" s="44">
        <v>144765</v>
      </c>
      <c r="H26" s="44">
        <v>142909</v>
      </c>
      <c r="I26" s="44">
        <v>121</v>
      </c>
      <c r="J26" s="44">
        <v>55</v>
      </c>
      <c r="K26" s="44">
        <v>66</v>
      </c>
      <c r="L26" s="45"/>
      <c r="M26" s="44">
        <v>3001070</v>
      </c>
      <c r="N26" s="46">
        <v>0.96142609136074797</v>
      </c>
      <c r="O26" s="50">
        <v>268100</v>
      </c>
      <c r="P26" s="46">
        <v>1.0730100708690786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3071236</v>
      </c>
      <c r="C27" s="43">
        <v>2731237</v>
      </c>
      <c r="D27" s="43">
        <v>1372572</v>
      </c>
      <c r="E27" s="44">
        <v>1358665</v>
      </c>
      <c r="F27" s="49">
        <v>337874</v>
      </c>
      <c r="G27" s="44">
        <v>170181</v>
      </c>
      <c r="H27" s="44">
        <v>167693</v>
      </c>
      <c r="I27" s="44">
        <v>2125</v>
      </c>
      <c r="J27" s="44">
        <v>1065</v>
      </c>
      <c r="K27" s="44">
        <v>1060</v>
      </c>
      <c r="L27" s="45"/>
      <c r="M27" s="44">
        <v>2820125</v>
      </c>
      <c r="N27" s="46">
        <v>0.96848082975045435</v>
      </c>
      <c r="O27" s="50">
        <v>279600</v>
      </c>
      <c r="P27" s="46">
        <v>1.2084191702432046</v>
      </c>
      <c r="Q27" s="44">
        <v>2580</v>
      </c>
      <c r="R27" s="47">
        <v>0.8236434108527132</v>
      </c>
    </row>
    <row r="28" spans="1:18" x14ac:dyDescent="0.45">
      <c r="A28" s="48" t="s">
        <v>35</v>
      </c>
      <c r="B28" s="43">
        <v>5821443</v>
      </c>
      <c r="C28" s="43">
        <v>5043621</v>
      </c>
      <c r="D28" s="43">
        <v>2535729</v>
      </c>
      <c r="E28" s="44">
        <v>2507892</v>
      </c>
      <c r="F28" s="49">
        <v>777642</v>
      </c>
      <c r="G28" s="44">
        <v>390038</v>
      </c>
      <c r="H28" s="44">
        <v>387604</v>
      </c>
      <c r="I28" s="44">
        <v>180</v>
      </c>
      <c r="J28" s="44">
        <v>91</v>
      </c>
      <c r="K28" s="44">
        <v>89</v>
      </c>
      <c r="L28" s="45"/>
      <c r="M28" s="44">
        <v>5129320</v>
      </c>
      <c r="N28" s="46">
        <v>0.98329232724805626</v>
      </c>
      <c r="O28" s="50">
        <v>752600</v>
      </c>
      <c r="P28" s="46">
        <v>1.0332739835237843</v>
      </c>
      <c r="Q28" s="44">
        <v>1060</v>
      </c>
      <c r="R28" s="47">
        <v>0.16981132075471697</v>
      </c>
    </row>
    <row r="29" spans="1:18" x14ac:dyDescent="0.45">
      <c r="A29" s="48" t="s">
        <v>36</v>
      </c>
      <c r="B29" s="43">
        <v>11070767</v>
      </c>
      <c r="C29" s="43">
        <v>8643018</v>
      </c>
      <c r="D29" s="43">
        <v>4344341</v>
      </c>
      <c r="E29" s="44">
        <v>4298677</v>
      </c>
      <c r="F29" s="49">
        <v>2427028</v>
      </c>
      <c r="G29" s="44">
        <v>1217875</v>
      </c>
      <c r="H29" s="44">
        <v>1209153</v>
      </c>
      <c r="I29" s="44">
        <v>721</v>
      </c>
      <c r="J29" s="44">
        <v>343</v>
      </c>
      <c r="K29" s="44">
        <v>378</v>
      </c>
      <c r="L29" s="45"/>
      <c r="M29" s="44">
        <v>9483110</v>
      </c>
      <c r="N29" s="46">
        <v>0.91141176259686962</v>
      </c>
      <c r="O29" s="50">
        <v>2709600</v>
      </c>
      <c r="P29" s="46">
        <v>0.89571449660466484</v>
      </c>
      <c r="Q29" s="44">
        <v>1340</v>
      </c>
      <c r="R29" s="47">
        <v>0.53805970149253735</v>
      </c>
    </row>
    <row r="30" spans="1:18" x14ac:dyDescent="0.45">
      <c r="A30" s="48" t="s">
        <v>37</v>
      </c>
      <c r="B30" s="43">
        <v>2729127</v>
      </c>
      <c r="C30" s="43">
        <v>2458637</v>
      </c>
      <c r="D30" s="43">
        <v>1234727</v>
      </c>
      <c r="E30" s="44">
        <v>1223910</v>
      </c>
      <c r="F30" s="49">
        <v>270015</v>
      </c>
      <c r="G30" s="44">
        <v>135806</v>
      </c>
      <c r="H30" s="44">
        <v>134209</v>
      </c>
      <c r="I30" s="44">
        <v>475</v>
      </c>
      <c r="J30" s="44">
        <v>240</v>
      </c>
      <c r="K30" s="44">
        <v>235</v>
      </c>
      <c r="L30" s="45"/>
      <c r="M30" s="44">
        <v>2556715</v>
      </c>
      <c r="N30" s="46">
        <v>0.96163905636725255</v>
      </c>
      <c r="O30" s="50">
        <v>239400</v>
      </c>
      <c r="P30" s="46">
        <v>1.1278822055137845</v>
      </c>
      <c r="Q30" s="44">
        <v>780</v>
      </c>
      <c r="R30" s="47">
        <v>0.60897435897435892</v>
      </c>
    </row>
    <row r="31" spans="1:18" x14ac:dyDescent="0.45">
      <c r="A31" s="48" t="s">
        <v>38</v>
      </c>
      <c r="B31" s="43">
        <v>2149988</v>
      </c>
      <c r="C31" s="43">
        <v>1781630</v>
      </c>
      <c r="D31" s="43">
        <v>895663</v>
      </c>
      <c r="E31" s="44">
        <v>885967</v>
      </c>
      <c r="F31" s="49">
        <v>368265</v>
      </c>
      <c r="G31" s="44">
        <v>184535</v>
      </c>
      <c r="H31" s="44">
        <v>183730</v>
      </c>
      <c r="I31" s="44">
        <v>93</v>
      </c>
      <c r="J31" s="44">
        <v>48</v>
      </c>
      <c r="K31" s="44">
        <v>45</v>
      </c>
      <c r="L31" s="45"/>
      <c r="M31" s="44">
        <v>1839980</v>
      </c>
      <c r="N31" s="46">
        <v>0.96828769877933452</v>
      </c>
      <c r="O31" s="50">
        <v>348300</v>
      </c>
      <c r="P31" s="46">
        <v>1.0573212747631353</v>
      </c>
      <c r="Q31" s="44">
        <v>240</v>
      </c>
      <c r="R31" s="47">
        <v>0.38750000000000001</v>
      </c>
    </row>
    <row r="32" spans="1:18" x14ac:dyDescent="0.45">
      <c r="A32" s="48" t="s">
        <v>39</v>
      </c>
      <c r="B32" s="43">
        <v>3716515</v>
      </c>
      <c r="C32" s="43">
        <v>3066243</v>
      </c>
      <c r="D32" s="43">
        <v>1539108</v>
      </c>
      <c r="E32" s="44">
        <v>1527135</v>
      </c>
      <c r="F32" s="49">
        <v>649779</v>
      </c>
      <c r="G32" s="44">
        <v>326406</v>
      </c>
      <c r="H32" s="44">
        <v>323373</v>
      </c>
      <c r="I32" s="44">
        <v>493</v>
      </c>
      <c r="J32" s="44">
        <v>254</v>
      </c>
      <c r="K32" s="44">
        <v>239</v>
      </c>
      <c r="L32" s="45"/>
      <c r="M32" s="44">
        <v>3264195</v>
      </c>
      <c r="N32" s="46">
        <v>0.93935656417585345</v>
      </c>
      <c r="O32" s="50">
        <v>704200</v>
      </c>
      <c r="P32" s="46">
        <v>0.92271939789832436</v>
      </c>
      <c r="Q32" s="44">
        <v>1060</v>
      </c>
      <c r="R32" s="47">
        <v>0.46509433962264152</v>
      </c>
    </row>
    <row r="33" spans="1:18" x14ac:dyDescent="0.45">
      <c r="A33" s="48" t="s">
        <v>40</v>
      </c>
      <c r="B33" s="43">
        <v>12794152</v>
      </c>
      <c r="C33" s="43">
        <v>9864751</v>
      </c>
      <c r="D33" s="43">
        <v>4954823</v>
      </c>
      <c r="E33" s="44">
        <v>4909928</v>
      </c>
      <c r="F33" s="49">
        <v>2865604</v>
      </c>
      <c r="G33" s="44">
        <v>1437043</v>
      </c>
      <c r="H33" s="44">
        <v>1428561</v>
      </c>
      <c r="I33" s="44">
        <v>63797</v>
      </c>
      <c r="J33" s="44">
        <v>32140</v>
      </c>
      <c r="K33" s="44">
        <v>31657</v>
      </c>
      <c r="L33" s="45"/>
      <c r="M33" s="44">
        <v>11010265</v>
      </c>
      <c r="N33" s="46">
        <v>0.89595945238375285</v>
      </c>
      <c r="O33" s="50">
        <v>3481300</v>
      </c>
      <c r="P33" s="46">
        <v>0.82314192973889067</v>
      </c>
      <c r="Q33" s="44">
        <v>72620</v>
      </c>
      <c r="R33" s="47">
        <v>0.87850454420269897</v>
      </c>
    </row>
    <row r="34" spans="1:18" x14ac:dyDescent="0.45">
      <c r="A34" s="48" t="s">
        <v>41</v>
      </c>
      <c r="B34" s="43">
        <v>8217672</v>
      </c>
      <c r="C34" s="43">
        <v>6834692</v>
      </c>
      <c r="D34" s="43">
        <v>3433276</v>
      </c>
      <c r="E34" s="44">
        <v>3401416</v>
      </c>
      <c r="F34" s="49">
        <v>1381871</v>
      </c>
      <c r="G34" s="44">
        <v>694563</v>
      </c>
      <c r="H34" s="44">
        <v>687308</v>
      </c>
      <c r="I34" s="44">
        <v>1109</v>
      </c>
      <c r="J34" s="44">
        <v>546</v>
      </c>
      <c r="K34" s="44">
        <v>563</v>
      </c>
      <c r="L34" s="45"/>
      <c r="M34" s="44">
        <v>7284535</v>
      </c>
      <c r="N34" s="46">
        <v>0.93824684760248933</v>
      </c>
      <c r="O34" s="50">
        <v>1135400</v>
      </c>
      <c r="P34" s="46">
        <v>1.2170785626211027</v>
      </c>
      <c r="Q34" s="44">
        <v>2440</v>
      </c>
      <c r="R34" s="47">
        <v>0.45450819672131149</v>
      </c>
    </row>
    <row r="35" spans="1:18" x14ac:dyDescent="0.45">
      <c r="A35" s="48" t="s">
        <v>42</v>
      </c>
      <c r="B35" s="43">
        <v>2018478</v>
      </c>
      <c r="C35" s="43">
        <v>1796718</v>
      </c>
      <c r="D35" s="43">
        <v>902549</v>
      </c>
      <c r="E35" s="44">
        <v>894169</v>
      </c>
      <c r="F35" s="49">
        <v>221573</v>
      </c>
      <c r="G35" s="44">
        <v>111071</v>
      </c>
      <c r="H35" s="44">
        <v>110502</v>
      </c>
      <c r="I35" s="44">
        <v>187</v>
      </c>
      <c r="J35" s="44">
        <v>92</v>
      </c>
      <c r="K35" s="44">
        <v>95</v>
      </c>
      <c r="L35" s="45"/>
      <c r="M35" s="44">
        <v>1922700</v>
      </c>
      <c r="N35" s="46">
        <v>0.93447651739740989</v>
      </c>
      <c r="O35" s="50">
        <v>127300</v>
      </c>
      <c r="P35" s="46">
        <v>1.7405577376276513</v>
      </c>
      <c r="Q35" s="44">
        <v>700</v>
      </c>
      <c r="R35" s="47">
        <v>0.26714285714285713</v>
      </c>
    </row>
    <row r="36" spans="1:18" x14ac:dyDescent="0.45">
      <c r="A36" s="48" t="s">
        <v>43</v>
      </c>
      <c r="B36" s="43">
        <v>1373144</v>
      </c>
      <c r="C36" s="43">
        <v>1311175</v>
      </c>
      <c r="D36" s="43">
        <v>658813</v>
      </c>
      <c r="E36" s="44">
        <v>652362</v>
      </c>
      <c r="F36" s="49">
        <v>61894</v>
      </c>
      <c r="G36" s="44">
        <v>31077</v>
      </c>
      <c r="H36" s="44">
        <v>30817</v>
      </c>
      <c r="I36" s="44">
        <v>75</v>
      </c>
      <c r="J36" s="44">
        <v>39</v>
      </c>
      <c r="K36" s="44">
        <v>36</v>
      </c>
      <c r="L36" s="45"/>
      <c r="M36" s="44">
        <v>1358645</v>
      </c>
      <c r="N36" s="46">
        <v>0.96506077746578389</v>
      </c>
      <c r="O36" s="50">
        <v>48100</v>
      </c>
      <c r="P36" s="46">
        <v>1.2867775467775469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800728</v>
      </c>
      <c r="C37" s="43">
        <v>701102</v>
      </c>
      <c r="D37" s="43">
        <v>352518</v>
      </c>
      <c r="E37" s="44">
        <v>348584</v>
      </c>
      <c r="F37" s="49">
        <v>99565</v>
      </c>
      <c r="G37" s="44">
        <v>49992</v>
      </c>
      <c r="H37" s="44">
        <v>49573</v>
      </c>
      <c r="I37" s="44">
        <v>61</v>
      </c>
      <c r="J37" s="44">
        <v>30</v>
      </c>
      <c r="K37" s="44">
        <v>31</v>
      </c>
      <c r="L37" s="45"/>
      <c r="M37" s="44">
        <v>765760</v>
      </c>
      <c r="N37" s="46">
        <v>0.91556362306727956</v>
      </c>
      <c r="O37" s="50">
        <v>110800</v>
      </c>
      <c r="P37" s="46">
        <v>0.89860108303249098</v>
      </c>
      <c r="Q37" s="44">
        <v>340</v>
      </c>
      <c r="R37" s="47">
        <v>0.17941176470588235</v>
      </c>
    </row>
    <row r="38" spans="1:18" x14ac:dyDescent="0.45">
      <c r="A38" s="48" t="s">
        <v>45</v>
      </c>
      <c r="B38" s="43">
        <v>1019728</v>
      </c>
      <c r="C38" s="43">
        <v>964497</v>
      </c>
      <c r="D38" s="43">
        <v>484824</v>
      </c>
      <c r="E38" s="44">
        <v>479673</v>
      </c>
      <c r="F38" s="49">
        <v>55121</v>
      </c>
      <c r="G38" s="44">
        <v>27651</v>
      </c>
      <c r="H38" s="44">
        <v>27470</v>
      </c>
      <c r="I38" s="44">
        <v>110</v>
      </c>
      <c r="J38" s="44">
        <v>52</v>
      </c>
      <c r="K38" s="44">
        <v>58</v>
      </c>
      <c r="L38" s="45"/>
      <c r="M38" s="44">
        <v>1004700</v>
      </c>
      <c r="N38" s="46">
        <v>0.95998507017020007</v>
      </c>
      <c r="O38" s="50">
        <v>47400</v>
      </c>
      <c r="P38" s="46">
        <v>1.1628902953586497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2707177</v>
      </c>
      <c r="C39" s="43">
        <v>2374732</v>
      </c>
      <c r="D39" s="43">
        <v>1193099</v>
      </c>
      <c r="E39" s="44">
        <v>1181633</v>
      </c>
      <c r="F39" s="49">
        <v>332139</v>
      </c>
      <c r="G39" s="44">
        <v>166782</v>
      </c>
      <c r="H39" s="44">
        <v>165357</v>
      </c>
      <c r="I39" s="44">
        <v>306</v>
      </c>
      <c r="J39" s="44">
        <v>155</v>
      </c>
      <c r="K39" s="44">
        <v>151</v>
      </c>
      <c r="L39" s="45"/>
      <c r="M39" s="44">
        <v>2634930</v>
      </c>
      <c r="N39" s="46">
        <v>0.90125050760361758</v>
      </c>
      <c r="O39" s="50">
        <v>385900</v>
      </c>
      <c r="P39" s="46">
        <v>0.86068670640062195</v>
      </c>
      <c r="Q39" s="44">
        <v>720</v>
      </c>
      <c r="R39" s="47">
        <v>0.42499999999999999</v>
      </c>
    </row>
    <row r="40" spans="1:18" x14ac:dyDescent="0.45">
      <c r="A40" s="48" t="s">
        <v>47</v>
      </c>
      <c r="B40" s="43">
        <v>4078342</v>
      </c>
      <c r="C40" s="43">
        <v>3487256</v>
      </c>
      <c r="D40" s="43">
        <v>1752405</v>
      </c>
      <c r="E40" s="44">
        <v>1734851</v>
      </c>
      <c r="F40" s="49">
        <v>590970</v>
      </c>
      <c r="G40" s="44">
        <v>296809</v>
      </c>
      <c r="H40" s="44">
        <v>294161</v>
      </c>
      <c r="I40" s="44">
        <v>116</v>
      </c>
      <c r="J40" s="44">
        <v>60</v>
      </c>
      <c r="K40" s="44">
        <v>56</v>
      </c>
      <c r="L40" s="45"/>
      <c r="M40" s="44">
        <v>3712730</v>
      </c>
      <c r="N40" s="46">
        <v>0.93927002502201884</v>
      </c>
      <c r="O40" s="50">
        <v>616200</v>
      </c>
      <c r="P40" s="46">
        <v>0.95905550146056473</v>
      </c>
      <c r="Q40" s="44">
        <v>1140</v>
      </c>
      <c r="R40" s="47">
        <v>0.10175438596491228</v>
      </c>
    </row>
    <row r="41" spans="1:18" x14ac:dyDescent="0.45">
      <c r="A41" s="48" t="s">
        <v>48</v>
      </c>
      <c r="B41" s="43">
        <v>1999936</v>
      </c>
      <c r="C41" s="43">
        <v>1787923</v>
      </c>
      <c r="D41" s="43">
        <v>898712</v>
      </c>
      <c r="E41" s="44">
        <v>889211</v>
      </c>
      <c r="F41" s="49">
        <v>211960</v>
      </c>
      <c r="G41" s="44">
        <v>106529</v>
      </c>
      <c r="H41" s="44">
        <v>105431</v>
      </c>
      <c r="I41" s="44">
        <v>53</v>
      </c>
      <c r="J41" s="44">
        <v>30</v>
      </c>
      <c r="K41" s="44">
        <v>23</v>
      </c>
      <c r="L41" s="45"/>
      <c r="M41" s="44">
        <v>1905675</v>
      </c>
      <c r="N41" s="46">
        <v>0.9382098206672177</v>
      </c>
      <c r="O41" s="50">
        <v>210200</v>
      </c>
      <c r="P41" s="46">
        <v>1.00837297811608</v>
      </c>
      <c r="Q41" s="44">
        <v>320</v>
      </c>
      <c r="R41" s="47">
        <v>0.16562499999999999</v>
      </c>
    </row>
    <row r="42" spans="1:18" x14ac:dyDescent="0.45">
      <c r="A42" s="48" t="s">
        <v>49</v>
      </c>
      <c r="B42" s="43">
        <v>1076794</v>
      </c>
      <c r="C42" s="43">
        <v>925233</v>
      </c>
      <c r="D42" s="43">
        <v>465585</v>
      </c>
      <c r="E42" s="44">
        <v>459648</v>
      </c>
      <c r="F42" s="49">
        <v>151398</v>
      </c>
      <c r="G42" s="44">
        <v>75858</v>
      </c>
      <c r="H42" s="44">
        <v>75540</v>
      </c>
      <c r="I42" s="44">
        <v>163</v>
      </c>
      <c r="J42" s="44">
        <v>79</v>
      </c>
      <c r="K42" s="44">
        <v>84</v>
      </c>
      <c r="L42" s="45"/>
      <c r="M42" s="44">
        <v>958205</v>
      </c>
      <c r="N42" s="46">
        <v>0.96558982681159045</v>
      </c>
      <c r="O42" s="50">
        <v>152900</v>
      </c>
      <c r="P42" s="46">
        <v>0.99017658600392411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1420043</v>
      </c>
      <c r="C43" s="43">
        <v>1308139</v>
      </c>
      <c r="D43" s="43">
        <v>657081</v>
      </c>
      <c r="E43" s="44">
        <v>651058</v>
      </c>
      <c r="F43" s="49">
        <v>111731</v>
      </c>
      <c r="G43" s="44">
        <v>55987</v>
      </c>
      <c r="H43" s="44">
        <v>55744</v>
      </c>
      <c r="I43" s="44">
        <v>173</v>
      </c>
      <c r="J43" s="44">
        <v>85</v>
      </c>
      <c r="K43" s="44">
        <v>88</v>
      </c>
      <c r="L43" s="45"/>
      <c r="M43" s="44">
        <v>1364410</v>
      </c>
      <c r="N43" s="46">
        <v>0.95875799796248928</v>
      </c>
      <c r="O43" s="50">
        <v>102300</v>
      </c>
      <c r="P43" s="46">
        <v>1.0921896383186707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2019085</v>
      </c>
      <c r="C44" s="43">
        <v>1886922</v>
      </c>
      <c r="D44" s="43">
        <v>948410</v>
      </c>
      <c r="E44" s="44">
        <v>938512</v>
      </c>
      <c r="F44" s="49">
        <v>132107</v>
      </c>
      <c r="G44" s="44">
        <v>66341</v>
      </c>
      <c r="H44" s="44">
        <v>65766</v>
      </c>
      <c r="I44" s="44">
        <v>56</v>
      </c>
      <c r="J44" s="44">
        <v>26</v>
      </c>
      <c r="K44" s="44">
        <v>30</v>
      </c>
      <c r="L44" s="45"/>
      <c r="M44" s="44">
        <v>1972350</v>
      </c>
      <c r="N44" s="46">
        <v>0.95668720054757017</v>
      </c>
      <c r="O44" s="50">
        <v>128400</v>
      </c>
      <c r="P44" s="46">
        <v>1.0288707165109034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1021065</v>
      </c>
      <c r="C45" s="43">
        <v>962686</v>
      </c>
      <c r="D45" s="43">
        <v>484067</v>
      </c>
      <c r="E45" s="44">
        <v>478619</v>
      </c>
      <c r="F45" s="49">
        <v>58306</v>
      </c>
      <c r="G45" s="44">
        <v>29339</v>
      </c>
      <c r="H45" s="44">
        <v>28967</v>
      </c>
      <c r="I45" s="44">
        <v>73</v>
      </c>
      <c r="J45" s="44">
        <v>32</v>
      </c>
      <c r="K45" s="44">
        <v>41</v>
      </c>
      <c r="L45" s="45"/>
      <c r="M45" s="44">
        <v>1017195</v>
      </c>
      <c r="N45" s="46">
        <v>0.94641243812641629</v>
      </c>
      <c r="O45" s="50">
        <v>55600</v>
      </c>
      <c r="P45" s="46">
        <v>1.0486690647482015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7549864</v>
      </c>
      <c r="C46" s="43">
        <v>6576839</v>
      </c>
      <c r="D46" s="43">
        <v>3307281</v>
      </c>
      <c r="E46" s="44">
        <v>3269558</v>
      </c>
      <c r="F46" s="49">
        <v>972831</v>
      </c>
      <c r="G46" s="44">
        <v>490851</v>
      </c>
      <c r="H46" s="44">
        <v>481980</v>
      </c>
      <c r="I46" s="44">
        <v>194</v>
      </c>
      <c r="J46" s="44">
        <v>100</v>
      </c>
      <c r="K46" s="44">
        <v>94</v>
      </c>
      <c r="L46" s="45"/>
      <c r="M46" s="44">
        <v>6679530</v>
      </c>
      <c r="N46" s="46">
        <v>0.98462601410578288</v>
      </c>
      <c r="O46" s="50">
        <v>1044200</v>
      </c>
      <c r="P46" s="46">
        <v>0.9316519823788546</v>
      </c>
      <c r="Q46" s="44">
        <v>720</v>
      </c>
      <c r="R46" s="47">
        <v>0.26944444444444443</v>
      </c>
    </row>
    <row r="47" spans="1:18" x14ac:dyDescent="0.45">
      <c r="A47" s="48" t="s">
        <v>54</v>
      </c>
      <c r="B47" s="43">
        <v>1171367</v>
      </c>
      <c r="C47" s="43">
        <v>1088005</v>
      </c>
      <c r="D47" s="43">
        <v>546872</v>
      </c>
      <c r="E47" s="44">
        <v>541133</v>
      </c>
      <c r="F47" s="49">
        <v>83346</v>
      </c>
      <c r="G47" s="44">
        <v>41988</v>
      </c>
      <c r="H47" s="44">
        <v>41358</v>
      </c>
      <c r="I47" s="44">
        <v>16</v>
      </c>
      <c r="J47" s="44">
        <v>5</v>
      </c>
      <c r="K47" s="44">
        <v>11</v>
      </c>
      <c r="L47" s="45"/>
      <c r="M47" s="44">
        <v>1167505</v>
      </c>
      <c r="N47" s="46">
        <v>0.93190607320739527</v>
      </c>
      <c r="O47" s="50">
        <v>74400</v>
      </c>
      <c r="P47" s="46">
        <v>1.1202419354838711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1995185</v>
      </c>
      <c r="C48" s="43">
        <v>1711676</v>
      </c>
      <c r="D48" s="43">
        <v>859547</v>
      </c>
      <c r="E48" s="44">
        <v>852129</v>
      </c>
      <c r="F48" s="49">
        <v>283480</v>
      </c>
      <c r="G48" s="44">
        <v>142060</v>
      </c>
      <c r="H48" s="44">
        <v>141420</v>
      </c>
      <c r="I48" s="44">
        <v>29</v>
      </c>
      <c r="J48" s="44">
        <v>12</v>
      </c>
      <c r="K48" s="44">
        <v>17</v>
      </c>
      <c r="L48" s="45"/>
      <c r="M48" s="44">
        <v>1788850</v>
      </c>
      <c r="N48" s="46">
        <v>0.95685831679570676</v>
      </c>
      <c r="O48" s="50">
        <v>288800</v>
      </c>
      <c r="P48" s="46">
        <v>0.98157894736842111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2618435</v>
      </c>
      <c r="C49" s="43">
        <v>2250834</v>
      </c>
      <c r="D49" s="43">
        <v>1130167</v>
      </c>
      <c r="E49" s="44">
        <v>1120667</v>
      </c>
      <c r="F49" s="49">
        <v>367352</v>
      </c>
      <c r="G49" s="44">
        <v>184278</v>
      </c>
      <c r="H49" s="44">
        <v>183074</v>
      </c>
      <c r="I49" s="44">
        <v>249</v>
      </c>
      <c r="J49" s="44">
        <v>125</v>
      </c>
      <c r="K49" s="44">
        <v>124</v>
      </c>
      <c r="L49" s="45"/>
      <c r="M49" s="44">
        <v>2355955</v>
      </c>
      <c r="N49" s="46">
        <v>0.95538072671167318</v>
      </c>
      <c r="O49" s="50">
        <v>349700</v>
      </c>
      <c r="P49" s="46">
        <v>1.0504775521875893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1667781</v>
      </c>
      <c r="C50" s="43">
        <v>1532314</v>
      </c>
      <c r="D50" s="43">
        <v>770778</v>
      </c>
      <c r="E50" s="44">
        <v>761536</v>
      </c>
      <c r="F50" s="49">
        <v>135373</v>
      </c>
      <c r="G50" s="44">
        <v>67930</v>
      </c>
      <c r="H50" s="44">
        <v>67443</v>
      </c>
      <c r="I50" s="44">
        <v>94</v>
      </c>
      <c r="J50" s="44">
        <v>40</v>
      </c>
      <c r="K50" s="44">
        <v>54</v>
      </c>
      <c r="L50" s="45"/>
      <c r="M50" s="44">
        <v>1578425</v>
      </c>
      <c r="N50" s="46">
        <v>0.97078670193388983</v>
      </c>
      <c r="O50" s="50">
        <v>125500</v>
      </c>
      <c r="P50" s="46">
        <v>1.0786693227091633</v>
      </c>
      <c r="Q50" s="44">
        <v>340</v>
      </c>
      <c r="R50" s="47">
        <v>0.27647058823529413</v>
      </c>
    </row>
    <row r="51" spans="1:18" x14ac:dyDescent="0.45">
      <c r="A51" s="48" t="s">
        <v>58</v>
      </c>
      <c r="B51" s="43">
        <v>1580977</v>
      </c>
      <c r="C51" s="43">
        <v>1518278</v>
      </c>
      <c r="D51" s="43">
        <v>763851</v>
      </c>
      <c r="E51" s="44">
        <v>754427</v>
      </c>
      <c r="F51" s="49">
        <v>62672</v>
      </c>
      <c r="G51" s="44">
        <v>31472</v>
      </c>
      <c r="H51" s="44">
        <v>31200</v>
      </c>
      <c r="I51" s="44">
        <v>27</v>
      </c>
      <c r="J51" s="44">
        <v>10</v>
      </c>
      <c r="K51" s="44">
        <v>17</v>
      </c>
      <c r="L51" s="45"/>
      <c r="M51" s="44">
        <v>1595395</v>
      </c>
      <c r="N51" s="46">
        <v>0.95166275436490655</v>
      </c>
      <c r="O51" s="50">
        <v>55600</v>
      </c>
      <c r="P51" s="46">
        <v>1.1271942446043166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2365358</v>
      </c>
      <c r="C52" s="43">
        <v>2167808</v>
      </c>
      <c r="D52" s="43">
        <v>1090417</v>
      </c>
      <c r="E52" s="44">
        <v>1077391</v>
      </c>
      <c r="F52" s="49">
        <v>197314</v>
      </c>
      <c r="G52" s="44">
        <v>99279</v>
      </c>
      <c r="H52" s="44">
        <v>98035</v>
      </c>
      <c r="I52" s="44">
        <v>236</v>
      </c>
      <c r="J52" s="44">
        <v>115</v>
      </c>
      <c r="K52" s="44">
        <v>121</v>
      </c>
      <c r="L52" s="45"/>
      <c r="M52" s="44">
        <v>2263710</v>
      </c>
      <c r="N52" s="46">
        <v>0.95763503275596251</v>
      </c>
      <c r="O52" s="50">
        <v>197100</v>
      </c>
      <c r="P52" s="46">
        <v>1.0010857432775242</v>
      </c>
      <c r="Q52" s="44">
        <v>340</v>
      </c>
      <c r="R52" s="47">
        <v>0.69411764705882351</v>
      </c>
    </row>
    <row r="53" spans="1:18" x14ac:dyDescent="0.45">
      <c r="A53" s="48" t="s">
        <v>60</v>
      </c>
      <c r="B53" s="43">
        <v>1936629</v>
      </c>
      <c r="C53" s="43">
        <v>1657956</v>
      </c>
      <c r="D53" s="43">
        <v>834199</v>
      </c>
      <c r="E53" s="44">
        <v>823757</v>
      </c>
      <c r="F53" s="49">
        <v>278195</v>
      </c>
      <c r="G53" s="44">
        <v>139900</v>
      </c>
      <c r="H53" s="44">
        <v>138295</v>
      </c>
      <c r="I53" s="44">
        <v>478</v>
      </c>
      <c r="J53" s="44">
        <v>242</v>
      </c>
      <c r="K53" s="44">
        <v>236</v>
      </c>
      <c r="L53" s="45"/>
      <c r="M53" s="44">
        <v>1875125</v>
      </c>
      <c r="N53" s="46">
        <v>0.88418425438304116</v>
      </c>
      <c r="O53" s="50">
        <v>305500</v>
      </c>
      <c r="P53" s="46">
        <v>0.91062193126022917</v>
      </c>
      <c r="Q53" s="44">
        <v>1160</v>
      </c>
      <c r="R53" s="47">
        <v>0.41206896551724137</v>
      </c>
    </row>
    <row r="55" spans="1:18" x14ac:dyDescent="0.45">
      <c r="A55" s="100" t="s">
        <v>125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1:18" x14ac:dyDescent="0.45">
      <c r="A56" s="112" t="s">
        <v>126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</row>
    <row r="57" spans="1:18" x14ac:dyDescent="0.45">
      <c r="A57" s="112" t="s">
        <v>127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</row>
    <row r="58" spans="1:18" x14ac:dyDescent="0.45">
      <c r="A58" s="112" t="s">
        <v>128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</row>
    <row r="59" spans="1:18" ht="18" customHeight="1" x14ac:dyDescent="0.45">
      <c r="A59" s="100" t="s">
        <v>129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1:18" x14ac:dyDescent="0.45">
      <c r="A60" s="22" t="s">
        <v>130</v>
      </c>
    </row>
    <row r="61" spans="1:18" x14ac:dyDescent="0.45">
      <c r="A61" s="22" t="s">
        <v>131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132</v>
      </c>
    </row>
    <row r="2" spans="1:6" x14ac:dyDescent="0.45">
      <c r="D2" s="52" t="s">
        <v>133</v>
      </c>
    </row>
    <row r="3" spans="1:6" ht="36" x14ac:dyDescent="0.45">
      <c r="A3" s="48" t="s">
        <v>3</v>
      </c>
      <c r="B3" s="42" t="s">
        <v>134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135</v>
      </c>
    </row>
    <row r="54" spans="1:4" x14ac:dyDescent="0.45">
      <c r="A54" t="s">
        <v>136</v>
      </c>
    </row>
    <row r="55" spans="1:4" x14ac:dyDescent="0.45">
      <c r="A55" t="s">
        <v>137</v>
      </c>
    </row>
    <row r="56" spans="1:4" x14ac:dyDescent="0.45">
      <c r="A56" t="s">
        <v>138</v>
      </c>
    </row>
    <row r="57" spans="1:4" x14ac:dyDescent="0.45">
      <c r="A57" s="22" t="s">
        <v>139</v>
      </c>
    </row>
    <row r="58" spans="1:4" x14ac:dyDescent="0.45">
      <c r="A58" t="s">
        <v>140</v>
      </c>
    </row>
    <row r="59" spans="1:4" x14ac:dyDescent="0.45">
      <c r="A59" t="s">
        <v>141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DIGI-808455956-3503288</_dlc_DocId>
    <_dlc_DocIdUrl xmlns="89559dea-130d-4237-8e78-1ce7f44b9a24">
      <Url>https://digitalgojp.sharepoint.com/sites/digi_portal/_layouts/15/DocIdRedir.aspx?ID=DIGI-808455956-3503288</Url>
      <Description>DIGI-808455956-3503288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2022-03-25T04:08:22Z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5a344c44-4f5b-45b7-9720-2a91e1a8ba35</vt:lpwstr>
  </property>
</Properties>
</file>