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1592" yWindow="2352" windowWidth="28800" windowHeight="15432"/>
  </bookViews>
  <sheets>
    <sheet name="進捗状況 (都道府県別)" sheetId="9" r:id="rId1"/>
    <sheet name="進捗状況（政令市・特別区）" sheetId="10" r:id="rId2"/>
    <sheet name="総接種回数" sheetId="11" r:id="rId3"/>
    <sheet name="一般接種" sheetId="12" r:id="rId4"/>
    <sheet name="医療従事者等" sheetId="13" r:id="rId5"/>
  </sheets>
  <definedNames>
    <definedName name="_xlnm.Print_Area" localSheetId="0">'進捗状況 (都道府県別)'!$A$1:$H$63</definedName>
    <definedName name="_xlnm.Print_Area" localSheetId="1">'進捗状況（政令市・特別区）'!$A$1:$H$45</definedName>
    <definedName name="_xlnm.Print_Area" localSheetId="2">総接種回数!$A$1:$L$61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" i="10" l="1"/>
  <c r="G9" i="11" l="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8" i="11"/>
  <c r="L7" i="11"/>
  <c r="J7" i="11" l="1"/>
  <c r="K7" i="11"/>
  <c r="I7" i="11"/>
  <c r="Q2" i="12"/>
  <c r="L2" i="11"/>
  <c r="B51" i="13"/>
  <c r="B50" i="13"/>
  <c r="B49" i="13"/>
  <c r="B48" i="13"/>
  <c r="B47" i="13"/>
  <c r="B46" i="13"/>
  <c r="B45" i="13"/>
  <c r="B44" i="13"/>
  <c r="B43" i="13"/>
  <c r="B42" i="13"/>
  <c r="B41" i="13"/>
  <c r="B40" i="13"/>
  <c r="B39" i="13"/>
  <c r="B38" i="13"/>
  <c r="B37" i="13"/>
  <c r="B36" i="13"/>
  <c r="B35" i="13"/>
  <c r="B34" i="13"/>
  <c r="B33" i="13"/>
  <c r="B32" i="13"/>
  <c r="B31" i="13"/>
  <c r="B30" i="13"/>
  <c r="B29" i="13"/>
  <c r="B28" i="13"/>
  <c r="B27" i="13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2" i="13"/>
  <c r="B11" i="13"/>
  <c r="B10" i="13"/>
  <c r="B9" i="13"/>
  <c r="B8" i="13"/>
  <c r="B7" i="13"/>
  <c r="B6" i="13"/>
  <c r="B5" i="13"/>
  <c r="D4" i="13"/>
  <c r="C4" i="13"/>
  <c r="H54" i="11"/>
  <c r="H53" i="11"/>
  <c r="H52" i="11"/>
  <c r="H51" i="11"/>
  <c r="H50" i="11"/>
  <c r="H49" i="11"/>
  <c r="H46" i="11"/>
  <c r="H45" i="11"/>
  <c r="H44" i="11"/>
  <c r="H43" i="11"/>
  <c r="H42" i="11"/>
  <c r="H41" i="11"/>
  <c r="H38" i="11"/>
  <c r="H37" i="11"/>
  <c r="H36" i="11"/>
  <c r="H34" i="11"/>
  <c r="H33" i="11"/>
  <c r="H30" i="11"/>
  <c r="H29" i="11"/>
  <c r="H28" i="11"/>
  <c r="H27" i="11"/>
  <c r="H26" i="11"/>
  <c r="H24" i="11"/>
  <c r="H22" i="11"/>
  <c r="H21" i="11"/>
  <c r="H20" i="11"/>
  <c r="H18" i="11"/>
  <c r="H16" i="11"/>
  <c r="H14" i="11"/>
  <c r="H13" i="11"/>
  <c r="H12" i="11"/>
  <c r="H11" i="11"/>
  <c r="H10" i="11"/>
  <c r="H8" i="11"/>
  <c r="B4" i="13" l="1"/>
  <c r="O6" i="12"/>
  <c r="E16" i="11"/>
  <c r="F16" i="11" s="1"/>
  <c r="E28" i="11"/>
  <c r="F28" i="11" s="1"/>
  <c r="C31" i="11"/>
  <c r="D31" i="11" s="1"/>
  <c r="C34" i="11"/>
  <c r="D34" i="11" s="1"/>
  <c r="E40" i="11"/>
  <c r="F40" i="11" s="1"/>
  <c r="C43" i="11"/>
  <c r="C15" i="11"/>
  <c r="D15" i="11" s="1"/>
  <c r="C19" i="11"/>
  <c r="D19" i="11" s="1"/>
  <c r="C22" i="11"/>
  <c r="C46" i="11"/>
  <c r="Q6" i="12"/>
  <c r="E15" i="11"/>
  <c r="F15" i="11" s="1"/>
  <c r="E36" i="11"/>
  <c r="F36" i="11" s="1"/>
  <c r="C39" i="11"/>
  <c r="D39" i="11" s="1"/>
  <c r="C42" i="11"/>
  <c r="D42" i="11" s="1"/>
  <c r="C18" i="11"/>
  <c r="D18" i="11" s="1"/>
  <c r="C14" i="11"/>
  <c r="E24" i="11"/>
  <c r="F24" i="11" s="1"/>
  <c r="C27" i="11"/>
  <c r="C30" i="11"/>
  <c r="E44" i="11"/>
  <c r="F44" i="11" s="1"/>
  <c r="C47" i="11"/>
  <c r="D47" i="11" s="1"/>
  <c r="G6" i="12"/>
  <c r="E32" i="11"/>
  <c r="F32" i="11" s="1"/>
  <c r="C35" i="11"/>
  <c r="D35" i="11" s="1"/>
  <c r="C38" i="11"/>
  <c r="D38" i="11" s="1"/>
  <c r="H6" i="12"/>
  <c r="E20" i="11"/>
  <c r="F20" i="11" s="1"/>
  <c r="C23" i="11"/>
  <c r="D23" i="11" s="1"/>
  <c r="C26" i="11"/>
  <c r="D26" i="11" s="1"/>
  <c r="J6" i="12"/>
  <c r="E14" i="11"/>
  <c r="F14" i="11" s="1"/>
  <c r="E18" i="11"/>
  <c r="F18" i="11" s="1"/>
  <c r="E22" i="11"/>
  <c r="F22" i="11" s="1"/>
  <c r="E26" i="11"/>
  <c r="F26" i="11" s="1"/>
  <c r="E30" i="11"/>
  <c r="F30" i="11" s="1"/>
  <c r="E34" i="11"/>
  <c r="F34" i="11" s="1"/>
  <c r="E38" i="11"/>
  <c r="F38" i="11" s="1"/>
  <c r="E42" i="11"/>
  <c r="F42" i="11" s="1"/>
  <c r="E46" i="11"/>
  <c r="F46" i="11" s="1"/>
  <c r="K6" i="12"/>
  <c r="C13" i="11"/>
  <c r="D13" i="11" s="1"/>
  <c r="C17" i="11"/>
  <c r="D17" i="11" s="1"/>
  <c r="C21" i="11"/>
  <c r="D21" i="11" s="1"/>
  <c r="C25" i="11"/>
  <c r="D25" i="11" s="1"/>
  <c r="C29" i="11"/>
  <c r="D29" i="11" s="1"/>
  <c r="C33" i="11"/>
  <c r="D33" i="11" s="1"/>
  <c r="C37" i="11"/>
  <c r="D37" i="11" s="1"/>
  <c r="C41" i="11"/>
  <c r="C45" i="11"/>
  <c r="D45" i="11" s="1"/>
  <c r="D6" i="12"/>
  <c r="C8" i="11"/>
  <c r="D8" i="11" s="1"/>
  <c r="M6" i="12"/>
  <c r="C9" i="11"/>
  <c r="D9" i="11" s="1"/>
  <c r="C10" i="11"/>
  <c r="D10" i="11" s="1"/>
  <c r="C11" i="11"/>
  <c r="D11" i="11" s="1"/>
  <c r="C12" i="11"/>
  <c r="E13" i="11"/>
  <c r="F13" i="11" s="1"/>
  <c r="E17" i="11"/>
  <c r="F17" i="11" s="1"/>
  <c r="E21" i="11"/>
  <c r="F21" i="11" s="1"/>
  <c r="E25" i="11"/>
  <c r="F25" i="11" s="1"/>
  <c r="E29" i="11"/>
  <c r="F29" i="11" s="1"/>
  <c r="E33" i="11"/>
  <c r="F33" i="11" s="1"/>
  <c r="E37" i="11"/>
  <c r="F37" i="11" s="1"/>
  <c r="E41" i="11"/>
  <c r="F41" i="11" s="1"/>
  <c r="E45" i="11"/>
  <c r="F45" i="11" s="1"/>
  <c r="E8" i="11"/>
  <c r="F8" i="11" s="1"/>
  <c r="E6" i="12"/>
  <c r="E9" i="11"/>
  <c r="F9" i="11" s="1"/>
  <c r="E10" i="11"/>
  <c r="F10" i="11" s="1"/>
  <c r="E11" i="11"/>
  <c r="F11" i="11" s="1"/>
  <c r="E12" i="11"/>
  <c r="F12" i="11" s="1"/>
  <c r="C16" i="11"/>
  <c r="D16" i="11" s="1"/>
  <c r="C20" i="11"/>
  <c r="D20" i="11" s="1"/>
  <c r="C24" i="11"/>
  <c r="D24" i="11" s="1"/>
  <c r="C28" i="11"/>
  <c r="D28" i="11" s="1"/>
  <c r="C32" i="11"/>
  <c r="D32" i="11" s="1"/>
  <c r="C36" i="11"/>
  <c r="D36" i="11" s="1"/>
  <c r="C40" i="11"/>
  <c r="D40" i="11" s="1"/>
  <c r="C44" i="11"/>
  <c r="D44" i="11" s="1"/>
  <c r="E19" i="11"/>
  <c r="F19" i="11" s="1"/>
  <c r="E23" i="11"/>
  <c r="F23" i="11" s="1"/>
  <c r="E27" i="11"/>
  <c r="F27" i="11" s="1"/>
  <c r="E31" i="11"/>
  <c r="F31" i="11" s="1"/>
  <c r="E35" i="11"/>
  <c r="F35" i="11" s="1"/>
  <c r="E39" i="11"/>
  <c r="F39" i="11" s="1"/>
  <c r="E43" i="11"/>
  <c r="F43" i="11" s="1"/>
  <c r="E47" i="11"/>
  <c r="F47" i="11" s="1"/>
  <c r="C48" i="11"/>
  <c r="D48" i="11" s="1"/>
  <c r="C49" i="11"/>
  <c r="C50" i="11"/>
  <c r="D50" i="11" s="1"/>
  <c r="C51" i="11"/>
  <c r="D51" i="11" s="1"/>
  <c r="C52" i="11"/>
  <c r="D52" i="11" s="1"/>
  <c r="C53" i="11"/>
  <c r="D53" i="11" s="1"/>
  <c r="C54" i="11"/>
  <c r="D54" i="11" s="1"/>
  <c r="E48" i="11"/>
  <c r="F48" i="11" s="1"/>
  <c r="E49" i="11"/>
  <c r="F49" i="11" s="1"/>
  <c r="E50" i="11"/>
  <c r="F50" i="11" s="1"/>
  <c r="E51" i="11"/>
  <c r="F51" i="11" s="1"/>
  <c r="E52" i="11"/>
  <c r="F52" i="11" s="1"/>
  <c r="E53" i="11"/>
  <c r="F53" i="11" s="1"/>
  <c r="E54" i="11"/>
  <c r="F54" i="11" s="1"/>
  <c r="H35" i="11"/>
  <c r="H23" i="11"/>
  <c r="H17" i="11"/>
  <c r="H47" i="11"/>
  <c r="H19" i="11"/>
  <c r="H39" i="11"/>
  <c r="H31" i="11"/>
  <c r="H9" i="11"/>
  <c r="H25" i="11"/>
  <c r="H15" i="11"/>
  <c r="G7" i="11"/>
  <c r="H7" i="11" s="1"/>
  <c r="B45" i="11"/>
  <c r="D30" i="11"/>
  <c r="D46" i="11"/>
  <c r="H32" i="11"/>
  <c r="H40" i="11"/>
  <c r="H48" i="11"/>
  <c r="B30" i="11" l="1"/>
  <c r="B37" i="11"/>
  <c r="B47" i="11"/>
  <c r="B28" i="11"/>
  <c r="B39" i="11"/>
  <c r="B31" i="11"/>
  <c r="B23" i="11"/>
  <c r="B33" i="11"/>
  <c r="B8" i="11"/>
  <c r="B46" i="11"/>
  <c r="B14" i="11"/>
  <c r="B22" i="11"/>
  <c r="B11" i="11"/>
  <c r="B42" i="11"/>
  <c r="D22" i="11"/>
  <c r="B38" i="11"/>
  <c r="C7" i="11"/>
  <c r="D7" i="11" s="1"/>
  <c r="B20" i="11"/>
  <c r="B10" i="11"/>
  <c r="B16" i="11"/>
  <c r="B15" i="11"/>
  <c r="E7" i="11"/>
  <c r="F7" i="11" s="1"/>
  <c r="B19" i="11"/>
  <c r="B25" i="11"/>
  <c r="B24" i="11"/>
  <c r="B35" i="11"/>
  <c r="I6" i="12"/>
  <c r="R6" i="12" s="1"/>
  <c r="B26" i="11"/>
  <c r="D14" i="11"/>
  <c r="B51" i="11"/>
  <c r="B21" i="11"/>
  <c r="B32" i="11"/>
  <c r="B48" i="11"/>
  <c r="B52" i="11"/>
  <c r="B13" i="11"/>
  <c r="D41" i="11"/>
  <c r="B41" i="11"/>
  <c r="B34" i="11"/>
  <c r="B44" i="11"/>
  <c r="B18" i="11"/>
  <c r="B36" i="11"/>
  <c r="B12" i="11"/>
  <c r="B53" i="11"/>
  <c r="B40" i="11"/>
  <c r="B29" i="11"/>
  <c r="B50" i="11"/>
  <c r="D12" i="11"/>
  <c r="B9" i="11"/>
  <c r="B54" i="11"/>
  <c r="B6" i="12"/>
  <c r="C6" i="12"/>
  <c r="N6" i="12" s="1"/>
  <c r="D27" i="11"/>
  <c r="B27" i="11"/>
  <c r="D43" i="11"/>
  <c r="B43" i="11"/>
  <c r="B17" i="11"/>
  <c r="D49" i="11"/>
  <c r="B49" i="11"/>
  <c r="F6" i="12"/>
  <c r="P6" i="12" s="1"/>
  <c r="B7" i="11" l="1"/>
  <c r="H39" i="10"/>
  <c r="H26" i="10"/>
  <c r="H18" i="10"/>
  <c r="F25" i="10"/>
  <c r="F23" i="10"/>
  <c r="F17" i="10"/>
  <c r="F15" i="10"/>
  <c r="D25" i="10"/>
  <c r="D17" i="10"/>
  <c r="H53" i="9"/>
  <c r="H50" i="9"/>
  <c r="H45" i="9"/>
  <c r="H42" i="9"/>
  <c r="H29" i="9"/>
  <c r="H26" i="9"/>
  <c r="H21" i="9"/>
  <c r="H18" i="9"/>
  <c r="H13" i="9"/>
  <c r="H23" i="10"/>
  <c r="H15" i="10"/>
  <c r="D18" i="10"/>
  <c r="D13" i="10"/>
  <c r="H44" i="9"/>
  <c r="H36" i="9"/>
  <c r="H34" i="9"/>
  <c r="H28" i="9"/>
  <c r="H20" i="9"/>
  <c r="H12" i="9"/>
  <c r="F52" i="9"/>
  <c r="F44" i="9"/>
  <c r="F36" i="9"/>
  <c r="F28" i="9"/>
  <c r="F20" i="9"/>
  <c r="F12" i="9"/>
  <c r="C10" i="10"/>
  <c r="D10" i="10" s="1"/>
  <c r="E10" i="10"/>
  <c r="G10" i="10"/>
  <c r="F39" i="10"/>
  <c r="H29" i="10"/>
  <c r="H28" i="10"/>
  <c r="H21" i="10"/>
  <c r="H20" i="10"/>
  <c r="H13" i="10"/>
  <c r="H12" i="10"/>
  <c r="F29" i="10"/>
  <c r="F28" i="10"/>
  <c r="F21" i="10"/>
  <c r="F20" i="10"/>
  <c r="F13" i="10"/>
  <c r="F12" i="10"/>
  <c r="D23" i="10"/>
  <c r="D15" i="10"/>
  <c r="F50" i="9"/>
  <c r="F42" i="9"/>
  <c r="F34" i="9"/>
  <c r="F26" i="9"/>
  <c r="F18" i="9"/>
  <c r="H30" i="10"/>
  <c r="H22" i="10"/>
  <c r="H17" i="10"/>
  <c r="H14" i="10"/>
  <c r="F30" i="10"/>
  <c r="F14" i="10"/>
  <c r="H52" i="9"/>
  <c r="F51" i="9"/>
  <c r="F43" i="9"/>
  <c r="F35" i="9"/>
  <c r="F11" i="9"/>
  <c r="E5" i="10"/>
  <c r="E34" i="10" s="1"/>
  <c r="F22" i="10"/>
  <c r="H11" i="10"/>
  <c r="H16" i="10"/>
  <c r="H19" i="10"/>
  <c r="H24" i="10"/>
  <c r="H25" i="10"/>
  <c r="H27" i="10"/>
  <c r="F11" i="10"/>
  <c r="F16" i="10"/>
  <c r="F18" i="10"/>
  <c r="F19" i="10"/>
  <c r="F24" i="10"/>
  <c r="F26" i="10"/>
  <c r="F27" i="10"/>
  <c r="D11" i="10"/>
  <c r="D12" i="10"/>
  <c r="D14" i="10"/>
  <c r="D16" i="10"/>
  <c r="D19" i="10"/>
  <c r="D20" i="10"/>
  <c r="D21" i="10"/>
  <c r="D22" i="10"/>
  <c r="D24" i="10"/>
  <c r="D26" i="10"/>
  <c r="D27" i="10"/>
  <c r="D28" i="10"/>
  <c r="D29" i="10"/>
  <c r="D30" i="10"/>
  <c r="H3" i="10"/>
  <c r="H11" i="9"/>
  <c r="H14" i="9"/>
  <c r="H15" i="9"/>
  <c r="H16" i="9"/>
  <c r="H17" i="9"/>
  <c r="H19" i="9"/>
  <c r="H22" i="9"/>
  <c r="H23" i="9"/>
  <c r="H24" i="9"/>
  <c r="H25" i="9"/>
  <c r="H27" i="9"/>
  <c r="H30" i="9"/>
  <c r="H31" i="9"/>
  <c r="H32" i="9"/>
  <c r="H33" i="9"/>
  <c r="H35" i="9"/>
  <c r="H37" i="9"/>
  <c r="H38" i="9"/>
  <c r="H39" i="9"/>
  <c r="H40" i="9"/>
  <c r="H41" i="9"/>
  <c r="H43" i="9"/>
  <c r="H46" i="9"/>
  <c r="H47" i="9"/>
  <c r="H48" i="9"/>
  <c r="H49" i="9"/>
  <c r="H51" i="9"/>
  <c r="H54" i="9"/>
  <c r="H55" i="9"/>
  <c r="H56" i="9"/>
  <c r="H57" i="9"/>
  <c r="F13" i="9"/>
  <c r="F14" i="9"/>
  <c r="F15" i="9"/>
  <c r="F16" i="9"/>
  <c r="F17" i="9"/>
  <c r="F19" i="9"/>
  <c r="F21" i="9"/>
  <c r="F22" i="9"/>
  <c r="F23" i="9"/>
  <c r="F24" i="9"/>
  <c r="F25" i="9"/>
  <c r="F27" i="9"/>
  <c r="F29" i="9"/>
  <c r="F30" i="9"/>
  <c r="F31" i="9"/>
  <c r="F32" i="9"/>
  <c r="F33" i="9"/>
  <c r="F37" i="9"/>
  <c r="F38" i="9"/>
  <c r="F39" i="9"/>
  <c r="F40" i="9"/>
  <c r="F41" i="9"/>
  <c r="F45" i="9"/>
  <c r="F46" i="9"/>
  <c r="F47" i="9"/>
  <c r="F48" i="9"/>
  <c r="F49" i="9"/>
  <c r="F53" i="9"/>
  <c r="F54" i="9"/>
  <c r="F55" i="9"/>
  <c r="F56" i="9"/>
  <c r="F57" i="9"/>
  <c r="G10" i="9"/>
  <c r="H10" i="9" s="1"/>
  <c r="G34" i="10"/>
  <c r="D39" i="10" l="1"/>
  <c r="E10" i="9"/>
  <c r="F10" i="9" s="1"/>
  <c r="H10" i="10"/>
  <c r="F10" i="10"/>
  <c r="D11" i="9"/>
  <c r="D12" i="9"/>
  <c r="D14" i="9"/>
  <c r="D15" i="9"/>
  <c r="D16" i="9"/>
  <c r="D17" i="9"/>
  <c r="D18" i="9"/>
  <c r="D19" i="9"/>
  <c r="D20" i="9"/>
  <c r="D21" i="9"/>
  <c r="D22" i="9"/>
  <c r="D23" i="9"/>
  <c r="D24" i="9"/>
  <c r="D25" i="9"/>
  <c r="D27" i="9"/>
  <c r="D30" i="9"/>
  <c r="D32" i="9"/>
  <c r="D33" i="9"/>
  <c r="D35" i="9"/>
  <c r="D36" i="9"/>
  <c r="D37" i="9"/>
  <c r="D38" i="9"/>
  <c r="D39" i="9"/>
  <c r="D40" i="9"/>
  <c r="D41" i="9"/>
  <c r="D43" i="9"/>
  <c r="D46" i="9"/>
  <c r="D49" i="9"/>
  <c r="D51" i="9"/>
  <c r="D52" i="9"/>
  <c r="D54" i="9"/>
  <c r="D57" i="9"/>
  <c r="D48" i="9" l="1"/>
  <c r="D29" i="9"/>
  <c r="D26" i="9"/>
  <c r="D50" i="9"/>
  <c r="D45" i="9"/>
  <c r="D28" i="9"/>
  <c r="D13" i="9"/>
  <c r="D53" i="9"/>
  <c r="D55" i="9"/>
  <c r="D42" i="9"/>
  <c r="D47" i="9"/>
  <c r="D56" i="9"/>
  <c r="D31" i="9"/>
  <c r="D44" i="9"/>
  <c r="D34" i="9"/>
  <c r="C10" i="9" l="1"/>
  <c r="D10" i="9" s="1"/>
</calcChain>
</file>

<file path=xl/sharedStrings.xml><?xml version="1.0" encoding="utf-8"?>
<sst xmlns="http://schemas.openxmlformats.org/spreadsheetml/2006/main" count="334" uniqueCount="142">
  <si>
    <t>３回目接種の進捗状況（都道府県別）</t>
    <rPh sb="1" eb="3">
      <t>カイメ</t>
    </rPh>
    <rPh sb="3" eb="5">
      <t>セッシュ</t>
    </rPh>
    <rPh sb="6" eb="8">
      <t>シンチョク</t>
    </rPh>
    <rPh sb="8" eb="10">
      <t>ジョウキョウ</t>
    </rPh>
    <rPh sb="11" eb="15">
      <t>トドウフケン</t>
    </rPh>
    <rPh sb="15" eb="16">
      <t>ベツ</t>
    </rPh>
    <phoneticPr fontId="2"/>
  </si>
  <si>
    <t>（3月31日公表時点）</t>
  </si>
  <si>
    <t>（単位：人口（人）、増加回数（回））</t>
    <rPh sb="1" eb="3">
      <t>タンイ</t>
    </rPh>
    <rPh sb="4" eb="6">
      <t>ジンコウ</t>
    </rPh>
    <rPh sb="7" eb="8">
      <t>ヒト</t>
    </rPh>
    <rPh sb="10" eb="12">
      <t>ゾウカ</t>
    </rPh>
    <rPh sb="12" eb="14">
      <t>カイスウ</t>
    </rPh>
    <rPh sb="15" eb="16">
      <t>カイ</t>
    </rPh>
    <rPh sb="16" eb="17">
      <t>マンカイ</t>
    </rPh>
    <phoneticPr fontId="2"/>
  </si>
  <si>
    <t>都道府県名</t>
    <rPh sb="0" eb="4">
      <t>トドウフケン</t>
    </rPh>
    <rPh sb="4" eb="5">
      <t>メイ</t>
    </rPh>
    <phoneticPr fontId="2"/>
  </si>
  <si>
    <t>人口</t>
    <rPh sb="0" eb="2">
      <t>ジンコウ</t>
    </rPh>
    <phoneticPr fontId="2"/>
  </si>
  <si>
    <t>累計接種回数</t>
    <rPh sb="0" eb="2">
      <t>ルイケイ</t>
    </rPh>
    <rPh sb="2" eb="4">
      <t>セッシュ</t>
    </rPh>
    <rPh sb="4" eb="6">
      <t>カイスウ</t>
    </rPh>
    <phoneticPr fontId="2"/>
  </si>
  <si>
    <t>直近1週間</t>
  </si>
  <si>
    <t>（増加回数ベース）※1</t>
    <phoneticPr fontId="2"/>
  </si>
  <si>
    <t>（増加回数ベース）※2</t>
    <phoneticPr fontId="2"/>
  </si>
  <si>
    <t>接種回数</t>
    <rPh sb="0" eb="2">
      <t>セッシュ</t>
    </rPh>
    <rPh sb="2" eb="4">
      <t>カイスウ</t>
    </rPh>
    <phoneticPr fontId="2"/>
  </si>
  <si>
    <t>増加回数</t>
    <rPh sb="0" eb="2">
      <t>ゾウカ</t>
    </rPh>
    <rPh sb="2" eb="4">
      <t>カイスウ</t>
    </rPh>
    <phoneticPr fontId="2"/>
  </si>
  <si>
    <t>人口比</t>
    <rPh sb="0" eb="3">
      <t>ジンコウヒ</t>
    </rPh>
    <phoneticPr fontId="2"/>
  </si>
  <si>
    <t>人口比</t>
    <rPh sb="0" eb="2">
      <t>ジンコウ</t>
    </rPh>
    <rPh sb="2" eb="3">
      <t>ヒ</t>
    </rPh>
    <phoneticPr fontId="2"/>
  </si>
  <si>
    <t>合計</t>
    <rPh sb="0" eb="2">
      <t>ゴウケイ</t>
    </rPh>
    <phoneticPr fontId="2"/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</si>
  <si>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</si>
  <si>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</si>
  <si>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</si>
  <si>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</si>
  <si>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</si>
  <si>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</si>
  <si>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</si>
  <si>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</si>
  <si>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</si>
  <si>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</si>
  <si>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</si>
  <si>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</si>
  <si>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</si>
  <si>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</si>
  <si>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</si>
  <si>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</si>
  <si>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</si>
  <si>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</si>
  <si>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</si>
  <si>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</si>
  <si>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</si>
  <si>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</si>
  <si>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</si>
  <si>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</si>
  <si>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</si>
  <si>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</si>
  <si>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</si>
  <si>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</si>
  <si>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</si>
  <si>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</si>
  <si>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</si>
  <si>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</si>
  <si>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</si>
  <si>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</si>
  <si>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</si>
  <si>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</si>
  <si>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</si>
  <si>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</si>
  <si>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</si>
  <si>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</si>
  <si>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</si>
  <si>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</si>
  <si>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</si>
  <si>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</si>
  <si>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</si>
  <si>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</si>
  <si>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</si>
  <si>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注：人口は、総務省が公表している、「令和3年住民基本台帳年齢階級別人口（市区町村別）」のうち、</t>
  </si>
  <si>
    <t>各市町村の性別及び年齢階級の数字を集計したものを使用</t>
    <phoneticPr fontId="2"/>
  </si>
  <si>
    <t>※1：前週同曜日の公表分との差を使用</t>
    <rPh sb="3" eb="5">
      <t>ゼンシュウ</t>
    </rPh>
    <rPh sb="5" eb="6">
      <t>ドウ</t>
    </rPh>
    <rPh sb="6" eb="8">
      <t>ヨウビ</t>
    </rPh>
    <rPh sb="9" eb="11">
      <t>コウヒョウ</t>
    </rPh>
    <rPh sb="11" eb="12">
      <t>ブン</t>
    </rPh>
    <rPh sb="14" eb="15">
      <t>サ</t>
    </rPh>
    <rPh sb="16" eb="18">
      <t>シヨウ</t>
    </rPh>
    <phoneticPr fontId="2"/>
  </si>
  <si>
    <t>※2：直近の公表分との差を使用。</t>
    <rPh sb="3" eb="5">
      <t>チョッキン</t>
    </rPh>
    <rPh sb="6" eb="8">
      <t>コウヒョウ</t>
    </rPh>
    <rPh sb="8" eb="9">
      <t>ブン</t>
    </rPh>
    <rPh sb="11" eb="12">
      <t>サ</t>
    </rPh>
    <rPh sb="13" eb="15">
      <t>シヨウ</t>
    </rPh>
    <phoneticPr fontId="2"/>
  </si>
  <si>
    <t>ただし、土日祝日直後の公表においては、直近の平日１日の入力数（直近の公表分とその翌日の集計値との差）を使用。</t>
    <phoneticPr fontId="2"/>
  </si>
  <si>
    <t>３回目接種の進捗状況（政令指定都市・特別区）</t>
    <rPh sb="1" eb="3">
      <t>カイメ</t>
    </rPh>
    <rPh sb="3" eb="5">
      <t>セッシュ</t>
    </rPh>
    <rPh sb="6" eb="8">
      <t>シンチョク</t>
    </rPh>
    <rPh sb="8" eb="10">
      <t>ジョウキョウ</t>
    </rPh>
    <rPh sb="11" eb="13">
      <t>セイレイ</t>
    </rPh>
    <rPh sb="13" eb="15">
      <t>シテイ</t>
    </rPh>
    <rPh sb="15" eb="17">
      <t>トシ</t>
    </rPh>
    <rPh sb="18" eb="21">
      <t>トクベツク</t>
    </rPh>
    <phoneticPr fontId="2"/>
  </si>
  <si>
    <t>（１）政令指定都市</t>
    <rPh sb="3" eb="5">
      <t>セイレイ</t>
    </rPh>
    <rPh sb="5" eb="7">
      <t>シテイ</t>
    </rPh>
    <rPh sb="7" eb="9">
      <t>トシ</t>
    </rPh>
    <phoneticPr fontId="2"/>
  </si>
  <si>
    <t>政令指定
都市名</t>
    <rPh sb="0" eb="2">
      <t>セイレイ</t>
    </rPh>
    <rPh sb="2" eb="4">
      <t>シテイ</t>
    </rPh>
    <rPh sb="5" eb="7">
      <t>トシ</t>
    </rPh>
    <rPh sb="7" eb="8">
      <t>メイ</t>
    </rPh>
    <phoneticPr fontId="2"/>
  </si>
  <si>
    <t>合計</t>
    <rPh sb="0" eb="2">
      <t>ゴウケイ</t>
    </rPh>
    <phoneticPr fontId="1"/>
  </si>
  <si>
    <t>札幌市</t>
  </si>
  <si>
    <t>仙台市</t>
  </si>
  <si>
    <t>さいたま市</t>
  </si>
  <si>
    <t>千葉市</t>
  </si>
  <si>
    <t>横浜市</t>
  </si>
  <si>
    <t>川崎市</t>
  </si>
  <si>
    <t>相模原市</t>
  </si>
  <si>
    <t>新潟市</t>
  </si>
  <si>
    <t>静岡市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</si>
  <si>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</si>
  <si>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</si>
  <si>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</si>
  <si>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</si>
  <si>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</si>
  <si>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</si>
  <si>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</si>
  <si>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</si>
  <si>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</si>
  <si>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</si>
  <si>
    <t>熊本市</t>
  </si>
  <si>
    <t>（２）特別区</t>
    <rPh sb="3" eb="6">
      <t>トクベツク</t>
    </rPh>
    <phoneticPr fontId="2"/>
  </si>
  <si>
    <t>注：人口は、総務省が公表している、「令和3年住民基本台帳年齢階級別人口（市区町村別）」のうち、</t>
    <rPh sb="0" eb="1">
      <t>チュウ</t>
    </rPh>
    <rPh sb="2" eb="4">
      <t>ジンコウ</t>
    </rPh>
    <rPh sb="6" eb="9">
      <t>ソウムショウ</t>
    </rPh>
    <rPh sb="10" eb="12">
      <t>コウヒョウ</t>
    </rPh>
    <rPh sb="18" eb="20">
      <t>レイワ</t>
    </rPh>
    <rPh sb="21" eb="22">
      <t>ネン</t>
    </rPh>
    <rPh sb="22" eb="24">
      <t>ジュウミン</t>
    </rPh>
    <rPh sb="24" eb="26">
      <t>キホン</t>
    </rPh>
    <rPh sb="26" eb="28">
      <t>ダイチョウ</t>
    </rPh>
    <rPh sb="28" eb="30">
      <t>ネンレイ</t>
    </rPh>
    <rPh sb="30" eb="32">
      <t>カイキュウ</t>
    </rPh>
    <rPh sb="32" eb="33">
      <t>ベツ</t>
    </rPh>
    <rPh sb="33" eb="35">
      <t>ジンコウ</t>
    </rPh>
    <rPh sb="36" eb="38">
      <t>シク</t>
    </rPh>
    <rPh sb="38" eb="40">
      <t>チョウソン</t>
    </rPh>
    <rPh sb="40" eb="41">
      <t>ベツ</t>
    </rPh>
    <phoneticPr fontId="2"/>
  </si>
  <si>
    <t>各市町村の性別及び年齢階級の数字を集計したものを使用</t>
  </si>
  <si>
    <t>※2：直近の公表分との差を使用</t>
    <rPh sb="3" eb="5">
      <t>チョッキン</t>
    </rPh>
    <rPh sb="6" eb="8">
      <t>コウヒョウ</t>
    </rPh>
    <rPh sb="8" eb="9">
      <t>ブン</t>
    </rPh>
    <rPh sb="11" eb="12">
      <t>サ</t>
    </rPh>
    <rPh sb="13" eb="15">
      <t>シヨウ</t>
    </rPh>
    <phoneticPr fontId="2"/>
  </si>
  <si>
    <t>これまでのワクチン総接種回数（都道府県別）</t>
    <rPh sb="9" eb="10">
      <t>ソウ</t>
    </rPh>
    <rPh sb="10" eb="12">
      <t>セッシュ</t>
    </rPh>
    <rPh sb="12" eb="14">
      <t>カイスウ</t>
    </rPh>
    <rPh sb="15" eb="19">
      <t>トドウフケン</t>
    </rPh>
    <rPh sb="19" eb="20">
      <t>ベツ</t>
    </rPh>
    <phoneticPr fontId="2"/>
  </si>
  <si>
    <t>接種回数（3月30日まで）</t>
  </si>
  <si>
    <t>内１回目</t>
    <rPh sb="0" eb="1">
      <t>ウチ</t>
    </rPh>
    <phoneticPr fontId="2"/>
  </si>
  <si>
    <t>内２回目</t>
    <rPh sb="0" eb="1">
      <t>ウチ</t>
    </rPh>
    <phoneticPr fontId="2"/>
  </si>
  <si>
    <t>内３回目</t>
    <rPh sb="0" eb="1">
      <t>ウチ</t>
    </rPh>
    <phoneticPr fontId="2"/>
  </si>
  <si>
    <t>内12月分</t>
    <rPh sb="0" eb="1">
      <t>ウチ</t>
    </rPh>
    <rPh sb="3" eb="4">
      <t>ガツ</t>
    </rPh>
    <rPh sb="4" eb="5">
      <t>ブン</t>
    </rPh>
    <phoneticPr fontId="2"/>
  </si>
  <si>
    <t>内1月分</t>
    <rPh sb="0" eb="1">
      <t>ウチ</t>
    </rPh>
    <rPh sb="2" eb="3">
      <t>ガツ</t>
    </rPh>
    <rPh sb="3" eb="4">
      <t>ブン</t>
    </rPh>
    <phoneticPr fontId="2"/>
  </si>
  <si>
    <t>内2月分</t>
    <rPh sb="0" eb="1">
      <t>ウチ</t>
    </rPh>
    <rPh sb="2" eb="3">
      <t>ガツ</t>
    </rPh>
    <rPh sb="3" eb="4">
      <t>ブン</t>
    </rPh>
    <phoneticPr fontId="2"/>
  </si>
  <si>
    <t>内3月分</t>
    <rPh sb="0" eb="1">
      <t>ウチ</t>
    </rPh>
    <rPh sb="2" eb="3">
      <t>ガツ</t>
    </rPh>
    <rPh sb="3" eb="4">
      <t>ブン</t>
    </rPh>
    <phoneticPr fontId="2"/>
  </si>
  <si>
    <t>接種率</t>
    <rPh sb="0" eb="2">
      <t>セッシュ</t>
    </rPh>
    <rPh sb="2" eb="3">
      <t>リツ</t>
    </rPh>
    <phoneticPr fontId="2"/>
  </si>
  <si>
    <t>参考：人口</t>
    <rPh sb="0" eb="2">
      <t>サンコウ</t>
    </rPh>
    <rPh sb="3" eb="5">
      <t>ジンコウ</t>
    </rPh>
    <phoneticPr fontId="2"/>
  </si>
  <si>
    <t>注：１回目及び２回目は、接種回数は一般接種（高齢者含む）と医療従事者等の合計。</t>
    <rPh sb="0" eb="1">
      <t>チュウ</t>
    </rPh>
    <rPh sb="3" eb="5">
      <t>カイメ</t>
    </rPh>
    <rPh sb="5" eb="6">
      <t>オヨ</t>
    </rPh>
    <rPh sb="8" eb="10">
      <t>カイメ</t>
    </rPh>
    <rPh sb="12" eb="14">
      <t>セッシュ</t>
    </rPh>
    <rPh sb="14" eb="16">
      <t>カイスウ</t>
    </rPh>
    <rPh sb="17" eb="19">
      <t>イッパン</t>
    </rPh>
    <rPh sb="19" eb="21">
      <t>セッシュ</t>
    </rPh>
    <rPh sb="22" eb="25">
      <t>コウレイシャ</t>
    </rPh>
    <rPh sb="25" eb="26">
      <t>フク</t>
    </rPh>
    <rPh sb="29" eb="31">
      <t>イリョウ</t>
    </rPh>
    <rPh sb="31" eb="34">
      <t>ジュウジシャ</t>
    </rPh>
    <rPh sb="34" eb="35">
      <t>トウ</t>
    </rPh>
    <rPh sb="36" eb="38">
      <t>ゴウケイ</t>
    </rPh>
    <phoneticPr fontId="2"/>
  </si>
  <si>
    <t>　　一般接種（高齢者含む）はワクチン接種記録システム(VRS)への報告と、</t>
    <rPh sb="7" eb="10">
      <t>コウレイシャ</t>
    </rPh>
    <rPh sb="10" eb="11">
      <t>フク</t>
    </rPh>
    <phoneticPr fontId="2"/>
  </si>
  <si>
    <t>　　医療従事者等はワクチン接種円滑化システム（V-SYS）への報告を、公表日で集計したもの。</t>
    <rPh sb="39" eb="41">
      <t>シュウケイ</t>
    </rPh>
    <phoneticPr fontId="2"/>
  </si>
  <si>
    <t>注：３回目は、ワクチン接種記録システム（VRS）への報告を、公表日で集計したもの。</t>
    <rPh sb="0" eb="1">
      <t>チュウ</t>
    </rPh>
    <rPh sb="3" eb="5">
      <t>カイメ</t>
    </rPh>
    <rPh sb="11" eb="13">
      <t>セッシュ</t>
    </rPh>
    <rPh sb="13" eb="15">
      <t>キロク</t>
    </rPh>
    <rPh sb="26" eb="28">
      <t>ホウコク</t>
    </rPh>
    <rPh sb="30" eb="32">
      <t>コウヒョウ</t>
    </rPh>
    <rPh sb="32" eb="33">
      <t>ビ</t>
    </rPh>
    <rPh sb="34" eb="36">
      <t>シュウケイ</t>
    </rPh>
    <phoneticPr fontId="2"/>
  </si>
  <si>
    <t>　　月ごとの内訳は、公表日時点で、各月を接種日とする接種実績を集計したもの。</t>
    <rPh sb="2" eb="3">
      <t>ツキ</t>
    </rPh>
    <rPh sb="6" eb="8">
      <t>ウチワケ</t>
    </rPh>
    <rPh sb="10" eb="12">
      <t>コウヒョウ</t>
    </rPh>
    <rPh sb="12" eb="13">
      <t>ビ</t>
    </rPh>
    <rPh sb="13" eb="15">
      <t>ジテン</t>
    </rPh>
    <rPh sb="17" eb="19">
      <t>カクツキ</t>
    </rPh>
    <rPh sb="20" eb="22">
      <t>セッシュ</t>
    </rPh>
    <rPh sb="22" eb="23">
      <t>ビ</t>
    </rPh>
    <rPh sb="26" eb="28">
      <t>セッシュ</t>
    </rPh>
    <rPh sb="28" eb="30">
      <t>ジッセキ</t>
    </rPh>
    <rPh sb="31" eb="33">
      <t>シュウケイ</t>
    </rPh>
    <phoneticPr fontId="2"/>
  </si>
  <si>
    <t>注：公表日におけるデータの計上方法等の注釈については、以下を参照（https://www.kantei.go.jp/jp/content/000086996.pdf）</t>
    <rPh sb="2" eb="5">
      <t>コウヒョウビ</t>
    </rPh>
    <rPh sb="13" eb="15">
      <t>ケイジョウ</t>
    </rPh>
    <rPh sb="15" eb="17">
      <t>ホウホウ</t>
    </rPh>
    <rPh sb="17" eb="18">
      <t>トウ</t>
    </rPh>
    <rPh sb="19" eb="21">
      <t>チュウシャク</t>
    </rPh>
    <rPh sb="27" eb="29">
      <t>イカ</t>
    </rPh>
    <rPh sb="30" eb="32">
      <t>サンショウ</t>
    </rPh>
    <phoneticPr fontId="2"/>
  </si>
  <si>
    <r>
      <t>これまでのワクチン総接種回数およびワクチン供給量（</t>
    </r>
    <r>
      <rPr>
        <sz val="11"/>
        <rFont val="游ゴシック"/>
        <family val="3"/>
        <charset val="128"/>
        <scheme val="minor"/>
      </rPr>
      <t>一般接種（高齢者含む）、都道府県別）</t>
    </r>
    <rPh sb="9" eb="10">
      <t>ソウ</t>
    </rPh>
    <rPh sb="10" eb="12">
      <t>セッシュ</t>
    </rPh>
    <rPh sb="12" eb="14">
      <t>カイスウ</t>
    </rPh>
    <rPh sb="21" eb="24">
      <t>キョウキュウリョウ</t>
    </rPh>
    <rPh sb="25" eb="27">
      <t>イッパン</t>
    </rPh>
    <rPh sb="27" eb="29">
      <t>セッシュ</t>
    </rPh>
    <rPh sb="30" eb="33">
      <t>コウレイシャ</t>
    </rPh>
    <rPh sb="33" eb="34">
      <t>フク</t>
    </rPh>
    <rPh sb="37" eb="41">
      <t>トドウフケン</t>
    </rPh>
    <rPh sb="41" eb="42">
      <t>ベツ</t>
    </rPh>
    <phoneticPr fontId="2"/>
  </si>
  <si>
    <t>接種回数
（3月30日まで）</t>
  </si>
  <si>
    <t>ワクチン供給量
（3月30日まで）※4</t>
  </si>
  <si>
    <r>
      <t>ファイザー社</t>
    </r>
    <r>
      <rPr>
        <sz val="8"/>
        <color theme="1"/>
        <rFont val="游ゴシック"/>
        <family val="3"/>
        <charset val="128"/>
        <scheme val="minor"/>
      </rPr>
      <t>※6</t>
    </r>
    <phoneticPr fontId="2"/>
  </si>
  <si>
    <t>武田/モデルナ社</t>
    <rPh sb="0" eb="2">
      <t>タケダ</t>
    </rPh>
    <rPh sb="7" eb="8">
      <t>シャ</t>
    </rPh>
    <phoneticPr fontId="2"/>
  </si>
  <si>
    <t>アストラゼネカ社</t>
    <rPh sb="7" eb="8">
      <t>シャ</t>
    </rPh>
    <phoneticPr fontId="2"/>
  </si>
  <si>
    <r>
      <t>ファイザー社</t>
    </r>
    <r>
      <rPr>
        <sz val="8"/>
        <rFont val="游ゴシック"/>
        <family val="3"/>
        <charset val="128"/>
        <scheme val="minor"/>
      </rPr>
      <t>※5※6</t>
    </r>
    <phoneticPr fontId="2"/>
  </si>
  <si>
    <r>
      <t>武田/モデルナ社</t>
    </r>
    <r>
      <rPr>
        <sz val="8"/>
        <color theme="1"/>
        <rFont val="游ゴシック"/>
        <family val="3"/>
        <charset val="128"/>
        <scheme val="minor"/>
      </rPr>
      <t>※1</t>
    </r>
    <rPh sb="0" eb="2">
      <t>タケダ</t>
    </rPh>
    <rPh sb="7" eb="8">
      <t>シャ</t>
    </rPh>
    <phoneticPr fontId="2"/>
  </si>
  <si>
    <t>計</t>
    <rPh sb="0" eb="1">
      <t>ケイ</t>
    </rPh>
    <phoneticPr fontId="2"/>
  </si>
  <si>
    <t>ワクチン
累積供給量</t>
    <phoneticPr fontId="2"/>
  </si>
  <si>
    <r>
      <t>対供給量
接種率</t>
    </r>
    <r>
      <rPr>
        <sz val="8"/>
        <color theme="1"/>
        <rFont val="游ゴシック"/>
        <family val="3"/>
        <charset val="128"/>
        <scheme val="minor"/>
      </rPr>
      <t>※3</t>
    </r>
    <rPh sb="0" eb="1">
      <t>タイ</t>
    </rPh>
    <rPh sb="1" eb="4">
      <t>キョウキュウリョウセッシュリツ</t>
    </rPh>
    <phoneticPr fontId="2"/>
  </si>
  <si>
    <r>
      <t>ワクチン
累積供給量</t>
    </r>
    <r>
      <rPr>
        <sz val="8"/>
        <color theme="1"/>
        <rFont val="游ゴシック"/>
        <family val="3"/>
        <charset val="128"/>
        <scheme val="minor"/>
      </rPr>
      <t>※2</t>
    </r>
    <rPh sb="5" eb="7">
      <t>ルイセキ</t>
    </rPh>
    <rPh sb="7" eb="10">
      <t>キョウキュウリョウ</t>
    </rPh>
    <phoneticPr fontId="2"/>
  </si>
  <si>
    <r>
      <t>対供給量
接種率</t>
    </r>
    <r>
      <rPr>
        <sz val="8"/>
        <color theme="1"/>
        <rFont val="游ゴシック"/>
        <family val="3"/>
        <charset val="128"/>
        <scheme val="minor"/>
      </rPr>
      <t>※3</t>
    </r>
    <phoneticPr fontId="2"/>
  </si>
  <si>
    <t>全国</t>
    <rPh sb="0" eb="2">
      <t>ゼンコク</t>
    </rPh>
    <phoneticPr fontId="2"/>
  </si>
  <si>
    <t>注：ワクチン接種記録システム(VRS)への報告を居住地の都道府県別に集計。</t>
    <rPh sb="0" eb="1">
      <t>チュウ</t>
    </rPh>
    <rPh sb="8" eb="10">
      <t>キロク</t>
    </rPh>
    <rPh sb="21" eb="23">
      <t>ホウコク</t>
    </rPh>
    <phoneticPr fontId="2"/>
  </si>
  <si>
    <t>※1：武田/モデルナ社のワクチンは、大規模接種会場（一部会場を除く）と職域接種会場で利用。</t>
    <rPh sb="3" eb="5">
      <t>タケダ</t>
    </rPh>
    <rPh sb="10" eb="11">
      <t>シャ</t>
    </rPh>
    <rPh sb="18" eb="25">
      <t>ダイキボセッシュカイジョウ</t>
    </rPh>
    <rPh sb="26" eb="28">
      <t>イチブ</t>
    </rPh>
    <rPh sb="28" eb="30">
      <t>カイジョウ</t>
    </rPh>
    <rPh sb="31" eb="32">
      <t>ノゾ</t>
    </rPh>
    <rPh sb="35" eb="37">
      <t>ショクイキ</t>
    </rPh>
    <rPh sb="37" eb="39">
      <t>セッシュ</t>
    </rPh>
    <rPh sb="39" eb="41">
      <t>カイジョウ</t>
    </rPh>
    <rPh sb="42" eb="44">
      <t>リヨウ</t>
    </rPh>
    <phoneticPr fontId="2"/>
  </si>
  <si>
    <t>※2：職域接種等の会場の種別を問わず、ワクチンが配送された先の施設が所在する都道府県ごとに集計。</t>
    <rPh sb="3" eb="5">
      <t>ショクイキ</t>
    </rPh>
    <rPh sb="5" eb="7">
      <t>セッシュ</t>
    </rPh>
    <rPh sb="7" eb="8">
      <t>トウ</t>
    </rPh>
    <rPh sb="9" eb="11">
      <t>カイジョウ</t>
    </rPh>
    <rPh sb="12" eb="14">
      <t>シュベツ</t>
    </rPh>
    <rPh sb="15" eb="16">
      <t>ト</t>
    </rPh>
    <rPh sb="24" eb="26">
      <t>ハイソウ</t>
    </rPh>
    <rPh sb="29" eb="30">
      <t>サキ</t>
    </rPh>
    <rPh sb="31" eb="33">
      <t>シセツ</t>
    </rPh>
    <rPh sb="34" eb="36">
      <t>ショザイ</t>
    </rPh>
    <rPh sb="38" eb="42">
      <t>トドウフケン</t>
    </rPh>
    <rPh sb="45" eb="47">
      <t>シュウケイ</t>
    </rPh>
    <phoneticPr fontId="2"/>
  </si>
  <si>
    <t>※3：VRSに登録された接種回数を、ワクチン接種円滑化システム(V-SYS)に登録されたワクチンの累計供給量で除したもの。</t>
    <phoneticPr fontId="2"/>
  </si>
  <si>
    <t>※4：一般接種用の1、2回目向け供給が対象。</t>
  </si>
  <si>
    <t>※5：ファイザー社から無償提供された、2020年東京オリンピック・パラリンピック競技大会関係者分を含む。</t>
    <phoneticPr fontId="2"/>
  </si>
  <si>
    <t>※6：小児（5-11歳）対象の接種およびワクチンも含む</t>
  </si>
  <si>
    <t>これまでのワクチン総接種回数（医療従事者等、都道府県別）</t>
    <rPh sb="9" eb="10">
      <t>ソウ</t>
    </rPh>
    <rPh sb="10" eb="12">
      <t>セッシュ</t>
    </rPh>
    <rPh sb="12" eb="14">
      <t>カイスウ</t>
    </rPh>
    <rPh sb="15" eb="17">
      <t>イリョウ</t>
    </rPh>
    <rPh sb="17" eb="20">
      <t>ジュウジシャ</t>
    </rPh>
    <rPh sb="20" eb="21">
      <t>トウ</t>
    </rPh>
    <rPh sb="22" eb="26">
      <t>トドウフケン</t>
    </rPh>
    <rPh sb="26" eb="27">
      <t>ベツ</t>
    </rPh>
    <phoneticPr fontId="2"/>
  </si>
  <si>
    <t>（8月2日公表時点）</t>
    <rPh sb="2" eb="3">
      <t>ガツ</t>
    </rPh>
    <rPh sb="4" eb="5">
      <t>ニチ</t>
    </rPh>
    <rPh sb="5" eb="7">
      <t>コウヒョウ</t>
    </rPh>
    <rPh sb="7" eb="9">
      <t>ジテン</t>
    </rPh>
    <phoneticPr fontId="2"/>
  </si>
  <si>
    <t>接種回数
（7月30日まで）</t>
    <rPh sb="0" eb="2">
      <t>セッシュ</t>
    </rPh>
    <rPh sb="2" eb="4">
      <t>カイスウ</t>
    </rPh>
    <rPh sb="7" eb="8">
      <t>ガツ</t>
    </rPh>
    <rPh sb="10" eb="11">
      <t>ニチ</t>
    </rPh>
    <phoneticPr fontId="2"/>
  </si>
  <si>
    <t>注：ワクチン接種円滑化システム（V-SYS）への報告（17時時点）を</t>
    <rPh sb="6" eb="8">
      <t>セッシュ</t>
    </rPh>
    <rPh sb="8" eb="11">
      <t>エンカツカ</t>
    </rPh>
    <rPh sb="24" eb="26">
      <t>ホウコク</t>
    </rPh>
    <rPh sb="29" eb="30">
      <t>ジ</t>
    </rPh>
    <rPh sb="30" eb="32">
      <t>ジテン</t>
    </rPh>
    <phoneticPr fontId="2"/>
  </si>
  <si>
    <r>
      <t>　　接種実施機関所在地の都道府県別に集計（</t>
    </r>
    <r>
      <rPr>
        <sz val="11"/>
        <rFont val="游ゴシック"/>
        <family val="3"/>
        <charset val="128"/>
        <scheme val="minor"/>
      </rPr>
      <t>高齢者、基礎疾患保有者、その他</t>
    </r>
    <r>
      <rPr>
        <sz val="11"/>
        <color theme="1"/>
        <rFont val="游ゴシック"/>
        <family val="2"/>
        <charset val="128"/>
        <scheme val="minor"/>
      </rPr>
      <t>を除く）。</t>
    </r>
    <rPh sb="2" eb="4">
      <t>セッシュ</t>
    </rPh>
    <rPh sb="4" eb="6">
      <t>ジッシ</t>
    </rPh>
    <rPh sb="6" eb="8">
      <t>キカン</t>
    </rPh>
    <rPh sb="8" eb="11">
      <t>ショザイチ</t>
    </rPh>
    <rPh sb="12" eb="16">
      <t>トドウフケン</t>
    </rPh>
    <rPh sb="16" eb="17">
      <t>ベツ</t>
    </rPh>
    <rPh sb="21" eb="24">
      <t>コウレイシャ</t>
    </rPh>
    <rPh sb="25" eb="27">
      <t>キソ</t>
    </rPh>
    <rPh sb="27" eb="29">
      <t>シッカン</t>
    </rPh>
    <rPh sb="29" eb="32">
      <t>ホユウシャ</t>
    </rPh>
    <rPh sb="35" eb="36">
      <t>ホカ</t>
    </rPh>
    <phoneticPr fontId="2"/>
  </si>
  <si>
    <t>　　医療従事者等向け優先接種の接種実績は、45都道府県は7月21日時点まで、兵庫県、沖縄県は７月27日時点までの実績を集計。</t>
    <phoneticPr fontId="2"/>
  </si>
  <si>
    <t>　　高齢者施設等従事者向け優先接種の接種実績は、７月30日時点までの実績を集計。</t>
    <phoneticPr fontId="2"/>
  </si>
  <si>
    <r>
      <t>　　</t>
    </r>
    <r>
      <rPr>
        <sz val="11"/>
        <rFont val="游ゴシック"/>
        <family val="3"/>
        <charset val="128"/>
        <scheme val="minor"/>
      </rPr>
      <t>医療従事者等は、令和３年７月30日で集計を終了。</t>
    </r>
    <rPh sb="10" eb="12">
      <t>レイワ</t>
    </rPh>
    <rPh sb="13" eb="14">
      <t>ネン</t>
    </rPh>
    <rPh sb="15" eb="16">
      <t>ガツ</t>
    </rPh>
    <rPh sb="18" eb="19">
      <t>ニチ</t>
    </rPh>
    <rPh sb="20" eb="22">
      <t>シュウケイ</t>
    </rPh>
    <rPh sb="23" eb="25">
      <t>シュウリョウ</t>
    </rPh>
    <phoneticPr fontId="2"/>
  </si>
  <si>
    <t>　　4月9日までの接種実績は厚生労働省の「新型コロナワクチン接種実績」のページをご覧ください。</t>
    <rPh sb="3" eb="4">
      <t>ガツ</t>
    </rPh>
    <rPh sb="5" eb="6">
      <t>ニチ</t>
    </rPh>
    <rPh sb="9" eb="11">
      <t>セッシュ</t>
    </rPh>
    <rPh sb="11" eb="13">
      <t>ジッセキ</t>
    </rPh>
    <rPh sb="14" eb="16">
      <t>コウセイ</t>
    </rPh>
    <rPh sb="16" eb="19">
      <t>ロウドウショウ</t>
    </rPh>
    <rPh sb="21" eb="23">
      <t>シンガタ</t>
    </rPh>
    <rPh sb="30" eb="32">
      <t>セッシュ</t>
    </rPh>
    <rPh sb="32" eb="34">
      <t>ジッセキ</t>
    </rPh>
    <rPh sb="41" eb="42">
      <t>ラン</t>
    </rPh>
    <phoneticPr fontId="2"/>
  </si>
  <si>
    <t>　　https://www.mhlw.go.jp/stf/seisakunitsuite/bunya/vaccine_sesshujisseki.html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</si>
</sst>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_ "/>
    <numFmt numFmtId="177" formatCode="0.0%"/>
    <numFmt numFmtId="178" formatCode="#,##0.0;[Red]\-#,##0.0"/>
    <numFmt numFmtId="179" formatCode="#,##0_ ;[Red]\-#,##0\ "/>
    <numFmt numFmtId="180" formatCode="#,##0_);[Red]\(#,##0\)"/>
  </numFmts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1"/>
      <name val="游ゴシック"/>
      <family val="3"/>
      <charset val="128"/>
    </font>
    <font>
      <sz val="8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4" fillId="0" borderId="0"/>
    <xf numFmtId="9" fontId="1" fillId="0" borderId="0" applyFon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38" fontId="0" fillId="0" borderId="0" xfId="1" applyFont="1">
      <alignment vertical="center"/>
    </xf>
    <xf numFmtId="0" fontId="5" fillId="0" borderId="0" xfId="0" applyFont="1" applyAlignment="1">
      <alignment horizontal="left" vertical="center"/>
    </xf>
    <xf numFmtId="38" fontId="5" fillId="0" borderId="0" xfId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38" fontId="5" fillId="0" borderId="0" xfId="1" applyFont="1" applyAlignment="1">
      <alignment horizontal="center" vertical="center"/>
    </xf>
    <xf numFmtId="176" fontId="6" fillId="0" borderId="0" xfId="0" applyNumberFormat="1" applyFont="1">
      <alignment vertical="center"/>
    </xf>
    <xf numFmtId="0" fontId="5" fillId="0" borderId="0" xfId="0" applyFont="1" applyAlignment="1">
      <alignment horizontal="right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7" fontId="5" fillId="0" borderId="1" xfId="3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38" fontId="3" fillId="0" borderId="0" xfId="1" applyFont="1" applyFill="1" applyBorder="1" applyAlignment="1">
      <alignment horizontal="center" vertical="center"/>
    </xf>
    <xf numFmtId="38" fontId="5" fillId="0" borderId="0" xfId="1" applyFont="1" applyFill="1" applyBorder="1" applyAlignment="1">
      <alignment horizontal="center" vertical="center"/>
    </xf>
    <xf numFmtId="177" fontId="5" fillId="0" borderId="0" xfId="3" applyNumberFormat="1" applyFont="1" applyFill="1" applyBorder="1" applyAlignment="1">
      <alignment horizontal="center" vertical="center"/>
    </xf>
    <xf numFmtId="178" fontId="5" fillId="0" borderId="0" xfId="1" applyNumberFormat="1" applyFont="1" applyFill="1" applyBorder="1" applyAlignment="1">
      <alignment horizontal="center" vertical="center"/>
    </xf>
    <xf numFmtId="38" fontId="5" fillId="0" borderId="0" xfId="1" applyFont="1">
      <alignment vertical="center"/>
    </xf>
    <xf numFmtId="0" fontId="5" fillId="0" borderId="0" xfId="0" applyFont="1">
      <alignment vertical="center"/>
    </xf>
    <xf numFmtId="38" fontId="6" fillId="0" borderId="0" xfId="1" applyFont="1">
      <alignment vertical="center"/>
    </xf>
    <xf numFmtId="179" fontId="3" fillId="0" borderId="1" xfId="1" applyNumberFormat="1" applyFont="1" applyFill="1" applyBorder="1" applyAlignment="1">
      <alignment vertical="center"/>
    </xf>
    <xf numFmtId="179" fontId="5" fillId="0" borderId="1" xfId="1" applyNumberFormat="1" applyFont="1" applyFill="1" applyBorder="1" applyAlignment="1">
      <alignment vertical="center"/>
    </xf>
    <xf numFmtId="0" fontId="8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180" fontId="3" fillId="0" borderId="1" xfId="1" applyNumberFormat="1" applyFont="1" applyBorder="1">
      <alignment vertical="center"/>
    </xf>
    <xf numFmtId="10" fontId="3" fillId="0" borderId="1" xfId="3" applyNumberFormat="1" applyFont="1" applyBorder="1">
      <alignment vertical="center"/>
    </xf>
    <xf numFmtId="10" fontId="3" fillId="0" borderId="6" xfId="3" applyNumberFormat="1" applyFont="1" applyBorder="1">
      <alignment vertical="center"/>
    </xf>
    <xf numFmtId="180" fontId="3" fillId="0" borderId="6" xfId="1" applyNumberFormat="1" applyFont="1" applyBorder="1">
      <alignment vertical="center"/>
    </xf>
    <xf numFmtId="0" fontId="3" fillId="0" borderId="1" xfId="0" applyFont="1" applyBorder="1" applyAlignment="1">
      <alignment horizontal="left" vertical="center"/>
    </xf>
    <xf numFmtId="180" fontId="3" fillId="0" borderId="1" xfId="1" applyNumberFormat="1" applyFont="1" applyFill="1" applyBorder="1">
      <alignment vertical="center"/>
    </xf>
    <xf numFmtId="180" fontId="3" fillId="0" borderId="1" xfId="0" applyNumberFormat="1" applyFont="1" applyBorder="1">
      <alignment vertical="center"/>
    </xf>
    <xf numFmtId="38" fontId="3" fillId="0" borderId="1" xfId="1" applyFont="1" applyBorder="1" applyAlignment="1">
      <alignment horizontal="left" vertical="center"/>
    </xf>
    <xf numFmtId="10" fontId="3" fillId="0" borderId="1" xfId="3" applyNumberFormat="1" applyFont="1" applyFill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180" fontId="0" fillId="0" borderId="1" xfId="1" applyNumberFormat="1" applyFont="1" applyBorder="1">
      <alignment vertical="center"/>
    </xf>
    <xf numFmtId="180" fontId="0" fillId="0" borderId="1" xfId="0" applyNumberFormat="1" applyBorder="1">
      <alignment vertical="center"/>
    </xf>
    <xf numFmtId="180" fontId="0" fillId="0" borderId="0" xfId="0" applyNumberFormat="1">
      <alignment vertical="center"/>
    </xf>
    <xf numFmtId="10" fontId="0" fillId="0" borderId="1" xfId="0" applyNumberFormat="1" applyBorder="1">
      <alignment vertical="center"/>
    </xf>
    <xf numFmtId="10" fontId="0" fillId="0" borderId="1" xfId="3" applyNumberFormat="1" applyFont="1" applyBorder="1">
      <alignment vertical="center"/>
    </xf>
    <xf numFmtId="0" fontId="0" fillId="0" borderId="1" xfId="0" applyBorder="1" applyAlignment="1">
      <alignment horizontal="left" vertical="center"/>
    </xf>
    <xf numFmtId="180" fontId="4" fillId="0" borderId="1" xfId="3" applyNumberFormat="1" applyFont="1" applyBorder="1" applyAlignment="1"/>
    <xf numFmtId="176" fontId="0" fillId="0" borderId="1" xfId="0" applyNumberFormat="1" applyBorder="1">
      <alignment vertical="center"/>
    </xf>
    <xf numFmtId="38" fontId="0" fillId="0" borderId="1" xfId="1" applyFont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38" fontId="3" fillId="0" borderId="0" xfId="1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38" fontId="10" fillId="0" borderId="0" xfId="1" applyFont="1" applyFill="1">
      <alignment vertical="center"/>
    </xf>
    <xf numFmtId="38" fontId="0" fillId="0" borderId="0" xfId="1" applyFont="1" applyFill="1">
      <alignment vertical="center"/>
    </xf>
    <xf numFmtId="38" fontId="3" fillId="0" borderId="0" xfId="1" applyFont="1" applyFill="1">
      <alignment vertical="center"/>
    </xf>
    <xf numFmtId="0" fontId="0" fillId="0" borderId="1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38" fontId="5" fillId="0" borderId="1" xfId="1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56" fontId="12" fillId="0" borderId="2" xfId="0" applyNumberFormat="1" applyFont="1" applyBorder="1" applyAlignment="1">
      <alignment horizontal="center" vertical="center" wrapText="1"/>
    </xf>
    <xf numFmtId="56" fontId="12" fillId="0" borderId="2" xfId="0" applyNumberFormat="1" applyFont="1" applyBorder="1" applyAlignment="1">
      <alignment horizontal="center" vertical="center"/>
    </xf>
    <xf numFmtId="56" fontId="3" fillId="0" borderId="7" xfId="0" applyNumberFormat="1" applyFont="1" applyBorder="1" applyAlignment="1">
      <alignment horizontal="center" vertical="center" wrapText="1"/>
    </xf>
    <xf numFmtId="56" fontId="3" fillId="0" borderId="8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56" fontId="5" fillId="0" borderId="9" xfId="0" applyNumberFormat="1" applyFont="1" applyBorder="1" applyAlignment="1">
      <alignment horizontal="center" vertical="center" wrapText="1"/>
    </xf>
    <xf numFmtId="56" fontId="5" fillId="0" borderId="10" xfId="0" applyNumberFormat="1" applyFont="1" applyBorder="1" applyAlignment="1">
      <alignment horizontal="center" vertical="center" wrapText="1"/>
    </xf>
    <xf numFmtId="38" fontId="5" fillId="0" borderId="3" xfId="1" applyFont="1" applyFill="1" applyBorder="1" applyAlignment="1">
      <alignment horizontal="center" vertical="center"/>
    </xf>
    <xf numFmtId="38" fontId="5" fillId="0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56" fontId="5" fillId="0" borderId="2" xfId="0" applyNumberFormat="1" applyFont="1" applyBorder="1" applyAlignment="1">
      <alignment horizontal="center" vertical="center" wrapText="1"/>
    </xf>
    <xf numFmtId="56" fontId="5" fillId="0" borderId="2" xfId="0" applyNumberFormat="1" applyFont="1" applyBorder="1" applyAlignment="1">
      <alignment horizontal="center" vertical="center"/>
    </xf>
    <xf numFmtId="56" fontId="3" fillId="0" borderId="2" xfId="0" applyNumberFormat="1" applyFont="1" applyBorder="1" applyAlignment="1">
      <alignment horizontal="center" vertical="center" wrapText="1"/>
    </xf>
    <xf numFmtId="56" fontId="3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パーセント" xfId="3" builtinId="5"/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3"/>
  <sheetViews>
    <sheetView tabSelected="1" view="pageBreakPreview" zoomScaleNormal="100" zoomScaleSheetLayoutView="100" workbookViewId="0">
      <selection activeCell="A2" sqref="A2"/>
    </sheetView>
  </sheetViews>
  <sheetFormatPr defaultRowHeight="18" x14ac:dyDescent="0.45"/>
  <cols>
    <col min="1" max="1" width="13.59765625" customWidth="1"/>
    <col min="2" max="3" width="13.59765625" style="1" customWidth="1"/>
    <col min="4" max="8" width="13.59765625" customWidth="1"/>
    <col min="10" max="10" width="10.5" bestFit="1" customWidth="1"/>
  </cols>
  <sheetData>
    <row r="1" spans="1:8" x14ac:dyDescent="0.45">
      <c r="A1" s="67" t="s">
        <v>0</v>
      </c>
      <c r="B1" s="67"/>
      <c r="C1" s="67"/>
      <c r="D1" s="67"/>
      <c r="E1" s="67"/>
      <c r="F1" s="67"/>
      <c r="G1" s="67"/>
      <c r="H1" s="67"/>
    </row>
    <row r="2" spans="1:8" x14ac:dyDescent="0.45">
      <c r="A2" s="2"/>
      <c r="B2" s="3"/>
      <c r="C2" s="3"/>
      <c r="D2" s="2"/>
      <c r="E2" s="2"/>
      <c r="F2" s="2"/>
      <c r="G2" s="2"/>
      <c r="H2" s="2"/>
    </row>
    <row r="3" spans="1:8" x14ac:dyDescent="0.45">
      <c r="A3" s="2"/>
      <c r="B3" s="3"/>
      <c r="C3" s="3"/>
      <c r="D3" s="2"/>
      <c r="E3" s="2"/>
      <c r="F3" s="2"/>
      <c r="G3" s="57"/>
      <c r="H3" s="56" t="s">
        <v>1</v>
      </c>
    </row>
    <row r="4" spans="1:8" x14ac:dyDescent="0.45">
      <c r="A4" s="4"/>
      <c r="B4" s="5"/>
      <c r="C4" s="5"/>
      <c r="D4" s="4"/>
      <c r="E4" s="6"/>
      <c r="F4" s="6"/>
      <c r="G4" s="6"/>
      <c r="H4" s="7" t="s">
        <v>2</v>
      </c>
    </row>
    <row r="5" spans="1:8" ht="19.5" customHeight="1" x14ac:dyDescent="0.45">
      <c r="A5" s="63" t="s">
        <v>3</v>
      </c>
      <c r="B5" s="68" t="s">
        <v>4</v>
      </c>
      <c r="C5" s="64" t="s">
        <v>5</v>
      </c>
      <c r="D5" s="69"/>
      <c r="E5" s="72" t="s">
        <v>6</v>
      </c>
      <c r="F5" s="73"/>
      <c r="G5" s="74">
        <v>44650</v>
      </c>
      <c r="H5" s="75"/>
    </row>
    <row r="6" spans="1:8" ht="21.75" customHeight="1" x14ac:dyDescent="0.45">
      <c r="A6" s="63"/>
      <c r="B6" s="68"/>
      <c r="C6" s="70"/>
      <c r="D6" s="71"/>
      <c r="E6" s="76" t="s">
        <v>7</v>
      </c>
      <c r="F6" s="77"/>
      <c r="G6" s="78" t="s">
        <v>8</v>
      </c>
      <c r="H6" s="79"/>
    </row>
    <row r="7" spans="1:8" ht="18.75" customHeight="1" x14ac:dyDescent="0.45">
      <c r="A7" s="63"/>
      <c r="B7" s="68"/>
      <c r="C7" s="80" t="s">
        <v>9</v>
      </c>
      <c r="D7" s="8"/>
      <c r="E7" s="62" t="s">
        <v>10</v>
      </c>
      <c r="F7" s="8"/>
      <c r="G7" s="62" t="s">
        <v>10</v>
      </c>
      <c r="H7" s="9"/>
    </row>
    <row r="8" spans="1:8" ht="18.75" customHeight="1" x14ac:dyDescent="0.45">
      <c r="A8" s="63"/>
      <c r="B8" s="68"/>
      <c r="C8" s="81"/>
      <c r="D8" s="64" t="s">
        <v>11</v>
      </c>
      <c r="E8" s="63"/>
      <c r="F8" s="64" t="s">
        <v>12</v>
      </c>
      <c r="G8" s="63"/>
      <c r="H8" s="66" t="s">
        <v>12</v>
      </c>
    </row>
    <row r="9" spans="1:8" ht="35.1" customHeight="1" x14ac:dyDescent="0.45">
      <c r="A9" s="63"/>
      <c r="B9" s="68"/>
      <c r="C9" s="81"/>
      <c r="D9" s="65"/>
      <c r="E9" s="63"/>
      <c r="F9" s="65"/>
      <c r="G9" s="63"/>
      <c r="H9" s="65"/>
    </row>
    <row r="10" spans="1:8" x14ac:dyDescent="0.45">
      <c r="A10" s="10" t="s">
        <v>13</v>
      </c>
      <c r="B10" s="20">
        <v>126645025.00000003</v>
      </c>
      <c r="C10" s="21">
        <f>SUM(C11:C57)</f>
        <v>51864974</v>
      </c>
      <c r="D10" s="11">
        <f>C10/$B10</f>
        <v>0.40953029145834974</v>
      </c>
      <c r="E10" s="21">
        <f>SUM(E11:E57)</f>
        <v>5363643</v>
      </c>
      <c r="F10" s="11">
        <f>E10/$B10</f>
        <v>4.2351786025546595E-2</v>
      </c>
      <c r="G10" s="21">
        <f>SUM(G11:G57)</f>
        <v>722643</v>
      </c>
      <c r="H10" s="11">
        <f>G10/$B10</f>
        <v>5.7060512246730564E-3</v>
      </c>
    </row>
    <row r="11" spans="1:8" x14ac:dyDescent="0.45">
      <c r="A11" s="12" t="s">
        <v>14</v>
      </c>
      <c r="B11" s="20">
        <v>5226603</v>
      </c>
      <c r="C11" s="21">
        <v>2111679</v>
      </c>
      <c r="D11" s="11">
        <f t="shared" ref="D11:D57" si="0">C11/$B11</f>
        <v>0.40402513831641701</v>
      </c>
      <c r="E11" s="21">
        <v>262986</v>
      </c>
      <c r="F11" s="11">
        <f t="shared" ref="F11:F57" si="1">E11/$B11</f>
        <v>5.0316811894838769E-2</v>
      </c>
      <c r="G11" s="21">
        <v>40711</v>
      </c>
      <c r="H11" s="11">
        <f t="shared" ref="H11:H57" si="2">G11/$B11</f>
        <v>7.7891892688233639E-3</v>
      </c>
    </row>
    <row r="12" spans="1:8" x14ac:dyDescent="0.45">
      <c r="A12" s="12" t="s">
        <v>15</v>
      </c>
      <c r="B12" s="20">
        <v>1259615</v>
      </c>
      <c r="C12" s="21">
        <v>507942</v>
      </c>
      <c r="D12" s="11">
        <f t="shared" si="0"/>
        <v>0.40325178725245414</v>
      </c>
      <c r="E12" s="21">
        <v>63327</v>
      </c>
      <c r="F12" s="11">
        <f t="shared" si="1"/>
        <v>5.0274885580117737E-2</v>
      </c>
      <c r="G12" s="21">
        <v>8788</v>
      </c>
      <c r="H12" s="11">
        <f t="shared" si="2"/>
        <v>6.9767349547282306E-3</v>
      </c>
    </row>
    <row r="13" spans="1:8" x14ac:dyDescent="0.45">
      <c r="A13" s="12" t="s">
        <v>16</v>
      </c>
      <c r="B13" s="20">
        <v>1220823</v>
      </c>
      <c r="C13" s="21">
        <v>498793</v>
      </c>
      <c r="D13" s="11">
        <f t="shared" si="0"/>
        <v>0.40857110326394569</v>
      </c>
      <c r="E13" s="21">
        <v>54330</v>
      </c>
      <c r="F13" s="11">
        <f t="shared" si="1"/>
        <v>4.450276575719822E-2</v>
      </c>
      <c r="G13" s="21">
        <v>6276</v>
      </c>
      <c r="H13" s="11">
        <f t="shared" si="2"/>
        <v>5.1407943657680102E-3</v>
      </c>
    </row>
    <row r="14" spans="1:8" x14ac:dyDescent="0.45">
      <c r="A14" s="12" t="s">
        <v>17</v>
      </c>
      <c r="B14" s="20">
        <v>2281989</v>
      </c>
      <c r="C14" s="21">
        <v>932816</v>
      </c>
      <c r="D14" s="11">
        <f t="shared" si="0"/>
        <v>0.40877322370966729</v>
      </c>
      <c r="E14" s="21">
        <v>90523</v>
      </c>
      <c r="F14" s="11">
        <f t="shared" si="1"/>
        <v>3.9668464659557957E-2</v>
      </c>
      <c r="G14" s="21">
        <v>15175</v>
      </c>
      <c r="H14" s="11">
        <f t="shared" si="2"/>
        <v>6.6499005911071435E-3</v>
      </c>
    </row>
    <row r="15" spans="1:8" x14ac:dyDescent="0.45">
      <c r="A15" s="12" t="s">
        <v>18</v>
      </c>
      <c r="B15" s="20">
        <v>971288</v>
      </c>
      <c r="C15" s="21">
        <v>374701</v>
      </c>
      <c r="D15" s="11">
        <f t="shared" si="0"/>
        <v>0.38577744191218261</v>
      </c>
      <c r="E15" s="21">
        <v>48405</v>
      </c>
      <c r="F15" s="11">
        <f t="shared" si="1"/>
        <v>4.9835888016736538E-2</v>
      </c>
      <c r="G15" s="21">
        <v>6014</v>
      </c>
      <c r="H15" s="11">
        <f t="shared" si="2"/>
        <v>6.1917783396891546E-3</v>
      </c>
    </row>
    <row r="16" spans="1:8" x14ac:dyDescent="0.45">
      <c r="A16" s="12" t="s">
        <v>19</v>
      </c>
      <c r="B16" s="20">
        <v>1069562</v>
      </c>
      <c r="C16" s="21">
        <v>481539</v>
      </c>
      <c r="D16" s="11">
        <f t="shared" si="0"/>
        <v>0.45022074456646738</v>
      </c>
      <c r="E16" s="21">
        <v>52558</v>
      </c>
      <c r="F16" s="11">
        <f t="shared" si="1"/>
        <v>4.9139741314668993E-2</v>
      </c>
      <c r="G16" s="21">
        <v>6093</v>
      </c>
      <c r="H16" s="11">
        <f t="shared" si="2"/>
        <v>5.696724453561364E-3</v>
      </c>
    </row>
    <row r="17" spans="1:8" x14ac:dyDescent="0.45">
      <c r="A17" s="12" t="s">
        <v>20</v>
      </c>
      <c r="B17" s="20">
        <v>1862059.0000000002</v>
      </c>
      <c r="C17" s="21">
        <v>815259</v>
      </c>
      <c r="D17" s="11">
        <f t="shared" si="0"/>
        <v>0.4378266209609899</v>
      </c>
      <c r="E17" s="21">
        <v>94225</v>
      </c>
      <c r="F17" s="11">
        <f t="shared" si="1"/>
        <v>5.0602585632356437E-2</v>
      </c>
      <c r="G17" s="21">
        <v>13775</v>
      </c>
      <c r="H17" s="11">
        <f t="shared" si="2"/>
        <v>7.3977247767122297E-3</v>
      </c>
    </row>
    <row r="18" spans="1:8" x14ac:dyDescent="0.45">
      <c r="A18" s="12" t="s">
        <v>21</v>
      </c>
      <c r="B18" s="20">
        <v>2907675</v>
      </c>
      <c r="C18" s="21">
        <v>1265889</v>
      </c>
      <c r="D18" s="11">
        <f t="shared" si="0"/>
        <v>0.43536124222961642</v>
      </c>
      <c r="E18" s="21">
        <v>126288</v>
      </c>
      <c r="F18" s="11">
        <f t="shared" si="1"/>
        <v>4.3432639479996905E-2</v>
      </c>
      <c r="G18" s="21">
        <v>16329</v>
      </c>
      <c r="H18" s="11">
        <f t="shared" si="2"/>
        <v>5.6158270783357835E-3</v>
      </c>
    </row>
    <row r="19" spans="1:8" x14ac:dyDescent="0.45">
      <c r="A19" s="12" t="s">
        <v>22</v>
      </c>
      <c r="B19" s="20">
        <v>1955401</v>
      </c>
      <c r="C19" s="21">
        <v>772351</v>
      </c>
      <c r="D19" s="11">
        <f t="shared" si="0"/>
        <v>0.39498343306564743</v>
      </c>
      <c r="E19" s="21">
        <v>76295</v>
      </c>
      <c r="F19" s="11">
        <f t="shared" si="1"/>
        <v>3.9017572354724174E-2</v>
      </c>
      <c r="G19" s="21">
        <v>11173</v>
      </c>
      <c r="H19" s="11">
        <f t="shared" si="2"/>
        <v>5.7139175033663172E-3</v>
      </c>
    </row>
    <row r="20" spans="1:8" x14ac:dyDescent="0.45">
      <c r="A20" s="12" t="s">
        <v>23</v>
      </c>
      <c r="B20" s="20">
        <v>1958101</v>
      </c>
      <c r="C20" s="21">
        <v>900002</v>
      </c>
      <c r="D20" s="11">
        <f t="shared" si="0"/>
        <v>0.45963001908481738</v>
      </c>
      <c r="E20" s="21">
        <v>87136</v>
      </c>
      <c r="F20" s="11">
        <f t="shared" si="1"/>
        <v>4.4500258158287037E-2</v>
      </c>
      <c r="G20" s="21">
        <v>10816</v>
      </c>
      <c r="H20" s="11">
        <f t="shared" si="2"/>
        <v>5.5237191544256397E-3</v>
      </c>
    </row>
    <row r="21" spans="1:8" x14ac:dyDescent="0.45">
      <c r="A21" s="12" t="s">
        <v>24</v>
      </c>
      <c r="B21" s="20">
        <v>7393799</v>
      </c>
      <c r="C21" s="21">
        <v>2856949</v>
      </c>
      <c r="D21" s="11">
        <f t="shared" si="0"/>
        <v>0.3863979802534529</v>
      </c>
      <c r="E21" s="21">
        <v>295376</v>
      </c>
      <c r="F21" s="11">
        <f t="shared" si="1"/>
        <v>3.9949151985332575E-2</v>
      </c>
      <c r="G21" s="21">
        <v>42383</v>
      </c>
      <c r="H21" s="11">
        <f t="shared" si="2"/>
        <v>5.73223589118395E-3</v>
      </c>
    </row>
    <row r="22" spans="1:8" x14ac:dyDescent="0.45">
      <c r="A22" s="12" t="s">
        <v>25</v>
      </c>
      <c r="B22" s="20">
        <v>6322892.0000000009</v>
      </c>
      <c r="C22" s="21">
        <v>2527759</v>
      </c>
      <c r="D22" s="11">
        <f t="shared" si="0"/>
        <v>0.39977893027431111</v>
      </c>
      <c r="E22" s="21">
        <v>276200</v>
      </c>
      <c r="F22" s="11">
        <f t="shared" si="1"/>
        <v>4.3682542735191419E-2</v>
      </c>
      <c r="G22" s="21">
        <v>39073</v>
      </c>
      <c r="H22" s="11">
        <f t="shared" si="2"/>
        <v>6.1796089510938968E-3</v>
      </c>
    </row>
    <row r="23" spans="1:8" x14ac:dyDescent="0.45">
      <c r="A23" s="12" t="s">
        <v>26</v>
      </c>
      <c r="B23" s="20">
        <v>13843329.000000002</v>
      </c>
      <c r="C23" s="21">
        <v>5844398</v>
      </c>
      <c r="D23" s="11">
        <f t="shared" si="0"/>
        <v>0.4221815431822793</v>
      </c>
      <c r="E23" s="21">
        <v>574430</v>
      </c>
      <c r="F23" s="11">
        <f t="shared" si="1"/>
        <v>4.1495076798362583E-2</v>
      </c>
      <c r="G23" s="21">
        <v>80275</v>
      </c>
      <c r="H23" s="11">
        <f t="shared" si="2"/>
        <v>5.798821945212744E-3</v>
      </c>
    </row>
    <row r="24" spans="1:8" x14ac:dyDescent="0.45">
      <c r="A24" s="12" t="s">
        <v>27</v>
      </c>
      <c r="B24" s="20">
        <v>9220206</v>
      </c>
      <c r="C24" s="21">
        <v>3607079</v>
      </c>
      <c r="D24" s="11">
        <f t="shared" si="0"/>
        <v>0.39121457806908</v>
      </c>
      <c r="E24" s="21">
        <v>432158</v>
      </c>
      <c r="F24" s="11">
        <f t="shared" si="1"/>
        <v>4.6870753213106083E-2</v>
      </c>
      <c r="G24" s="21">
        <v>56704</v>
      </c>
      <c r="H24" s="11">
        <f t="shared" si="2"/>
        <v>6.1499710527074996E-3</v>
      </c>
    </row>
    <row r="25" spans="1:8" x14ac:dyDescent="0.45">
      <c r="A25" s="12" t="s">
        <v>28</v>
      </c>
      <c r="B25" s="20">
        <v>2213174</v>
      </c>
      <c r="C25" s="21">
        <v>944088</v>
      </c>
      <c r="D25" s="11">
        <f t="shared" si="0"/>
        <v>0.42657649150044236</v>
      </c>
      <c r="E25" s="21">
        <v>126286</v>
      </c>
      <c r="F25" s="11">
        <f t="shared" si="1"/>
        <v>5.7061035417911112E-2</v>
      </c>
      <c r="G25" s="21">
        <v>18879</v>
      </c>
      <c r="H25" s="11">
        <f t="shared" si="2"/>
        <v>8.5302827522824691E-3</v>
      </c>
    </row>
    <row r="26" spans="1:8" x14ac:dyDescent="0.45">
      <c r="A26" s="12" t="s">
        <v>29</v>
      </c>
      <c r="B26" s="20">
        <v>1047674</v>
      </c>
      <c r="C26" s="21">
        <v>462851</v>
      </c>
      <c r="D26" s="11">
        <f t="shared" si="0"/>
        <v>0.44178914433306543</v>
      </c>
      <c r="E26" s="21">
        <v>49619</v>
      </c>
      <c r="F26" s="11">
        <f t="shared" si="1"/>
        <v>4.7361106603771783E-2</v>
      </c>
      <c r="G26" s="21">
        <v>7532</v>
      </c>
      <c r="H26" s="11">
        <f t="shared" si="2"/>
        <v>7.1892592543100235E-3</v>
      </c>
    </row>
    <row r="27" spans="1:8" x14ac:dyDescent="0.45">
      <c r="A27" s="12" t="s">
        <v>30</v>
      </c>
      <c r="B27" s="20">
        <v>1132656</v>
      </c>
      <c r="C27" s="21">
        <v>462166</v>
      </c>
      <c r="D27" s="11">
        <f t="shared" si="0"/>
        <v>0.40803739175883941</v>
      </c>
      <c r="E27" s="21">
        <v>49286</v>
      </c>
      <c r="F27" s="11">
        <f t="shared" si="1"/>
        <v>4.3513652865477252E-2</v>
      </c>
      <c r="G27" s="21">
        <v>5665</v>
      </c>
      <c r="H27" s="11">
        <f t="shared" si="2"/>
        <v>5.0015185546185247E-3</v>
      </c>
    </row>
    <row r="28" spans="1:8" x14ac:dyDescent="0.45">
      <c r="A28" s="12" t="s">
        <v>31</v>
      </c>
      <c r="B28" s="20">
        <v>774582.99999999988</v>
      </c>
      <c r="C28" s="21">
        <v>333239</v>
      </c>
      <c r="D28" s="11">
        <f t="shared" si="0"/>
        <v>0.43021729111018453</v>
      </c>
      <c r="E28" s="21">
        <v>39471</v>
      </c>
      <c r="F28" s="11">
        <f t="shared" si="1"/>
        <v>5.0957741132970906E-2</v>
      </c>
      <c r="G28" s="21">
        <v>3670</v>
      </c>
      <c r="H28" s="11">
        <f t="shared" si="2"/>
        <v>4.7380332385296353E-3</v>
      </c>
    </row>
    <row r="29" spans="1:8" x14ac:dyDescent="0.45">
      <c r="A29" s="12" t="s">
        <v>32</v>
      </c>
      <c r="B29" s="20">
        <v>820997</v>
      </c>
      <c r="C29" s="21">
        <v>363572</v>
      </c>
      <c r="D29" s="11">
        <f t="shared" si="0"/>
        <v>0.44284205667012183</v>
      </c>
      <c r="E29" s="21">
        <v>37595</v>
      </c>
      <c r="F29" s="11">
        <f t="shared" si="1"/>
        <v>4.5791884745011245E-2</v>
      </c>
      <c r="G29" s="21">
        <v>5257</v>
      </c>
      <c r="H29" s="11">
        <f t="shared" si="2"/>
        <v>6.403190267443121E-3</v>
      </c>
    </row>
    <row r="30" spans="1:8" x14ac:dyDescent="0.45">
      <c r="A30" s="12" t="s">
        <v>33</v>
      </c>
      <c r="B30" s="20">
        <v>2071737</v>
      </c>
      <c r="C30" s="21">
        <v>928815</v>
      </c>
      <c r="D30" s="11">
        <f t="shared" si="0"/>
        <v>0.44832669397708302</v>
      </c>
      <c r="E30" s="21">
        <v>93672</v>
      </c>
      <c r="F30" s="11">
        <f t="shared" si="1"/>
        <v>4.5214233273818058E-2</v>
      </c>
      <c r="G30" s="21">
        <v>14274</v>
      </c>
      <c r="H30" s="11">
        <f t="shared" si="2"/>
        <v>6.8898706737389927E-3</v>
      </c>
    </row>
    <row r="31" spans="1:8" x14ac:dyDescent="0.45">
      <c r="A31" s="12" t="s">
        <v>34</v>
      </c>
      <c r="B31" s="20">
        <v>2016791</v>
      </c>
      <c r="C31" s="21">
        <v>948004</v>
      </c>
      <c r="D31" s="11">
        <f t="shared" si="0"/>
        <v>0.47005564780882103</v>
      </c>
      <c r="E31" s="21">
        <v>73754</v>
      </c>
      <c r="F31" s="11">
        <f t="shared" si="1"/>
        <v>3.6569976760110492E-2</v>
      </c>
      <c r="G31" s="21">
        <v>5939</v>
      </c>
      <c r="H31" s="11">
        <f t="shared" si="2"/>
        <v>2.9447771236583266E-3</v>
      </c>
    </row>
    <row r="32" spans="1:8" x14ac:dyDescent="0.45">
      <c r="A32" s="12" t="s">
        <v>35</v>
      </c>
      <c r="B32" s="20">
        <v>3686259.9999999995</v>
      </c>
      <c r="C32" s="21">
        <v>1453904</v>
      </c>
      <c r="D32" s="11">
        <f t="shared" si="0"/>
        <v>0.39441168013108141</v>
      </c>
      <c r="E32" s="21">
        <v>165543</v>
      </c>
      <c r="F32" s="11">
        <f t="shared" si="1"/>
        <v>4.4908118255359099E-2</v>
      </c>
      <c r="G32" s="21">
        <v>20822</v>
      </c>
      <c r="H32" s="11">
        <f t="shared" si="2"/>
        <v>5.6485435102244562E-3</v>
      </c>
    </row>
    <row r="33" spans="1:8" x14ac:dyDescent="0.45">
      <c r="A33" s="12" t="s">
        <v>36</v>
      </c>
      <c r="B33" s="20">
        <v>7558801.9999999991</v>
      </c>
      <c r="C33" s="21">
        <v>3005397</v>
      </c>
      <c r="D33" s="11">
        <f t="shared" si="0"/>
        <v>0.3976022920034154</v>
      </c>
      <c r="E33" s="21">
        <v>272435</v>
      </c>
      <c r="F33" s="11">
        <f t="shared" si="1"/>
        <v>3.6042087092637169E-2</v>
      </c>
      <c r="G33" s="21">
        <v>30271</v>
      </c>
      <c r="H33" s="11">
        <f t="shared" si="2"/>
        <v>4.004735141891533E-3</v>
      </c>
    </row>
    <row r="34" spans="1:8" x14ac:dyDescent="0.45">
      <c r="A34" s="12" t="s">
        <v>37</v>
      </c>
      <c r="B34" s="20">
        <v>1800557</v>
      </c>
      <c r="C34" s="21">
        <v>733188</v>
      </c>
      <c r="D34" s="11">
        <f t="shared" si="0"/>
        <v>0.40720066068444377</v>
      </c>
      <c r="E34" s="21">
        <v>79572</v>
      </c>
      <c r="F34" s="11">
        <f t="shared" si="1"/>
        <v>4.419299139099734E-2</v>
      </c>
      <c r="G34" s="21">
        <v>14150</v>
      </c>
      <c r="H34" s="11">
        <f t="shared" si="2"/>
        <v>7.8586792864652442E-3</v>
      </c>
    </row>
    <row r="35" spans="1:8" x14ac:dyDescent="0.45">
      <c r="A35" s="12" t="s">
        <v>38</v>
      </c>
      <c r="B35" s="20">
        <v>1418843</v>
      </c>
      <c r="C35" s="21">
        <v>564964</v>
      </c>
      <c r="D35" s="11">
        <f t="shared" si="0"/>
        <v>0.39818640963094576</v>
      </c>
      <c r="E35" s="21">
        <v>60326</v>
      </c>
      <c r="F35" s="11">
        <f t="shared" si="1"/>
        <v>4.2517741568306004E-2</v>
      </c>
      <c r="G35" s="21">
        <v>7567</v>
      </c>
      <c r="H35" s="11">
        <f t="shared" si="2"/>
        <v>5.3332186859293097E-3</v>
      </c>
    </row>
    <row r="36" spans="1:8" x14ac:dyDescent="0.45">
      <c r="A36" s="12" t="s">
        <v>39</v>
      </c>
      <c r="B36" s="20">
        <v>2530542</v>
      </c>
      <c r="C36" s="21">
        <v>966384</v>
      </c>
      <c r="D36" s="11">
        <f t="shared" si="0"/>
        <v>0.38188814886297084</v>
      </c>
      <c r="E36" s="21">
        <v>95521</v>
      </c>
      <c r="F36" s="11">
        <f t="shared" si="1"/>
        <v>3.7747249403487476E-2</v>
      </c>
      <c r="G36" s="21">
        <v>12531</v>
      </c>
      <c r="H36" s="11">
        <f t="shared" si="2"/>
        <v>4.9519035842914283E-3</v>
      </c>
    </row>
    <row r="37" spans="1:8" x14ac:dyDescent="0.45">
      <c r="A37" s="12" t="s">
        <v>40</v>
      </c>
      <c r="B37" s="20">
        <v>8839511</v>
      </c>
      <c r="C37" s="21">
        <v>3222590</v>
      </c>
      <c r="D37" s="11">
        <f t="shared" si="0"/>
        <v>0.36456654672413441</v>
      </c>
      <c r="E37" s="21">
        <v>337941</v>
      </c>
      <c r="F37" s="11">
        <f t="shared" si="1"/>
        <v>3.8230734709193755E-2</v>
      </c>
      <c r="G37" s="21">
        <v>46031</v>
      </c>
      <c r="H37" s="11">
        <f t="shared" si="2"/>
        <v>5.2074147540514398E-3</v>
      </c>
    </row>
    <row r="38" spans="1:8" x14ac:dyDescent="0.45">
      <c r="A38" s="12" t="s">
        <v>41</v>
      </c>
      <c r="B38" s="20">
        <v>5523625</v>
      </c>
      <c r="C38" s="21">
        <v>2202004</v>
      </c>
      <c r="D38" s="11">
        <f t="shared" si="0"/>
        <v>0.39865197221027859</v>
      </c>
      <c r="E38" s="21">
        <v>203416</v>
      </c>
      <c r="F38" s="11">
        <f t="shared" si="1"/>
        <v>3.6826540541763784E-2</v>
      </c>
      <c r="G38" s="21">
        <v>30501</v>
      </c>
      <c r="H38" s="11">
        <f t="shared" si="2"/>
        <v>5.5219172192174527E-3</v>
      </c>
    </row>
    <row r="39" spans="1:8" x14ac:dyDescent="0.45">
      <c r="A39" s="12" t="s">
        <v>42</v>
      </c>
      <c r="B39" s="20">
        <v>1344738.9999999998</v>
      </c>
      <c r="C39" s="21">
        <v>584713</v>
      </c>
      <c r="D39" s="11">
        <f t="shared" si="0"/>
        <v>0.4348152318033463</v>
      </c>
      <c r="E39" s="21">
        <v>52670</v>
      </c>
      <c r="F39" s="11">
        <f t="shared" si="1"/>
        <v>3.9167451825224082E-2</v>
      </c>
      <c r="G39" s="21">
        <v>5366</v>
      </c>
      <c r="H39" s="11">
        <f t="shared" si="2"/>
        <v>3.9903654166347528E-3</v>
      </c>
    </row>
    <row r="40" spans="1:8" x14ac:dyDescent="0.45">
      <c r="A40" s="12" t="s">
        <v>43</v>
      </c>
      <c r="B40" s="20">
        <v>944432</v>
      </c>
      <c r="C40" s="21">
        <v>438894</v>
      </c>
      <c r="D40" s="11">
        <f t="shared" si="0"/>
        <v>0.46471741745302997</v>
      </c>
      <c r="E40" s="21">
        <v>39479</v>
      </c>
      <c r="F40" s="11">
        <f t="shared" si="1"/>
        <v>4.1801844918427158E-2</v>
      </c>
      <c r="G40" s="21">
        <v>3924</v>
      </c>
      <c r="H40" s="11">
        <f t="shared" si="2"/>
        <v>4.1548782760431665E-3</v>
      </c>
    </row>
    <row r="41" spans="1:8" x14ac:dyDescent="0.45">
      <c r="A41" s="12" t="s">
        <v>44</v>
      </c>
      <c r="B41" s="20">
        <v>556788</v>
      </c>
      <c r="C41" s="21">
        <v>240135</v>
      </c>
      <c r="D41" s="11">
        <f t="shared" si="0"/>
        <v>0.43128623461712534</v>
      </c>
      <c r="E41" s="21">
        <v>22155</v>
      </c>
      <c r="F41" s="11">
        <f t="shared" si="1"/>
        <v>3.979072824845363E-2</v>
      </c>
      <c r="G41" s="21">
        <v>2151</v>
      </c>
      <c r="H41" s="11">
        <f t="shared" si="2"/>
        <v>3.8632298109873057E-3</v>
      </c>
    </row>
    <row r="42" spans="1:8" x14ac:dyDescent="0.45">
      <c r="A42" s="12" t="s">
        <v>45</v>
      </c>
      <c r="B42" s="20">
        <v>672814.99999999988</v>
      </c>
      <c r="C42" s="21">
        <v>279606</v>
      </c>
      <c r="D42" s="11">
        <f t="shared" si="0"/>
        <v>0.4155763471385151</v>
      </c>
      <c r="E42" s="21">
        <v>30815</v>
      </c>
      <c r="F42" s="11">
        <f t="shared" si="1"/>
        <v>4.5800108499364618E-2</v>
      </c>
      <c r="G42" s="21">
        <v>4048</v>
      </c>
      <c r="H42" s="11">
        <f t="shared" si="2"/>
        <v>6.0165127115180258E-3</v>
      </c>
    </row>
    <row r="43" spans="1:8" x14ac:dyDescent="0.45">
      <c r="A43" s="12" t="s">
        <v>46</v>
      </c>
      <c r="B43" s="20">
        <v>1893791</v>
      </c>
      <c r="C43" s="21">
        <v>805669</v>
      </c>
      <c r="D43" s="11">
        <f t="shared" si="0"/>
        <v>0.42542656502222265</v>
      </c>
      <c r="E43" s="21">
        <v>68122</v>
      </c>
      <c r="F43" s="11">
        <f t="shared" si="1"/>
        <v>3.597123441815913E-2</v>
      </c>
      <c r="G43" s="21">
        <v>10117</v>
      </c>
      <c r="H43" s="11">
        <f t="shared" si="2"/>
        <v>5.3421945716290763E-3</v>
      </c>
    </row>
    <row r="44" spans="1:8" x14ac:dyDescent="0.45">
      <c r="A44" s="12" t="s">
        <v>47</v>
      </c>
      <c r="B44" s="20">
        <v>2812432.9999999995</v>
      </c>
      <c r="C44" s="21">
        <v>1185487</v>
      </c>
      <c r="D44" s="11">
        <f t="shared" si="0"/>
        <v>0.42151653034934528</v>
      </c>
      <c r="E44" s="21">
        <v>107178</v>
      </c>
      <c r="F44" s="11">
        <f t="shared" si="1"/>
        <v>3.8108641165851782E-2</v>
      </c>
      <c r="G44" s="21">
        <v>14182</v>
      </c>
      <c r="H44" s="11">
        <f t="shared" si="2"/>
        <v>5.0426090150414256E-3</v>
      </c>
    </row>
    <row r="45" spans="1:8" x14ac:dyDescent="0.45">
      <c r="A45" s="12" t="s">
        <v>48</v>
      </c>
      <c r="B45" s="20">
        <v>1356110</v>
      </c>
      <c r="C45" s="21">
        <v>670522</v>
      </c>
      <c r="D45" s="11">
        <f t="shared" si="0"/>
        <v>0.49444514088090197</v>
      </c>
      <c r="E45" s="21">
        <v>59958</v>
      </c>
      <c r="F45" s="11">
        <f t="shared" si="1"/>
        <v>4.4213227540538746E-2</v>
      </c>
      <c r="G45" s="21">
        <v>7822</v>
      </c>
      <c r="H45" s="11">
        <f t="shared" si="2"/>
        <v>5.7679686751074769E-3</v>
      </c>
    </row>
    <row r="46" spans="1:8" x14ac:dyDescent="0.45">
      <c r="A46" s="12" t="s">
        <v>49</v>
      </c>
      <c r="B46" s="20">
        <v>734949</v>
      </c>
      <c r="C46" s="21">
        <v>336414</v>
      </c>
      <c r="D46" s="11">
        <f t="shared" si="0"/>
        <v>0.45773788385316533</v>
      </c>
      <c r="E46" s="21">
        <v>31367</v>
      </c>
      <c r="F46" s="11">
        <f t="shared" si="1"/>
        <v>4.2679151886729556E-2</v>
      </c>
      <c r="G46" s="21">
        <v>4693</v>
      </c>
      <c r="H46" s="11">
        <f t="shared" si="2"/>
        <v>6.3854770875258014E-3</v>
      </c>
    </row>
    <row r="47" spans="1:8" x14ac:dyDescent="0.45">
      <c r="A47" s="12" t="s">
        <v>50</v>
      </c>
      <c r="B47" s="20">
        <v>973896</v>
      </c>
      <c r="C47" s="21">
        <v>375947</v>
      </c>
      <c r="D47" s="11">
        <f t="shared" si="0"/>
        <v>0.38602376434444746</v>
      </c>
      <c r="E47" s="21">
        <v>48377</v>
      </c>
      <c r="F47" s="11">
        <f t="shared" si="1"/>
        <v>4.9673681789431316E-2</v>
      </c>
      <c r="G47" s="21">
        <v>4809</v>
      </c>
      <c r="H47" s="11">
        <f t="shared" si="2"/>
        <v>4.9378989132309817E-3</v>
      </c>
    </row>
    <row r="48" spans="1:8" x14ac:dyDescent="0.45">
      <c r="A48" s="12" t="s">
        <v>51</v>
      </c>
      <c r="B48" s="20">
        <v>1356219</v>
      </c>
      <c r="C48" s="21">
        <v>578579</v>
      </c>
      <c r="D48" s="11">
        <f t="shared" si="0"/>
        <v>0.42661177877614159</v>
      </c>
      <c r="E48" s="21">
        <v>56254</v>
      </c>
      <c r="F48" s="11">
        <f t="shared" si="1"/>
        <v>4.1478551767819206E-2</v>
      </c>
      <c r="G48" s="21">
        <v>3090</v>
      </c>
      <c r="H48" s="11">
        <f t="shared" si="2"/>
        <v>2.2783930913812594E-3</v>
      </c>
    </row>
    <row r="49" spans="1:8" x14ac:dyDescent="0.45">
      <c r="A49" s="12" t="s">
        <v>52</v>
      </c>
      <c r="B49" s="20">
        <v>701167</v>
      </c>
      <c r="C49" s="21">
        <v>299632</v>
      </c>
      <c r="D49" s="11">
        <f t="shared" si="0"/>
        <v>0.42733328864592884</v>
      </c>
      <c r="E49" s="21">
        <v>25166</v>
      </c>
      <c r="F49" s="11">
        <f t="shared" si="1"/>
        <v>3.5891592159927661E-2</v>
      </c>
      <c r="G49" s="21">
        <v>4542</v>
      </c>
      <c r="H49" s="11">
        <f t="shared" si="2"/>
        <v>6.4777720571561415E-3</v>
      </c>
    </row>
    <row r="50" spans="1:8" x14ac:dyDescent="0.45">
      <c r="A50" s="12" t="s">
        <v>53</v>
      </c>
      <c r="B50" s="20">
        <v>5124170</v>
      </c>
      <c r="C50" s="21">
        <v>2113930</v>
      </c>
      <c r="D50" s="11">
        <f t="shared" si="0"/>
        <v>0.41254095785268641</v>
      </c>
      <c r="E50" s="21">
        <v>230069</v>
      </c>
      <c r="F50" s="11">
        <f t="shared" si="1"/>
        <v>4.4898783607881861E-2</v>
      </c>
      <c r="G50" s="21">
        <v>22553</v>
      </c>
      <c r="H50" s="11">
        <f t="shared" si="2"/>
        <v>4.4012981614583438E-3</v>
      </c>
    </row>
    <row r="51" spans="1:8" x14ac:dyDescent="0.45">
      <c r="A51" s="12" t="s">
        <v>54</v>
      </c>
      <c r="B51" s="20">
        <v>818222</v>
      </c>
      <c r="C51" s="21">
        <v>368169</v>
      </c>
      <c r="D51" s="11">
        <f t="shared" si="0"/>
        <v>0.44996223518800521</v>
      </c>
      <c r="E51" s="21">
        <v>26641</v>
      </c>
      <c r="F51" s="11">
        <f t="shared" si="1"/>
        <v>3.2559623182950345E-2</v>
      </c>
      <c r="G51" s="21">
        <v>3695</v>
      </c>
      <c r="H51" s="11">
        <f t="shared" si="2"/>
        <v>4.5158893307684226E-3</v>
      </c>
    </row>
    <row r="52" spans="1:8" x14ac:dyDescent="0.45">
      <c r="A52" s="12" t="s">
        <v>55</v>
      </c>
      <c r="B52" s="20">
        <v>1335937.9999999998</v>
      </c>
      <c r="C52" s="21">
        <v>614109</v>
      </c>
      <c r="D52" s="11">
        <f t="shared" si="0"/>
        <v>0.45968375777917847</v>
      </c>
      <c r="E52" s="21">
        <v>60090</v>
      </c>
      <c r="F52" s="11">
        <f t="shared" si="1"/>
        <v>4.4979632288324765E-2</v>
      </c>
      <c r="G52" s="21">
        <v>11087</v>
      </c>
      <c r="H52" s="11">
        <f t="shared" si="2"/>
        <v>8.2990378295998788E-3</v>
      </c>
    </row>
    <row r="53" spans="1:8" x14ac:dyDescent="0.45">
      <c r="A53" s="12" t="s">
        <v>56</v>
      </c>
      <c r="B53" s="20">
        <v>1758645</v>
      </c>
      <c r="C53" s="21">
        <v>820221</v>
      </c>
      <c r="D53" s="11">
        <f t="shared" si="0"/>
        <v>0.46639372926315431</v>
      </c>
      <c r="E53" s="21">
        <v>89145</v>
      </c>
      <c r="F53" s="11">
        <f t="shared" si="1"/>
        <v>5.0689593408561703E-2</v>
      </c>
      <c r="G53" s="21">
        <v>13470</v>
      </c>
      <c r="H53" s="11">
        <f t="shared" si="2"/>
        <v>7.659305886065693E-3</v>
      </c>
    </row>
    <row r="54" spans="1:8" x14ac:dyDescent="0.45">
      <c r="A54" s="12" t="s">
        <v>57</v>
      </c>
      <c r="B54" s="20">
        <v>1141741</v>
      </c>
      <c r="C54" s="21">
        <v>472250</v>
      </c>
      <c r="D54" s="11">
        <f t="shared" si="0"/>
        <v>0.41362270427356118</v>
      </c>
      <c r="E54" s="21">
        <v>40173</v>
      </c>
      <c r="F54" s="11">
        <f t="shared" si="1"/>
        <v>3.5185738271639538E-2</v>
      </c>
      <c r="G54" s="21">
        <v>6855</v>
      </c>
      <c r="H54" s="11">
        <f t="shared" si="2"/>
        <v>6.0039886454108246E-3</v>
      </c>
    </row>
    <row r="55" spans="1:8" x14ac:dyDescent="0.45">
      <c r="A55" s="12" t="s">
        <v>58</v>
      </c>
      <c r="B55" s="20">
        <v>1087241</v>
      </c>
      <c r="C55" s="21">
        <v>444275</v>
      </c>
      <c r="D55" s="11">
        <f t="shared" si="0"/>
        <v>0.40862605438904531</v>
      </c>
      <c r="E55" s="21">
        <v>45183</v>
      </c>
      <c r="F55" s="11">
        <f t="shared" si="1"/>
        <v>4.1557483575398645E-2</v>
      </c>
      <c r="G55" s="21">
        <v>6888</v>
      </c>
      <c r="H55" s="11">
        <f t="shared" si="2"/>
        <v>6.3353019247802461E-3</v>
      </c>
    </row>
    <row r="56" spans="1:8" x14ac:dyDescent="0.45">
      <c r="A56" s="12" t="s">
        <v>59</v>
      </c>
      <c r="B56" s="20">
        <v>1617517</v>
      </c>
      <c r="C56" s="21">
        <v>691956</v>
      </c>
      <c r="D56" s="11">
        <f t="shared" si="0"/>
        <v>0.4277890124184166</v>
      </c>
      <c r="E56" s="21">
        <v>68605</v>
      </c>
      <c r="F56" s="11">
        <f t="shared" si="1"/>
        <v>4.241377370376942E-2</v>
      </c>
      <c r="G56" s="21">
        <v>11189</v>
      </c>
      <c r="H56" s="11">
        <f t="shared" si="2"/>
        <v>6.9173925219951317E-3</v>
      </c>
    </row>
    <row r="57" spans="1:8" x14ac:dyDescent="0.45">
      <c r="A57" s="12" t="s">
        <v>60</v>
      </c>
      <c r="B57" s="20">
        <v>1485118</v>
      </c>
      <c r="C57" s="21">
        <v>456144</v>
      </c>
      <c r="D57" s="11">
        <f t="shared" si="0"/>
        <v>0.30714327077040343</v>
      </c>
      <c r="E57" s="21">
        <v>43522</v>
      </c>
      <c r="F57" s="11">
        <f t="shared" si="1"/>
        <v>2.9305415461936359E-2</v>
      </c>
      <c r="G57" s="21">
        <v>5488</v>
      </c>
      <c r="H57" s="11">
        <f t="shared" si="2"/>
        <v>3.6953292600318626E-3</v>
      </c>
    </row>
    <row r="58" spans="1:8" ht="9.75" customHeight="1" x14ac:dyDescent="0.45">
      <c r="A58" s="4"/>
      <c r="B58" s="13"/>
      <c r="C58" s="14"/>
      <c r="D58" s="15"/>
      <c r="E58" s="16"/>
      <c r="F58" s="15"/>
      <c r="G58" s="16"/>
      <c r="H58" s="15"/>
    </row>
    <row r="59" spans="1:8" ht="18.75" customHeight="1" x14ac:dyDescent="0.45">
      <c r="A59" s="2" t="s">
        <v>61</v>
      </c>
      <c r="B59" s="13"/>
      <c r="C59" s="14"/>
      <c r="D59" s="15"/>
      <c r="E59" s="16"/>
      <c r="F59" s="15"/>
      <c r="G59" s="16"/>
      <c r="H59" s="15"/>
    </row>
    <row r="60" spans="1:8" ht="18.75" customHeight="1" x14ac:dyDescent="0.45">
      <c r="A60" s="2" t="s">
        <v>62</v>
      </c>
      <c r="B60" s="13"/>
      <c r="C60" s="14"/>
      <c r="D60" s="15"/>
      <c r="E60" s="16"/>
      <c r="F60" s="15"/>
      <c r="G60" s="16"/>
      <c r="H60" s="15"/>
    </row>
    <row r="61" spans="1:8" x14ac:dyDescent="0.45">
      <c r="A61" s="2" t="s">
        <v>63</v>
      </c>
      <c r="B61" s="17"/>
      <c r="C61" s="17"/>
      <c r="D61" s="18"/>
      <c r="E61" s="18"/>
      <c r="F61" s="18"/>
      <c r="G61" s="18"/>
      <c r="H61" s="18"/>
    </row>
    <row r="62" spans="1:8" x14ac:dyDescent="0.45">
      <c r="A62" s="2" t="s">
        <v>64</v>
      </c>
    </row>
    <row r="63" spans="1:8" x14ac:dyDescent="0.45">
      <c r="A63" s="57" t="s">
        <v>65</v>
      </c>
      <c r="B63" s="60"/>
      <c r="C63" s="60"/>
      <c r="D63" s="24"/>
      <c r="E63" s="24"/>
      <c r="F63" s="24"/>
      <c r="G63" s="24"/>
      <c r="H63" s="24"/>
    </row>
  </sheetData>
  <mergeCells count="14">
    <mergeCell ref="G7:G9"/>
    <mergeCell ref="D8:D9"/>
    <mergeCell ref="F8:F9"/>
    <mergeCell ref="H8:H9"/>
    <mergeCell ref="A1:H1"/>
    <mergeCell ref="A5:A9"/>
    <mergeCell ref="B5:B9"/>
    <mergeCell ref="C5:D6"/>
    <mergeCell ref="E5:F5"/>
    <mergeCell ref="G5:H5"/>
    <mergeCell ref="E6:F6"/>
    <mergeCell ref="G6:H6"/>
    <mergeCell ref="C7:C9"/>
    <mergeCell ref="E7:E9"/>
  </mergeCells>
  <phoneticPr fontId="2"/>
  <pageMargins left="0.7" right="0.7" top="0.75" bottom="0.75" header="0.3" footer="0.3"/>
  <pageSetup paperSize="9" scale="6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view="pageBreakPreview" zoomScaleNormal="100" zoomScaleSheetLayoutView="100" workbookViewId="0">
      <selection activeCell="A2" sqref="A2"/>
    </sheetView>
  </sheetViews>
  <sheetFormatPr defaultRowHeight="18" x14ac:dyDescent="0.45"/>
  <cols>
    <col min="1" max="1" width="13.59765625" customWidth="1"/>
    <col min="2" max="3" width="13.59765625" style="1" customWidth="1"/>
    <col min="4" max="4" width="13.59765625" customWidth="1"/>
    <col min="5" max="5" width="13.59765625" style="1" customWidth="1"/>
    <col min="6" max="6" width="13.59765625" customWidth="1"/>
    <col min="7" max="7" width="13.59765625" style="1" customWidth="1"/>
    <col min="8" max="8" width="13.59765625" customWidth="1"/>
    <col min="10" max="10" width="9.5" bestFit="1" customWidth="1"/>
  </cols>
  <sheetData>
    <row r="1" spans="1:8" x14ac:dyDescent="0.45">
      <c r="A1" s="67" t="s">
        <v>66</v>
      </c>
      <c r="B1" s="67"/>
      <c r="C1" s="67"/>
      <c r="D1" s="67"/>
      <c r="E1" s="67"/>
      <c r="F1" s="67"/>
      <c r="G1" s="67"/>
      <c r="H1" s="67"/>
    </row>
    <row r="2" spans="1:8" x14ac:dyDescent="0.45">
      <c r="A2" s="2"/>
      <c r="B2" s="3"/>
      <c r="C2" s="3"/>
      <c r="D2" s="2"/>
      <c r="E2" s="3"/>
      <c r="F2" s="2"/>
      <c r="G2" s="3"/>
      <c r="H2" s="2"/>
    </row>
    <row r="3" spans="1:8" x14ac:dyDescent="0.45">
      <c r="A3" s="4"/>
      <c r="B3" s="5"/>
      <c r="C3" s="5"/>
      <c r="D3" s="4"/>
      <c r="E3" s="19"/>
      <c r="F3" s="6"/>
      <c r="G3" s="58"/>
      <c r="H3" s="56" t="str">
        <f>'進捗状況 (都道府県別)'!H3</f>
        <v>（3月31日公表時点）</v>
      </c>
    </row>
    <row r="4" spans="1:8" x14ac:dyDescent="0.45">
      <c r="A4" s="2" t="s">
        <v>67</v>
      </c>
      <c r="B4" s="5"/>
      <c r="C4" s="5"/>
      <c r="D4" s="4"/>
      <c r="E4" s="19"/>
      <c r="F4" s="6"/>
      <c r="G4" s="19"/>
      <c r="H4" s="7" t="s">
        <v>2</v>
      </c>
    </row>
    <row r="5" spans="1:8" ht="24" customHeight="1" x14ac:dyDescent="0.45">
      <c r="A5" s="82" t="s">
        <v>68</v>
      </c>
      <c r="B5" s="68" t="s">
        <v>4</v>
      </c>
      <c r="C5" s="64" t="s">
        <v>5</v>
      </c>
      <c r="D5" s="69"/>
      <c r="E5" s="83" t="str">
        <f>'進捗状況 (都道府県別)'!E5</f>
        <v>直近1週間</v>
      </c>
      <c r="F5" s="84"/>
      <c r="G5" s="85">
        <f>'進捗状況 (都道府県別)'!G5:H5</f>
        <v>44650</v>
      </c>
      <c r="H5" s="86"/>
    </row>
    <row r="6" spans="1:8" ht="23.25" customHeight="1" x14ac:dyDescent="0.45">
      <c r="A6" s="82"/>
      <c r="B6" s="68"/>
      <c r="C6" s="70"/>
      <c r="D6" s="71"/>
      <c r="E6" s="76" t="s">
        <v>7</v>
      </c>
      <c r="F6" s="77"/>
      <c r="G6" s="78" t="s">
        <v>8</v>
      </c>
      <c r="H6" s="79"/>
    </row>
    <row r="7" spans="1:8" ht="18.75" customHeight="1" x14ac:dyDescent="0.45">
      <c r="A7" s="63"/>
      <c r="B7" s="68"/>
      <c r="C7" s="80" t="s">
        <v>9</v>
      </c>
      <c r="D7" s="8"/>
      <c r="E7" s="80" t="s">
        <v>10</v>
      </c>
      <c r="F7" s="8"/>
      <c r="G7" s="80" t="s">
        <v>10</v>
      </c>
      <c r="H7" s="9"/>
    </row>
    <row r="8" spans="1:8" ht="18.75" customHeight="1" x14ac:dyDescent="0.45">
      <c r="A8" s="63"/>
      <c r="B8" s="68"/>
      <c r="C8" s="81"/>
      <c r="D8" s="66" t="s">
        <v>11</v>
      </c>
      <c r="E8" s="81"/>
      <c r="F8" s="64" t="s">
        <v>12</v>
      </c>
      <c r="G8" s="81"/>
      <c r="H8" s="66" t="s">
        <v>12</v>
      </c>
    </row>
    <row r="9" spans="1:8" ht="35.1" customHeight="1" x14ac:dyDescent="0.45">
      <c r="A9" s="63"/>
      <c r="B9" s="68"/>
      <c r="C9" s="81"/>
      <c r="D9" s="65"/>
      <c r="E9" s="81"/>
      <c r="F9" s="65"/>
      <c r="G9" s="81"/>
      <c r="H9" s="65"/>
    </row>
    <row r="10" spans="1:8" x14ac:dyDescent="0.45">
      <c r="A10" s="10" t="s">
        <v>69</v>
      </c>
      <c r="B10" s="20">
        <v>27549031.999999996</v>
      </c>
      <c r="C10" s="21">
        <f>SUM(C11:C30)</f>
        <v>10464845</v>
      </c>
      <c r="D10" s="11">
        <f>C10/$B10</f>
        <v>0.37986253019706834</v>
      </c>
      <c r="E10" s="21">
        <f>SUM(E11:E30)</f>
        <v>1185131</v>
      </c>
      <c r="F10" s="11">
        <f>E10/$B10</f>
        <v>4.3018970684705005E-2</v>
      </c>
      <c r="G10" s="21">
        <f>SUM(G11:G30)</f>
        <v>157453</v>
      </c>
      <c r="H10" s="11">
        <f>G10/$B10</f>
        <v>5.7153732298107617E-3</v>
      </c>
    </row>
    <row r="11" spans="1:8" x14ac:dyDescent="0.45">
      <c r="A11" s="12" t="s">
        <v>70</v>
      </c>
      <c r="B11" s="20">
        <v>1961575</v>
      </c>
      <c r="C11" s="21">
        <v>711219</v>
      </c>
      <c r="D11" s="11">
        <f t="shared" ref="D11:D30" si="0">C11/$B11</f>
        <v>0.36257548143711049</v>
      </c>
      <c r="E11" s="21">
        <v>115514</v>
      </c>
      <c r="F11" s="11">
        <f t="shared" ref="F11:F30" si="1">E11/$B11</f>
        <v>5.8888393255419752E-2</v>
      </c>
      <c r="G11" s="21">
        <v>21387</v>
      </c>
      <c r="H11" s="11">
        <f t="shared" ref="H11:H30" si="2">G11/$B11</f>
        <v>1.0902973375986134E-2</v>
      </c>
    </row>
    <row r="12" spans="1:8" x14ac:dyDescent="0.45">
      <c r="A12" s="12" t="s">
        <v>71</v>
      </c>
      <c r="B12" s="20">
        <v>1065932</v>
      </c>
      <c r="C12" s="21">
        <v>421960</v>
      </c>
      <c r="D12" s="11">
        <f t="shared" si="0"/>
        <v>0.39586014867740155</v>
      </c>
      <c r="E12" s="21">
        <v>29667</v>
      </c>
      <c r="F12" s="11">
        <f t="shared" si="1"/>
        <v>2.7831981777449218E-2</v>
      </c>
      <c r="G12" s="21">
        <v>4478</v>
      </c>
      <c r="H12" s="11">
        <f t="shared" si="2"/>
        <v>4.2010184514584418E-3</v>
      </c>
    </row>
    <row r="13" spans="1:8" x14ac:dyDescent="0.45">
      <c r="A13" s="12" t="s">
        <v>72</v>
      </c>
      <c r="B13" s="20">
        <v>1324589</v>
      </c>
      <c r="C13" s="21">
        <v>484740</v>
      </c>
      <c r="D13" s="11">
        <f t="shared" si="0"/>
        <v>0.36595502453968742</v>
      </c>
      <c r="E13" s="21">
        <v>46225</v>
      </c>
      <c r="F13" s="11">
        <f t="shared" si="1"/>
        <v>3.4897617298648861E-2</v>
      </c>
      <c r="G13" s="21">
        <v>6185</v>
      </c>
      <c r="H13" s="11">
        <f t="shared" si="2"/>
        <v>4.6693729149192694E-3</v>
      </c>
    </row>
    <row r="14" spans="1:8" x14ac:dyDescent="0.45">
      <c r="A14" s="12" t="s">
        <v>73</v>
      </c>
      <c r="B14" s="20">
        <v>974726</v>
      </c>
      <c r="C14" s="21">
        <v>408963</v>
      </c>
      <c r="D14" s="11">
        <f t="shared" si="0"/>
        <v>0.41956713989367267</v>
      </c>
      <c r="E14" s="21">
        <v>34951</v>
      </c>
      <c r="F14" s="11">
        <f t="shared" si="1"/>
        <v>3.5857256295615383E-2</v>
      </c>
      <c r="G14" s="21">
        <v>3488</v>
      </c>
      <c r="H14" s="11">
        <f t="shared" si="2"/>
        <v>3.5784415312610928E-3</v>
      </c>
    </row>
    <row r="15" spans="1:8" x14ac:dyDescent="0.45">
      <c r="A15" s="12" t="s">
        <v>74</v>
      </c>
      <c r="B15" s="20">
        <v>3759920</v>
      </c>
      <c r="C15" s="21">
        <v>1394896</v>
      </c>
      <c r="D15" s="11">
        <f t="shared" si="0"/>
        <v>0.3709908721462159</v>
      </c>
      <c r="E15" s="21">
        <v>214388</v>
      </c>
      <c r="F15" s="11">
        <f t="shared" si="1"/>
        <v>5.7019298282942193E-2</v>
      </c>
      <c r="G15" s="21">
        <v>29719</v>
      </c>
      <c r="H15" s="11">
        <f t="shared" si="2"/>
        <v>7.9041575352667079E-3</v>
      </c>
    </row>
    <row r="16" spans="1:8" x14ac:dyDescent="0.45">
      <c r="A16" s="12" t="s">
        <v>75</v>
      </c>
      <c r="B16" s="20">
        <v>1521562.0000000002</v>
      </c>
      <c r="C16" s="21">
        <v>574560</v>
      </c>
      <c r="D16" s="11">
        <f t="shared" si="0"/>
        <v>0.3776119540314492</v>
      </c>
      <c r="E16" s="21">
        <v>64318</v>
      </c>
      <c r="F16" s="11">
        <f t="shared" si="1"/>
        <v>4.2271034634145693E-2</v>
      </c>
      <c r="G16" s="21">
        <v>8779</v>
      </c>
      <c r="H16" s="11">
        <f t="shared" si="2"/>
        <v>5.7697287392823949E-3</v>
      </c>
    </row>
    <row r="17" spans="1:8" x14ac:dyDescent="0.45">
      <c r="A17" s="12" t="s">
        <v>76</v>
      </c>
      <c r="B17" s="20">
        <v>718601</v>
      </c>
      <c r="C17" s="21">
        <v>315973</v>
      </c>
      <c r="D17" s="11">
        <f t="shared" si="0"/>
        <v>0.43970576161179847</v>
      </c>
      <c r="E17" s="21">
        <v>29529</v>
      </c>
      <c r="F17" s="11">
        <f t="shared" si="1"/>
        <v>4.1092344708677002E-2</v>
      </c>
      <c r="G17" s="21">
        <v>3535</v>
      </c>
      <c r="H17" s="11">
        <f t="shared" si="2"/>
        <v>4.919280657833763E-3</v>
      </c>
    </row>
    <row r="18" spans="1:8" x14ac:dyDescent="0.45">
      <c r="A18" s="12" t="s">
        <v>77</v>
      </c>
      <c r="B18" s="20">
        <v>784774</v>
      </c>
      <c r="C18" s="21">
        <v>330159</v>
      </c>
      <c r="D18" s="11">
        <f t="shared" si="0"/>
        <v>0.42070583378144538</v>
      </c>
      <c r="E18" s="21">
        <v>39864</v>
      </c>
      <c r="F18" s="11">
        <f t="shared" si="1"/>
        <v>5.0796789903844931E-2</v>
      </c>
      <c r="G18" s="21">
        <v>5770</v>
      </c>
      <c r="H18" s="11">
        <f t="shared" si="2"/>
        <v>7.3524352233891544E-3</v>
      </c>
    </row>
    <row r="19" spans="1:8" x14ac:dyDescent="0.45">
      <c r="A19" s="12" t="s">
        <v>78</v>
      </c>
      <c r="B19" s="20">
        <v>694295.99999999988</v>
      </c>
      <c r="C19" s="21">
        <v>241688</v>
      </c>
      <c r="D19" s="11">
        <f t="shared" si="0"/>
        <v>0.34810513095279255</v>
      </c>
      <c r="E19" s="21">
        <v>34276</v>
      </c>
      <c r="F19" s="11">
        <f t="shared" si="1"/>
        <v>4.9367992902162774E-2</v>
      </c>
      <c r="G19" s="21">
        <v>4941</v>
      </c>
      <c r="H19" s="11">
        <f t="shared" si="2"/>
        <v>7.1165612361298366E-3</v>
      </c>
    </row>
    <row r="20" spans="1:8" x14ac:dyDescent="0.45">
      <c r="A20" s="12" t="s">
        <v>79</v>
      </c>
      <c r="B20" s="20">
        <v>799966</v>
      </c>
      <c r="C20" s="21">
        <v>345873</v>
      </c>
      <c r="D20" s="11">
        <f t="shared" si="0"/>
        <v>0.43235962528407457</v>
      </c>
      <c r="E20" s="21">
        <v>32133</v>
      </c>
      <c r="F20" s="11">
        <f t="shared" si="1"/>
        <v>4.0167957138178376E-2</v>
      </c>
      <c r="G20" s="21">
        <v>3988</v>
      </c>
      <c r="H20" s="11">
        <f t="shared" si="2"/>
        <v>4.9852118715045394E-3</v>
      </c>
    </row>
    <row r="21" spans="1:8" x14ac:dyDescent="0.45">
      <c r="A21" s="12" t="s">
        <v>80</v>
      </c>
      <c r="B21" s="20">
        <v>2300944</v>
      </c>
      <c r="C21" s="21">
        <v>858646</v>
      </c>
      <c r="D21" s="11">
        <f t="shared" si="0"/>
        <v>0.37317118539173488</v>
      </c>
      <c r="E21" s="21">
        <v>84024</v>
      </c>
      <c r="F21" s="11">
        <f t="shared" si="1"/>
        <v>3.6517185989750296E-2</v>
      </c>
      <c r="G21" s="21">
        <v>9542</v>
      </c>
      <c r="H21" s="11">
        <f t="shared" si="2"/>
        <v>4.1469935817647014E-3</v>
      </c>
    </row>
    <row r="22" spans="1:8" x14ac:dyDescent="0.45">
      <c r="A22" s="12" t="s">
        <v>81</v>
      </c>
      <c r="B22" s="20">
        <v>1400720</v>
      </c>
      <c r="C22" s="21">
        <v>530617</v>
      </c>
      <c r="D22" s="11">
        <f t="shared" si="0"/>
        <v>0.37881732251984696</v>
      </c>
      <c r="E22" s="21">
        <v>48524</v>
      </c>
      <c r="F22" s="11">
        <f t="shared" si="1"/>
        <v>3.464218401964704E-2</v>
      </c>
      <c r="G22" s="21">
        <v>6411</v>
      </c>
      <c r="H22" s="11">
        <f t="shared" si="2"/>
        <v>4.5769318636129991E-3</v>
      </c>
    </row>
    <row r="23" spans="1:8" x14ac:dyDescent="0.45">
      <c r="A23" s="12" t="s">
        <v>82</v>
      </c>
      <c r="B23" s="20">
        <v>2739963</v>
      </c>
      <c r="C23" s="21">
        <v>852821</v>
      </c>
      <c r="D23" s="11">
        <f t="shared" si="0"/>
        <v>0.31125274319397744</v>
      </c>
      <c r="E23" s="21">
        <v>109117</v>
      </c>
      <c r="F23" s="11">
        <f t="shared" si="1"/>
        <v>3.9824260400596653E-2</v>
      </c>
      <c r="G23" s="21">
        <v>14737</v>
      </c>
      <c r="H23" s="11">
        <f t="shared" si="2"/>
        <v>5.3785397832014524E-3</v>
      </c>
    </row>
    <row r="24" spans="1:8" x14ac:dyDescent="0.45">
      <c r="A24" s="12" t="s">
        <v>83</v>
      </c>
      <c r="B24" s="20">
        <v>831479.00000000012</v>
      </c>
      <c r="C24" s="21">
        <v>338046</v>
      </c>
      <c r="D24" s="11">
        <f t="shared" si="0"/>
        <v>0.40655987703838575</v>
      </c>
      <c r="E24" s="21">
        <v>29064</v>
      </c>
      <c r="F24" s="11">
        <f t="shared" si="1"/>
        <v>3.4954580933493205E-2</v>
      </c>
      <c r="G24" s="21">
        <v>3315</v>
      </c>
      <c r="H24" s="11">
        <f t="shared" si="2"/>
        <v>3.9868715866546237E-3</v>
      </c>
    </row>
    <row r="25" spans="1:8" x14ac:dyDescent="0.45">
      <c r="A25" s="12" t="s">
        <v>84</v>
      </c>
      <c r="B25" s="20">
        <v>1526835</v>
      </c>
      <c r="C25" s="21">
        <v>581967</v>
      </c>
      <c r="D25" s="11">
        <f t="shared" si="0"/>
        <v>0.38115906433897573</v>
      </c>
      <c r="E25" s="21">
        <v>45248</v>
      </c>
      <c r="F25" s="11">
        <f t="shared" si="1"/>
        <v>2.9635160315292747E-2</v>
      </c>
      <c r="G25" s="21">
        <v>5175</v>
      </c>
      <c r="H25" s="11">
        <f t="shared" si="2"/>
        <v>3.3893642731532875E-3</v>
      </c>
    </row>
    <row r="26" spans="1:8" x14ac:dyDescent="0.45">
      <c r="A26" s="12" t="s">
        <v>85</v>
      </c>
      <c r="B26" s="20">
        <v>708155</v>
      </c>
      <c r="C26" s="21">
        <v>288477</v>
      </c>
      <c r="D26" s="11">
        <f t="shared" si="0"/>
        <v>0.407364206988583</v>
      </c>
      <c r="E26" s="21">
        <v>18066</v>
      </c>
      <c r="F26" s="11">
        <f t="shared" si="1"/>
        <v>2.5511364037534155E-2</v>
      </c>
      <c r="G26" s="21">
        <v>2162</v>
      </c>
      <c r="H26" s="11">
        <f t="shared" si="2"/>
        <v>3.0530039327548346E-3</v>
      </c>
    </row>
    <row r="27" spans="1:8" x14ac:dyDescent="0.45">
      <c r="A27" s="12" t="s">
        <v>86</v>
      </c>
      <c r="B27" s="20">
        <v>1194817</v>
      </c>
      <c r="C27" s="21">
        <v>453804</v>
      </c>
      <c r="D27" s="11">
        <f t="shared" si="0"/>
        <v>0.37981046469877816</v>
      </c>
      <c r="E27" s="21">
        <v>44324</v>
      </c>
      <c r="F27" s="11">
        <f t="shared" si="1"/>
        <v>3.7096894336120095E-2</v>
      </c>
      <c r="G27" s="21">
        <v>5585</v>
      </c>
      <c r="H27" s="11">
        <f t="shared" si="2"/>
        <v>4.6743559892435411E-3</v>
      </c>
    </row>
    <row r="28" spans="1:8" x14ac:dyDescent="0.45">
      <c r="A28" s="12" t="s">
        <v>87</v>
      </c>
      <c r="B28" s="20">
        <v>944709</v>
      </c>
      <c r="C28" s="21">
        <v>380461</v>
      </c>
      <c r="D28" s="11">
        <f t="shared" si="0"/>
        <v>0.40272824753442593</v>
      </c>
      <c r="E28" s="21">
        <v>39582</v>
      </c>
      <c r="F28" s="11">
        <f t="shared" si="1"/>
        <v>4.1898616399335668E-2</v>
      </c>
      <c r="G28" s="21">
        <v>3461</v>
      </c>
      <c r="H28" s="11">
        <f t="shared" si="2"/>
        <v>3.6635620069248838E-3</v>
      </c>
    </row>
    <row r="29" spans="1:8" x14ac:dyDescent="0.45">
      <c r="A29" s="12" t="s">
        <v>88</v>
      </c>
      <c r="B29" s="20">
        <v>1562767</v>
      </c>
      <c r="C29" s="21">
        <v>628043</v>
      </c>
      <c r="D29" s="11">
        <f t="shared" si="0"/>
        <v>0.40187884694263443</v>
      </c>
      <c r="E29" s="21">
        <v>83186</v>
      </c>
      <c r="F29" s="11">
        <f t="shared" si="1"/>
        <v>5.3229944067157801E-2</v>
      </c>
      <c r="G29" s="21">
        <v>7421</v>
      </c>
      <c r="H29" s="11">
        <f t="shared" si="2"/>
        <v>4.7486285543526319E-3</v>
      </c>
    </row>
    <row r="30" spans="1:8" x14ac:dyDescent="0.45">
      <c r="A30" s="12" t="s">
        <v>89</v>
      </c>
      <c r="B30" s="20">
        <v>732702</v>
      </c>
      <c r="C30" s="21">
        <v>321932</v>
      </c>
      <c r="D30" s="11">
        <f t="shared" si="0"/>
        <v>0.43937644499400846</v>
      </c>
      <c r="E30" s="21">
        <v>43131</v>
      </c>
      <c r="F30" s="11">
        <f t="shared" si="1"/>
        <v>5.8865677997330432E-2</v>
      </c>
      <c r="G30" s="21">
        <v>7374</v>
      </c>
      <c r="H30" s="11">
        <f t="shared" si="2"/>
        <v>1.0064118836853183E-2</v>
      </c>
    </row>
    <row r="31" spans="1:8" x14ac:dyDescent="0.45">
      <c r="A31" s="4"/>
      <c r="B31" s="13"/>
      <c r="C31" s="14"/>
      <c r="D31" s="15"/>
      <c r="E31" s="14"/>
      <c r="F31" s="15"/>
      <c r="G31" s="14"/>
      <c r="H31" s="15"/>
    </row>
    <row r="32" spans="1:8" x14ac:dyDescent="0.45">
      <c r="A32" s="4"/>
      <c r="B32" s="13"/>
      <c r="C32" s="14"/>
      <c r="D32" s="15"/>
      <c r="E32" s="14"/>
      <c r="F32" s="15"/>
      <c r="G32" s="14"/>
      <c r="H32" s="15"/>
    </row>
    <row r="33" spans="1:8" x14ac:dyDescent="0.45">
      <c r="A33" s="2" t="s">
        <v>90</v>
      </c>
      <c r="B33" s="5"/>
      <c r="C33" s="5"/>
      <c r="D33" s="4"/>
      <c r="E33" s="19"/>
      <c r="F33" s="6"/>
      <c r="G33" s="19"/>
      <c r="H33" s="6"/>
    </row>
    <row r="34" spans="1:8" ht="22.5" customHeight="1" x14ac:dyDescent="0.45">
      <c r="A34" s="82"/>
      <c r="B34" s="68" t="s">
        <v>4</v>
      </c>
      <c r="C34" s="64" t="s">
        <v>5</v>
      </c>
      <c r="D34" s="69"/>
      <c r="E34" s="83" t="str">
        <f>E5</f>
        <v>直近1週間</v>
      </c>
      <c r="F34" s="84"/>
      <c r="G34" s="83">
        <f>'進捗状況 (都道府県別)'!G5:H5</f>
        <v>44650</v>
      </c>
      <c r="H34" s="84"/>
    </row>
    <row r="35" spans="1:8" ht="24" customHeight="1" x14ac:dyDescent="0.45">
      <c r="A35" s="82"/>
      <c r="B35" s="68"/>
      <c r="C35" s="70"/>
      <c r="D35" s="71"/>
      <c r="E35" s="76" t="s">
        <v>7</v>
      </c>
      <c r="F35" s="77"/>
      <c r="G35" s="78" t="s">
        <v>8</v>
      </c>
      <c r="H35" s="79"/>
    </row>
    <row r="36" spans="1:8" ht="18.75" customHeight="1" x14ac:dyDescent="0.45">
      <c r="A36" s="63"/>
      <c r="B36" s="68"/>
      <c r="C36" s="80" t="s">
        <v>9</v>
      </c>
      <c r="D36" s="8"/>
      <c r="E36" s="80" t="s">
        <v>10</v>
      </c>
      <c r="F36" s="8"/>
      <c r="G36" s="80" t="s">
        <v>10</v>
      </c>
      <c r="H36" s="9"/>
    </row>
    <row r="37" spans="1:8" ht="18.75" customHeight="1" x14ac:dyDescent="0.45">
      <c r="A37" s="63"/>
      <c r="B37" s="68"/>
      <c r="C37" s="81"/>
      <c r="D37" s="66" t="s">
        <v>11</v>
      </c>
      <c r="E37" s="81"/>
      <c r="F37" s="64" t="s">
        <v>12</v>
      </c>
      <c r="G37" s="81"/>
      <c r="H37" s="66" t="s">
        <v>12</v>
      </c>
    </row>
    <row r="38" spans="1:8" ht="35.1" customHeight="1" x14ac:dyDescent="0.45">
      <c r="A38" s="63"/>
      <c r="B38" s="68"/>
      <c r="C38" s="81"/>
      <c r="D38" s="65"/>
      <c r="E38" s="81"/>
      <c r="F38" s="65"/>
      <c r="G38" s="81"/>
      <c r="H38" s="65"/>
    </row>
    <row r="39" spans="1:8" x14ac:dyDescent="0.45">
      <c r="A39" s="10" t="s">
        <v>69</v>
      </c>
      <c r="B39" s="20">
        <v>9572763</v>
      </c>
      <c r="C39" s="21">
        <v>3981691</v>
      </c>
      <c r="D39" s="11">
        <f>C39/$B39</f>
        <v>0.41593957773737844</v>
      </c>
      <c r="E39" s="21">
        <v>383997</v>
      </c>
      <c r="F39" s="11">
        <f>E39/$B39</f>
        <v>4.01134970123046E-2</v>
      </c>
      <c r="G39" s="21">
        <v>55462</v>
      </c>
      <c r="H39" s="11">
        <f>G39/$B39</f>
        <v>5.7937295637633564E-3</v>
      </c>
    </row>
    <row r="40" spans="1:8" ht="18.75" customHeight="1" x14ac:dyDescent="0.45">
      <c r="A40" s="4"/>
      <c r="B40" s="13"/>
      <c r="C40" s="14"/>
      <c r="D40" s="15"/>
      <c r="E40" s="14"/>
      <c r="F40" s="15"/>
      <c r="G40" s="14"/>
      <c r="H40" s="15"/>
    </row>
    <row r="41" spans="1:8" ht="18.75" customHeight="1" x14ac:dyDescent="0.45">
      <c r="A41" s="2" t="s">
        <v>91</v>
      </c>
      <c r="B41" s="13"/>
      <c r="C41" s="14"/>
      <c r="D41" s="15"/>
      <c r="E41" s="14"/>
      <c r="F41" s="15"/>
      <c r="G41" s="14"/>
      <c r="H41" s="15"/>
    </row>
    <row r="42" spans="1:8" ht="18.75" customHeight="1" x14ac:dyDescent="0.45">
      <c r="A42" s="2" t="s">
        <v>92</v>
      </c>
      <c r="B42" s="13"/>
      <c r="C42" s="14"/>
      <c r="D42" s="15"/>
      <c r="E42" s="14"/>
      <c r="F42" s="15"/>
      <c r="G42" s="14"/>
      <c r="H42" s="15"/>
    </row>
    <row r="43" spans="1:8" x14ac:dyDescent="0.45">
      <c r="A43" s="2" t="s">
        <v>63</v>
      </c>
      <c r="B43" s="17"/>
      <c r="C43" s="17"/>
      <c r="D43" s="18"/>
      <c r="E43" s="17"/>
      <c r="F43" s="18"/>
      <c r="G43" s="17"/>
      <c r="H43" s="18"/>
    </row>
    <row r="44" spans="1:8" x14ac:dyDescent="0.45">
      <c r="A44" s="2" t="s">
        <v>93</v>
      </c>
      <c r="B44" s="17"/>
      <c r="C44" s="17"/>
      <c r="D44" s="18"/>
      <c r="E44" s="17"/>
      <c r="F44" s="18"/>
      <c r="G44" s="17"/>
      <c r="H44" s="18"/>
    </row>
    <row r="45" spans="1:8" x14ac:dyDescent="0.45">
      <c r="A45" s="57" t="s">
        <v>65</v>
      </c>
      <c r="B45" s="59"/>
      <c r="C45" s="59"/>
      <c r="E45" s="59"/>
      <c r="G45" s="59"/>
    </row>
  </sheetData>
  <mergeCells count="27">
    <mergeCell ref="A34:A38"/>
    <mergeCell ref="B34:B38"/>
    <mergeCell ref="C34:D35"/>
    <mergeCell ref="E34:F34"/>
    <mergeCell ref="G34:H34"/>
    <mergeCell ref="E35:F35"/>
    <mergeCell ref="G35:H35"/>
    <mergeCell ref="C36:C38"/>
    <mergeCell ref="E36:E38"/>
    <mergeCell ref="G36:G38"/>
    <mergeCell ref="D37:D38"/>
    <mergeCell ref="F37:F38"/>
    <mergeCell ref="H37:H38"/>
    <mergeCell ref="A1:H1"/>
    <mergeCell ref="A5:A9"/>
    <mergeCell ref="B5:B9"/>
    <mergeCell ref="C5:D6"/>
    <mergeCell ref="E5:F5"/>
    <mergeCell ref="G5:H5"/>
    <mergeCell ref="E6:F6"/>
    <mergeCell ref="G6:H6"/>
    <mergeCell ref="C7:C9"/>
    <mergeCell ref="E7:E9"/>
    <mergeCell ref="G7:G9"/>
    <mergeCell ref="D8:D9"/>
    <mergeCell ref="F8:F9"/>
    <mergeCell ref="H8:H9"/>
  </mergeCells>
  <phoneticPr fontId="2"/>
  <pageMargins left="0.7" right="0.7" top="0.75" bottom="0.75" header="0.3" footer="0.3"/>
  <pageSetup paperSize="9" scale="7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1"/>
  <sheetViews>
    <sheetView view="pageBreakPreview" zoomScale="99" zoomScaleNormal="100" zoomScaleSheetLayoutView="99" workbookViewId="0">
      <selection activeCell="A2" sqref="A2"/>
    </sheetView>
  </sheetViews>
  <sheetFormatPr defaultRowHeight="18" x14ac:dyDescent="0.45"/>
  <cols>
    <col min="1" max="1" width="12.69921875" customWidth="1"/>
    <col min="2" max="2" width="14.09765625" style="30" customWidth="1"/>
    <col min="3" max="4" width="13.8984375" customWidth="1"/>
    <col min="5" max="6" width="14" customWidth="1"/>
    <col min="7" max="8" width="14.09765625" customWidth="1"/>
    <col min="9" max="9" width="12.8984375" customWidth="1"/>
    <col min="10" max="12" width="13.09765625" customWidth="1"/>
    <col min="14" max="14" width="11.59765625" bestFit="1" customWidth="1"/>
  </cols>
  <sheetData>
    <row r="1" spans="1:14" x14ac:dyDescent="0.45">
      <c r="A1" s="22" t="s">
        <v>94</v>
      </c>
      <c r="B1" s="23"/>
      <c r="C1" s="24"/>
      <c r="D1" s="24"/>
      <c r="E1" s="24"/>
      <c r="F1" s="24"/>
      <c r="J1" s="25"/>
    </row>
    <row r="2" spans="1:14" x14ac:dyDescent="0.45">
      <c r="A2" s="22"/>
      <c r="B2" s="22"/>
      <c r="C2" s="22"/>
      <c r="D2" s="22"/>
      <c r="E2" s="22"/>
      <c r="F2" s="22"/>
      <c r="G2" s="22"/>
      <c r="H2" s="22"/>
      <c r="I2" s="22"/>
      <c r="L2" s="26" t="str">
        <f>'進捗状況 (都道府県別)'!H3</f>
        <v>（3月31日公表時点）</v>
      </c>
    </row>
    <row r="3" spans="1:14" x14ac:dyDescent="0.45">
      <c r="A3" s="88" t="s">
        <v>3</v>
      </c>
      <c r="B3" s="95" t="s">
        <v>95</v>
      </c>
      <c r="C3" s="96"/>
      <c r="D3" s="96"/>
      <c r="E3" s="96"/>
      <c r="F3" s="96"/>
      <c r="G3" s="96"/>
      <c r="H3" s="96"/>
      <c r="I3" s="96"/>
      <c r="J3" s="96"/>
      <c r="K3" s="96"/>
      <c r="L3" s="97"/>
    </row>
    <row r="4" spans="1:14" x14ac:dyDescent="0.45">
      <c r="A4" s="89"/>
      <c r="B4" s="89"/>
      <c r="C4" s="91" t="s">
        <v>96</v>
      </c>
      <c r="D4" s="92"/>
      <c r="E4" s="91" t="s">
        <v>97</v>
      </c>
      <c r="F4" s="92"/>
      <c r="G4" s="91" t="s">
        <v>98</v>
      </c>
      <c r="H4" s="98"/>
      <c r="I4" s="98"/>
      <c r="J4" s="98"/>
      <c r="K4" s="98"/>
      <c r="L4" s="92"/>
    </row>
    <row r="5" spans="1:14" x14ac:dyDescent="0.45">
      <c r="A5" s="89"/>
      <c r="B5" s="89"/>
      <c r="C5" s="93"/>
      <c r="D5" s="94"/>
      <c r="E5" s="93"/>
      <c r="F5" s="94"/>
      <c r="G5" s="93"/>
      <c r="H5" s="94"/>
      <c r="I5" s="27" t="s">
        <v>99</v>
      </c>
      <c r="J5" s="27" t="s">
        <v>100</v>
      </c>
      <c r="K5" s="28" t="s">
        <v>101</v>
      </c>
      <c r="L5" s="61" t="s">
        <v>102</v>
      </c>
    </row>
    <row r="6" spans="1:14" x14ac:dyDescent="0.45">
      <c r="A6" s="90"/>
      <c r="B6" s="90"/>
      <c r="C6" s="29" t="s">
        <v>9</v>
      </c>
      <c r="D6" s="29" t="s">
        <v>103</v>
      </c>
      <c r="E6" s="29" t="s">
        <v>9</v>
      </c>
      <c r="F6" s="29" t="s">
        <v>103</v>
      </c>
      <c r="G6" s="29" t="s">
        <v>9</v>
      </c>
      <c r="H6" s="29" t="s">
        <v>103</v>
      </c>
      <c r="I6" s="99" t="s">
        <v>9</v>
      </c>
      <c r="J6" s="100"/>
      <c r="K6" s="100"/>
      <c r="L6" s="101"/>
      <c r="N6" s="30" t="s">
        <v>104</v>
      </c>
    </row>
    <row r="7" spans="1:14" x14ac:dyDescent="0.45">
      <c r="A7" s="31" t="s">
        <v>13</v>
      </c>
      <c r="B7" s="32">
        <f>C7+E7+G7</f>
        <v>254874406</v>
      </c>
      <c r="C7" s="32">
        <f t="shared" ref="C7:J7" si="0">SUM(C8:C54)</f>
        <v>102445656</v>
      </c>
      <c r="D7" s="33">
        <f t="shared" ref="D7:D54" si="1">C7/N7</f>
        <v>0.80891970292555904</v>
      </c>
      <c r="E7" s="32">
        <f t="shared" si="0"/>
        <v>100563776</v>
      </c>
      <c r="F7" s="34">
        <f t="shared" ref="F7:F54" si="2">E7/N7</f>
        <v>0.7940602167357147</v>
      </c>
      <c r="G7" s="35">
        <f t="shared" si="0"/>
        <v>51864974</v>
      </c>
      <c r="H7" s="34">
        <f t="shared" ref="H7:H54" si="3">G7/N7</f>
        <v>0.40953029145834985</v>
      </c>
      <c r="I7" s="35">
        <f t="shared" si="0"/>
        <v>989900</v>
      </c>
      <c r="J7" s="35">
        <f t="shared" si="0"/>
        <v>5028856</v>
      </c>
      <c r="K7" s="35">
        <f>SUM(K8:K54)</f>
        <v>22762947</v>
      </c>
      <c r="L7" s="35">
        <f>SUM(L8:L54)</f>
        <v>23083271</v>
      </c>
      <c r="N7" s="1">
        <v>126645025</v>
      </c>
    </row>
    <row r="8" spans="1:14" x14ac:dyDescent="0.45">
      <c r="A8" s="36" t="s">
        <v>14</v>
      </c>
      <c r="B8" s="32">
        <f t="shared" ref="B8:B54" si="4">C8+E8+G8</f>
        <v>10556473</v>
      </c>
      <c r="C8" s="37">
        <f>SUM(一般接種!D7+一般接種!G7+一般接種!J7+医療従事者等!C5)</f>
        <v>4262386</v>
      </c>
      <c r="D8" s="33">
        <f t="shared" si="1"/>
        <v>0.81551745942823661</v>
      </c>
      <c r="E8" s="37">
        <f>SUM(一般接種!E7+一般接種!H7+一般接種!K7+医療従事者等!D5)</f>
        <v>4182408</v>
      </c>
      <c r="F8" s="34">
        <f t="shared" si="2"/>
        <v>0.80021535976618086</v>
      </c>
      <c r="G8" s="32">
        <f>SUM(I8:L8)</f>
        <v>2111679</v>
      </c>
      <c r="H8" s="34">
        <f t="shared" si="3"/>
        <v>0.40402513831641701</v>
      </c>
      <c r="I8" s="38">
        <v>41399</v>
      </c>
      <c r="J8" s="38">
        <v>219899</v>
      </c>
      <c r="K8" s="38">
        <v>902724</v>
      </c>
      <c r="L8" s="38">
        <v>947657</v>
      </c>
      <c r="N8" s="1">
        <v>5226603</v>
      </c>
    </row>
    <row r="9" spans="1:14" x14ac:dyDescent="0.45">
      <c r="A9" s="36" t="s">
        <v>15</v>
      </c>
      <c r="B9" s="32">
        <f t="shared" si="4"/>
        <v>2631418</v>
      </c>
      <c r="C9" s="37">
        <f>SUM(一般接種!D8+一般接種!G8+一般接種!J8+医療従事者等!C6)</f>
        <v>1072072</v>
      </c>
      <c r="D9" s="33">
        <f t="shared" si="1"/>
        <v>0.85111085530102448</v>
      </c>
      <c r="E9" s="37">
        <f>SUM(一般接種!E8+一般接種!H8+一般接種!K8+医療従事者等!D6)</f>
        <v>1051404</v>
      </c>
      <c r="F9" s="34">
        <f t="shared" si="2"/>
        <v>0.8347026670847838</v>
      </c>
      <c r="G9" s="32">
        <f t="shared" ref="G9:G54" si="5">SUM(I9:L9)</f>
        <v>507942</v>
      </c>
      <c r="H9" s="34">
        <f t="shared" si="3"/>
        <v>0.40325178725245414</v>
      </c>
      <c r="I9" s="38">
        <v>10574</v>
      </c>
      <c r="J9" s="38">
        <v>42507</v>
      </c>
      <c r="K9" s="38">
        <v>224301</v>
      </c>
      <c r="L9" s="38">
        <v>230560</v>
      </c>
      <c r="N9" s="1">
        <v>1259615</v>
      </c>
    </row>
    <row r="10" spans="1:14" x14ac:dyDescent="0.45">
      <c r="A10" s="36" t="s">
        <v>16</v>
      </c>
      <c r="B10" s="32">
        <f t="shared" si="4"/>
        <v>2552082</v>
      </c>
      <c r="C10" s="37">
        <f>SUM(一般接種!D9+一般接種!G9+一般接種!J9+医療従事者等!C7)</f>
        <v>1037189</v>
      </c>
      <c r="D10" s="33">
        <f t="shared" si="1"/>
        <v>0.8495817985080556</v>
      </c>
      <c r="E10" s="37">
        <f>SUM(一般接種!E9+一般接種!H9+一般接種!K9+医療従事者等!D7)</f>
        <v>1016100</v>
      </c>
      <c r="F10" s="34">
        <f t="shared" si="2"/>
        <v>0.83230738608299482</v>
      </c>
      <c r="G10" s="32">
        <f t="shared" si="5"/>
        <v>498793</v>
      </c>
      <c r="H10" s="34">
        <f t="shared" si="3"/>
        <v>0.40857110326394569</v>
      </c>
      <c r="I10" s="38">
        <v>10206</v>
      </c>
      <c r="J10" s="38">
        <v>47011</v>
      </c>
      <c r="K10" s="38">
        <v>218070</v>
      </c>
      <c r="L10" s="38">
        <v>223506</v>
      </c>
      <c r="N10" s="1">
        <v>1220823</v>
      </c>
    </row>
    <row r="11" spans="1:14" x14ac:dyDescent="0.45">
      <c r="A11" s="36" t="s">
        <v>17</v>
      </c>
      <c r="B11" s="32">
        <f t="shared" si="4"/>
        <v>4691187</v>
      </c>
      <c r="C11" s="37">
        <f>SUM(一般接種!D10+一般接種!G10+一般接種!J10+医療従事者等!C8)</f>
        <v>1900600</v>
      </c>
      <c r="D11" s="33">
        <f t="shared" si="1"/>
        <v>0.83286992180943908</v>
      </c>
      <c r="E11" s="37">
        <f>SUM(一般接種!E10+一般接種!H10+一般接種!K10+医療従事者等!D8)</f>
        <v>1857771</v>
      </c>
      <c r="F11" s="34">
        <f t="shared" si="2"/>
        <v>0.81410164553816866</v>
      </c>
      <c r="G11" s="32">
        <f t="shared" si="5"/>
        <v>932816</v>
      </c>
      <c r="H11" s="34">
        <f t="shared" si="3"/>
        <v>0.40877322370966729</v>
      </c>
      <c r="I11" s="38">
        <v>17676</v>
      </c>
      <c r="J11" s="38">
        <v>114958</v>
      </c>
      <c r="K11" s="38">
        <v>452497</v>
      </c>
      <c r="L11" s="38">
        <v>347685</v>
      </c>
      <c r="N11" s="1">
        <v>2281989</v>
      </c>
    </row>
    <row r="12" spans="1:14" x14ac:dyDescent="0.45">
      <c r="A12" s="36" t="s">
        <v>18</v>
      </c>
      <c r="B12" s="32">
        <f t="shared" si="4"/>
        <v>2030845</v>
      </c>
      <c r="C12" s="37">
        <f>SUM(一般接種!D11+一般接種!G11+一般接種!J11+医療従事者等!C9)</f>
        <v>835152</v>
      </c>
      <c r="D12" s="33">
        <f t="shared" si="1"/>
        <v>0.85983971798271985</v>
      </c>
      <c r="E12" s="37">
        <f>SUM(一般接種!E11+一般接種!H11+一般接種!K11+医療従事者等!D9)</f>
        <v>820992</v>
      </c>
      <c r="F12" s="34">
        <f t="shared" si="2"/>
        <v>0.84526113778817402</v>
      </c>
      <c r="G12" s="32">
        <f t="shared" si="5"/>
        <v>374701</v>
      </c>
      <c r="H12" s="34">
        <f t="shared" si="3"/>
        <v>0.38577744191218261</v>
      </c>
      <c r="I12" s="38">
        <v>4861</v>
      </c>
      <c r="J12" s="38">
        <v>29188</v>
      </c>
      <c r="K12" s="38">
        <v>125777</v>
      </c>
      <c r="L12" s="38">
        <v>214875</v>
      </c>
      <c r="N12" s="1">
        <v>971288</v>
      </c>
    </row>
    <row r="13" spans="1:14" x14ac:dyDescent="0.45">
      <c r="A13" s="36" t="s">
        <v>19</v>
      </c>
      <c r="B13" s="32">
        <f t="shared" si="4"/>
        <v>2287361</v>
      </c>
      <c r="C13" s="37">
        <f>SUM(一般接種!D12+一般接種!G12+一般接種!J12+医療従事者等!C10)</f>
        <v>912537</v>
      </c>
      <c r="D13" s="33">
        <f t="shared" si="1"/>
        <v>0.85318756649918381</v>
      </c>
      <c r="E13" s="37">
        <f>SUM(一般接種!E12+一般接種!H12+一般接種!K12+医療従事者等!D10)</f>
        <v>893285</v>
      </c>
      <c r="F13" s="34">
        <f t="shared" si="2"/>
        <v>0.83518767495479462</v>
      </c>
      <c r="G13" s="32">
        <f t="shared" si="5"/>
        <v>481539</v>
      </c>
      <c r="H13" s="34">
        <f t="shared" si="3"/>
        <v>0.45022074456646738</v>
      </c>
      <c r="I13" s="38">
        <v>9624</v>
      </c>
      <c r="J13" s="38">
        <v>34148</v>
      </c>
      <c r="K13" s="38">
        <v>190857</v>
      </c>
      <c r="L13" s="38">
        <v>246910</v>
      </c>
      <c r="N13" s="1">
        <v>1069562</v>
      </c>
    </row>
    <row r="14" spans="1:14" x14ac:dyDescent="0.45">
      <c r="A14" s="36" t="s">
        <v>20</v>
      </c>
      <c r="B14" s="32">
        <f t="shared" si="4"/>
        <v>3911418</v>
      </c>
      <c r="C14" s="37">
        <f>SUM(一般接種!D13+一般接種!G13+一般接種!J13+医療従事者等!C11)</f>
        <v>1562851</v>
      </c>
      <c r="D14" s="33">
        <f t="shared" si="1"/>
        <v>0.83931336225114239</v>
      </c>
      <c r="E14" s="37">
        <f>SUM(一般接種!E13+一般接種!H13+一般接種!K13+医療従事者等!D11)</f>
        <v>1533308</v>
      </c>
      <c r="F14" s="34">
        <f t="shared" si="2"/>
        <v>0.8234475921547062</v>
      </c>
      <c r="G14" s="32">
        <f t="shared" si="5"/>
        <v>815259</v>
      </c>
      <c r="H14" s="34">
        <f t="shared" si="3"/>
        <v>0.43782662096098995</v>
      </c>
      <c r="I14" s="38">
        <v>18687</v>
      </c>
      <c r="J14" s="38">
        <v>72629</v>
      </c>
      <c r="K14" s="38">
        <v>340326</v>
      </c>
      <c r="L14" s="38">
        <v>383617</v>
      </c>
      <c r="N14" s="1">
        <v>1862059</v>
      </c>
    </row>
    <row r="15" spans="1:14" x14ac:dyDescent="0.45">
      <c r="A15" s="36" t="s">
        <v>21</v>
      </c>
      <c r="B15" s="32">
        <f t="shared" si="4"/>
        <v>6084935</v>
      </c>
      <c r="C15" s="37">
        <f>SUM(一般接種!D14+一般接種!G14+一般接種!J14+医療従事者等!C12)</f>
        <v>2431896</v>
      </c>
      <c r="D15" s="33">
        <f t="shared" si="1"/>
        <v>0.83637132760710875</v>
      </c>
      <c r="E15" s="37">
        <f>SUM(一般接種!E14+一般接種!H14+一般接種!K14+医療従事者等!D12)</f>
        <v>2387150</v>
      </c>
      <c r="F15" s="34">
        <f t="shared" si="2"/>
        <v>0.82098240002751344</v>
      </c>
      <c r="G15" s="32">
        <f t="shared" si="5"/>
        <v>1265889</v>
      </c>
      <c r="H15" s="34">
        <f t="shared" si="3"/>
        <v>0.43536124222961642</v>
      </c>
      <c r="I15" s="38">
        <v>20982</v>
      </c>
      <c r="J15" s="38">
        <v>135632</v>
      </c>
      <c r="K15" s="38">
        <v>548035</v>
      </c>
      <c r="L15" s="38">
        <v>561240</v>
      </c>
      <c r="N15" s="1">
        <v>2907675</v>
      </c>
    </row>
    <row r="16" spans="1:14" x14ac:dyDescent="0.45">
      <c r="A16" s="39" t="s">
        <v>22</v>
      </c>
      <c r="B16" s="32">
        <f t="shared" si="4"/>
        <v>3951036</v>
      </c>
      <c r="C16" s="37">
        <f>SUM(一般接種!D15+一般接種!G15+一般接種!J15+医療従事者等!C13)</f>
        <v>1604092</v>
      </c>
      <c r="D16" s="33">
        <f t="shared" si="1"/>
        <v>0.82033915294100801</v>
      </c>
      <c r="E16" s="37">
        <f>SUM(一般接種!E15+一般接種!H15+一般接種!K15+医療従事者等!D13)</f>
        <v>1574593</v>
      </c>
      <c r="F16" s="34">
        <f t="shared" si="2"/>
        <v>0.80525324473087623</v>
      </c>
      <c r="G16" s="32">
        <f t="shared" si="5"/>
        <v>772351</v>
      </c>
      <c r="H16" s="34">
        <f t="shared" si="3"/>
        <v>0.39498343306564743</v>
      </c>
      <c r="I16" s="38">
        <v>14606</v>
      </c>
      <c r="J16" s="38">
        <v>70451</v>
      </c>
      <c r="K16" s="38">
        <v>361172</v>
      </c>
      <c r="L16" s="38">
        <v>326122</v>
      </c>
      <c r="N16" s="1">
        <v>1955401</v>
      </c>
    </row>
    <row r="17" spans="1:14" x14ac:dyDescent="0.45">
      <c r="A17" s="36" t="s">
        <v>23</v>
      </c>
      <c r="B17" s="32">
        <f t="shared" si="4"/>
        <v>4057136</v>
      </c>
      <c r="C17" s="37">
        <f>SUM(一般接種!D16+一般接種!G16+一般接種!J16+医療従事者等!C14)</f>
        <v>1594418</v>
      </c>
      <c r="D17" s="33">
        <f t="shared" si="1"/>
        <v>0.81426749692686951</v>
      </c>
      <c r="E17" s="37">
        <f>SUM(一般接種!E16+一般接種!H16+一般接種!K16+医療従事者等!D14)</f>
        <v>1562716</v>
      </c>
      <c r="F17" s="34">
        <f t="shared" si="2"/>
        <v>0.79807732083278649</v>
      </c>
      <c r="G17" s="32">
        <f t="shared" si="5"/>
        <v>900002</v>
      </c>
      <c r="H17" s="34">
        <f t="shared" si="3"/>
        <v>0.45963001908481738</v>
      </c>
      <c r="I17" s="38">
        <v>15982</v>
      </c>
      <c r="J17" s="38">
        <v>70205</v>
      </c>
      <c r="K17" s="38">
        <v>400148</v>
      </c>
      <c r="L17" s="38">
        <v>413667</v>
      </c>
      <c r="N17" s="1">
        <v>1958101</v>
      </c>
    </row>
    <row r="18" spans="1:14" x14ac:dyDescent="0.45">
      <c r="A18" s="36" t="s">
        <v>24</v>
      </c>
      <c r="B18" s="32">
        <f t="shared" si="4"/>
        <v>14833054</v>
      </c>
      <c r="C18" s="37">
        <f>SUM(一般接種!D17+一般接種!G17+一般接種!J17+医療従事者等!C15)</f>
        <v>6045748</v>
      </c>
      <c r="D18" s="33">
        <f t="shared" si="1"/>
        <v>0.81767816517598058</v>
      </c>
      <c r="E18" s="37">
        <f>SUM(一般接種!E17+一般接種!H17+一般接種!K17+医療従事者等!D15)</f>
        <v>5930357</v>
      </c>
      <c r="F18" s="34">
        <f t="shared" si="2"/>
        <v>0.8020717090091305</v>
      </c>
      <c r="G18" s="32">
        <f t="shared" si="5"/>
        <v>2856949</v>
      </c>
      <c r="H18" s="34">
        <f t="shared" si="3"/>
        <v>0.3863979802534529</v>
      </c>
      <c r="I18" s="38">
        <v>47363</v>
      </c>
      <c r="J18" s="38">
        <v>255921</v>
      </c>
      <c r="K18" s="38">
        <v>1286132</v>
      </c>
      <c r="L18" s="38">
        <v>1267533</v>
      </c>
      <c r="N18" s="1">
        <v>7393799</v>
      </c>
    </row>
    <row r="19" spans="1:14" x14ac:dyDescent="0.45">
      <c r="A19" s="36" t="s">
        <v>25</v>
      </c>
      <c r="B19" s="32">
        <f t="shared" si="4"/>
        <v>12743509</v>
      </c>
      <c r="C19" s="37">
        <f>SUM(一般接種!D18+一般接種!G18+一般接種!J18+医療従事者等!C16)</f>
        <v>5153127</v>
      </c>
      <c r="D19" s="33">
        <f t="shared" si="1"/>
        <v>0.81499525849880083</v>
      </c>
      <c r="E19" s="37">
        <f>SUM(一般接種!E18+一般接種!H18+一般接種!K18+医療従事者等!D16)</f>
        <v>5062623</v>
      </c>
      <c r="F19" s="34">
        <f t="shared" si="2"/>
        <v>0.80068155521239337</v>
      </c>
      <c r="G19" s="32">
        <f t="shared" si="5"/>
        <v>2527759</v>
      </c>
      <c r="H19" s="34">
        <f t="shared" si="3"/>
        <v>0.39977893027431116</v>
      </c>
      <c r="I19" s="38">
        <v>41184</v>
      </c>
      <c r="J19" s="38">
        <v>203252</v>
      </c>
      <c r="K19" s="38">
        <v>1067557</v>
      </c>
      <c r="L19" s="38">
        <v>1215766</v>
      </c>
      <c r="N19" s="1">
        <v>6322892</v>
      </c>
    </row>
    <row r="20" spans="1:14" x14ac:dyDescent="0.45">
      <c r="A20" s="36" t="s">
        <v>26</v>
      </c>
      <c r="B20" s="32">
        <f t="shared" si="4"/>
        <v>27996110</v>
      </c>
      <c r="C20" s="37">
        <f>SUM(一般接種!D19+一般接種!G19+一般接種!J19+医療従事者等!C17)</f>
        <v>11176064</v>
      </c>
      <c r="D20" s="33">
        <f t="shared" si="1"/>
        <v>0.8073248855098365</v>
      </c>
      <c r="E20" s="37">
        <f>SUM(一般接種!E19+一般接種!H19+一般接種!K19+医療従事者等!D17)</f>
        <v>10975648</v>
      </c>
      <c r="F20" s="34">
        <f t="shared" si="2"/>
        <v>0.7928474429813811</v>
      </c>
      <c r="G20" s="32">
        <f t="shared" si="5"/>
        <v>5844398</v>
      </c>
      <c r="H20" s="34">
        <f t="shared" si="3"/>
        <v>0.42218154318227935</v>
      </c>
      <c r="I20" s="38">
        <v>93202</v>
      </c>
      <c r="J20" s="38">
        <v>567902</v>
      </c>
      <c r="K20" s="38">
        <v>2562800</v>
      </c>
      <c r="L20" s="38">
        <v>2620494</v>
      </c>
      <c r="N20" s="1">
        <v>13843329</v>
      </c>
    </row>
    <row r="21" spans="1:14" x14ac:dyDescent="0.45">
      <c r="A21" s="36" t="s">
        <v>27</v>
      </c>
      <c r="B21" s="32">
        <f t="shared" si="4"/>
        <v>18525508</v>
      </c>
      <c r="C21" s="37">
        <f>SUM(一般接種!D20+一般接種!G20+一般接種!J20+医療従事者等!C18)</f>
        <v>7518616</v>
      </c>
      <c r="D21" s="33">
        <f t="shared" si="1"/>
        <v>0.8154498934188672</v>
      </c>
      <c r="E21" s="37">
        <f>SUM(一般接種!E20+一般接種!H20+一般接種!K20+医療従事者等!D18)</f>
        <v>7399813</v>
      </c>
      <c r="F21" s="34">
        <f t="shared" si="2"/>
        <v>0.8025648233889785</v>
      </c>
      <c r="G21" s="32">
        <f t="shared" si="5"/>
        <v>3607079</v>
      </c>
      <c r="H21" s="34">
        <f t="shared" si="3"/>
        <v>0.39121457806908</v>
      </c>
      <c r="I21" s="38">
        <v>47416</v>
      </c>
      <c r="J21" s="38">
        <v>280349</v>
      </c>
      <c r="K21" s="38">
        <v>1396591</v>
      </c>
      <c r="L21" s="38">
        <v>1882723</v>
      </c>
      <c r="N21" s="1">
        <v>9220206</v>
      </c>
    </row>
    <row r="22" spans="1:14" x14ac:dyDescent="0.45">
      <c r="A22" s="36" t="s">
        <v>28</v>
      </c>
      <c r="B22" s="32">
        <f t="shared" si="4"/>
        <v>4640724</v>
      </c>
      <c r="C22" s="37">
        <f>SUM(一般接種!D21+一般接種!G21+一般接種!J21+医療従事者等!C19)</f>
        <v>1867265</v>
      </c>
      <c r="D22" s="33">
        <f t="shared" si="1"/>
        <v>0.8437045618645439</v>
      </c>
      <c r="E22" s="37">
        <f>SUM(一般接種!E21+一般接種!H21+一般接種!K21+医療従事者等!D19)</f>
        <v>1829371</v>
      </c>
      <c r="F22" s="34">
        <f t="shared" si="2"/>
        <v>0.82658254615317184</v>
      </c>
      <c r="G22" s="32">
        <f t="shared" si="5"/>
        <v>944088</v>
      </c>
      <c r="H22" s="34">
        <f t="shared" si="3"/>
        <v>0.42657649150044236</v>
      </c>
      <c r="I22" s="38">
        <v>16144</v>
      </c>
      <c r="J22" s="38">
        <v>62680</v>
      </c>
      <c r="K22" s="38">
        <v>340552</v>
      </c>
      <c r="L22" s="38">
        <v>524712</v>
      </c>
      <c r="N22" s="1">
        <v>2213174</v>
      </c>
    </row>
    <row r="23" spans="1:14" x14ac:dyDescent="0.45">
      <c r="A23" s="36" t="s">
        <v>29</v>
      </c>
      <c r="B23" s="32">
        <f t="shared" si="4"/>
        <v>2223454</v>
      </c>
      <c r="C23" s="37">
        <f>SUM(一般接種!D22+一般接種!G22+一般接種!J22+医療従事者等!C20)</f>
        <v>887375</v>
      </c>
      <c r="D23" s="33">
        <f t="shared" si="1"/>
        <v>0.84699534397150256</v>
      </c>
      <c r="E23" s="37">
        <f>SUM(一般接種!E22+一般接種!H22+一般接種!K22+医療従事者等!D20)</f>
        <v>873228</v>
      </c>
      <c r="F23" s="34">
        <f t="shared" si="2"/>
        <v>0.83349209773269162</v>
      </c>
      <c r="G23" s="32">
        <f t="shared" si="5"/>
        <v>462851</v>
      </c>
      <c r="H23" s="34">
        <f t="shared" si="3"/>
        <v>0.44178914433306543</v>
      </c>
      <c r="I23" s="38">
        <v>10120</v>
      </c>
      <c r="J23" s="38">
        <v>38065</v>
      </c>
      <c r="K23" s="38">
        <v>210744</v>
      </c>
      <c r="L23" s="38">
        <v>203922</v>
      </c>
      <c r="N23" s="1">
        <v>1047674</v>
      </c>
    </row>
    <row r="24" spans="1:14" x14ac:dyDescent="0.45">
      <c r="A24" s="36" t="s">
        <v>30</v>
      </c>
      <c r="B24" s="32">
        <f t="shared" si="4"/>
        <v>2296144</v>
      </c>
      <c r="C24" s="37">
        <f>SUM(一般接種!D23+一般接種!G23+一般接種!J23+医療従事者等!C21)</f>
        <v>924998</v>
      </c>
      <c r="D24" s="33">
        <f t="shared" si="1"/>
        <v>0.8166627819920611</v>
      </c>
      <c r="E24" s="37">
        <f>SUM(一般接種!E23+一般接種!H23+一般接種!K23+医療従事者等!D21)</f>
        <v>908980</v>
      </c>
      <c r="F24" s="34">
        <f t="shared" si="2"/>
        <v>0.80252080066675147</v>
      </c>
      <c r="G24" s="32">
        <f t="shared" si="5"/>
        <v>462166</v>
      </c>
      <c r="H24" s="34">
        <f t="shared" si="3"/>
        <v>0.40803739175883941</v>
      </c>
      <c r="I24" s="38">
        <v>8054</v>
      </c>
      <c r="J24" s="38">
        <v>53614</v>
      </c>
      <c r="K24" s="38">
        <v>201569</v>
      </c>
      <c r="L24" s="38">
        <v>198929</v>
      </c>
      <c r="N24" s="1">
        <v>1132656</v>
      </c>
    </row>
    <row r="25" spans="1:14" x14ac:dyDescent="0.45">
      <c r="A25" s="36" t="s">
        <v>31</v>
      </c>
      <c r="B25" s="32">
        <f t="shared" si="4"/>
        <v>1602307</v>
      </c>
      <c r="C25" s="37">
        <f>SUM(一般接種!D24+一般接種!G24+一般接種!J24+医療従事者等!C22)</f>
        <v>640425</v>
      </c>
      <c r="D25" s="33">
        <f t="shared" si="1"/>
        <v>0.82679971029573329</v>
      </c>
      <c r="E25" s="37">
        <f>SUM(一般接種!E24+一般接種!H24+一般接種!K24+医療従事者等!D22)</f>
        <v>628643</v>
      </c>
      <c r="F25" s="34">
        <f t="shared" si="2"/>
        <v>0.81158894527765257</v>
      </c>
      <c r="G25" s="32">
        <f t="shared" si="5"/>
        <v>333239</v>
      </c>
      <c r="H25" s="34">
        <f t="shared" si="3"/>
        <v>0.43021729111018447</v>
      </c>
      <c r="I25" s="38">
        <v>7531</v>
      </c>
      <c r="J25" s="38">
        <v>31761</v>
      </c>
      <c r="K25" s="38">
        <v>143033</v>
      </c>
      <c r="L25" s="38">
        <v>150914</v>
      </c>
      <c r="N25" s="1">
        <v>774583</v>
      </c>
    </row>
    <row r="26" spans="1:14" x14ac:dyDescent="0.45">
      <c r="A26" s="36" t="s">
        <v>32</v>
      </c>
      <c r="B26" s="32">
        <f t="shared" si="4"/>
        <v>1701263</v>
      </c>
      <c r="C26" s="37">
        <f>SUM(一般接種!D25+一般接種!G25+一般接種!J25+医療従事者等!C23)</f>
        <v>674606</v>
      </c>
      <c r="D26" s="33">
        <f t="shared" si="1"/>
        <v>0.82169118766572835</v>
      </c>
      <c r="E26" s="37">
        <f>SUM(一般接種!E25+一般接種!H25+一般接種!K25+医療従事者等!D23)</f>
        <v>663085</v>
      </c>
      <c r="F26" s="34">
        <f t="shared" si="2"/>
        <v>0.80765824966473687</v>
      </c>
      <c r="G26" s="32">
        <f t="shared" si="5"/>
        <v>363572</v>
      </c>
      <c r="H26" s="34">
        <f t="shared" si="3"/>
        <v>0.44284205667012183</v>
      </c>
      <c r="I26" s="38">
        <v>6224</v>
      </c>
      <c r="J26" s="38">
        <v>36988</v>
      </c>
      <c r="K26" s="38">
        <v>167027</v>
      </c>
      <c r="L26" s="38">
        <v>153333</v>
      </c>
      <c r="N26" s="1">
        <v>820997</v>
      </c>
    </row>
    <row r="27" spans="1:14" x14ac:dyDescent="0.45">
      <c r="A27" s="36" t="s">
        <v>33</v>
      </c>
      <c r="B27" s="32">
        <f t="shared" si="4"/>
        <v>4303000</v>
      </c>
      <c r="C27" s="37">
        <f>SUM(一般接種!D26+一般接種!G26+一般接種!J26+医療従事者等!C24)</f>
        <v>1700791</v>
      </c>
      <c r="D27" s="33">
        <f t="shared" si="1"/>
        <v>0.82094928072433904</v>
      </c>
      <c r="E27" s="37">
        <f>SUM(一般接種!E26+一般接種!H26+一般接種!K26+医療従事者等!D24)</f>
        <v>1673394</v>
      </c>
      <c r="F27" s="34">
        <f t="shared" si="2"/>
        <v>0.8077251118264529</v>
      </c>
      <c r="G27" s="32">
        <f t="shared" si="5"/>
        <v>928815</v>
      </c>
      <c r="H27" s="34">
        <f t="shared" si="3"/>
        <v>0.44832669397708302</v>
      </c>
      <c r="I27" s="38">
        <v>14030</v>
      </c>
      <c r="J27" s="38">
        <v>67537</v>
      </c>
      <c r="K27" s="38">
        <v>450515</v>
      </c>
      <c r="L27" s="38">
        <v>396733</v>
      </c>
      <c r="N27" s="1">
        <v>2071737</v>
      </c>
    </row>
    <row r="28" spans="1:14" x14ac:dyDescent="0.45">
      <c r="A28" s="36" t="s">
        <v>34</v>
      </c>
      <c r="B28" s="32">
        <f t="shared" si="4"/>
        <v>4227122</v>
      </c>
      <c r="C28" s="37">
        <f>SUM(一般接種!D27+一般接種!G27+一般接種!J27+医療従事者等!C25)</f>
        <v>1651920</v>
      </c>
      <c r="D28" s="33">
        <f t="shared" si="1"/>
        <v>0.81908338543755899</v>
      </c>
      <c r="E28" s="37">
        <f>SUM(一般接種!E27+一般接種!H27+一般接種!K27+医療従事者等!D25)</f>
        <v>1627198</v>
      </c>
      <c r="F28" s="34">
        <f t="shared" si="2"/>
        <v>0.80682529820888726</v>
      </c>
      <c r="G28" s="32">
        <f t="shared" si="5"/>
        <v>948004</v>
      </c>
      <c r="H28" s="34">
        <f t="shared" si="3"/>
        <v>0.47005564780882103</v>
      </c>
      <c r="I28" s="38">
        <v>15362</v>
      </c>
      <c r="J28" s="38">
        <v>84062</v>
      </c>
      <c r="K28" s="38">
        <v>463087</v>
      </c>
      <c r="L28" s="38">
        <v>385493</v>
      </c>
      <c r="N28" s="1">
        <v>2016791</v>
      </c>
    </row>
    <row r="29" spans="1:14" x14ac:dyDescent="0.45">
      <c r="A29" s="36" t="s">
        <v>35</v>
      </c>
      <c r="B29" s="32">
        <f t="shared" si="4"/>
        <v>7597357</v>
      </c>
      <c r="C29" s="37">
        <f>SUM(一般接種!D28+一般接種!G28+一般接種!J28+医療従事者等!C26)</f>
        <v>3098067</v>
      </c>
      <c r="D29" s="33">
        <f t="shared" si="1"/>
        <v>0.84043637724956999</v>
      </c>
      <c r="E29" s="37">
        <f>SUM(一般接種!E28+一般接種!H28+一般接種!K28+医療従事者等!D26)</f>
        <v>3045386</v>
      </c>
      <c r="F29" s="34">
        <f t="shared" si="2"/>
        <v>0.82614519865663305</v>
      </c>
      <c r="G29" s="32">
        <f t="shared" si="5"/>
        <v>1453904</v>
      </c>
      <c r="H29" s="34">
        <f t="shared" si="3"/>
        <v>0.39441168013108135</v>
      </c>
      <c r="I29" s="38">
        <v>23148</v>
      </c>
      <c r="J29" s="38">
        <v>109871</v>
      </c>
      <c r="K29" s="38">
        <v>639369</v>
      </c>
      <c r="L29" s="38">
        <v>681516</v>
      </c>
      <c r="N29" s="1">
        <v>3686260</v>
      </c>
    </row>
    <row r="30" spans="1:14" x14ac:dyDescent="0.45">
      <c r="A30" s="36" t="s">
        <v>36</v>
      </c>
      <c r="B30" s="32">
        <f t="shared" si="4"/>
        <v>14779050</v>
      </c>
      <c r="C30" s="37">
        <f>SUM(一般接種!D29+一般接種!G29+一般接種!J29+医療従事者等!C27)</f>
        <v>5953464</v>
      </c>
      <c r="D30" s="33">
        <f t="shared" si="1"/>
        <v>0.78762004878550862</v>
      </c>
      <c r="E30" s="37">
        <f>SUM(一般接種!E29+一般接種!H29+一般接種!K29+医療従事者等!D27)</f>
        <v>5820189</v>
      </c>
      <c r="F30" s="34">
        <f t="shared" si="2"/>
        <v>0.76998828650360207</v>
      </c>
      <c r="G30" s="32">
        <f t="shared" si="5"/>
        <v>3005397</v>
      </c>
      <c r="H30" s="34">
        <f t="shared" si="3"/>
        <v>0.39760229200341535</v>
      </c>
      <c r="I30" s="38">
        <v>42405</v>
      </c>
      <c r="J30" s="38">
        <v>365143</v>
      </c>
      <c r="K30" s="38">
        <v>1328263</v>
      </c>
      <c r="L30" s="38">
        <v>1269586</v>
      </c>
      <c r="N30" s="1">
        <v>7558802</v>
      </c>
    </row>
    <row r="31" spans="1:14" x14ac:dyDescent="0.45">
      <c r="A31" s="36" t="s">
        <v>37</v>
      </c>
      <c r="B31" s="32">
        <f t="shared" si="4"/>
        <v>3637023</v>
      </c>
      <c r="C31" s="37">
        <f>SUM(一般接種!D30+一般接種!G30+一般接種!J30+医療従事者等!C28)</f>
        <v>1462971</v>
      </c>
      <c r="D31" s="33">
        <f t="shared" si="1"/>
        <v>0.81251023988687943</v>
      </c>
      <c r="E31" s="37">
        <f>SUM(一般接種!E30+一般接種!H30+一般接種!K30+医療従事者等!D28)</f>
        <v>1440864</v>
      </c>
      <c r="F31" s="34">
        <f t="shared" si="2"/>
        <v>0.80023237253805346</v>
      </c>
      <c r="G31" s="32">
        <f t="shared" si="5"/>
        <v>733188</v>
      </c>
      <c r="H31" s="34">
        <f t="shared" si="3"/>
        <v>0.40720066068444377</v>
      </c>
      <c r="I31" s="38">
        <v>16513</v>
      </c>
      <c r="J31" s="38">
        <v>65115</v>
      </c>
      <c r="K31" s="38">
        <v>343039</v>
      </c>
      <c r="L31" s="38">
        <v>308521</v>
      </c>
      <c r="N31" s="1">
        <v>1800557</v>
      </c>
    </row>
    <row r="32" spans="1:14" x14ac:dyDescent="0.45">
      <c r="A32" s="36" t="s">
        <v>38</v>
      </c>
      <c r="B32" s="32">
        <f t="shared" si="4"/>
        <v>2840156</v>
      </c>
      <c r="C32" s="37">
        <f>SUM(一般接種!D31+一般接種!G31+一般接種!J31+医療従事者等!C29)</f>
        <v>1146318</v>
      </c>
      <c r="D32" s="33">
        <f t="shared" si="1"/>
        <v>0.80792448495006142</v>
      </c>
      <c r="E32" s="37">
        <f>SUM(一般接種!E31+一般接種!H31+一般接種!K31+医療従事者等!D29)</f>
        <v>1128874</v>
      </c>
      <c r="F32" s="34">
        <f t="shared" si="2"/>
        <v>0.79562996046778955</v>
      </c>
      <c r="G32" s="32">
        <f t="shared" si="5"/>
        <v>564964</v>
      </c>
      <c r="H32" s="34">
        <f t="shared" si="3"/>
        <v>0.39818640963094576</v>
      </c>
      <c r="I32" s="38">
        <v>8575</v>
      </c>
      <c r="J32" s="38">
        <v>51367</v>
      </c>
      <c r="K32" s="38">
        <v>236314</v>
      </c>
      <c r="L32" s="38">
        <v>268708</v>
      </c>
      <c r="N32" s="1">
        <v>1418843</v>
      </c>
    </row>
    <row r="33" spans="1:14" x14ac:dyDescent="0.45">
      <c r="A33" s="36" t="s">
        <v>39</v>
      </c>
      <c r="B33" s="32">
        <f t="shared" si="4"/>
        <v>4952057</v>
      </c>
      <c r="C33" s="37">
        <f>SUM(一般接種!D32+一般接種!G32+一般接種!J32+医療従事者等!C30)</f>
        <v>2012226</v>
      </c>
      <c r="D33" s="33">
        <f t="shared" si="1"/>
        <v>0.79517589512444364</v>
      </c>
      <c r="E33" s="37">
        <f>SUM(一般接種!E32+一般接種!H32+一般接種!K32+医療従事者等!D30)</f>
        <v>1973447</v>
      </c>
      <c r="F33" s="34">
        <f t="shared" si="2"/>
        <v>0.77985151007175535</v>
      </c>
      <c r="G33" s="32">
        <f t="shared" si="5"/>
        <v>966384</v>
      </c>
      <c r="H33" s="34">
        <f t="shared" si="3"/>
        <v>0.38188814886297084</v>
      </c>
      <c r="I33" s="38">
        <v>24711</v>
      </c>
      <c r="J33" s="38">
        <v>88115</v>
      </c>
      <c r="K33" s="38">
        <v>434653</v>
      </c>
      <c r="L33" s="38">
        <v>418905</v>
      </c>
      <c r="N33" s="1">
        <v>2530542</v>
      </c>
    </row>
    <row r="34" spans="1:14" x14ac:dyDescent="0.45">
      <c r="A34" s="36" t="s">
        <v>40</v>
      </c>
      <c r="B34" s="32">
        <f t="shared" si="4"/>
        <v>16819664</v>
      </c>
      <c r="C34" s="37">
        <f>SUM(一般接種!D33+一般接種!G33+一般接種!J33+医療従事者等!C31)</f>
        <v>6852840</v>
      </c>
      <c r="D34" s="33">
        <f t="shared" si="1"/>
        <v>0.77525102915760835</v>
      </c>
      <c r="E34" s="37">
        <f>SUM(一般接種!E33+一般接種!H33+一般接種!K33+医療従事者等!D31)</f>
        <v>6744234</v>
      </c>
      <c r="F34" s="34">
        <f t="shared" si="2"/>
        <v>0.76296460290620149</v>
      </c>
      <c r="G34" s="32">
        <f t="shared" si="5"/>
        <v>3222590</v>
      </c>
      <c r="H34" s="34">
        <f t="shared" si="3"/>
        <v>0.36456654672413441</v>
      </c>
      <c r="I34" s="38">
        <v>60326</v>
      </c>
      <c r="J34" s="38">
        <v>345122</v>
      </c>
      <c r="K34" s="38">
        <v>1472024</v>
      </c>
      <c r="L34" s="38">
        <v>1345118</v>
      </c>
      <c r="N34" s="1">
        <v>8839511</v>
      </c>
    </row>
    <row r="35" spans="1:14" x14ac:dyDescent="0.45">
      <c r="A35" s="36" t="s">
        <v>41</v>
      </c>
      <c r="B35" s="32">
        <f t="shared" si="4"/>
        <v>10934914</v>
      </c>
      <c r="C35" s="37">
        <f>SUM(一般接種!D34+一般接種!G34+一般接種!J34+医療従事者等!C32)</f>
        <v>4401442</v>
      </c>
      <c r="D35" s="33">
        <f t="shared" si="1"/>
        <v>0.79683939441942564</v>
      </c>
      <c r="E35" s="37">
        <f>SUM(一般接種!E34+一般接種!H34+一般接種!K34+医療従事者等!D32)</f>
        <v>4331468</v>
      </c>
      <c r="F35" s="34">
        <f t="shared" si="2"/>
        <v>0.78417126434180451</v>
      </c>
      <c r="G35" s="32">
        <f t="shared" si="5"/>
        <v>2202004</v>
      </c>
      <c r="H35" s="34">
        <f t="shared" si="3"/>
        <v>0.39865197221027859</v>
      </c>
      <c r="I35" s="38">
        <v>42542</v>
      </c>
      <c r="J35" s="38">
        <v>230498</v>
      </c>
      <c r="K35" s="38">
        <v>986828</v>
      </c>
      <c r="L35" s="38">
        <v>942136</v>
      </c>
      <c r="N35" s="1">
        <v>5523625</v>
      </c>
    </row>
    <row r="36" spans="1:14" x14ac:dyDescent="0.45">
      <c r="A36" s="36" t="s">
        <v>42</v>
      </c>
      <c r="B36" s="32">
        <f t="shared" si="4"/>
        <v>2744394</v>
      </c>
      <c r="C36" s="37">
        <f>SUM(一般接種!D35+一般接種!G35+一般接種!J35+医療従事者等!C33)</f>
        <v>1088008</v>
      </c>
      <c r="D36" s="33">
        <f t="shared" si="1"/>
        <v>0.80908488561720904</v>
      </c>
      <c r="E36" s="37">
        <f>SUM(一般接種!E35+一般接種!H35+一般接種!K35+医療従事者等!D33)</f>
        <v>1071673</v>
      </c>
      <c r="F36" s="34">
        <f t="shared" si="2"/>
        <v>0.79693754698867214</v>
      </c>
      <c r="G36" s="32">
        <f t="shared" si="5"/>
        <v>584713</v>
      </c>
      <c r="H36" s="34">
        <f t="shared" si="3"/>
        <v>0.43481523180334625</v>
      </c>
      <c r="I36" s="38">
        <v>7170</v>
      </c>
      <c r="J36" s="38">
        <v>51315</v>
      </c>
      <c r="K36" s="38">
        <v>301700</v>
      </c>
      <c r="L36" s="38">
        <v>224528</v>
      </c>
      <c r="N36" s="1">
        <v>1344739</v>
      </c>
    </row>
    <row r="37" spans="1:14" x14ac:dyDescent="0.45">
      <c r="A37" s="36" t="s">
        <v>43</v>
      </c>
      <c r="B37" s="32">
        <f t="shared" si="4"/>
        <v>1916049</v>
      </c>
      <c r="C37" s="37">
        <f>SUM(一般接種!D36+一般接種!G36+一般接種!J36+医療従事者等!C34)</f>
        <v>745051</v>
      </c>
      <c r="D37" s="33">
        <f t="shared" si="1"/>
        <v>0.78888792417029496</v>
      </c>
      <c r="E37" s="37">
        <f>SUM(一般接種!E36+一般接種!H36+一般接種!K36+医療従事者等!D34)</f>
        <v>732104</v>
      </c>
      <c r="F37" s="34">
        <f t="shared" si="2"/>
        <v>0.77517915530181103</v>
      </c>
      <c r="G37" s="32">
        <f t="shared" si="5"/>
        <v>438894</v>
      </c>
      <c r="H37" s="34">
        <f t="shared" si="3"/>
        <v>0.46471741745302997</v>
      </c>
      <c r="I37" s="38">
        <v>7534</v>
      </c>
      <c r="J37" s="38">
        <v>43357</v>
      </c>
      <c r="K37" s="38">
        <v>209370</v>
      </c>
      <c r="L37" s="38">
        <v>178633</v>
      </c>
      <c r="N37" s="1">
        <v>944432</v>
      </c>
    </row>
    <row r="38" spans="1:14" x14ac:dyDescent="0.45">
      <c r="A38" s="36" t="s">
        <v>44</v>
      </c>
      <c r="B38" s="32">
        <f t="shared" si="4"/>
        <v>1107490</v>
      </c>
      <c r="C38" s="37">
        <f>SUM(一般接種!D37+一般接種!G37+一般接種!J37+医療従事者等!C35)</f>
        <v>437598</v>
      </c>
      <c r="D38" s="33">
        <f t="shared" si="1"/>
        <v>0.78593288648462256</v>
      </c>
      <c r="E38" s="37">
        <f>SUM(一般接種!E37+一般接種!H37+一般接種!K37+医療従事者等!D35)</f>
        <v>429757</v>
      </c>
      <c r="F38" s="34">
        <f t="shared" si="2"/>
        <v>0.77185032723406399</v>
      </c>
      <c r="G38" s="32">
        <f t="shared" si="5"/>
        <v>240135</v>
      </c>
      <c r="H38" s="34">
        <f t="shared" si="3"/>
        <v>0.43128623461712534</v>
      </c>
      <c r="I38" s="38">
        <v>4870</v>
      </c>
      <c r="J38" s="38">
        <v>22671</v>
      </c>
      <c r="K38" s="38">
        <v>107605</v>
      </c>
      <c r="L38" s="38">
        <v>104989</v>
      </c>
      <c r="N38" s="1">
        <v>556788</v>
      </c>
    </row>
    <row r="39" spans="1:14" x14ac:dyDescent="0.45">
      <c r="A39" s="36" t="s">
        <v>45</v>
      </c>
      <c r="B39" s="32">
        <f t="shared" si="4"/>
        <v>1377604</v>
      </c>
      <c r="C39" s="37">
        <f>SUM(一般接種!D38+一般接種!G38+一般接種!J38+医療従事者等!C36)</f>
        <v>555106</v>
      </c>
      <c r="D39" s="33">
        <f t="shared" si="1"/>
        <v>0.82504997659089052</v>
      </c>
      <c r="E39" s="37">
        <f>SUM(一般接種!E38+一般接種!H38+一般接種!K38+医療従事者等!D36)</f>
        <v>542892</v>
      </c>
      <c r="F39" s="34">
        <f t="shared" si="2"/>
        <v>0.80689639796972423</v>
      </c>
      <c r="G39" s="32">
        <f t="shared" si="5"/>
        <v>279606</v>
      </c>
      <c r="H39" s="34">
        <f t="shared" si="3"/>
        <v>0.41557634713851505</v>
      </c>
      <c r="I39" s="38">
        <v>4828</v>
      </c>
      <c r="J39" s="38">
        <v>29982</v>
      </c>
      <c r="K39" s="38">
        <v>110467</v>
      </c>
      <c r="L39" s="38">
        <v>134329</v>
      </c>
      <c r="N39" s="1">
        <v>672815</v>
      </c>
    </row>
    <row r="40" spans="1:14" x14ac:dyDescent="0.45">
      <c r="A40" s="36" t="s">
        <v>46</v>
      </c>
      <c r="B40" s="32">
        <f t="shared" si="4"/>
        <v>3763645</v>
      </c>
      <c r="C40" s="37">
        <f>SUM(一般接種!D39+一般接種!G39+一般接種!J39+医療従事者等!C37)</f>
        <v>1497192</v>
      </c>
      <c r="D40" s="33">
        <f t="shared" si="1"/>
        <v>0.79057931947083915</v>
      </c>
      <c r="E40" s="37">
        <f>SUM(一般接種!E39+一般接種!H39+一般接種!K39+医療従事者等!D37)</f>
        <v>1460784</v>
      </c>
      <c r="F40" s="34">
        <f t="shared" si="2"/>
        <v>0.77135438915909937</v>
      </c>
      <c r="G40" s="32">
        <f t="shared" si="5"/>
        <v>805669</v>
      </c>
      <c r="H40" s="34">
        <f t="shared" si="3"/>
        <v>0.42542656502222265</v>
      </c>
      <c r="I40" s="38">
        <v>21837</v>
      </c>
      <c r="J40" s="38">
        <v>136427</v>
      </c>
      <c r="K40" s="38">
        <v>359605</v>
      </c>
      <c r="L40" s="38">
        <v>287800</v>
      </c>
      <c r="N40" s="1">
        <v>1893791</v>
      </c>
    </row>
    <row r="41" spans="1:14" x14ac:dyDescent="0.45">
      <c r="A41" s="36" t="s">
        <v>47</v>
      </c>
      <c r="B41" s="32">
        <f t="shared" si="4"/>
        <v>5588235</v>
      </c>
      <c r="C41" s="37">
        <f>SUM(一般接種!D40+一般接種!G40+一般接種!J40+医療従事者等!C38)</f>
        <v>2220343</v>
      </c>
      <c r="D41" s="33">
        <f t="shared" si="1"/>
        <v>0.78947409591624051</v>
      </c>
      <c r="E41" s="37">
        <f>SUM(一般接種!E40+一般接種!H40+一般接種!K40+医療従事者等!D38)</f>
        <v>2182405</v>
      </c>
      <c r="F41" s="34">
        <f t="shared" si="2"/>
        <v>0.77598470790237495</v>
      </c>
      <c r="G41" s="32">
        <f t="shared" si="5"/>
        <v>1185487</v>
      </c>
      <c r="H41" s="34">
        <f t="shared" si="3"/>
        <v>0.42151653034934522</v>
      </c>
      <c r="I41" s="38">
        <v>22303</v>
      </c>
      <c r="J41" s="38">
        <v>119430</v>
      </c>
      <c r="K41" s="38">
        <v>540397</v>
      </c>
      <c r="L41" s="38">
        <v>503357</v>
      </c>
      <c r="N41" s="1">
        <v>2812433</v>
      </c>
    </row>
    <row r="42" spans="1:14" x14ac:dyDescent="0.45">
      <c r="A42" s="36" t="s">
        <v>48</v>
      </c>
      <c r="B42" s="32">
        <f t="shared" si="4"/>
        <v>2860066</v>
      </c>
      <c r="C42" s="37">
        <f>SUM(一般接種!D41+一般接種!G41+一般接種!J41+医療従事者等!C39)</f>
        <v>1109432</v>
      </c>
      <c r="D42" s="33">
        <f t="shared" si="1"/>
        <v>0.81809882679133694</v>
      </c>
      <c r="E42" s="37">
        <f>SUM(一般接種!E41+一般接種!H41+一般接種!K41+医療従事者等!D39)</f>
        <v>1080112</v>
      </c>
      <c r="F42" s="34">
        <f t="shared" si="2"/>
        <v>0.79647816180103381</v>
      </c>
      <c r="G42" s="32">
        <f t="shared" si="5"/>
        <v>670522</v>
      </c>
      <c r="H42" s="34">
        <f t="shared" si="3"/>
        <v>0.49444514088090197</v>
      </c>
      <c r="I42" s="38">
        <v>44383</v>
      </c>
      <c r="J42" s="38">
        <v>45751</v>
      </c>
      <c r="K42" s="38">
        <v>285186</v>
      </c>
      <c r="L42" s="38">
        <v>295202</v>
      </c>
      <c r="N42" s="1">
        <v>1356110</v>
      </c>
    </row>
    <row r="43" spans="1:14" x14ac:dyDescent="0.45">
      <c r="A43" s="36" t="s">
        <v>49</v>
      </c>
      <c r="B43" s="32">
        <f t="shared" si="4"/>
        <v>1513709</v>
      </c>
      <c r="C43" s="37">
        <f>SUM(一般接種!D42+一般接種!G42+一般接種!J42+医療従事者等!C40)</f>
        <v>594420</v>
      </c>
      <c r="D43" s="33">
        <f t="shared" si="1"/>
        <v>0.80879081405648556</v>
      </c>
      <c r="E43" s="37">
        <f>SUM(一般接種!E42+一般接種!H42+一般接種!K42+医療従事者等!D40)</f>
        <v>582875</v>
      </c>
      <c r="F43" s="34">
        <f t="shared" si="2"/>
        <v>0.7930822410806736</v>
      </c>
      <c r="G43" s="32">
        <f t="shared" si="5"/>
        <v>336414</v>
      </c>
      <c r="H43" s="34">
        <f t="shared" si="3"/>
        <v>0.45773788385316533</v>
      </c>
      <c r="I43" s="38">
        <v>7720</v>
      </c>
      <c r="J43" s="38">
        <v>38409</v>
      </c>
      <c r="K43" s="38">
        <v>148557</v>
      </c>
      <c r="L43" s="38">
        <v>141728</v>
      </c>
      <c r="N43" s="1">
        <v>734949</v>
      </c>
    </row>
    <row r="44" spans="1:14" x14ac:dyDescent="0.45">
      <c r="A44" s="36" t="s">
        <v>50</v>
      </c>
      <c r="B44" s="32">
        <f t="shared" si="4"/>
        <v>1903726</v>
      </c>
      <c r="C44" s="37">
        <f>SUM(一般接種!D43+一般接種!G43+一般接種!J43+医療従事者等!C41)</f>
        <v>769700</v>
      </c>
      <c r="D44" s="33">
        <f t="shared" si="1"/>
        <v>0.79033079507462811</v>
      </c>
      <c r="E44" s="37">
        <f>SUM(一般接種!E43+一般接種!H43+一般接種!K43+医療従事者等!D41)</f>
        <v>758079</v>
      </c>
      <c r="F44" s="34">
        <f t="shared" si="2"/>
        <v>0.77839830947041577</v>
      </c>
      <c r="G44" s="32">
        <f t="shared" si="5"/>
        <v>375947</v>
      </c>
      <c r="H44" s="34">
        <f t="shared" si="3"/>
        <v>0.38602376434444746</v>
      </c>
      <c r="I44" s="38">
        <v>9300</v>
      </c>
      <c r="J44" s="38">
        <v>45989</v>
      </c>
      <c r="K44" s="38">
        <v>168680</v>
      </c>
      <c r="L44" s="38">
        <v>151978</v>
      </c>
      <c r="N44" s="1">
        <v>973896</v>
      </c>
    </row>
    <row r="45" spans="1:14" x14ac:dyDescent="0.45">
      <c r="A45" s="36" t="s">
        <v>51</v>
      </c>
      <c r="B45" s="32">
        <f t="shared" si="4"/>
        <v>2760062</v>
      </c>
      <c r="C45" s="37">
        <f>SUM(一般接種!D44+一般接種!G44+一般接種!J44+医療従事者等!C42)</f>
        <v>1099158</v>
      </c>
      <c r="D45" s="33">
        <f t="shared" si="1"/>
        <v>0.81045760308622727</v>
      </c>
      <c r="E45" s="37">
        <f>SUM(一般接種!E44+一般接種!H44+一般接種!K44+医療従事者等!D42)</f>
        <v>1082325</v>
      </c>
      <c r="F45" s="34">
        <f t="shared" si="2"/>
        <v>0.79804589081851829</v>
      </c>
      <c r="G45" s="32">
        <f t="shared" si="5"/>
        <v>578579</v>
      </c>
      <c r="H45" s="34">
        <f t="shared" si="3"/>
        <v>0.42661177877614159</v>
      </c>
      <c r="I45" s="38">
        <v>11921</v>
      </c>
      <c r="J45" s="38">
        <v>53990</v>
      </c>
      <c r="K45" s="38">
        <v>269066</v>
      </c>
      <c r="L45" s="38">
        <v>243602</v>
      </c>
      <c r="N45" s="1">
        <v>1356219</v>
      </c>
    </row>
    <row r="46" spans="1:14" x14ac:dyDescent="0.45">
      <c r="A46" s="36" t="s">
        <v>52</v>
      </c>
      <c r="B46" s="32">
        <f t="shared" si="4"/>
        <v>1408690</v>
      </c>
      <c r="C46" s="37">
        <f>SUM(一般接種!D45+一般接種!G45+一般接種!J45+医療従事者等!C43)</f>
        <v>559203</v>
      </c>
      <c r="D46" s="33">
        <f t="shared" si="1"/>
        <v>0.79753182907923503</v>
      </c>
      <c r="E46" s="37">
        <f>SUM(一般接種!E45+一般接種!H45+一般接種!K45+医療従事者等!D43)</f>
        <v>549855</v>
      </c>
      <c r="F46" s="34">
        <f t="shared" si="2"/>
        <v>0.7841997698123272</v>
      </c>
      <c r="G46" s="32">
        <f t="shared" si="5"/>
        <v>299632</v>
      </c>
      <c r="H46" s="34">
        <f t="shared" si="3"/>
        <v>0.42733328864592884</v>
      </c>
      <c r="I46" s="38">
        <v>10503</v>
      </c>
      <c r="J46" s="38">
        <v>33081</v>
      </c>
      <c r="K46" s="38">
        <v>140086</v>
      </c>
      <c r="L46" s="38">
        <v>115962</v>
      </c>
      <c r="N46" s="1">
        <v>701167</v>
      </c>
    </row>
    <row r="47" spans="1:14" x14ac:dyDescent="0.45">
      <c r="A47" s="36" t="s">
        <v>53</v>
      </c>
      <c r="B47" s="32">
        <f t="shared" si="4"/>
        <v>10201403</v>
      </c>
      <c r="C47" s="37">
        <f>SUM(一般接種!D46+一般接種!G46+一般接種!J46+医療従事者等!C44)</f>
        <v>4091879</v>
      </c>
      <c r="D47" s="33">
        <f t="shared" si="1"/>
        <v>0.79854473992861286</v>
      </c>
      <c r="E47" s="37">
        <f>SUM(一般接種!E46+一般接種!H46+一般接種!K46+医療従事者等!D44)</f>
        <v>3995594</v>
      </c>
      <c r="F47" s="34">
        <f t="shared" si="2"/>
        <v>0.77975437973369344</v>
      </c>
      <c r="G47" s="32">
        <f t="shared" si="5"/>
        <v>2113930</v>
      </c>
      <c r="H47" s="34">
        <f t="shared" si="3"/>
        <v>0.41254095785268641</v>
      </c>
      <c r="I47" s="38">
        <v>41242</v>
      </c>
      <c r="J47" s="38">
        <v>217646</v>
      </c>
      <c r="K47" s="38">
        <v>911651</v>
      </c>
      <c r="L47" s="38">
        <v>943391</v>
      </c>
      <c r="N47" s="1">
        <v>5124170</v>
      </c>
    </row>
    <row r="48" spans="1:14" x14ac:dyDescent="0.45">
      <c r="A48" s="36" t="s">
        <v>54</v>
      </c>
      <c r="B48" s="32">
        <f t="shared" si="4"/>
        <v>1658643</v>
      </c>
      <c r="C48" s="37">
        <f>SUM(一般接種!D47+一般接種!G47+一般接種!J47+医療従事者等!C45)</f>
        <v>650773</v>
      </c>
      <c r="D48" s="33">
        <f t="shared" si="1"/>
        <v>0.79535016169205908</v>
      </c>
      <c r="E48" s="37">
        <f>SUM(一般接種!E47+一般接種!H47+一般接種!K47+医療従事者等!D45)</f>
        <v>639701</v>
      </c>
      <c r="F48" s="34">
        <f t="shared" si="2"/>
        <v>0.78181838180836005</v>
      </c>
      <c r="G48" s="32">
        <f t="shared" si="5"/>
        <v>368169</v>
      </c>
      <c r="H48" s="34">
        <f t="shared" si="3"/>
        <v>0.44996223518800521</v>
      </c>
      <c r="I48" s="38">
        <v>8329</v>
      </c>
      <c r="J48" s="38">
        <v>55759</v>
      </c>
      <c r="K48" s="38">
        <v>164294</v>
      </c>
      <c r="L48" s="38">
        <v>139787</v>
      </c>
      <c r="N48" s="1">
        <v>818222</v>
      </c>
    </row>
    <row r="49" spans="1:14" x14ac:dyDescent="0.45">
      <c r="A49" s="36" t="s">
        <v>55</v>
      </c>
      <c r="B49" s="32">
        <f t="shared" si="4"/>
        <v>2763127</v>
      </c>
      <c r="C49" s="37">
        <f>SUM(一般接種!D48+一般接種!G48+一般接種!J48+医療従事者等!C46)</f>
        <v>1083681</v>
      </c>
      <c r="D49" s="33">
        <f t="shared" si="1"/>
        <v>0.81117611745455254</v>
      </c>
      <c r="E49" s="37">
        <f>SUM(一般接種!E48+一般接種!H48+一般接種!K48+医療従事者等!D46)</f>
        <v>1065337</v>
      </c>
      <c r="F49" s="34">
        <f t="shared" si="2"/>
        <v>0.79744494130715649</v>
      </c>
      <c r="G49" s="32">
        <f t="shared" si="5"/>
        <v>614109</v>
      </c>
      <c r="H49" s="34">
        <f t="shared" si="3"/>
        <v>0.45968375777917836</v>
      </c>
      <c r="I49" s="38">
        <v>14502</v>
      </c>
      <c r="J49" s="38">
        <v>62860</v>
      </c>
      <c r="K49" s="38">
        <v>270189</v>
      </c>
      <c r="L49" s="38">
        <v>266558</v>
      </c>
      <c r="N49" s="1">
        <v>1335938</v>
      </c>
    </row>
    <row r="50" spans="1:14" x14ac:dyDescent="0.45">
      <c r="A50" s="36" t="s">
        <v>56</v>
      </c>
      <c r="B50" s="32">
        <f t="shared" si="4"/>
        <v>3676806</v>
      </c>
      <c r="C50" s="37">
        <f>SUM(一般接種!D49+一般接種!G49+一般接種!J49+医療従事者等!C47)</f>
        <v>1438255</v>
      </c>
      <c r="D50" s="33">
        <f t="shared" si="1"/>
        <v>0.81781996935140411</v>
      </c>
      <c r="E50" s="37">
        <f>SUM(一般接種!E49+一般接種!H49+一般接種!K49+医療従事者等!D47)</f>
        <v>1418330</v>
      </c>
      <c r="F50" s="34">
        <f t="shared" si="2"/>
        <v>0.80649022400768777</v>
      </c>
      <c r="G50" s="32">
        <f t="shared" si="5"/>
        <v>820221</v>
      </c>
      <c r="H50" s="34">
        <f t="shared" si="3"/>
        <v>0.46639372926315431</v>
      </c>
      <c r="I50" s="38">
        <v>20896</v>
      </c>
      <c r="J50" s="38">
        <v>76960</v>
      </c>
      <c r="K50" s="38">
        <v>338963</v>
      </c>
      <c r="L50" s="38">
        <v>383402</v>
      </c>
      <c r="N50" s="1">
        <v>1758645</v>
      </c>
    </row>
    <row r="51" spans="1:14" x14ac:dyDescent="0.45">
      <c r="A51" s="36" t="s">
        <v>57</v>
      </c>
      <c r="B51" s="32">
        <f t="shared" si="4"/>
        <v>2282160</v>
      </c>
      <c r="C51" s="37">
        <f>SUM(一般接種!D50+一般接種!G50+一般接種!J50+医療従事者等!C48)</f>
        <v>914956</v>
      </c>
      <c r="D51" s="33">
        <f t="shared" si="1"/>
        <v>0.80136913713355307</v>
      </c>
      <c r="E51" s="37">
        <f>SUM(一般接種!E50+一般接種!H50+一般接種!K50+医療従事者等!D48)</f>
        <v>894954</v>
      </c>
      <c r="F51" s="34">
        <f t="shared" si="2"/>
        <v>0.78385027777753447</v>
      </c>
      <c r="G51" s="32">
        <f t="shared" si="5"/>
        <v>472250</v>
      </c>
      <c r="H51" s="34">
        <f t="shared" si="3"/>
        <v>0.41362270427356118</v>
      </c>
      <c r="I51" s="38">
        <v>18471</v>
      </c>
      <c r="J51" s="38">
        <v>49512</v>
      </c>
      <c r="K51" s="38">
        <v>213176</v>
      </c>
      <c r="L51" s="38">
        <v>191091</v>
      </c>
      <c r="N51" s="1">
        <v>1141741</v>
      </c>
    </row>
    <row r="52" spans="1:14" x14ac:dyDescent="0.45">
      <c r="A52" s="36" t="s">
        <v>58</v>
      </c>
      <c r="B52" s="32">
        <f t="shared" si="4"/>
        <v>2146169</v>
      </c>
      <c r="C52" s="37">
        <f>SUM(一般接種!D51+一般接種!G51+一般接種!J51+医療従事者等!C49)</f>
        <v>859120</v>
      </c>
      <c r="D52" s="33">
        <f t="shared" si="1"/>
        <v>0.79018359315000075</v>
      </c>
      <c r="E52" s="37">
        <f>SUM(一般接種!E51+一般接種!H51+一般接種!K51+医療従事者等!D49)</f>
        <v>842774</v>
      </c>
      <c r="F52" s="34">
        <f t="shared" si="2"/>
        <v>0.77514920794929554</v>
      </c>
      <c r="G52" s="32">
        <f t="shared" si="5"/>
        <v>444275</v>
      </c>
      <c r="H52" s="34">
        <f t="shared" si="3"/>
        <v>0.40862605438904531</v>
      </c>
      <c r="I52" s="38">
        <v>10781</v>
      </c>
      <c r="J52" s="38">
        <v>45442</v>
      </c>
      <c r="K52" s="38">
        <v>185441</v>
      </c>
      <c r="L52" s="38">
        <v>202611</v>
      </c>
      <c r="N52" s="1">
        <v>1087241</v>
      </c>
    </row>
    <row r="53" spans="1:14" x14ac:dyDescent="0.45">
      <c r="A53" s="36" t="s">
        <v>59</v>
      </c>
      <c r="B53" s="32">
        <f t="shared" si="4"/>
        <v>3267086</v>
      </c>
      <c r="C53" s="37">
        <f>SUM(一般接種!D52+一般接種!G52+一般接種!J52+医療従事者等!C50)</f>
        <v>1302313</v>
      </c>
      <c r="D53" s="33">
        <f t="shared" si="1"/>
        <v>0.80513095071025531</v>
      </c>
      <c r="E53" s="37">
        <f>SUM(一般接種!E52+一般接種!H52+一般接種!K52+医療従事者等!D50)</f>
        <v>1272817</v>
      </c>
      <c r="F53" s="34">
        <f t="shared" si="2"/>
        <v>0.78689559367845907</v>
      </c>
      <c r="G53" s="32">
        <f t="shared" si="5"/>
        <v>691956</v>
      </c>
      <c r="H53" s="34">
        <f t="shared" si="3"/>
        <v>0.4277890124184166</v>
      </c>
      <c r="I53" s="38">
        <v>16998</v>
      </c>
      <c r="J53" s="38">
        <v>69626</v>
      </c>
      <c r="K53" s="38">
        <v>338972</v>
      </c>
      <c r="L53" s="38">
        <v>266360</v>
      </c>
      <c r="N53" s="1">
        <v>1617517</v>
      </c>
    </row>
    <row r="54" spans="1:14" x14ac:dyDescent="0.45">
      <c r="A54" s="36" t="s">
        <v>60</v>
      </c>
      <c r="B54" s="32">
        <f t="shared" si="4"/>
        <v>2529035</v>
      </c>
      <c r="C54" s="37">
        <f>SUM(一般接種!D53+一般接種!G53+一般接種!J53+医療従事者等!C51)</f>
        <v>1048012</v>
      </c>
      <c r="D54" s="40">
        <f t="shared" si="1"/>
        <v>0.70567591262108464</v>
      </c>
      <c r="E54" s="37">
        <f>SUM(一般接種!E53+一般接種!H53+一般接種!K53+医療従事者等!D51)</f>
        <v>1024879</v>
      </c>
      <c r="F54" s="34">
        <f t="shared" si="2"/>
        <v>0.69009937257510856</v>
      </c>
      <c r="G54" s="32">
        <f t="shared" si="5"/>
        <v>456144</v>
      </c>
      <c r="H54" s="34">
        <f t="shared" si="3"/>
        <v>0.30714327077040343</v>
      </c>
      <c r="I54" s="38">
        <v>16865</v>
      </c>
      <c r="J54" s="38">
        <v>56659</v>
      </c>
      <c r="K54" s="38">
        <v>205538</v>
      </c>
      <c r="L54" s="38">
        <v>177082</v>
      </c>
      <c r="N54" s="1">
        <v>1485118</v>
      </c>
    </row>
    <row r="55" spans="1:14" x14ac:dyDescent="0.45">
      <c r="A55" s="22"/>
      <c r="B55" s="23"/>
      <c r="C55" s="22"/>
      <c r="D55" s="22"/>
      <c r="E55" s="22"/>
      <c r="F55" s="22"/>
      <c r="G55" s="22"/>
      <c r="H55" s="22"/>
      <c r="I55" s="22"/>
      <c r="J55" s="22"/>
      <c r="K55" s="22"/>
    </row>
    <row r="56" spans="1:14" x14ac:dyDescent="0.45">
      <c r="A56" s="87" t="s">
        <v>105</v>
      </c>
      <c r="B56" s="87"/>
      <c r="C56" s="87"/>
      <c r="D56" s="87"/>
      <c r="E56" s="87"/>
      <c r="F56" s="87"/>
      <c r="G56" s="87"/>
      <c r="H56" s="87"/>
      <c r="I56" s="87"/>
      <c r="J56" s="22"/>
      <c r="K56" s="22"/>
    </row>
    <row r="57" spans="1:14" x14ac:dyDescent="0.45">
      <c r="A57" s="22" t="s">
        <v>106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</row>
    <row r="58" spans="1:14" x14ac:dyDescent="0.45">
      <c r="A58" s="22" t="s">
        <v>107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</row>
    <row r="59" spans="1:14" x14ac:dyDescent="0.45">
      <c r="A59" s="24" t="s">
        <v>108</v>
      </c>
      <c r="B59" s="22"/>
      <c r="C59" s="22"/>
      <c r="D59" s="22"/>
      <c r="E59" s="22"/>
      <c r="F59" s="22"/>
      <c r="G59" s="22"/>
      <c r="H59" s="22"/>
      <c r="I59" s="22"/>
      <c r="J59" s="22"/>
      <c r="K59" s="22"/>
    </row>
    <row r="60" spans="1:14" x14ac:dyDescent="0.45">
      <c r="A60" s="87" t="s">
        <v>109</v>
      </c>
      <c r="B60" s="87"/>
      <c r="C60" s="87"/>
      <c r="D60" s="87"/>
      <c r="E60" s="87"/>
      <c r="F60" s="87"/>
      <c r="G60" s="87"/>
      <c r="H60" s="87"/>
      <c r="I60" s="87"/>
      <c r="J60" s="87"/>
      <c r="K60" s="87"/>
    </row>
    <row r="61" spans="1:14" x14ac:dyDescent="0.45">
      <c r="A61" s="24" t="s">
        <v>110</v>
      </c>
      <c r="B61" s="24"/>
      <c r="C61" s="24"/>
      <c r="D61" s="24"/>
      <c r="E61" s="24"/>
      <c r="F61" s="24"/>
      <c r="G61" s="24"/>
      <c r="H61" s="24"/>
      <c r="I61" s="22"/>
      <c r="J61" s="22"/>
      <c r="K61" s="22"/>
    </row>
  </sheetData>
  <mergeCells count="10">
    <mergeCell ref="A56:I56"/>
    <mergeCell ref="A60:K60"/>
    <mergeCell ref="A3:A6"/>
    <mergeCell ref="B4:B6"/>
    <mergeCell ref="C4:D5"/>
    <mergeCell ref="E4:F5"/>
    <mergeCell ref="G5:H5"/>
    <mergeCell ref="B3:L3"/>
    <mergeCell ref="G4:L4"/>
    <mergeCell ref="I6:L6"/>
  </mergeCells>
  <phoneticPr fontId="2"/>
  <pageMargins left="0.7" right="0.7" top="0.75" bottom="0.75" header="0.3" footer="0.3"/>
  <pageSetup paperSize="9" scale="4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1"/>
  <sheetViews>
    <sheetView workbookViewId="0">
      <selection activeCell="M4" sqref="M4:N4"/>
    </sheetView>
  </sheetViews>
  <sheetFormatPr defaultRowHeight="18" x14ac:dyDescent="0.45"/>
  <cols>
    <col min="1" max="1" width="13.59765625" customWidth="1"/>
    <col min="2" max="2" width="11.3984375" style="30" bestFit="1" customWidth="1"/>
    <col min="3" max="8" width="11.3984375" bestFit="1" customWidth="1"/>
    <col min="9" max="9" width="8.69921875" bestFit="1" customWidth="1"/>
    <col min="10" max="11" width="9" bestFit="1" customWidth="1"/>
    <col min="12" max="12" width="1.69921875" customWidth="1"/>
    <col min="13" max="13" width="12.59765625" customWidth="1"/>
    <col min="15" max="15" width="12.19921875" customWidth="1"/>
    <col min="16" max="16" width="9.19921875" bestFit="1" customWidth="1"/>
    <col min="17" max="17" width="12.5" bestFit="1" customWidth="1"/>
  </cols>
  <sheetData>
    <row r="1" spans="1:18" x14ac:dyDescent="0.45">
      <c r="A1" s="22" t="s">
        <v>111</v>
      </c>
      <c r="B1" s="23"/>
      <c r="C1" s="24"/>
      <c r="D1" s="24"/>
    </row>
    <row r="2" spans="1:18" x14ac:dyDescent="0.45">
      <c r="B2"/>
      <c r="Q2" s="103" t="str">
        <f>'進捗状況 (都道府県別)'!H3</f>
        <v>（3月31日公表時点）</v>
      </c>
      <c r="R2" s="103"/>
    </row>
    <row r="3" spans="1:18" ht="37.5" customHeight="1" x14ac:dyDescent="0.45">
      <c r="A3" s="104" t="s">
        <v>3</v>
      </c>
      <c r="B3" s="107" t="s">
        <v>112</v>
      </c>
      <c r="C3" s="107"/>
      <c r="D3" s="107"/>
      <c r="E3" s="107"/>
      <c r="F3" s="107"/>
      <c r="G3" s="107"/>
      <c r="H3" s="107"/>
      <c r="I3" s="107"/>
      <c r="J3" s="107"/>
      <c r="K3" s="107"/>
      <c r="M3" s="107" t="s">
        <v>113</v>
      </c>
      <c r="N3" s="107"/>
      <c r="O3" s="107"/>
      <c r="P3" s="107"/>
      <c r="Q3" s="107"/>
      <c r="R3" s="107"/>
    </row>
    <row r="4" spans="1:18" ht="18.75" customHeight="1" x14ac:dyDescent="0.45">
      <c r="A4" s="105"/>
      <c r="B4" s="108" t="s">
        <v>13</v>
      </c>
      <c r="C4" s="109" t="s">
        <v>114</v>
      </c>
      <c r="D4" s="109"/>
      <c r="E4" s="109"/>
      <c r="F4" s="110" t="s">
        <v>115</v>
      </c>
      <c r="G4" s="111"/>
      <c r="H4" s="112"/>
      <c r="I4" s="110" t="s">
        <v>116</v>
      </c>
      <c r="J4" s="111"/>
      <c r="K4" s="112"/>
      <c r="M4" s="113" t="s">
        <v>117</v>
      </c>
      <c r="N4" s="113"/>
      <c r="O4" s="107" t="s">
        <v>118</v>
      </c>
      <c r="P4" s="107"/>
      <c r="Q4" s="109" t="s">
        <v>116</v>
      </c>
      <c r="R4" s="109"/>
    </row>
    <row r="5" spans="1:18" ht="36" x14ac:dyDescent="0.45">
      <c r="A5" s="106"/>
      <c r="B5" s="108"/>
      <c r="C5" s="41" t="s">
        <v>119</v>
      </c>
      <c r="D5" s="41" t="s">
        <v>96</v>
      </c>
      <c r="E5" s="41" t="s">
        <v>97</v>
      </c>
      <c r="F5" s="41" t="s">
        <v>119</v>
      </c>
      <c r="G5" s="41" t="s">
        <v>96</v>
      </c>
      <c r="H5" s="41" t="s">
        <v>97</v>
      </c>
      <c r="I5" s="41" t="s">
        <v>119</v>
      </c>
      <c r="J5" s="41" t="s">
        <v>96</v>
      </c>
      <c r="K5" s="41" t="s">
        <v>97</v>
      </c>
      <c r="M5" s="42" t="s">
        <v>120</v>
      </c>
      <c r="N5" s="42" t="s">
        <v>121</v>
      </c>
      <c r="O5" s="42" t="s">
        <v>122</v>
      </c>
      <c r="P5" s="42" t="s">
        <v>123</v>
      </c>
      <c r="Q5" s="42" t="s">
        <v>122</v>
      </c>
      <c r="R5" s="42" t="s">
        <v>121</v>
      </c>
    </row>
    <row r="6" spans="1:18" x14ac:dyDescent="0.45">
      <c r="A6" s="31" t="s">
        <v>124</v>
      </c>
      <c r="B6" s="43">
        <f>SUM(B7:B53)</f>
        <v>190715317</v>
      </c>
      <c r="C6" s="43">
        <f t="shared" ref="C6" si="0">SUM(C7:C53)</f>
        <v>158390624</v>
      </c>
      <c r="D6" s="43">
        <f>SUM(D7:D53)</f>
        <v>79692997</v>
      </c>
      <c r="E6" s="44">
        <f>SUM(E7:E53)</f>
        <v>78697627</v>
      </c>
      <c r="F6" s="44">
        <f t="shared" ref="F6:Q6" si="1">SUM(F7:F53)</f>
        <v>32207941</v>
      </c>
      <c r="G6" s="44">
        <f>SUM(G7:G53)</f>
        <v>16162049</v>
      </c>
      <c r="H6" s="44">
        <f t="shared" ref="H6:K6" si="2">SUM(H7:H53)</f>
        <v>16045892</v>
      </c>
      <c r="I6" s="44">
        <f>SUM(I7:I53)</f>
        <v>116752</v>
      </c>
      <c r="J6" s="44">
        <f t="shared" si="2"/>
        <v>58446</v>
      </c>
      <c r="K6" s="44">
        <f t="shared" si="2"/>
        <v>58306</v>
      </c>
      <c r="L6" s="45"/>
      <c r="M6" s="44">
        <f>SUM(M7:M53)</f>
        <v>168063110</v>
      </c>
      <c r="N6" s="46">
        <f>C6/M6</f>
        <v>0.94244729851780085</v>
      </c>
      <c r="O6" s="44">
        <f t="shared" si="1"/>
        <v>34257250</v>
      </c>
      <c r="P6" s="47">
        <f>F6/O6</f>
        <v>0.94017882346072734</v>
      </c>
      <c r="Q6" s="44">
        <f t="shared" si="1"/>
        <v>198640</v>
      </c>
      <c r="R6" s="47">
        <f>I6/Q6</f>
        <v>0.58775674587192916</v>
      </c>
    </row>
    <row r="7" spans="1:18" x14ac:dyDescent="0.45">
      <c r="A7" s="48" t="s">
        <v>14</v>
      </c>
      <c r="B7" s="43">
        <v>7822784</v>
      </c>
      <c r="C7" s="43">
        <v>6329729</v>
      </c>
      <c r="D7" s="43">
        <v>3184711</v>
      </c>
      <c r="E7" s="44">
        <v>3145018</v>
      </c>
      <c r="F7" s="49">
        <v>1492198</v>
      </c>
      <c r="G7" s="44">
        <v>748133</v>
      </c>
      <c r="H7" s="44">
        <v>744065</v>
      </c>
      <c r="I7" s="44">
        <v>857</v>
      </c>
      <c r="J7" s="44">
        <v>421</v>
      </c>
      <c r="K7" s="44">
        <v>436</v>
      </c>
      <c r="L7" s="45"/>
      <c r="M7" s="44">
        <v>7054960</v>
      </c>
      <c r="N7" s="46">
        <v>0.89720267726535652</v>
      </c>
      <c r="O7" s="50">
        <v>1518200</v>
      </c>
      <c r="P7" s="46">
        <v>0.98287313924384134</v>
      </c>
      <c r="Q7" s="44">
        <v>900</v>
      </c>
      <c r="R7" s="47">
        <v>0.95222222222222219</v>
      </c>
    </row>
    <row r="8" spans="1:18" x14ac:dyDescent="0.45">
      <c r="A8" s="48" t="s">
        <v>15</v>
      </c>
      <c r="B8" s="43">
        <v>1995841</v>
      </c>
      <c r="C8" s="43">
        <v>1806750</v>
      </c>
      <c r="D8" s="43">
        <v>909103</v>
      </c>
      <c r="E8" s="44">
        <v>897647</v>
      </c>
      <c r="F8" s="49">
        <v>186690</v>
      </c>
      <c r="G8" s="44">
        <v>94088</v>
      </c>
      <c r="H8" s="44">
        <v>92602</v>
      </c>
      <c r="I8" s="44">
        <v>2401</v>
      </c>
      <c r="J8" s="44">
        <v>1209</v>
      </c>
      <c r="K8" s="44">
        <v>1192</v>
      </c>
      <c r="L8" s="45"/>
      <c r="M8" s="44">
        <v>1832855</v>
      </c>
      <c r="N8" s="46">
        <v>0.98575719301308617</v>
      </c>
      <c r="O8" s="50">
        <v>186500</v>
      </c>
      <c r="P8" s="46">
        <v>1.0010187667560322</v>
      </c>
      <c r="Q8" s="44">
        <v>3700</v>
      </c>
      <c r="R8" s="47">
        <v>0.64891891891891895</v>
      </c>
    </row>
    <row r="9" spans="1:18" x14ac:dyDescent="0.45">
      <c r="A9" s="48" t="s">
        <v>16</v>
      </c>
      <c r="B9" s="43">
        <v>1916949</v>
      </c>
      <c r="C9" s="43">
        <v>1673587</v>
      </c>
      <c r="D9" s="43">
        <v>842484</v>
      </c>
      <c r="E9" s="44">
        <v>831103</v>
      </c>
      <c r="F9" s="49">
        <v>243268</v>
      </c>
      <c r="G9" s="44">
        <v>122219</v>
      </c>
      <c r="H9" s="44">
        <v>121049</v>
      </c>
      <c r="I9" s="44">
        <v>94</v>
      </c>
      <c r="J9" s="44">
        <v>48</v>
      </c>
      <c r="K9" s="44">
        <v>46</v>
      </c>
      <c r="L9" s="45"/>
      <c r="M9" s="44">
        <v>1765985</v>
      </c>
      <c r="N9" s="46">
        <v>0.94767905729663615</v>
      </c>
      <c r="O9" s="50">
        <v>227500</v>
      </c>
      <c r="P9" s="46">
        <v>1.0693098901098901</v>
      </c>
      <c r="Q9" s="44">
        <v>160</v>
      </c>
      <c r="R9" s="47">
        <v>0.58750000000000002</v>
      </c>
    </row>
    <row r="10" spans="1:18" x14ac:dyDescent="0.45">
      <c r="A10" s="48" t="s">
        <v>17</v>
      </c>
      <c r="B10" s="43">
        <v>3479113</v>
      </c>
      <c r="C10" s="43">
        <v>2739162</v>
      </c>
      <c r="D10" s="43">
        <v>1378538</v>
      </c>
      <c r="E10" s="44">
        <v>1360624</v>
      </c>
      <c r="F10" s="49">
        <v>739904</v>
      </c>
      <c r="G10" s="44">
        <v>371029</v>
      </c>
      <c r="H10" s="44">
        <v>368875</v>
      </c>
      <c r="I10" s="44">
        <v>47</v>
      </c>
      <c r="J10" s="44">
        <v>21</v>
      </c>
      <c r="K10" s="44">
        <v>26</v>
      </c>
      <c r="L10" s="45"/>
      <c r="M10" s="44">
        <v>2947365</v>
      </c>
      <c r="N10" s="46">
        <v>0.92935961443526671</v>
      </c>
      <c r="O10" s="50">
        <v>854400</v>
      </c>
      <c r="P10" s="46">
        <v>0.86599250936329586</v>
      </c>
      <c r="Q10" s="44">
        <v>140</v>
      </c>
      <c r="R10" s="47">
        <v>0.33571428571428569</v>
      </c>
    </row>
    <row r="11" spans="1:18" x14ac:dyDescent="0.45">
      <c r="A11" s="48" t="s">
        <v>18</v>
      </c>
      <c r="B11" s="43">
        <v>1546176</v>
      </c>
      <c r="C11" s="43">
        <v>1450920</v>
      </c>
      <c r="D11" s="43">
        <v>729435</v>
      </c>
      <c r="E11" s="44">
        <v>721485</v>
      </c>
      <c r="F11" s="49">
        <v>95200</v>
      </c>
      <c r="G11" s="44">
        <v>47906</v>
      </c>
      <c r="H11" s="44">
        <v>47294</v>
      </c>
      <c r="I11" s="44">
        <v>56</v>
      </c>
      <c r="J11" s="44">
        <v>28</v>
      </c>
      <c r="K11" s="44">
        <v>28</v>
      </c>
      <c r="L11" s="45"/>
      <c r="M11" s="44">
        <v>1463055</v>
      </c>
      <c r="N11" s="46">
        <v>0.99170571167864507</v>
      </c>
      <c r="O11" s="50">
        <v>87900</v>
      </c>
      <c r="P11" s="46">
        <v>1.0830489192263937</v>
      </c>
      <c r="Q11" s="44">
        <v>140</v>
      </c>
      <c r="R11" s="47">
        <v>0.4</v>
      </c>
    </row>
    <row r="12" spans="1:18" x14ac:dyDescent="0.45">
      <c r="A12" s="48" t="s">
        <v>19</v>
      </c>
      <c r="B12" s="43">
        <v>1691264</v>
      </c>
      <c r="C12" s="43">
        <v>1614189</v>
      </c>
      <c r="D12" s="43">
        <v>814338</v>
      </c>
      <c r="E12" s="44">
        <v>799851</v>
      </c>
      <c r="F12" s="49">
        <v>76914</v>
      </c>
      <c r="G12" s="44">
        <v>38608</v>
      </c>
      <c r="H12" s="44">
        <v>38306</v>
      </c>
      <c r="I12" s="44">
        <v>161</v>
      </c>
      <c r="J12" s="44">
        <v>80</v>
      </c>
      <c r="K12" s="44">
        <v>81</v>
      </c>
      <c r="L12" s="45"/>
      <c r="M12" s="44">
        <v>1637995</v>
      </c>
      <c r="N12" s="46">
        <v>0.98546637810249726</v>
      </c>
      <c r="O12" s="50">
        <v>61700</v>
      </c>
      <c r="P12" s="46">
        <v>1.246580226904376</v>
      </c>
      <c r="Q12" s="44">
        <v>340</v>
      </c>
      <c r="R12" s="47">
        <v>0.47352941176470587</v>
      </c>
    </row>
    <row r="13" spans="1:18" x14ac:dyDescent="0.45">
      <c r="A13" s="48" t="s">
        <v>20</v>
      </c>
      <c r="B13" s="43">
        <v>2894036</v>
      </c>
      <c r="C13" s="43">
        <v>2687186</v>
      </c>
      <c r="D13" s="43">
        <v>1353575</v>
      </c>
      <c r="E13" s="44">
        <v>1333611</v>
      </c>
      <c r="F13" s="49">
        <v>206598</v>
      </c>
      <c r="G13" s="44">
        <v>103935</v>
      </c>
      <c r="H13" s="44">
        <v>102663</v>
      </c>
      <c r="I13" s="44">
        <v>252</v>
      </c>
      <c r="J13" s="44">
        <v>127</v>
      </c>
      <c r="K13" s="44">
        <v>125</v>
      </c>
      <c r="L13" s="45"/>
      <c r="M13" s="44">
        <v>2776840</v>
      </c>
      <c r="N13" s="46">
        <v>0.96771366013166049</v>
      </c>
      <c r="O13" s="50">
        <v>178600</v>
      </c>
      <c r="P13" s="46">
        <v>1.1567637178051511</v>
      </c>
      <c r="Q13" s="44">
        <v>560</v>
      </c>
      <c r="R13" s="47">
        <v>0.45</v>
      </c>
    </row>
    <row r="14" spans="1:18" x14ac:dyDescent="0.45">
      <c r="A14" s="48" t="s">
        <v>21</v>
      </c>
      <c r="B14" s="43">
        <v>4546673</v>
      </c>
      <c r="C14" s="43">
        <v>3677772</v>
      </c>
      <c r="D14" s="43">
        <v>1850528</v>
      </c>
      <c r="E14" s="44">
        <v>1827244</v>
      </c>
      <c r="F14" s="49">
        <v>868535</v>
      </c>
      <c r="G14" s="44">
        <v>436000</v>
      </c>
      <c r="H14" s="44">
        <v>432535</v>
      </c>
      <c r="I14" s="44">
        <v>366</v>
      </c>
      <c r="J14" s="44">
        <v>178</v>
      </c>
      <c r="K14" s="44">
        <v>188</v>
      </c>
      <c r="L14" s="45"/>
      <c r="M14" s="44">
        <v>3868205</v>
      </c>
      <c r="N14" s="46">
        <v>0.950769672238157</v>
      </c>
      <c r="O14" s="50">
        <v>892500</v>
      </c>
      <c r="P14" s="46">
        <v>0.97314845938375349</v>
      </c>
      <c r="Q14" s="44">
        <v>860</v>
      </c>
      <c r="R14" s="47">
        <v>0.42558139534883721</v>
      </c>
    </row>
    <row r="15" spans="1:18" x14ac:dyDescent="0.45">
      <c r="A15" s="51" t="s">
        <v>22</v>
      </c>
      <c r="B15" s="43">
        <v>3017949</v>
      </c>
      <c r="C15" s="43">
        <v>2635930</v>
      </c>
      <c r="D15" s="43">
        <v>1326719</v>
      </c>
      <c r="E15" s="44">
        <v>1309211</v>
      </c>
      <c r="F15" s="49">
        <v>381192</v>
      </c>
      <c r="G15" s="44">
        <v>191786</v>
      </c>
      <c r="H15" s="44">
        <v>189406</v>
      </c>
      <c r="I15" s="44">
        <v>827</v>
      </c>
      <c r="J15" s="44">
        <v>417</v>
      </c>
      <c r="K15" s="44">
        <v>410</v>
      </c>
      <c r="L15" s="45"/>
      <c r="M15" s="44">
        <v>2698650</v>
      </c>
      <c r="N15" s="46">
        <v>0.97675874974524302</v>
      </c>
      <c r="O15" s="50">
        <v>375900</v>
      </c>
      <c r="P15" s="46">
        <v>1.0140782122905028</v>
      </c>
      <c r="Q15" s="44">
        <v>1120</v>
      </c>
      <c r="R15" s="47">
        <v>0.73839285714285718</v>
      </c>
    </row>
    <row r="16" spans="1:18" x14ac:dyDescent="0.45">
      <c r="A16" s="48" t="s">
        <v>23</v>
      </c>
      <c r="B16" s="43">
        <v>2963531</v>
      </c>
      <c r="C16" s="43">
        <v>2114804</v>
      </c>
      <c r="D16" s="43">
        <v>1064493</v>
      </c>
      <c r="E16" s="44">
        <v>1050311</v>
      </c>
      <c r="F16" s="49">
        <v>848513</v>
      </c>
      <c r="G16" s="44">
        <v>425726</v>
      </c>
      <c r="H16" s="44">
        <v>422787</v>
      </c>
      <c r="I16" s="44">
        <v>214</v>
      </c>
      <c r="J16" s="44">
        <v>94</v>
      </c>
      <c r="K16" s="44">
        <v>120</v>
      </c>
      <c r="L16" s="45"/>
      <c r="M16" s="44">
        <v>2329595</v>
      </c>
      <c r="N16" s="46">
        <v>0.90779899510429929</v>
      </c>
      <c r="O16" s="50">
        <v>887500</v>
      </c>
      <c r="P16" s="46">
        <v>0.956070985915493</v>
      </c>
      <c r="Q16" s="44">
        <v>340</v>
      </c>
      <c r="R16" s="47">
        <v>0.62941176470588234</v>
      </c>
    </row>
    <row r="17" spans="1:18" x14ac:dyDescent="0.45">
      <c r="A17" s="48" t="s">
        <v>24</v>
      </c>
      <c r="B17" s="43">
        <v>11381920</v>
      </c>
      <c r="C17" s="43">
        <v>9691436</v>
      </c>
      <c r="D17" s="43">
        <v>4882351</v>
      </c>
      <c r="E17" s="44">
        <v>4809085</v>
      </c>
      <c r="F17" s="49">
        <v>1672470</v>
      </c>
      <c r="G17" s="44">
        <v>837728</v>
      </c>
      <c r="H17" s="44">
        <v>834742</v>
      </c>
      <c r="I17" s="44">
        <v>18014</v>
      </c>
      <c r="J17" s="44">
        <v>9040</v>
      </c>
      <c r="K17" s="44">
        <v>8974</v>
      </c>
      <c r="L17" s="45"/>
      <c r="M17" s="44">
        <v>10144410</v>
      </c>
      <c r="N17" s="46">
        <v>0.95534742779520943</v>
      </c>
      <c r="O17" s="50">
        <v>659400</v>
      </c>
      <c r="P17" s="46">
        <v>2.5363512283894449</v>
      </c>
      <c r="Q17" s="44">
        <v>37520</v>
      </c>
      <c r="R17" s="47">
        <v>0.48011727078891259</v>
      </c>
    </row>
    <row r="18" spans="1:18" x14ac:dyDescent="0.45">
      <c r="A18" s="48" t="s">
        <v>25</v>
      </c>
      <c r="B18" s="43">
        <v>9705370</v>
      </c>
      <c r="C18" s="43">
        <v>8009840</v>
      </c>
      <c r="D18" s="43">
        <v>4032693</v>
      </c>
      <c r="E18" s="44">
        <v>3977147</v>
      </c>
      <c r="F18" s="49">
        <v>1694745</v>
      </c>
      <c r="G18" s="44">
        <v>849309</v>
      </c>
      <c r="H18" s="44">
        <v>845436</v>
      </c>
      <c r="I18" s="44">
        <v>785</v>
      </c>
      <c r="J18" s="44">
        <v>364</v>
      </c>
      <c r="K18" s="44">
        <v>421</v>
      </c>
      <c r="L18" s="45"/>
      <c r="M18" s="44">
        <v>8345845</v>
      </c>
      <c r="N18" s="46">
        <v>0.95973984659432332</v>
      </c>
      <c r="O18" s="50">
        <v>643300</v>
      </c>
      <c r="P18" s="46">
        <v>2.6344551531167419</v>
      </c>
      <c r="Q18" s="44">
        <v>4360</v>
      </c>
      <c r="R18" s="47">
        <v>0.18004587155963303</v>
      </c>
    </row>
    <row r="19" spans="1:18" x14ac:dyDescent="0.45">
      <c r="A19" s="48" t="s">
        <v>26</v>
      </c>
      <c r="B19" s="43">
        <v>20995283</v>
      </c>
      <c r="C19" s="43">
        <v>15637712</v>
      </c>
      <c r="D19" s="43">
        <v>7877185</v>
      </c>
      <c r="E19" s="44">
        <v>7760527</v>
      </c>
      <c r="F19" s="49">
        <v>5344191</v>
      </c>
      <c r="G19" s="44">
        <v>2681826</v>
      </c>
      <c r="H19" s="44">
        <v>2662365</v>
      </c>
      <c r="I19" s="44">
        <v>13380</v>
      </c>
      <c r="J19" s="44">
        <v>6569</v>
      </c>
      <c r="K19" s="44">
        <v>6811</v>
      </c>
      <c r="L19" s="45"/>
      <c r="M19" s="44">
        <v>16887090</v>
      </c>
      <c r="N19" s="46">
        <v>0.92601579076087115</v>
      </c>
      <c r="O19" s="50">
        <v>10132950</v>
      </c>
      <c r="P19" s="46">
        <v>0.52740722099684689</v>
      </c>
      <c r="Q19" s="44">
        <v>43540</v>
      </c>
      <c r="R19" s="47">
        <v>0.30730362884703721</v>
      </c>
    </row>
    <row r="20" spans="1:18" x14ac:dyDescent="0.45">
      <c r="A20" s="48" t="s">
        <v>27</v>
      </c>
      <c r="B20" s="43">
        <v>14173968</v>
      </c>
      <c r="C20" s="43">
        <v>10842033</v>
      </c>
      <c r="D20" s="43">
        <v>5453216</v>
      </c>
      <c r="E20" s="44">
        <v>5388817</v>
      </c>
      <c r="F20" s="49">
        <v>3325858</v>
      </c>
      <c r="G20" s="44">
        <v>1665935</v>
      </c>
      <c r="H20" s="44">
        <v>1659923</v>
      </c>
      <c r="I20" s="44">
        <v>6077</v>
      </c>
      <c r="J20" s="44">
        <v>3059</v>
      </c>
      <c r="K20" s="44">
        <v>3018</v>
      </c>
      <c r="L20" s="45"/>
      <c r="M20" s="44">
        <v>11400935</v>
      </c>
      <c r="N20" s="46">
        <v>0.95097752947455627</v>
      </c>
      <c r="O20" s="50">
        <v>1939600</v>
      </c>
      <c r="P20" s="46">
        <v>1.7147133429573107</v>
      </c>
      <c r="Q20" s="44">
        <v>11540</v>
      </c>
      <c r="R20" s="47">
        <v>0.52660311958405548</v>
      </c>
    </row>
    <row r="21" spans="1:18" x14ac:dyDescent="0.45">
      <c r="A21" s="48" t="s">
        <v>28</v>
      </c>
      <c r="B21" s="43">
        <v>3477259</v>
      </c>
      <c r="C21" s="43">
        <v>2907834</v>
      </c>
      <c r="D21" s="43">
        <v>1460701</v>
      </c>
      <c r="E21" s="44">
        <v>1447133</v>
      </c>
      <c r="F21" s="49">
        <v>569347</v>
      </c>
      <c r="G21" s="44">
        <v>285864</v>
      </c>
      <c r="H21" s="44">
        <v>283483</v>
      </c>
      <c r="I21" s="44">
        <v>78</v>
      </c>
      <c r="J21" s="44">
        <v>35</v>
      </c>
      <c r="K21" s="44">
        <v>43</v>
      </c>
      <c r="L21" s="45"/>
      <c r="M21" s="44">
        <v>3078305</v>
      </c>
      <c r="N21" s="46">
        <v>0.94462179673554114</v>
      </c>
      <c r="O21" s="50">
        <v>584800</v>
      </c>
      <c r="P21" s="46">
        <v>0.97357558139534883</v>
      </c>
      <c r="Q21" s="44">
        <v>240</v>
      </c>
      <c r="R21" s="47">
        <v>0.32500000000000001</v>
      </c>
    </row>
    <row r="22" spans="1:18" x14ac:dyDescent="0.45">
      <c r="A22" s="48" t="s">
        <v>29</v>
      </c>
      <c r="B22" s="43">
        <v>1652236</v>
      </c>
      <c r="C22" s="43">
        <v>1466443</v>
      </c>
      <c r="D22" s="43">
        <v>738174</v>
      </c>
      <c r="E22" s="44">
        <v>728269</v>
      </c>
      <c r="F22" s="49">
        <v>185581</v>
      </c>
      <c r="G22" s="44">
        <v>93038</v>
      </c>
      <c r="H22" s="44">
        <v>92543</v>
      </c>
      <c r="I22" s="44">
        <v>212</v>
      </c>
      <c r="J22" s="44">
        <v>110</v>
      </c>
      <c r="K22" s="44">
        <v>102</v>
      </c>
      <c r="L22" s="45"/>
      <c r="M22" s="44">
        <v>1511420</v>
      </c>
      <c r="N22" s="46">
        <v>0.97024189173095499</v>
      </c>
      <c r="O22" s="50">
        <v>176600</v>
      </c>
      <c r="P22" s="46">
        <v>1.0508550396375991</v>
      </c>
      <c r="Q22" s="44">
        <v>440</v>
      </c>
      <c r="R22" s="47">
        <v>0.48181818181818181</v>
      </c>
    </row>
    <row r="23" spans="1:18" x14ac:dyDescent="0.45">
      <c r="A23" s="48" t="s">
        <v>30</v>
      </c>
      <c r="B23" s="43">
        <v>1706135</v>
      </c>
      <c r="C23" s="43">
        <v>1500291</v>
      </c>
      <c r="D23" s="43">
        <v>754685</v>
      </c>
      <c r="E23" s="44">
        <v>745606</v>
      </c>
      <c r="F23" s="49">
        <v>204847</v>
      </c>
      <c r="G23" s="44">
        <v>102814</v>
      </c>
      <c r="H23" s="44">
        <v>102033</v>
      </c>
      <c r="I23" s="44">
        <v>997</v>
      </c>
      <c r="J23" s="44">
        <v>503</v>
      </c>
      <c r="K23" s="44">
        <v>494</v>
      </c>
      <c r="L23" s="45"/>
      <c r="M23" s="44">
        <v>1546430</v>
      </c>
      <c r="N23" s="46">
        <v>0.97016418460583409</v>
      </c>
      <c r="O23" s="50">
        <v>220900</v>
      </c>
      <c r="P23" s="46">
        <v>0.9273291081937528</v>
      </c>
      <c r="Q23" s="44">
        <v>1080</v>
      </c>
      <c r="R23" s="47">
        <v>0.92314814814814816</v>
      </c>
    </row>
    <row r="24" spans="1:18" x14ac:dyDescent="0.45">
      <c r="A24" s="48" t="s">
        <v>31</v>
      </c>
      <c r="B24" s="43">
        <v>1174672</v>
      </c>
      <c r="C24" s="43">
        <v>1033007</v>
      </c>
      <c r="D24" s="43">
        <v>520626</v>
      </c>
      <c r="E24" s="44">
        <v>512381</v>
      </c>
      <c r="F24" s="49">
        <v>141602</v>
      </c>
      <c r="G24" s="44">
        <v>71213</v>
      </c>
      <c r="H24" s="44">
        <v>70389</v>
      </c>
      <c r="I24" s="44">
        <v>63</v>
      </c>
      <c r="J24" s="44">
        <v>21</v>
      </c>
      <c r="K24" s="44">
        <v>42</v>
      </c>
      <c r="L24" s="45"/>
      <c r="M24" s="44">
        <v>1068670</v>
      </c>
      <c r="N24" s="46">
        <v>0.96662861313595405</v>
      </c>
      <c r="O24" s="50">
        <v>145200</v>
      </c>
      <c r="P24" s="46">
        <v>0.97522038567493108</v>
      </c>
      <c r="Q24" s="44">
        <v>140</v>
      </c>
      <c r="R24" s="47">
        <v>0.45</v>
      </c>
    </row>
    <row r="25" spans="1:18" x14ac:dyDescent="0.45">
      <c r="A25" s="48" t="s">
        <v>32</v>
      </c>
      <c r="B25" s="43">
        <v>1257021</v>
      </c>
      <c r="C25" s="43">
        <v>1107904</v>
      </c>
      <c r="D25" s="43">
        <v>557144</v>
      </c>
      <c r="E25" s="44">
        <v>550760</v>
      </c>
      <c r="F25" s="49">
        <v>149090</v>
      </c>
      <c r="G25" s="44">
        <v>74863</v>
      </c>
      <c r="H25" s="44">
        <v>74227</v>
      </c>
      <c r="I25" s="44">
        <v>27</v>
      </c>
      <c r="J25" s="44">
        <v>10</v>
      </c>
      <c r="K25" s="44">
        <v>17</v>
      </c>
      <c r="L25" s="45"/>
      <c r="M25" s="44">
        <v>1196190</v>
      </c>
      <c r="N25" s="46">
        <v>0.92619399928105062</v>
      </c>
      <c r="O25" s="50">
        <v>139400</v>
      </c>
      <c r="P25" s="46">
        <v>1.0695121951219513</v>
      </c>
      <c r="Q25" s="44">
        <v>280</v>
      </c>
      <c r="R25" s="47">
        <v>9.6428571428571433E-2</v>
      </c>
    </row>
    <row r="26" spans="1:18" x14ac:dyDescent="0.45">
      <c r="A26" s="48" t="s">
        <v>33</v>
      </c>
      <c r="B26" s="43">
        <v>3177776</v>
      </c>
      <c r="C26" s="43">
        <v>2889855</v>
      </c>
      <c r="D26" s="43">
        <v>1451117</v>
      </c>
      <c r="E26" s="44">
        <v>1438738</v>
      </c>
      <c r="F26" s="49">
        <v>287800</v>
      </c>
      <c r="G26" s="44">
        <v>144816</v>
      </c>
      <c r="H26" s="44">
        <v>142984</v>
      </c>
      <c r="I26" s="44">
        <v>121</v>
      </c>
      <c r="J26" s="44">
        <v>55</v>
      </c>
      <c r="K26" s="44">
        <v>66</v>
      </c>
      <c r="L26" s="45"/>
      <c r="M26" s="44">
        <v>3001070</v>
      </c>
      <c r="N26" s="46">
        <v>0.96294155084686461</v>
      </c>
      <c r="O26" s="50">
        <v>268100</v>
      </c>
      <c r="P26" s="46">
        <v>1.0734800447594182</v>
      </c>
      <c r="Q26" s="44">
        <v>140</v>
      </c>
      <c r="R26" s="47">
        <v>0.86428571428571432</v>
      </c>
    </row>
    <row r="27" spans="1:18" x14ac:dyDescent="0.45">
      <c r="A27" s="48" t="s">
        <v>34</v>
      </c>
      <c r="B27" s="43">
        <v>3076991</v>
      </c>
      <c r="C27" s="43">
        <v>2737051</v>
      </c>
      <c r="D27" s="43">
        <v>1376614</v>
      </c>
      <c r="E27" s="44">
        <v>1360437</v>
      </c>
      <c r="F27" s="49">
        <v>337815</v>
      </c>
      <c r="G27" s="44">
        <v>170165</v>
      </c>
      <c r="H27" s="44">
        <v>167650</v>
      </c>
      <c r="I27" s="44">
        <v>2125</v>
      </c>
      <c r="J27" s="44">
        <v>1065</v>
      </c>
      <c r="K27" s="44">
        <v>1060</v>
      </c>
      <c r="L27" s="45"/>
      <c r="M27" s="44">
        <v>2827425</v>
      </c>
      <c r="N27" s="46">
        <v>0.9680366411133805</v>
      </c>
      <c r="O27" s="50">
        <v>279600</v>
      </c>
      <c r="P27" s="46">
        <v>1.2082081545064378</v>
      </c>
      <c r="Q27" s="44">
        <v>2580</v>
      </c>
      <c r="R27" s="47">
        <v>0.8236434108527132</v>
      </c>
    </row>
    <row r="28" spans="1:18" x14ac:dyDescent="0.45">
      <c r="A28" s="48" t="s">
        <v>35</v>
      </c>
      <c r="B28" s="43">
        <v>5832425</v>
      </c>
      <c r="C28" s="43">
        <v>5054024</v>
      </c>
      <c r="D28" s="43">
        <v>2543982</v>
      </c>
      <c r="E28" s="44">
        <v>2510042</v>
      </c>
      <c r="F28" s="49">
        <v>778220</v>
      </c>
      <c r="G28" s="44">
        <v>390310</v>
      </c>
      <c r="H28" s="44">
        <v>387910</v>
      </c>
      <c r="I28" s="44">
        <v>181</v>
      </c>
      <c r="J28" s="44">
        <v>91</v>
      </c>
      <c r="K28" s="44">
        <v>90</v>
      </c>
      <c r="L28" s="45"/>
      <c r="M28" s="44">
        <v>5131120</v>
      </c>
      <c r="N28" s="46">
        <v>0.98497482031213457</v>
      </c>
      <c r="O28" s="50">
        <v>752600</v>
      </c>
      <c r="P28" s="46">
        <v>1.0340419877757108</v>
      </c>
      <c r="Q28" s="44">
        <v>1060</v>
      </c>
      <c r="R28" s="47">
        <v>0.17075471698113207</v>
      </c>
    </row>
    <row r="29" spans="1:18" x14ac:dyDescent="0.45">
      <c r="A29" s="48" t="s">
        <v>36</v>
      </c>
      <c r="B29" s="43">
        <v>11090051</v>
      </c>
      <c r="C29" s="43">
        <v>8661500</v>
      </c>
      <c r="D29" s="43">
        <v>4357152</v>
      </c>
      <c r="E29" s="44">
        <v>4304348</v>
      </c>
      <c r="F29" s="49">
        <v>2427828</v>
      </c>
      <c r="G29" s="44">
        <v>1218236</v>
      </c>
      <c r="H29" s="44">
        <v>1209592</v>
      </c>
      <c r="I29" s="44">
        <v>723</v>
      </c>
      <c r="J29" s="44">
        <v>341</v>
      </c>
      <c r="K29" s="44">
        <v>382</v>
      </c>
      <c r="L29" s="45"/>
      <c r="M29" s="44">
        <v>9496710</v>
      </c>
      <c r="N29" s="46">
        <v>0.91205270035622865</v>
      </c>
      <c r="O29" s="50">
        <v>2709600</v>
      </c>
      <c r="P29" s="46">
        <v>0.89600974313551818</v>
      </c>
      <c r="Q29" s="44">
        <v>1340</v>
      </c>
      <c r="R29" s="47">
        <v>0.53955223880597014</v>
      </c>
    </row>
    <row r="30" spans="1:18" x14ac:dyDescent="0.45">
      <c r="A30" s="48" t="s">
        <v>37</v>
      </c>
      <c r="B30" s="43">
        <v>2733107</v>
      </c>
      <c r="C30" s="43">
        <v>2462342</v>
      </c>
      <c r="D30" s="43">
        <v>1237442</v>
      </c>
      <c r="E30" s="44">
        <v>1224900</v>
      </c>
      <c r="F30" s="49">
        <v>270288</v>
      </c>
      <c r="G30" s="44">
        <v>135905</v>
      </c>
      <c r="H30" s="44">
        <v>134383</v>
      </c>
      <c r="I30" s="44">
        <v>477</v>
      </c>
      <c r="J30" s="44">
        <v>241</v>
      </c>
      <c r="K30" s="44">
        <v>236</v>
      </c>
      <c r="L30" s="45"/>
      <c r="M30" s="44">
        <v>2556715</v>
      </c>
      <c r="N30" s="46">
        <v>0.96308818151416953</v>
      </c>
      <c r="O30" s="50">
        <v>239400</v>
      </c>
      <c r="P30" s="46">
        <v>1.1290225563909775</v>
      </c>
      <c r="Q30" s="44">
        <v>780</v>
      </c>
      <c r="R30" s="47">
        <v>0.61153846153846159</v>
      </c>
    </row>
    <row r="31" spans="1:18" x14ac:dyDescent="0.45">
      <c r="A31" s="48" t="s">
        <v>38</v>
      </c>
      <c r="B31" s="43">
        <v>2154038</v>
      </c>
      <c r="C31" s="43">
        <v>1785632</v>
      </c>
      <c r="D31" s="43">
        <v>898592</v>
      </c>
      <c r="E31" s="44">
        <v>887040</v>
      </c>
      <c r="F31" s="49">
        <v>368313</v>
      </c>
      <c r="G31" s="44">
        <v>184552</v>
      </c>
      <c r="H31" s="44">
        <v>183761</v>
      </c>
      <c r="I31" s="44">
        <v>93</v>
      </c>
      <c r="J31" s="44">
        <v>48</v>
      </c>
      <c r="K31" s="44">
        <v>45</v>
      </c>
      <c r="L31" s="45"/>
      <c r="M31" s="44">
        <v>1839980</v>
      </c>
      <c r="N31" s="46">
        <v>0.97046272242089593</v>
      </c>
      <c r="O31" s="50">
        <v>348300</v>
      </c>
      <c r="P31" s="46">
        <v>1.0574590869939706</v>
      </c>
      <c r="Q31" s="44">
        <v>240</v>
      </c>
      <c r="R31" s="47">
        <v>0.38750000000000001</v>
      </c>
    </row>
    <row r="32" spans="1:18" x14ac:dyDescent="0.45">
      <c r="A32" s="48" t="s">
        <v>39</v>
      </c>
      <c r="B32" s="43">
        <v>3722859</v>
      </c>
      <c r="C32" s="43">
        <v>3072122</v>
      </c>
      <c r="D32" s="43">
        <v>1543790</v>
      </c>
      <c r="E32" s="44">
        <v>1528332</v>
      </c>
      <c r="F32" s="49">
        <v>650243</v>
      </c>
      <c r="G32" s="44">
        <v>326519</v>
      </c>
      <c r="H32" s="44">
        <v>323724</v>
      </c>
      <c r="I32" s="44">
        <v>494</v>
      </c>
      <c r="J32" s="44">
        <v>254</v>
      </c>
      <c r="K32" s="44">
        <v>240</v>
      </c>
      <c r="L32" s="45"/>
      <c r="M32" s="44">
        <v>3270695</v>
      </c>
      <c r="N32" s="46">
        <v>0.93928721571409135</v>
      </c>
      <c r="O32" s="50">
        <v>704200</v>
      </c>
      <c r="P32" s="46">
        <v>0.92337830161885825</v>
      </c>
      <c r="Q32" s="44">
        <v>1060</v>
      </c>
      <c r="R32" s="47">
        <v>0.46603773584905661</v>
      </c>
    </row>
    <row r="33" spans="1:18" x14ac:dyDescent="0.45">
      <c r="A33" s="48" t="s">
        <v>40</v>
      </c>
      <c r="B33" s="43">
        <v>12808225</v>
      </c>
      <c r="C33" s="43">
        <v>9877679</v>
      </c>
      <c r="D33" s="43">
        <v>4963186</v>
      </c>
      <c r="E33" s="44">
        <v>4914493</v>
      </c>
      <c r="F33" s="49">
        <v>2866736</v>
      </c>
      <c r="G33" s="44">
        <v>1437532</v>
      </c>
      <c r="H33" s="44">
        <v>1429204</v>
      </c>
      <c r="I33" s="44">
        <v>63810</v>
      </c>
      <c r="J33" s="44">
        <v>32144</v>
      </c>
      <c r="K33" s="44">
        <v>31666</v>
      </c>
      <c r="L33" s="45"/>
      <c r="M33" s="44">
        <v>11045065</v>
      </c>
      <c r="N33" s="46">
        <v>0.89430700498367366</v>
      </c>
      <c r="O33" s="50">
        <v>3481300</v>
      </c>
      <c r="P33" s="46">
        <v>0.82346709562519749</v>
      </c>
      <c r="Q33" s="44">
        <v>72620</v>
      </c>
      <c r="R33" s="47">
        <v>0.87868355824841637</v>
      </c>
    </row>
    <row r="34" spans="1:18" x14ac:dyDescent="0.45">
      <c r="A34" s="48" t="s">
        <v>41</v>
      </c>
      <c r="B34" s="43">
        <v>8229085</v>
      </c>
      <c r="C34" s="43">
        <v>6845113</v>
      </c>
      <c r="D34" s="43">
        <v>3440248</v>
      </c>
      <c r="E34" s="44">
        <v>3404865</v>
      </c>
      <c r="F34" s="49">
        <v>1382860</v>
      </c>
      <c r="G34" s="44">
        <v>694935</v>
      </c>
      <c r="H34" s="44">
        <v>687925</v>
      </c>
      <c r="I34" s="44">
        <v>1112</v>
      </c>
      <c r="J34" s="44">
        <v>546</v>
      </c>
      <c r="K34" s="44">
        <v>566</v>
      </c>
      <c r="L34" s="45"/>
      <c r="M34" s="44">
        <v>7300935</v>
      </c>
      <c r="N34" s="46">
        <v>0.93756662674027369</v>
      </c>
      <c r="O34" s="50">
        <v>1135400</v>
      </c>
      <c r="P34" s="46">
        <v>1.2179496212788445</v>
      </c>
      <c r="Q34" s="44">
        <v>2440</v>
      </c>
      <c r="R34" s="47">
        <v>0.45573770491803278</v>
      </c>
    </row>
    <row r="35" spans="1:18" x14ac:dyDescent="0.45">
      <c r="A35" s="48" t="s">
        <v>42</v>
      </c>
      <c r="B35" s="43">
        <v>2021554</v>
      </c>
      <c r="C35" s="43">
        <v>1799698</v>
      </c>
      <c r="D35" s="43">
        <v>904866</v>
      </c>
      <c r="E35" s="44">
        <v>894832</v>
      </c>
      <c r="F35" s="49">
        <v>221666</v>
      </c>
      <c r="G35" s="44">
        <v>111111</v>
      </c>
      <c r="H35" s="44">
        <v>110555</v>
      </c>
      <c r="I35" s="44">
        <v>190</v>
      </c>
      <c r="J35" s="44">
        <v>92</v>
      </c>
      <c r="K35" s="44">
        <v>98</v>
      </c>
      <c r="L35" s="45"/>
      <c r="M35" s="44">
        <v>1933500</v>
      </c>
      <c r="N35" s="46">
        <v>0.93079803465218514</v>
      </c>
      <c r="O35" s="50">
        <v>127300</v>
      </c>
      <c r="P35" s="46">
        <v>1.7412882953652788</v>
      </c>
      <c r="Q35" s="44">
        <v>700</v>
      </c>
      <c r="R35" s="47">
        <v>0.27142857142857141</v>
      </c>
    </row>
    <row r="36" spans="1:18" x14ac:dyDescent="0.45">
      <c r="A36" s="48" t="s">
        <v>43</v>
      </c>
      <c r="B36" s="43">
        <v>1375166</v>
      </c>
      <c r="C36" s="43">
        <v>1313134</v>
      </c>
      <c r="D36" s="43">
        <v>660154</v>
      </c>
      <c r="E36" s="44">
        <v>652980</v>
      </c>
      <c r="F36" s="49">
        <v>61957</v>
      </c>
      <c r="G36" s="44">
        <v>31094</v>
      </c>
      <c r="H36" s="44">
        <v>30863</v>
      </c>
      <c r="I36" s="44">
        <v>75</v>
      </c>
      <c r="J36" s="44">
        <v>39</v>
      </c>
      <c r="K36" s="44">
        <v>36</v>
      </c>
      <c r="L36" s="45"/>
      <c r="M36" s="44">
        <v>1364345</v>
      </c>
      <c r="N36" s="46">
        <v>0.96246477247323803</v>
      </c>
      <c r="O36" s="50">
        <v>48100</v>
      </c>
      <c r="P36" s="46">
        <v>1.288087318087318</v>
      </c>
      <c r="Q36" s="44">
        <v>160</v>
      </c>
      <c r="R36" s="47">
        <v>0.46875</v>
      </c>
    </row>
    <row r="37" spans="1:18" x14ac:dyDescent="0.45">
      <c r="A37" s="48" t="s">
        <v>44</v>
      </c>
      <c r="B37" s="43">
        <v>802548</v>
      </c>
      <c r="C37" s="43">
        <v>702856</v>
      </c>
      <c r="D37" s="43">
        <v>353816</v>
      </c>
      <c r="E37" s="44">
        <v>349040</v>
      </c>
      <c r="F37" s="49">
        <v>99629</v>
      </c>
      <c r="G37" s="44">
        <v>50018</v>
      </c>
      <c r="H37" s="44">
        <v>49611</v>
      </c>
      <c r="I37" s="44">
        <v>63</v>
      </c>
      <c r="J37" s="44">
        <v>30</v>
      </c>
      <c r="K37" s="44">
        <v>33</v>
      </c>
      <c r="L37" s="45"/>
      <c r="M37" s="44">
        <v>771460</v>
      </c>
      <c r="N37" s="46">
        <v>0.91107251186062788</v>
      </c>
      <c r="O37" s="50">
        <v>110800</v>
      </c>
      <c r="P37" s="46">
        <v>0.89917870036101089</v>
      </c>
      <c r="Q37" s="44">
        <v>340</v>
      </c>
      <c r="R37" s="47">
        <v>0.18529411764705883</v>
      </c>
    </row>
    <row r="38" spans="1:18" x14ac:dyDescent="0.45">
      <c r="A38" s="48" t="s">
        <v>45</v>
      </c>
      <c r="B38" s="43">
        <v>1022031</v>
      </c>
      <c r="C38" s="43">
        <v>966737</v>
      </c>
      <c r="D38" s="43">
        <v>486451</v>
      </c>
      <c r="E38" s="44">
        <v>480286</v>
      </c>
      <c r="F38" s="49">
        <v>55184</v>
      </c>
      <c r="G38" s="44">
        <v>27687</v>
      </c>
      <c r="H38" s="44">
        <v>27497</v>
      </c>
      <c r="I38" s="44">
        <v>110</v>
      </c>
      <c r="J38" s="44">
        <v>52</v>
      </c>
      <c r="K38" s="44">
        <v>58</v>
      </c>
      <c r="L38" s="45"/>
      <c r="M38" s="44">
        <v>1010400</v>
      </c>
      <c r="N38" s="46">
        <v>0.95678642121931912</v>
      </c>
      <c r="O38" s="50">
        <v>47400</v>
      </c>
      <c r="P38" s="46">
        <v>1.1642194092827005</v>
      </c>
      <c r="Q38" s="44">
        <v>680</v>
      </c>
      <c r="R38" s="47">
        <v>0.16176470588235295</v>
      </c>
    </row>
    <row r="39" spans="1:18" x14ac:dyDescent="0.45">
      <c r="A39" s="48" t="s">
        <v>46</v>
      </c>
      <c r="B39" s="43">
        <v>2712517</v>
      </c>
      <c r="C39" s="43">
        <v>2379942</v>
      </c>
      <c r="D39" s="43">
        <v>1197293</v>
      </c>
      <c r="E39" s="44">
        <v>1182649</v>
      </c>
      <c r="F39" s="49">
        <v>332266</v>
      </c>
      <c r="G39" s="44">
        <v>166830</v>
      </c>
      <c r="H39" s="44">
        <v>165436</v>
      </c>
      <c r="I39" s="44">
        <v>309</v>
      </c>
      <c r="J39" s="44">
        <v>155</v>
      </c>
      <c r="K39" s="44">
        <v>154</v>
      </c>
      <c r="L39" s="45"/>
      <c r="M39" s="44">
        <v>2637630</v>
      </c>
      <c r="N39" s="46">
        <v>0.90230320401269326</v>
      </c>
      <c r="O39" s="50">
        <v>385900</v>
      </c>
      <c r="P39" s="46">
        <v>0.86101580720393889</v>
      </c>
      <c r="Q39" s="44">
        <v>720</v>
      </c>
      <c r="R39" s="47">
        <v>0.42916666666666664</v>
      </c>
    </row>
    <row r="40" spans="1:18" x14ac:dyDescent="0.45">
      <c r="A40" s="48" t="s">
        <v>47</v>
      </c>
      <c r="B40" s="43">
        <v>4085633</v>
      </c>
      <c r="C40" s="43">
        <v>3493859</v>
      </c>
      <c r="D40" s="43">
        <v>1756917</v>
      </c>
      <c r="E40" s="44">
        <v>1736942</v>
      </c>
      <c r="F40" s="49">
        <v>591658</v>
      </c>
      <c r="G40" s="44">
        <v>297150</v>
      </c>
      <c r="H40" s="44">
        <v>294508</v>
      </c>
      <c r="I40" s="44">
        <v>116</v>
      </c>
      <c r="J40" s="44">
        <v>57</v>
      </c>
      <c r="K40" s="44">
        <v>59</v>
      </c>
      <c r="L40" s="45"/>
      <c r="M40" s="44">
        <v>3721430</v>
      </c>
      <c r="N40" s="46">
        <v>0.93884850715988211</v>
      </c>
      <c r="O40" s="50">
        <v>616200</v>
      </c>
      <c r="P40" s="46">
        <v>0.96017202207075625</v>
      </c>
      <c r="Q40" s="44">
        <v>1140</v>
      </c>
      <c r="R40" s="47">
        <v>0.10175438596491228</v>
      </c>
    </row>
    <row r="41" spans="1:18" x14ac:dyDescent="0.45">
      <c r="A41" s="48" t="s">
        <v>48</v>
      </c>
      <c r="B41" s="43">
        <v>2003913</v>
      </c>
      <c r="C41" s="43">
        <v>1791728</v>
      </c>
      <c r="D41" s="43">
        <v>901152</v>
      </c>
      <c r="E41" s="44">
        <v>890576</v>
      </c>
      <c r="F41" s="49">
        <v>212131</v>
      </c>
      <c r="G41" s="44">
        <v>106564</v>
      </c>
      <c r="H41" s="44">
        <v>105567</v>
      </c>
      <c r="I41" s="44">
        <v>54</v>
      </c>
      <c r="J41" s="44">
        <v>31</v>
      </c>
      <c r="K41" s="44">
        <v>23</v>
      </c>
      <c r="L41" s="45"/>
      <c r="M41" s="44">
        <v>1918775</v>
      </c>
      <c r="N41" s="46">
        <v>0.93378744250889234</v>
      </c>
      <c r="O41" s="50">
        <v>210200</v>
      </c>
      <c r="P41" s="46">
        <v>1.00918648905804</v>
      </c>
      <c r="Q41" s="44">
        <v>320</v>
      </c>
      <c r="R41" s="47">
        <v>0.16875000000000001</v>
      </c>
    </row>
    <row r="42" spans="1:18" x14ac:dyDescent="0.45">
      <c r="A42" s="48" t="s">
        <v>49</v>
      </c>
      <c r="B42" s="43">
        <v>1079052</v>
      </c>
      <c r="C42" s="43">
        <v>927292</v>
      </c>
      <c r="D42" s="43">
        <v>466997</v>
      </c>
      <c r="E42" s="44">
        <v>460295</v>
      </c>
      <c r="F42" s="49">
        <v>151597</v>
      </c>
      <c r="G42" s="44">
        <v>76027</v>
      </c>
      <c r="H42" s="44">
        <v>75570</v>
      </c>
      <c r="I42" s="44">
        <v>163</v>
      </c>
      <c r="J42" s="44">
        <v>79</v>
      </c>
      <c r="K42" s="44">
        <v>84</v>
      </c>
      <c r="L42" s="45"/>
      <c r="M42" s="44">
        <v>967405</v>
      </c>
      <c r="N42" s="46">
        <v>0.95853546343051776</v>
      </c>
      <c r="O42" s="50">
        <v>152900</v>
      </c>
      <c r="P42" s="46">
        <v>0.99147809025506872</v>
      </c>
      <c r="Q42" s="44">
        <v>660</v>
      </c>
      <c r="R42" s="47">
        <v>0.24696969696969698</v>
      </c>
    </row>
    <row r="43" spans="1:18" x14ac:dyDescent="0.45">
      <c r="A43" s="48" t="s">
        <v>50</v>
      </c>
      <c r="B43" s="43">
        <v>1422942</v>
      </c>
      <c r="C43" s="43">
        <v>1310985</v>
      </c>
      <c r="D43" s="43">
        <v>658905</v>
      </c>
      <c r="E43" s="44">
        <v>652080</v>
      </c>
      <c r="F43" s="49">
        <v>111784</v>
      </c>
      <c r="G43" s="44">
        <v>56015</v>
      </c>
      <c r="H43" s="44">
        <v>55769</v>
      </c>
      <c r="I43" s="44">
        <v>173</v>
      </c>
      <c r="J43" s="44">
        <v>85</v>
      </c>
      <c r="K43" s="44">
        <v>88</v>
      </c>
      <c r="L43" s="45"/>
      <c r="M43" s="44">
        <v>1375710</v>
      </c>
      <c r="N43" s="46">
        <v>0.95295156682731097</v>
      </c>
      <c r="O43" s="50">
        <v>102300</v>
      </c>
      <c r="P43" s="46">
        <v>1.0927077223851418</v>
      </c>
      <c r="Q43" s="44">
        <v>200</v>
      </c>
      <c r="R43" s="47">
        <v>0.86499999999999999</v>
      </c>
    </row>
    <row r="44" spans="1:18" x14ac:dyDescent="0.45">
      <c r="A44" s="48" t="s">
        <v>51</v>
      </c>
      <c r="B44" s="43">
        <v>2022678</v>
      </c>
      <c r="C44" s="43">
        <v>1890493</v>
      </c>
      <c r="D44" s="43">
        <v>950903</v>
      </c>
      <c r="E44" s="44">
        <v>939590</v>
      </c>
      <c r="F44" s="49">
        <v>132129</v>
      </c>
      <c r="G44" s="44">
        <v>66349</v>
      </c>
      <c r="H44" s="44">
        <v>65780</v>
      </c>
      <c r="I44" s="44">
        <v>56</v>
      </c>
      <c r="J44" s="44">
        <v>26</v>
      </c>
      <c r="K44" s="44">
        <v>30</v>
      </c>
      <c r="L44" s="45"/>
      <c r="M44" s="44">
        <v>1974750</v>
      </c>
      <c r="N44" s="46">
        <v>0.95733282694011901</v>
      </c>
      <c r="O44" s="50">
        <v>128400</v>
      </c>
      <c r="P44" s="46">
        <v>1.0290420560747664</v>
      </c>
      <c r="Q44" s="44">
        <v>100</v>
      </c>
      <c r="R44" s="47">
        <v>0.56000000000000005</v>
      </c>
    </row>
    <row r="45" spans="1:18" x14ac:dyDescent="0.45">
      <c r="A45" s="48" t="s">
        <v>52</v>
      </c>
      <c r="B45" s="43">
        <v>1022978</v>
      </c>
      <c r="C45" s="43">
        <v>964508</v>
      </c>
      <c r="D45" s="43">
        <v>485478</v>
      </c>
      <c r="E45" s="44">
        <v>479030</v>
      </c>
      <c r="F45" s="49">
        <v>58397</v>
      </c>
      <c r="G45" s="44">
        <v>29400</v>
      </c>
      <c r="H45" s="44">
        <v>28997</v>
      </c>
      <c r="I45" s="44">
        <v>73</v>
      </c>
      <c r="J45" s="44">
        <v>32</v>
      </c>
      <c r="K45" s="44">
        <v>41</v>
      </c>
      <c r="L45" s="45"/>
      <c r="M45" s="44">
        <v>1017195</v>
      </c>
      <c r="N45" s="46">
        <v>0.94820363843707456</v>
      </c>
      <c r="O45" s="50">
        <v>55600</v>
      </c>
      <c r="P45" s="46">
        <v>1.0503057553956834</v>
      </c>
      <c r="Q45" s="44">
        <v>140</v>
      </c>
      <c r="R45" s="47">
        <v>0.52142857142857146</v>
      </c>
    </row>
    <row r="46" spans="1:18" x14ac:dyDescent="0.45">
      <c r="A46" s="48" t="s">
        <v>53</v>
      </c>
      <c r="B46" s="43">
        <v>7562539</v>
      </c>
      <c r="C46" s="43">
        <v>6588327</v>
      </c>
      <c r="D46" s="43">
        <v>3315932</v>
      </c>
      <c r="E46" s="44">
        <v>3272395</v>
      </c>
      <c r="F46" s="49">
        <v>974018</v>
      </c>
      <c r="G46" s="44">
        <v>491491</v>
      </c>
      <c r="H46" s="44">
        <v>482527</v>
      </c>
      <c r="I46" s="44">
        <v>194</v>
      </c>
      <c r="J46" s="44">
        <v>100</v>
      </c>
      <c r="K46" s="44">
        <v>94</v>
      </c>
      <c r="L46" s="45"/>
      <c r="M46" s="44">
        <v>6699330</v>
      </c>
      <c r="N46" s="46">
        <v>0.98343073113281476</v>
      </c>
      <c r="O46" s="50">
        <v>1044200</v>
      </c>
      <c r="P46" s="46">
        <v>0.93278873778969551</v>
      </c>
      <c r="Q46" s="44">
        <v>720</v>
      </c>
      <c r="R46" s="47">
        <v>0.26944444444444443</v>
      </c>
    </row>
    <row r="47" spans="1:18" x14ac:dyDescent="0.45">
      <c r="A47" s="48" t="s">
        <v>54</v>
      </c>
      <c r="B47" s="43">
        <v>1174428</v>
      </c>
      <c r="C47" s="43">
        <v>1091069</v>
      </c>
      <c r="D47" s="43">
        <v>548685</v>
      </c>
      <c r="E47" s="44">
        <v>542384</v>
      </c>
      <c r="F47" s="49">
        <v>83343</v>
      </c>
      <c r="G47" s="44">
        <v>41998</v>
      </c>
      <c r="H47" s="44">
        <v>41345</v>
      </c>
      <c r="I47" s="44">
        <v>16</v>
      </c>
      <c r="J47" s="44">
        <v>5</v>
      </c>
      <c r="K47" s="44">
        <v>11</v>
      </c>
      <c r="L47" s="45"/>
      <c r="M47" s="44">
        <v>1167505</v>
      </c>
      <c r="N47" s="46">
        <v>0.93453047310289894</v>
      </c>
      <c r="O47" s="50">
        <v>74400</v>
      </c>
      <c r="P47" s="46">
        <v>1.1202016129032257</v>
      </c>
      <c r="Q47" s="44">
        <v>140</v>
      </c>
      <c r="R47" s="47">
        <v>0.11428571428571428</v>
      </c>
    </row>
    <row r="48" spans="1:18" x14ac:dyDescent="0.45">
      <c r="A48" s="48" t="s">
        <v>55</v>
      </c>
      <c r="B48" s="43">
        <v>1997839</v>
      </c>
      <c r="C48" s="43">
        <v>1714230</v>
      </c>
      <c r="D48" s="43">
        <v>861553</v>
      </c>
      <c r="E48" s="44">
        <v>852677</v>
      </c>
      <c r="F48" s="49">
        <v>283580</v>
      </c>
      <c r="G48" s="44">
        <v>142112</v>
      </c>
      <c r="H48" s="44">
        <v>141468</v>
      </c>
      <c r="I48" s="44">
        <v>29</v>
      </c>
      <c r="J48" s="44">
        <v>12</v>
      </c>
      <c r="K48" s="44">
        <v>17</v>
      </c>
      <c r="L48" s="45"/>
      <c r="M48" s="44">
        <v>1788850</v>
      </c>
      <c r="N48" s="46">
        <v>0.95828604969673259</v>
      </c>
      <c r="O48" s="50">
        <v>288800</v>
      </c>
      <c r="P48" s="46">
        <v>0.98192520775623271</v>
      </c>
      <c r="Q48" s="44">
        <v>200</v>
      </c>
      <c r="R48" s="47">
        <v>0.14499999999999999</v>
      </c>
    </row>
    <row r="49" spans="1:18" x14ac:dyDescent="0.45">
      <c r="A49" s="48" t="s">
        <v>56</v>
      </c>
      <c r="B49" s="43">
        <v>2622388</v>
      </c>
      <c r="C49" s="43">
        <v>2254715</v>
      </c>
      <c r="D49" s="43">
        <v>1132789</v>
      </c>
      <c r="E49" s="44">
        <v>1121926</v>
      </c>
      <c r="F49" s="49">
        <v>367424</v>
      </c>
      <c r="G49" s="44">
        <v>184309</v>
      </c>
      <c r="H49" s="44">
        <v>183115</v>
      </c>
      <c r="I49" s="44">
        <v>249</v>
      </c>
      <c r="J49" s="44">
        <v>125</v>
      </c>
      <c r="K49" s="44">
        <v>124</v>
      </c>
      <c r="L49" s="45"/>
      <c r="M49" s="44">
        <v>2362755</v>
      </c>
      <c r="N49" s="46">
        <v>0.95427371860391785</v>
      </c>
      <c r="O49" s="50">
        <v>349700</v>
      </c>
      <c r="P49" s="46">
        <v>1.0506834429511009</v>
      </c>
      <c r="Q49" s="44">
        <v>720</v>
      </c>
      <c r="R49" s="47">
        <v>0.34583333333333333</v>
      </c>
    </row>
    <row r="50" spans="1:18" x14ac:dyDescent="0.45">
      <c r="A50" s="48" t="s">
        <v>57</v>
      </c>
      <c r="B50" s="43">
        <v>1670785</v>
      </c>
      <c r="C50" s="43">
        <v>1535279</v>
      </c>
      <c r="D50" s="43">
        <v>773056</v>
      </c>
      <c r="E50" s="44">
        <v>762223</v>
      </c>
      <c r="F50" s="49">
        <v>135412</v>
      </c>
      <c r="G50" s="44">
        <v>67946</v>
      </c>
      <c r="H50" s="44">
        <v>67466</v>
      </c>
      <c r="I50" s="44">
        <v>94</v>
      </c>
      <c r="J50" s="44">
        <v>40</v>
      </c>
      <c r="K50" s="44">
        <v>54</v>
      </c>
      <c r="L50" s="45"/>
      <c r="M50" s="44">
        <v>1585625</v>
      </c>
      <c r="N50" s="46">
        <v>0.96824848245959794</v>
      </c>
      <c r="O50" s="50">
        <v>125500</v>
      </c>
      <c r="P50" s="46">
        <v>1.078980079681275</v>
      </c>
      <c r="Q50" s="44">
        <v>340</v>
      </c>
      <c r="R50" s="47">
        <v>0.27647058823529413</v>
      </c>
    </row>
    <row r="51" spans="1:18" x14ac:dyDescent="0.45">
      <c r="A51" s="48" t="s">
        <v>58</v>
      </c>
      <c r="B51" s="43">
        <v>1584092</v>
      </c>
      <c r="C51" s="43">
        <v>1521326</v>
      </c>
      <c r="D51" s="43">
        <v>765730</v>
      </c>
      <c r="E51" s="44">
        <v>755596</v>
      </c>
      <c r="F51" s="49">
        <v>62739</v>
      </c>
      <c r="G51" s="44">
        <v>31494</v>
      </c>
      <c r="H51" s="44">
        <v>31245</v>
      </c>
      <c r="I51" s="44">
        <v>27</v>
      </c>
      <c r="J51" s="44">
        <v>10</v>
      </c>
      <c r="K51" s="44">
        <v>17</v>
      </c>
      <c r="L51" s="45"/>
      <c r="M51" s="44">
        <v>1595395</v>
      </c>
      <c r="N51" s="46">
        <v>0.95357325301884488</v>
      </c>
      <c r="O51" s="50">
        <v>55600</v>
      </c>
      <c r="P51" s="46">
        <v>1.1283992805755396</v>
      </c>
      <c r="Q51" s="44">
        <v>200</v>
      </c>
      <c r="R51" s="47">
        <v>0.13500000000000001</v>
      </c>
    </row>
    <row r="52" spans="1:18" x14ac:dyDescent="0.45">
      <c r="A52" s="48" t="s">
        <v>59</v>
      </c>
      <c r="B52" s="43">
        <v>2370259</v>
      </c>
      <c r="C52" s="43">
        <v>2172156</v>
      </c>
      <c r="D52" s="43">
        <v>1093559</v>
      </c>
      <c r="E52" s="44">
        <v>1078597</v>
      </c>
      <c r="F52" s="49">
        <v>197867</v>
      </c>
      <c r="G52" s="44">
        <v>99506</v>
      </c>
      <c r="H52" s="44">
        <v>98361</v>
      </c>
      <c r="I52" s="44">
        <v>236</v>
      </c>
      <c r="J52" s="44">
        <v>115</v>
      </c>
      <c r="K52" s="44">
        <v>121</v>
      </c>
      <c r="L52" s="45"/>
      <c r="M52" s="44">
        <v>2263710</v>
      </c>
      <c r="N52" s="46">
        <v>0.95955577348688659</v>
      </c>
      <c r="O52" s="50">
        <v>197100</v>
      </c>
      <c r="P52" s="46">
        <v>1.0038914256722475</v>
      </c>
      <c r="Q52" s="44">
        <v>340</v>
      </c>
      <c r="R52" s="47">
        <v>0.69411764705882351</v>
      </c>
    </row>
    <row r="53" spans="1:18" x14ac:dyDescent="0.45">
      <c r="A53" s="48" t="s">
        <v>60</v>
      </c>
      <c r="B53" s="43">
        <v>1939238</v>
      </c>
      <c r="C53" s="43">
        <v>1660443</v>
      </c>
      <c r="D53" s="43">
        <v>835939</v>
      </c>
      <c r="E53" s="44">
        <v>824504</v>
      </c>
      <c r="F53" s="49">
        <v>278314</v>
      </c>
      <c r="G53" s="44">
        <v>139958</v>
      </c>
      <c r="H53" s="44">
        <v>138356</v>
      </c>
      <c r="I53" s="44">
        <v>481</v>
      </c>
      <c r="J53" s="44">
        <v>242</v>
      </c>
      <c r="K53" s="44">
        <v>239</v>
      </c>
      <c r="L53" s="45"/>
      <c r="M53" s="44">
        <v>1882825</v>
      </c>
      <c r="N53" s="46">
        <v>0.8818891824784566</v>
      </c>
      <c r="O53" s="50">
        <v>305500</v>
      </c>
      <c r="P53" s="46">
        <v>0.91101145662847793</v>
      </c>
      <c r="Q53" s="44">
        <v>1160</v>
      </c>
      <c r="R53" s="47">
        <v>0.41465517241379313</v>
      </c>
    </row>
    <row r="55" spans="1:18" x14ac:dyDescent="0.45">
      <c r="A55" s="102" t="s">
        <v>125</v>
      </c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</row>
    <row r="56" spans="1:18" x14ac:dyDescent="0.45">
      <c r="A56" s="114" t="s">
        <v>126</v>
      </c>
      <c r="B56" s="114"/>
      <c r="C56" s="114"/>
      <c r="D56" s="114"/>
      <c r="E56" s="114"/>
      <c r="F56" s="114"/>
      <c r="G56" s="114"/>
      <c r="H56" s="114"/>
      <c r="I56" s="114"/>
      <c r="J56" s="114"/>
      <c r="K56" s="114"/>
      <c r="L56" s="114"/>
      <c r="M56" s="114"/>
      <c r="N56" s="114"/>
      <c r="O56" s="114"/>
      <c r="P56" s="114"/>
    </row>
    <row r="57" spans="1:18" x14ac:dyDescent="0.45">
      <c r="A57" s="114" t="s">
        <v>127</v>
      </c>
      <c r="B57" s="114"/>
      <c r="C57" s="114"/>
      <c r="D57" s="114"/>
      <c r="E57" s="114"/>
      <c r="F57" s="114"/>
      <c r="G57" s="114"/>
      <c r="H57" s="114"/>
      <c r="I57" s="114"/>
      <c r="J57" s="114"/>
      <c r="K57" s="114"/>
      <c r="L57" s="114"/>
      <c r="M57" s="114"/>
      <c r="N57" s="114"/>
      <c r="O57" s="114"/>
      <c r="P57" s="114"/>
    </row>
    <row r="58" spans="1:18" x14ac:dyDescent="0.45">
      <c r="A58" s="114" t="s">
        <v>128</v>
      </c>
      <c r="B58" s="114"/>
      <c r="C58" s="114"/>
      <c r="D58" s="114"/>
      <c r="E58" s="114"/>
      <c r="F58" s="114"/>
      <c r="G58" s="114"/>
      <c r="H58" s="114"/>
      <c r="I58" s="114"/>
      <c r="J58" s="114"/>
      <c r="K58" s="114"/>
      <c r="L58" s="114"/>
      <c r="M58" s="114"/>
      <c r="N58" s="114"/>
      <c r="O58" s="114"/>
      <c r="P58" s="114"/>
    </row>
    <row r="59" spans="1:18" ht="18" customHeight="1" x14ac:dyDescent="0.45">
      <c r="A59" s="102" t="s">
        <v>129</v>
      </c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</row>
    <row r="60" spans="1:18" x14ac:dyDescent="0.45">
      <c r="A60" s="22" t="s">
        <v>130</v>
      </c>
    </row>
    <row r="61" spans="1:18" x14ac:dyDescent="0.45">
      <c r="A61" s="22" t="s">
        <v>131</v>
      </c>
    </row>
  </sheetData>
  <mergeCells count="16">
    <mergeCell ref="A59:P59"/>
    <mergeCell ref="Q2:R2"/>
    <mergeCell ref="A3:A5"/>
    <mergeCell ref="B3:K3"/>
    <mergeCell ref="M3:R3"/>
    <mergeCell ref="B4:B5"/>
    <mergeCell ref="C4:E4"/>
    <mergeCell ref="F4:H4"/>
    <mergeCell ref="I4:K4"/>
    <mergeCell ref="M4:N4"/>
    <mergeCell ref="O4:P4"/>
    <mergeCell ref="Q4:R4"/>
    <mergeCell ref="A55:P55"/>
    <mergeCell ref="A56:P56"/>
    <mergeCell ref="A57:P57"/>
    <mergeCell ref="A58:P58"/>
  </mergeCells>
  <phoneticPr fontId="2"/>
  <pageMargins left="0.7" right="0.7" top="0.75" bottom="0.75" header="0.3" footer="0.3"/>
  <pageSetup paperSize="9" scale="4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9"/>
  <sheetViews>
    <sheetView workbookViewId="0">
      <selection activeCell="E7" sqref="E7"/>
    </sheetView>
  </sheetViews>
  <sheetFormatPr defaultRowHeight="18" x14ac:dyDescent="0.45"/>
  <cols>
    <col min="1" max="1" width="12" customWidth="1"/>
    <col min="2" max="2" width="15.09765625" customWidth="1"/>
    <col min="3" max="5" width="13.8984375" customWidth="1"/>
    <col min="6" max="6" width="17" customWidth="1"/>
  </cols>
  <sheetData>
    <row r="1" spans="1:6" x14ac:dyDescent="0.45">
      <c r="A1" t="s">
        <v>132</v>
      </c>
    </row>
    <row r="2" spans="1:6" x14ac:dyDescent="0.45">
      <c r="D2" s="52" t="s">
        <v>133</v>
      </c>
    </row>
    <row r="3" spans="1:6" ht="36" x14ac:dyDescent="0.45">
      <c r="A3" s="48" t="s">
        <v>3</v>
      </c>
      <c r="B3" s="42" t="s">
        <v>134</v>
      </c>
      <c r="C3" s="53" t="s">
        <v>96</v>
      </c>
      <c r="D3" s="53" t="s">
        <v>97</v>
      </c>
      <c r="E3" s="24"/>
    </row>
    <row r="4" spans="1:6" x14ac:dyDescent="0.45">
      <c r="A4" s="31" t="s">
        <v>13</v>
      </c>
      <c r="B4" s="54">
        <f>SUM(B5:B51)</f>
        <v>12294115</v>
      </c>
      <c r="C4" s="54">
        <f t="shared" ref="C4:D4" si="0">SUM(C5:C51)</f>
        <v>6532164</v>
      </c>
      <c r="D4" s="54">
        <f t="shared" si="0"/>
        <v>5761951</v>
      </c>
      <c r="E4" s="55"/>
    </row>
    <row r="5" spans="1:6" x14ac:dyDescent="0.45">
      <c r="A5" s="48" t="s">
        <v>14</v>
      </c>
      <c r="B5" s="54">
        <f>SUM(C5:D5)</f>
        <v>622010</v>
      </c>
      <c r="C5" s="54">
        <v>329121</v>
      </c>
      <c r="D5" s="54">
        <v>292889</v>
      </c>
      <c r="E5" s="55"/>
    </row>
    <row r="6" spans="1:6" x14ac:dyDescent="0.45">
      <c r="A6" s="48" t="s">
        <v>15</v>
      </c>
      <c r="B6" s="54">
        <f t="shared" ref="B6:B51" si="1">SUM(C6:D6)</f>
        <v>127635</v>
      </c>
      <c r="C6" s="54">
        <v>67672</v>
      </c>
      <c r="D6" s="54">
        <v>59963</v>
      </c>
      <c r="E6" s="55"/>
    </row>
    <row r="7" spans="1:6" x14ac:dyDescent="0.45">
      <c r="A7" s="48" t="s">
        <v>16</v>
      </c>
      <c r="B7" s="54">
        <f t="shared" si="1"/>
        <v>136340</v>
      </c>
      <c r="C7" s="54">
        <v>72438</v>
      </c>
      <c r="D7" s="54">
        <v>63902</v>
      </c>
      <c r="E7" s="55"/>
    </row>
    <row r="8" spans="1:6" x14ac:dyDescent="0.45">
      <c r="A8" s="48" t="s">
        <v>17</v>
      </c>
      <c r="B8" s="54">
        <f t="shared" si="1"/>
        <v>279258</v>
      </c>
      <c r="C8" s="54">
        <v>151012</v>
      </c>
      <c r="D8" s="54">
        <v>128246</v>
      </c>
      <c r="E8" s="55"/>
    </row>
    <row r="9" spans="1:6" x14ac:dyDescent="0.45">
      <c r="A9" s="48" t="s">
        <v>18</v>
      </c>
      <c r="B9" s="54">
        <f t="shared" si="1"/>
        <v>109968</v>
      </c>
      <c r="C9" s="54">
        <v>57783</v>
      </c>
      <c r="D9" s="54">
        <v>52185</v>
      </c>
      <c r="E9" s="55"/>
    </row>
    <row r="10" spans="1:6" x14ac:dyDescent="0.45">
      <c r="A10" s="48" t="s">
        <v>19</v>
      </c>
      <c r="B10" s="54">
        <f t="shared" si="1"/>
        <v>114558</v>
      </c>
      <c r="C10" s="54">
        <v>59511</v>
      </c>
      <c r="D10" s="54">
        <v>55047</v>
      </c>
      <c r="E10" s="55"/>
    </row>
    <row r="11" spans="1:6" x14ac:dyDescent="0.45">
      <c r="A11" s="48" t="s">
        <v>20</v>
      </c>
      <c r="B11" s="54">
        <f t="shared" si="1"/>
        <v>202123</v>
      </c>
      <c r="C11" s="54">
        <v>105214</v>
      </c>
      <c r="D11" s="54">
        <v>96909</v>
      </c>
      <c r="E11" s="55"/>
    </row>
    <row r="12" spans="1:6" x14ac:dyDescent="0.45">
      <c r="A12" s="48" t="s">
        <v>21</v>
      </c>
      <c r="B12" s="54">
        <f t="shared" si="1"/>
        <v>272373</v>
      </c>
      <c r="C12" s="54">
        <v>145190</v>
      </c>
      <c r="D12" s="54">
        <v>127183</v>
      </c>
      <c r="E12" s="55"/>
      <c r="F12" s="1"/>
    </row>
    <row r="13" spans="1:6" x14ac:dyDescent="0.45">
      <c r="A13" s="51" t="s">
        <v>22</v>
      </c>
      <c r="B13" s="54">
        <f t="shared" si="1"/>
        <v>160736</v>
      </c>
      <c r="C13" s="54">
        <v>85170</v>
      </c>
      <c r="D13" s="54">
        <v>75566</v>
      </c>
      <c r="E13" s="24"/>
    </row>
    <row r="14" spans="1:6" x14ac:dyDescent="0.45">
      <c r="A14" s="48" t="s">
        <v>23</v>
      </c>
      <c r="B14" s="54">
        <f t="shared" si="1"/>
        <v>193603</v>
      </c>
      <c r="C14" s="54">
        <v>104105</v>
      </c>
      <c r="D14" s="54">
        <v>89498</v>
      </c>
    </row>
    <row r="15" spans="1:6" x14ac:dyDescent="0.45">
      <c r="A15" s="48" t="s">
        <v>24</v>
      </c>
      <c r="B15" s="54">
        <f t="shared" si="1"/>
        <v>594185</v>
      </c>
      <c r="C15" s="54">
        <v>316629</v>
      </c>
      <c r="D15" s="54">
        <v>277556</v>
      </c>
    </row>
    <row r="16" spans="1:6" x14ac:dyDescent="0.45">
      <c r="A16" s="48" t="s">
        <v>25</v>
      </c>
      <c r="B16" s="54">
        <f t="shared" si="1"/>
        <v>510380</v>
      </c>
      <c r="C16" s="54">
        <v>270761</v>
      </c>
      <c r="D16" s="54">
        <v>239619</v>
      </c>
    </row>
    <row r="17" spans="1:4" x14ac:dyDescent="0.45">
      <c r="A17" s="48" t="s">
        <v>26</v>
      </c>
      <c r="B17" s="54">
        <f t="shared" si="1"/>
        <v>1156429</v>
      </c>
      <c r="C17" s="54">
        <v>610484</v>
      </c>
      <c r="D17" s="54">
        <v>545945</v>
      </c>
    </row>
    <row r="18" spans="1:4" x14ac:dyDescent="0.45">
      <c r="A18" s="48" t="s">
        <v>27</v>
      </c>
      <c r="B18" s="54">
        <f t="shared" si="1"/>
        <v>744461</v>
      </c>
      <c r="C18" s="54">
        <v>396406</v>
      </c>
      <c r="D18" s="54">
        <v>348055</v>
      </c>
    </row>
    <row r="19" spans="1:4" x14ac:dyDescent="0.45">
      <c r="A19" s="48" t="s">
        <v>28</v>
      </c>
      <c r="B19" s="54">
        <f t="shared" si="1"/>
        <v>219377</v>
      </c>
      <c r="C19" s="54">
        <v>120665</v>
      </c>
      <c r="D19" s="54">
        <v>98712</v>
      </c>
    </row>
    <row r="20" spans="1:4" x14ac:dyDescent="0.45">
      <c r="A20" s="48" t="s">
        <v>29</v>
      </c>
      <c r="B20" s="54">
        <f t="shared" si="1"/>
        <v>108367</v>
      </c>
      <c r="C20" s="54">
        <v>56053</v>
      </c>
      <c r="D20" s="54">
        <v>52314</v>
      </c>
    </row>
    <row r="21" spans="1:4" x14ac:dyDescent="0.45">
      <c r="A21" s="48" t="s">
        <v>30</v>
      </c>
      <c r="B21" s="54">
        <f t="shared" si="1"/>
        <v>127843</v>
      </c>
      <c r="C21" s="54">
        <v>66996</v>
      </c>
      <c r="D21" s="54">
        <v>60847</v>
      </c>
    </row>
    <row r="22" spans="1:4" x14ac:dyDescent="0.45">
      <c r="A22" s="48" t="s">
        <v>31</v>
      </c>
      <c r="B22" s="54">
        <f t="shared" si="1"/>
        <v>94396</v>
      </c>
      <c r="C22" s="54">
        <v>48565</v>
      </c>
      <c r="D22" s="54">
        <v>45831</v>
      </c>
    </row>
    <row r="23" spans="1:4" x14ac:dyDescent="0.45">
      <c r="A23" s="48" t="s">
        <v>32</v>
      </c>
      <c r="B23" s="54">
        <f t="shared" si="1"/>
        <v>80670</v>
      </c>
      <c r="C23" s="54">
        <v>42589</v>
      </c>
      <c r="D23" s="54">
        <v>38081</v>
      </c>
    </row>
    <row r="24" spans="1:4" x14ac:dyDescent="0.45">
      <c r="A24" s="48" t="s">
        <v>33</v>
      </c>
      <c r="B24" s="54">
        <f t="shared" si="1"/>
        <v>196409</v>
      </c>
      <c r="C24" s="54">
        <v>104803</v>
      </c>
      <c r="D24" s="54">
        <v>91606</v>
      </c>
    </row>
    <row r="25" spans="1:4" x14ac:dyDescent="0.45">
      <c r="A25" s="48" t="s">
        <v>34</v>
      </c>
      <c r="B25" s="54">
        <f t="shared" si="1"/>
        <v>202127</v>
      </c>
      <c r="C25" s="54">
        <v>104076</v>
      </c>
      <c r="D25" s="54">
        <v>98051</v>
      </c>
    </row>
    <row r="26" spans="1:4" x14ac:dyDescent="0.45">
      <c r="A26" s="48" t="s">
        <v>35</v>
      </c>
      <c r="B26" s="54">
        <f t="shared" si="1"/>
        <v>311028</v>
      </c>
      <c r="C26" s="54">
        <v>163684</v>
      </c>
      <c r="D26" s="54">
        <v>147344</v>
      </c>
    </row>
    <row r="27" spans="1:4" x14ac:dyDescent="0.45">
      <c r="A27" s="48" t="s">
        <v>36</v>
      </c>
      <c r="B27" s="54">
        <f t="shared" si="1"/>
        <v>683602</v>
      </c>
      <c r="C27" s="54">
        <v>377735</v>
      </c>
      <c r="D27" s="54">
        <v>305867</v>
      </c>
    </row>
    <row r="28" spans="1:4" x14ac:dyDescent="0.45">
      <c r="A28" s="48" t="s">
        <v>37</v>
      </c>
      <c r="B28" s="54">
        <f t="shared" si="1"/>
        <v>170728</v>
      </c>
      <c r="C28" s="54">
        <v>89383</v>
      </c>
      <c r="D28" s="54">
        <v>81345</v>
      </c>
    </row>
    <row r="29" spans="1:4" x14ac:dyDescent="0.45">
      <c r="A29" s="48" t="s">
        <v>38</v>
      </c>
      <c r="B29" s="54">
        <f t="shared" si="1"/>
        <v>121154</v>
      </c>
      <c r="C29" s="54">
        <v>63126</v>
      </c>
      <c r="D29" s="54">
        <v>58028</v>
      </c>
    </row>
    <row r="30" spans="1:4" x14ac:dyDescent="0.45">
      <c r="A30" s="48" t="s">
        <v>39</v>
      </c>
      <c r="B30" s="54">
        <f t="shared" si="1"/>
        <v>262814</v>
      </c>
      <c r="C30" s="54">
        <v>141663</v>
      </c>
      <c r="D30" s="54">
        <v>121151</v>
      </c>
    </row>
    <row r="31" spans="1:4" x14ac:dyDescent="0.45">
      <c r="A31" s="48" t="s">
        <v>40</v>
      </c>
      <c r="B31" s="54">
        <f t="shared" si="1"/>
        <v>788849</v>
      </c>
      <c r="C31" s="54">
        <v>419978</v>
      </c>
      <c r="D31" s="54">
        <v>368871</v>
      </c>
    </row>
    <row r="32" spans="1:4" x14ac:dyDescent="0.45">
      <c r="A32" s="48" t="s">
        <v>41</v>
      </c>
      <c r="B32" s="54">
        <f t="shared" si="1"/>
        <v>503825</v>
      </c>
      <c r="C32" s="54">
        <v>265713</v>
      </c>
      <c r="D32" s="54">
        <v>238112</v>
      </c>
    </row>
    <row r="33" spans="1:4" x14ac:dyDescent="0.45">
      <c r="A33" s="48" t="s">
        <v>42</v>
      </c>
      <c r="B33" s="54">
        <f t="shared" si="1"/>
        <v>138127</v>
      </c>
      <c r="C33" s="54">
        <v>71939</v>
      </c>
      <c r="D33" s="54">
        <v>66188</v>
      </c>
    </row>
    <row r="34" spans="1:4" x14ac:dyDescent="0.45">
      <c r="A34" s="48" t="s">
        <v>43</v>
      </c>
      <c r="B34" s="54">
        <f t="shared" si="1"/>
        <v>101989</v>
      </c>
      <c r="C34" s="54">
        <v>53764</v>
      </c>
      <c r="D34" s="54">
        <v>48225</v>
      </c>
    </row>
    <row r="35" spans="1:4" x14ac:dyDescent="0.45">
      <c r="A35" s="48" t="s">
        <v>44</v>
      </c>
      <c r="B35" s="54">
        <f t="shared" si="1"/>
        <v>64807</v>
      </c>
      <c r="C35" s="54">
        <v>33734</v>
      </c>
      <c r="D35" s="54">
        <v>31073</v>
      </c>
    </row>
    <row r="36" spans="1:4" x14ac:dyDescent="0.45">
      <c r="A36" s="48" t="s">
        <v>45</v>
      </c>
      <c r="B36" s="54">
        <f t="shared" si="1"/>
        <v>75967</v>
      </c>
      <c r="C36" s="54">
        <v>40916</v>
      </c>
      <c r="D36" s="54">
        <v>35051</v>
      </c>
    </row>
    <row r="37" spans="1:4" x14ac:dyDescent="0.45">
      <c r="A37" s="48" t="s">
        <v>46</v>
      </c>
      <c r="B37" s="54">
        <f t="shared" si="1"/>
        <v>245459</v>
      </c>
      <c r="C37" s="54">
        <v>132914</v>
      </c>
      <c r="D37" s="54">
        <v>112545</v>
      </c>
    </row>
    <row r="38" spans="1:4" x14ac:dyDescent="0.45">
      <c r="A38" s="48" t="s">
        <v>47</v>
      </c>
      <c r="B38" s="54">
        <f t="shared" si="1"/>
        <v>317115</v>
      </c>
      <c r="C38" s="54">
        <v>166219</v>
      </c>
      <c r="D38" s="54">
        <v>150896</v>
      </c>
    </row>
    <row r="39" spans="1:4" x14ac:dyDescent="0.45">
      <c r="A39" s="48" t="s">
        <v>48</v>
      </c>
      <c r="B39" s="54">
        <f t="shared" si="1"/>
        <v>185631</v>
      </c>
      <c r="C39" s="54">
        <v>101685</v>
      </c>
      <c r="D39" s="54">
        <v>83946</v>
      </c>
    </row>
    <row r="40" spans="1:4" x14ac:dyDescent="0.45">
      <c r="A40" s="48" t="s">
        <v>49</v>
      </c>
      <c r="B40" s="54">
        <f t="shared" si="1"/>
        <v>98243</v>
      </c>
      <c r="C40" s="54">
        <v>51317</v>
      </c>
      <c r="D40" s="54">
        <v>46926</v>
      </c>
    </row>
    <row r="41" spans="1:4" x14ac:dyDescent="0.45">
      <c r="A41" s="48" t="s">
        <v>50</v>
      </c>
      <c r="B41" s="54">
        <f t="shared" si="1"/>
        <v>104837</v>
      </c>
      <c r="C41" s="54">
        <v>54695</v>
      </c>
      <c r="D41" s="54">
        <v>50142</v>
      </c>
    </row>
    <row r="42" spans="1:4" x14ac:dyDescent="0.45">
      <c r="A42" s="48" t="s">
        <v>51</v>
      </c>
      <c r="B42" s="54">
        <f t="shared" si="1"/>
        <v>158805</v>
      </c>
      <c r="C42" s="54">
        <v>81880</v>
      </c>
      <c r="D42" s="54">
        <v>76925</v>
      </c>
    </row>
    <row r="43" spans="1:4" x14ac:dyDescent="0.45">
      <c r="A43" s="48" t="s">
        <v>52</v>
      </c>
      <c r="B43" s="54">
        <f t="shared" si="1"/>
        <v>86080</v>
      </c>
      <c r="C43" s="54">
        <v>44293</v>
      </c>
      <c r="D43" s="54">
        <v>41787</v>
      </c>
    </row>
    <row r="44" spans="1:4" x14ac:dyDescent="0.45">
      <c r="A44" s="48" t="s">
        <v>53</v>
      </c>
      <c r="B44" s="54">
        <f t="shared" si="1"/>
        <v>524934</v>
      </c>
      <c r="C44" s="54">
        <v>284356</v>
      </c>
      <c r="D44" s="54">
        <v>240578</v>
      </c>
    </row>
    <row r="45" spans="1:4" x14ac:dyDescent="0.45">
      <c r="A45" s="48" t="s">
        <v>54</v>
      </c>
      <c r="B45" s="54">
        <f t="shared" si="1"/>
        <v>116046</v>
      </c>
      <c r="C45" s="54">
        <v>60085</v>
      </c>
      <c r="D45" s="54">
        <v>55961</v>
      </c>
    </row>
    <row r="46" spans="1:4" x14ac:dyDescent="0.45">
      <c r="A46" s="48" t="s">
        <v>55</v>
      </c>
      <c r="B46" s="54">
        <f t="shared" si="1"/>
        <v>151179</v>
      </c>
      <c r="C46" s="54">
        <v>80004</v>
      </c>
      <c r="D46" s="54">
        <v>71175</v>
      </c>
    </row>
    <row r="47" spans="1:4" x14ac:dyDescent="0.45">
      <c r="A47" s="48" t="s">
        <v>56</v>
      </c>
      <c r="B47" s="54">
        <f t="shared" si="1"/>
        <v>234197</v>
      </c>
      <c r="C47" s="54">
        <v>121032</v>
      </c>
      <c r="D47" s="54">
        <v>113165</v>
      </c>
    </row>
    <row r="48" spans="1:4" x14ac:dyDescent="0.45">
      <c r="A48" s="48" t="s">
        <v>57</v>
      </c>
      <c r="B48" s="54">
        <f t="shared" si="1"/>
        <v>139125</v>
      </c>
      <c r="C48" s="54">
        <v>73914</v>
      </c>
      <c r="D48" s="54">
        <v>65211</v>
      </c>
    </row>
    <row r="49" spans="1:4" x14ac:dyDescent="0.45">
      <c r="A49" s="48" t="s">
        <v>58</v>
      </c>
      <c r="B49" s="54">
        <f t="shared" si="1"/>
        <v>117802</v>
      </c>
      <c r="C49" s="54">
        <v>61886</v>
      </c>
      <c r="D49" s="54">
        <v>55916</v>
      </c>
    </row>
    <row r="50" spans="1:4" x14ac:dyDescent="0.45">
      <c r="A50" s="48" t="s">
        <v>59</v>
      </c>
      <c r="B50" s="54">
        <f t="shared" si="1"/>
        <v>204871</v>
      </c>
      <c r="C50" s="54">
        <v>109133</v>
      </c>
      <c r="D50" s="54">
        <v>95738</v>
      </c>
    </row>
    <row r="51" spans="1:4" x14ac:dyDescent="0.45">
      <c r="A51" s="48" t="s">
        <v>60</v>
      </c>
      <c r="B51" s="54">
        <f t="shared" si="1"/>
        <v>133653</v>
      </c>
      <c r="C51" s="54">
        <v>71873</v>
      </c>
      <c r="D51" s="54">
        <v>61780</v>
      </c>
    </row>
    <row r="53" spans="1:4" x14ac:dyDescent="0.45">
      <c r="A53" s="24" t="s">
        <v>135</v>
      </c>
    </row>
    <row r="54" spans="1:4" x14ac:dyDescent="0.45">
      <c r="A54" t="s">
        <v>136</v>
      </c>
    </row>
    <row r="55" spans="1:4" x14ac:dyDescent="0.45">
      <c r="A55" t="s">
        <v>137</v>
      </c>
    </row>
    <row r="56" spans="1:4" x14ac:dyDescent="0.45">
      <c r="A56" t="s">
        <v>138</v>
      </c>
    </row>
    <row r="57" spans="1:4" x14ac:dyDescent="0.45">
      <c r="A57" s="22" t="s">
        <v>139</v>
      </c>
    </row>
    <row r="58" spans="1:4" x14ac:dyDescent="0.45">
      <c r="A58" t="s">
        <v>140</v>
      </c>
    </row>
    <row r="59" spans="1:4" x14ac:dyDescent="0.45">
      <c r="A59" t="s">
        <v>141</v>
      </c>
    </row>
  </sheetData>
  <phoneticPr fontId="2"/>
  <pageMargins left="0.7" right="0.7" top="0.75" bottom="0.75" header="0.3" footer="0.3"/>
  <pageSetup paperSize="9" scale="6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36" ma:contentTypeDescription="新しいドキュメントを作成します。" ma:contentTypeScope="" ma:versionID="2912107b7264d4aefd251cad6a34db0d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3bdf01f10b0338da7a5a85bd71431d3e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9559dea-130d-4237-8e78-1ce7f44b9a24">DIGI-808455956-3516620</_dlc_DocId>
    <_dlc_DocIdUrl xmlns="89559dea-130d-4237-8e78-1ce7f44b9a24">
      <Url>https://digitalgojp.sharepoint.com/sites/digi_portal/_layouts/15/DocIdRedir.aspx?ID=DIGI-808455956-3516620</Url>
      <Description>DIGI-808455956-3516620</Description>
    </_dlc_DocIdUrl>
    <_Flow_SignoffStatus xmlns="0e1d05ab-b491-48cc-a1d7-91236226a3a4" xsi:nil="true"/>
    <_ip_UnifiedCompliancePolicyUIAction xmlns="http://schemas.microsoft.com/sharepoint/v3" xsi:nil="true"/>
    <_ip_UnifiedCompliancePolicyProperties xmlns="http://schemas.microsoft.com/sharepoint/v3" xsi:nil="true"/>
    <d1ca xmlns="0e1d05ab-b491-48cc-a1d7-91236226a3a4" xsi:nil="true"/>
  </documentManagement>
</p:properties>
</file>

<file path=customXml/itemProps1.xml><?xml version="1.0" encoding="utf-8"?>
<ds:datastoreItem xmlns:ds="http://schemas.openxmlformats.org/officeDocument/2006/customXml" ds:itemID="{DAD25C75-A965-48B1-8C44-1E2B6840A9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559dea-130d-4237-8e78-1ce7f44b9a24"/>
    <ds:schemaRef ds:uri="0e1d05ab-b491-48cc-a1d7-91236226a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AFB1BC-8910-4B68-9034-56928B707243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98BCFA4-BF63-4501-BA08-F3AF0A93B1D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F5390EB-78ED-43AD-AF36-DFF0F92F84BD}">
  <ds:schemaRefs>
    <ds:schemaRef ds:uri="http://schemas.microsoft.com/office/2006/metadata/properties"/>
    <ds:schemaRef ds:uri="http://schemas.microsoft.com/office/infopath/2007/PartnerControls"/>
    <ds:schemaRef ds:uri="89559dea-130d-4237-8e78-1ce7f44b9a24"/>
    <ds:schemaRef ds:uri="0e1d05ab-b491-48cc-a1d7-91236226a3a4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進捗状況 (都道府県別)</vt:lpstr>
      <vt:lpstr>進捗状況（政令市・特別区）</vt:lpstr>
      <vt:lpstr>総接種回数</vt:lpstr>
      <vt:lpstr>一般接種</vt:lpstr>
      <vt:lpstr>医療従事者等</vt:lpstr>
      <vt:lpstr>'進捗状況 (都道府県別)'!Print_Area</vt:lpstr>
      <vt:lpstr>'進捗状況（政令市・特別区）'!Print_Area</vt:lpstr>
      <vt:lpstr>総接種回数!Print_Area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2022-02-15T03:37:26Z</dcterms:created>
  <dcterms:modified xsi:type="dcterms:W3CDTF">2022-03-31T04:48:16Z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0x010100E8684AFC7BA4E946AF96F6A5CBEE62BB</vt:lpwstr>
  </property>
  <property fmtid="{D5CDD505-2E9C-101B-9397-08002B2CF9AE}" pid="3" name="_dlc_DocIdItemGuid">
    <vt:lpwstr>9d99c951-ad92-458d-8035-fd39c198da38</vt:lpwstr>
  </property>
</Properties>
</file>