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2" l="1"/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<sst xmlns="http://schemas.openxmlformats.org/spreadsheetml/2006/main" count="351" uniqueCount="152">
  <si>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</si>
  <si>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（6月17日公表時点）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</si>
  <si>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</si>
  <si>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</si>
  <si>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</si>
  <si>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</si>
  <si>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</si>
  <si>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</si>
  <si>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</si>
  <si>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</si>
  <si>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</si>
  <si>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</si>
  <si>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</si>
  <si>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</si>
  <si>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</si>
  <si>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</si>
  <si>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</si>
  <si>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</si>
  <si>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</si>
  <si>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</si>
  <si>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</si>
  <si>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</si>
  <si>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</si>
  <si>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</si>
  <si>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</si>
  <si>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</si>
  <si>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</si>
  <si>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</si>
  <si>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</si>
  <si>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</si>
  <si>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</si>
  <si>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</si>
  <si>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</si>
  <si>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</si>
  <si>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</si>
  <si>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</si>
  <si>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</si>
  <si>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</si>
  <si>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</si>
  <si>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</si>
  <si>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</si>
  <si>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</si>
  <si>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</si>
  <si>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</si>
  <si>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</si>
  <si>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</si>
  <si>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</si>
  <si>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</si>
  <si>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</si>
  <si>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</si>
  <si>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</si>
  <si>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</si>
  <si>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</si>
  <si>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</si>
  <si>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</si>
  <si>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</si>
  <si>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</si>
  <si>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</si>
  <si>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</si>
  <si>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</si>
  <si>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</si>
  <si>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</si>
  <si>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</si>
  <si>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</si>
  <si>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</si>
  <si>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</si>
  <si>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</si>
  <si>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</si>
  <si>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</si>
  <si>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</si>
  <si>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</si>
  <si>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</si>
  <si>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</si>
  <si>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</si>
  <si>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</si>
  <si>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</si>
  <si>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</si>
  <si>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</si>
  <si>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</si>
  <si>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</si>
  <si>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</si>
  <si>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</si>
  <si>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</si>
  <si>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</si>
  <si>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</si>
  <si>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</si>
  <si>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</si>
  <si>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</si>
  <si>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</si>
  <si>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</si>
  <si>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</si>
  <si>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</si>
  <si>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</si>
  <si>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</si>
  <si>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</si>
  <si>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接種回数（6月16日まで）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</si>
  <si>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</si>
  <si>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</si>
  <si>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</si>
  <si>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</si>
  <si>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</si>
  <si>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</si>
  <si>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</si>
  <si>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</si>
  <si>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</si>
  <si>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</si>
  <si>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</si>
  <si>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</si>
  <si>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</si>
  <si>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</si>
  <si>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</si>
  <si>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</si>
  <si>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</si>
  <si>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</si>
  <si>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</si>
  <si>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</si>
  <si>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</si>
  <si>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</si>
  <si>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</si>
  <si>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（6月16日まで）</t>
  </si>
  <si>
    <t>ワクチン供給量
（6月16日まで）※4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</si>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</sst>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B3" sqref="B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44728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76584718</v>
      </c>
      <c r="D10" s="11">
        <f>C10/$B10</f>
        <v>0.60471951424858561</v>
      </c>
      <c r="E10" s="21">
        <f>SUM(E11:E57)</f>
        <v>796543</v>
      </c>
      <c r="F10" s="11">
        <f>E10/$B10</f>
        <v>6.2895719748959729E-3</v>
      </c>
      <c r="G10" s="21">
        <f>SUM(G11:G57)</f>
        <v>79339</v>
      </c>
      <c r="H10" s="11">
        <f>G10/$B10</f>
        <v>6.264675615958857E-4</v>
      </c>
    </row>
    <row r="11" spans="1:8" x14ac:dyDescent="0.45">
      <c r="A11" s="12" t="s">
        <v>14</v>
      </c>
      <c r="B11" s="20">
        <v>5226603</v>
      </c>
      <c r="C11" s="21">
        <v>3283337</v>
      </c>
      <c r="D11" s="11">
        <f t="shared" ref="D11:D57" si="0">C11/$B11</f>
        <v>0.62819712918696902</v>
      </c>
      <c r="E11" s="21">
        <v>34959</v>
      </c>
      <c r="F11" s="11">
        <f t="shared" ref="F11:F57" si="1">E11/$B11</f>
        <v>6.6886656591288833E-3</v>
      </c>
      <c r="G11" s="21">
        <v>4443</v>
      </c>
      <c r="H11" s="11">
        <f t="shared" ref="H11:H57" si="2">G11/$B11</f>
        <v>8.5007413036727679E-4</v>
      </c>
    </row>
    <row r="12" spans="1:8" x14ac:dyDescent="0.45">
      <c r="A12" s="12" t="s">
        <v>15</v>
      </c>
      <c r="B12" s="20">
        <v>1259615</v>
      </c>
      <c r="C12" s="21">
        <v>841789</v>
      </c>
      <c r="D12" s="11">
        <f t="shared" si="0"/>
        <v>0.66829070787502531</v>
      </c>
      <c r="E12" s="21">
        <v>10900</v>
      </c>
      <c r="F12" s="11">
        <f t="shared" si="1"/>
        <v>8.6534377567748875E-3</v>
      </c>
      <c r="G12" s="21">
        <v>1098</v>
      </c>
      <c r="H12" s="11">
        <f t="shared" si="2"/>
        <v>8.7169492265493824E-4</v>
      </c>
    </row>
    <row r="13" spans="1:8" x14ac:dyDescent="0.45">
      <c r="A13" s="12" t="s">
        <v>16</v>
      </c>
      <c r="B13" s="20">
        <v>1220823</v>
      </c>
      <c r="C13" s="21">
        <v>827930</v>
      </c>
      <c r="D13" s="11">
        <f t="shared" si="0"/>
        <v>0.67817365826168086</v>
      </c>
      <c r="E13" s="21">
        <v>13310</v>
      </c>
      <c r="F13" s="11">
        <f t="shared" si="1"/>
        <v>1.0902481358886587E-2</v>
      </c>
      <c r="G13" s="21">
        <v>875</v>
      </c>
      <c r="H13" s="11">
        <f t="shared" si="2"/>
        <v>7.1672961600494089E-4</v>
      </c>
    </row>
    <row r="14" spans="1:8" x14ac:dyDescent="0.45">
      <c r="A14" s="12" t="s">
        <v>17</v>
      </c>
      <c r="B14" s="20">
        <v>2281989</v>
      </c>
      <c r="C14" s="21">
        <v>1446795</v>
      </c>
      <c r="D14" s="11">
        <f t="shared" si="0"/>
        <v>0.63400612360532849</v>
      </c>
      <c r="E14" s="21">
        <v>16545</v>
      </c>
      <c r="F14" s="11">
        <f t="shared" si="1"/>
        <v>7.2502540546865038E-3</v>
      </c>
      <c r="G14" s="21">
        <v>894</v>
      </c>
      <c r="H14" s="11">
        <f t="shared" si="2"/>
        <v>3.9176350105105676E-4</v>
      </c>
    </row>
    <row r="15" spans="1:8" x14ac:dyDescent="0.45">
      <c r="A15" s="12" t="s">
        <v>18</v>
      </c>
      <c r="B15" s="20">
        <v>971288</v>
      </c>
      <c r="C15" s="21">
        <v>686037</v>
      </c>
      <c r="D15" s="11">
        <f t="shared" si="0"/>
        <v>0.70631676701452095</v>
      </c>
      <c r="E15" s="21">
        <v>7518</v>
      </c>
      <c r="F15" s="11">
        <f t="shared" si="1"/>
        <v>7.7402377049855453E-3</v>
      </c>
      <c r="G15" s="21">
        <v>1137</v>
      </c>
      <c r="H15" s="11">
        <f t="shared" si="2"/>
        <v>1.170610570706114E-3</v>
      </c>
    </row>
    <row r="16" spans="1:8" x14ac:dyDescent="0.45">
      <c r="A16" s="12" t="s">
        <v>19</v>
      </c>
      <c r="B16" s="20">
        <v>1069562</v>
      </c>
      <c r="C16" s="21">
        <v>739522</v>
      </c>
      <c r="D16" s="11">
        <f t="shared" si="0"/>
        <v>0.69142508802668756</v>
      </c>
      <c r="E16" s="21">
        <v>6236</v>
      </c>
      <c r="F16" s="11">
        <f t="shared" si="1"/>
        <v>5.8304240427389901E-3</v>
      </c>
      <c r="G16" s="21">
        <v>567</v>
      </c>
      <c r="H16" s="11">
        <f t="shared" si="2"/>
        <v>5.3012354590009744E-4</v>
      </c>
    </row>
    <row r="17" spans="1:8" x14ac:dyDescent="0.45">
      <c r="A17" s="12" t="s">
        <v>20</v>
      </c>
      <c r="B17" s="20">
        <v>1862059.0000000002</v>
      </c>
      <c r="C17" s="21">
        <v>1248218</v>
      </c>
      <c r="D17" s="11">
        <f t="shared" si="0"/>
        <v>0.67034288387210061</v>
      </c>
      <c r="E17" s="21">
        <v>14659</v>
      </c>
      <c r="F17" s="11">
        <f t="shared" si="1"/>
        <v>7.8724680582086815E-3</v>
      </c>
      <c r="G17" s="21">
        <v>1073</v>
      </c>
      <c r="H17" s="11">
        <f t="shared" si="2"/>
        <v>5.7624382471232105E-4</v>
      </c>
    </row>
    <row r="18" spans="1:8" x14ac:dyDescent="0.45">
      <c r="A18" s="12" t="s">
        <v>21</v>
      </c>
      <c r="B18" s="20">
        <v>2907675</v>
      </c>
      <c r="C18" s="21">
        <v>1874743</v>
      </c>
      <c r="D18" s="11">
        <f t="shared" si="0"/>
        <v>0.64475672143551122</v>
      </c>
      <c r="E18" s="21">
        <v>18763</v>
      </c>
      <c r="F18" s="11">
        <f t="shared" si="1"/>
        <v>6.4529220081336464E-3</v>
      </c>
      <c r="G18" s="21">
        <v>1291</v>
      </c>
      <c r="H18" s="11">
        <f t="shared" si="2"/>
        <v>4.4399735183608897E-4</v>
      </c>
    </row>
    <row r="19" spans="1:8" x14ac:dyDescent="0.45">
      <c r="A19" s="12" t="s">
        <v>22</v>
      </c>
      <c r="B19" s="20">
        <v>1955401</v>
      </c>
      <c r="C19" s="21">
        <v>1239684</v>
      </c>
      <c r="D19" s="11">
        <f t="shared" si="0"/>
        <v>0.63397942416926245</v>
      </c>
      <c r="E19" s="21">
        <v>19398</v>
      </c>
      <c r="F19" s="11">
        <f t="shared" si="1"/>
        <v>9.9202158534234149E-3</v>
      </c>
      <c r="G19" s="21">
        <v>1418</v>
      </c>
      <c r="H19" s="11">
        <f t="shared" si="2"/>
        <v>7.2517094959039094E-4</v>
      </c>
    </row>
    <row r="20" spans="1:8" x14ac:dyDescent="0.45">
      <c r="A20" s="12" t="s">
        <v>23</v>
      </c>
      <c r="B20" s="20">
        <v>1958101</v>
      </c>
      <c r="C20" s="21">
        <v>1243396</v>
      </c>
      <c r="D20" s="11">
        <f t="shared" si="0"/>
        <v>0.63500095245342303</v>
      </c>
      <c r="E20" s="21">
        <v>10930</v>
      </c>
      <c r="F20" s="11">
        <f t="shared" si="1"/>
        <v>5.5819388274659992E-3</v>
      </c>
      <c r="G20" s="21">
        <v>962</v>
      </c>
      <c r="H20" s="11">
        <f t="shared" si="2"/>
        <v>4.912923286388189E-4</v>
      </c>
    </row>
    <row r="21" spans="1:8" x14ac:dyDescent="0.45">
      <c r="A21" s="12" t="s">
        <v>24</v>
      </c>
      <c r="B21" s="20">
        <v>7393799</v>
      </c>
      <c r="C21" s="21">
        <v>4469439</v>
      </c>
      <c r="D21" s="11">
        <f t="shared" si="0"/>
        <v>0.60448478515577719</v>
      </c>
      <c r="E21" s="21">
        <v>65129</v>
      </c>
      <c r="F21" s="11">
        <f t="shared" si="1"/>
        <v>8.8085975829204979E-3</v>
      </c>
      <c r="G21" s="21">
        <v>5989</v>
      </c>
      <c r="H21" s="11">
        <f t="shared" si="2"/>
        <v>8.1000308501759377E-4</v>
      </c>
    </row>
    <row r="22" spans="1:8" x14ac:dyDescent="0.45">
      <c r="A22" s="12" t="s">
        <v>25</v>
      </c>
      <c r="B22" s="20">
        <v>6322892.0000000009</v>
      </c>
      <c r="C22" s="21">
        <v>3903962</v>
      </c>
      <c r="D22" s="11">
        <f t="shared" si="0"/>
        <v>0.6174329721273113</v>
      </c>
      <c r="E22" s="21">
        <v>46018</v>
      </c>
      <c r="F22" s="11">
        <f t="shared" si="1"/>
        <v>7.2779987385519149E-3</v>
      </c>
      <c r="G22" s="21">
        <v>3669</v>
      </c>
      <c r="H22" s="11">
        <f t="shared" si="2"/>
        <v>5.802724449508231E-4</v>
      </c>
    </row>
    <row r="23" spans="1:8" x14ac:dyDescent="0.45">
      <c r="A23" s="12" t="s">
        <v>26</v>
      </c>
      <c r="B23" s="20">
        <v>13843329.000000002</v>
      </c>
      <c r="C23" s="21">
        <v>8162663</v>
      </c>
      <c r="D23" s="11">
        <f t="shared" si="0"/>
        <v>0.5896459587141214</v>
      </c>
      <c r="E23" s="21">
        <v>70189</v>
      </c>
      <c r="F23" s="11">
        <f t="shared" si="1"/>
        <v>5.0702399690132332E-3</v>
      </c>
      <c r="G23" s="21">
        <v>7746</v>
      </c>
      <c r="H23" s="11">
        <f t="shared" si="2"/>
        <v>5.5954749034715554E-4</v>
      </c>
    </row>
    <row r="24" spans="1:8" x14ac:dyDescent="0.45">
      <c r="A24" s="12" t="s">
        <v>27</v>
      </c>
      <c r="B24" s="20">
        <v>9220206</v>
      </c>
      <c r="C24" s="21">
        <v>5532310</v>
      </c>
      <c r="D24" s="11">
        <f t="shared" si="0"/>
        <v>0.6000202164680486</v>
      </c>
      <c r="E24" s="21">
        <v>61363</v>
      </c>
      <c r="F24" s="11">
        <f t="shared" si="1"/>
        <v>6.6552742964745039E-3</v>
      </c>
      <c r="G24" s="21">
        <v>4639</v>
      </c>
      <c r="H24" s="11">
        <f t="shared" si="2"/>
        <v>5.0313409483475748E-4</v>
      </c>
    </row>
    <row r="25" spans="1:8" x14ac:dyDescent="0.45">
      <c r="A25" s="12" t="s">
        <v>28</v>
      </c>
      <c r="B25" s="20">
        <v>2213174</v>
      </c>
      <c r="C25" s="21">
        <v>1528612</v>
      </c>
      <c r="D25" s="11">
        <f t="shared" si="0"/>
        <v>0.6906876729981466</v>
      </c>
      <c r="E25" s="21">
        <v>11917</v>
      </c>
      <c r="F25" s="11">
        <f t="shared" si="1"/>
        <v>5.3845743714683071E-3</v>
      </c>
      <c r="G25" s="21">
        <v>878</v>
      </c>
      <c r="H25" s="11">
        <f t="shared" si="2"/>
        <v>3.9671530571026045E-4</v>
      </c>
    </row>
    <row r="26" spans="1:8" x14ac:dyDescent="0.45">
      <c r="A26" s="12" t="s">
        <v>29</v>
      </c>
      <c r="B26" s="20">
        <v>1047674</v>
      </c>
      <c r="C26" s="21">
        <v>681287</v>
      </c>
      <c r="D26" s="11">
        <f t="shared" si="0"/>
        <v>0.65028529867115148</v>
      </c>
      <c r="E26" s="21">
        <v>6130</v>
      </c>
      <c r="F26" s="11">
        <f t="shared" si="1"/>
        <v>5.8510567218428636E-3</v>
      </c>
      <c r="G26" s="21">
        <v>1712</v>
      </c>
      <c r="H26" s="11">
        <f t="shared" si="2"/>
        <v>1.6340961024135371E-3</v>
      </c>
    </row>
    <row r="27" spans="1:8" x14ac:dyDescent="0.45">
      <c r="A27" s="12" t="s">
        <v>30</v>
      </c>
      <c r="B27" s="20">
        <v>1132656</v>
      </c>
      <c r="C27" s="21">
        <v>698603</v>
      </c>
      <c r="D27" s="11">
        <f t="shared" si="0"/>
        <v>0.61678303032871407</v>
      </c>
      <c r="E27" s="21">
        <v>7304</v>
      </c>
      <c r="F27" s="11">
        <f t="shared" si="1"/>
        <v>6.448559845178059E-3</v>
      </c>
      <c r="G27" s="21">
        <v>694</v>
      </c>
      <c r="H27" s="11">
        <f t="shared" si="2"/>
        <v>6.1271913096297556E-4</v>
      </c>
    </row>
    <row r="28" spans="1:8" x14ac:dyDescent="0.45">
      <c r="A28" s="12" t="s">
        <v>31</v>
      </c>
      <c r="B28" s="20">
        <v>774582.99999999988</v>
      </c>
      <c r="C28" s="21">
        <v>490025</v>
      </c>
      <c r="D28" s="11">
        <f t="shared" si="0"/>
        <v>0.63263071872220289</v>
      </c>
      <c r="E28" s="21">
        <v>4088</v>
      </c>
      <c r="F28" s="11">
        <f t="shared" si="1"/>
        <v>5.2776784411741554E-3</v>
      </c>
      <c r="G28" s="21">
        <v>1962</v>
      </c>
      <c r="H28" s="11">
        <f t="shared" si="2"/>
        <v>2.5329758076281048E-3</v>
      </c>
    </row>
    <row r="29" spans="1:8" x14ac:dyDescent="0.45">
      <c r="A29" s="12" t="s">
        <v>32</v>
      </c>
      <c r="B29" s="20">
        <v>820997</v>
      </c>
      <c r="C29" s="21">
        <v>514774</v>
      </c>
      <c r="D29" s="11">
        <f t="shared" si="0"/>
        <v>0.6270108173355079</v>
      </c>
      <c r="E29" s="21">
        <v>3653</v>
      </c>
      <c r="F29" s="11">
        <f t="shared" si="1"/>
        <v>4.449468146655834E-3</v>
      </c>
      <c r="G29" s="21">
        <v>317</v>
      </c>
      <c r="H29" s="11">
        <f t="shared" si="2"/>
        <v>3.8611590541743756E-4</v>
      </c>
    </row>
    <row r="30" spans="1:8" x14ac:dyDescent="0.45">
      <c r="A30" s="12" t="s">
        <v>33</v>
      </c>
      <c r="B30" s="20">
        <v>2071737</v>
      </c>
      <c r="C30" s="21">
        <v>1356567</v>
      </c>
      <c r="D30" s="11">
        <f t="shared" si="0"/>
        <v>0.65479691679011376</v>
      </c>
      <c r="E30" s="21">
        <v>15454</v>
      </c>
      <c r="F30" s="11">
        <f t="shared" si="1"/>
        <v>7.4594410390894208E-3</v>
      </c>
      <c r="G30" s="21">
        <v>1759</v>
      </c>
      <c r="H30" s="11">
        <f t="shared" si="2"/>
        <v>8.4904599377237557E-4</v>
      </c>
    </row>
    <row r="31" spans="1:8" x14ac:dyDescent="0.45">
      <c r="A31" s="12" t="s">
        <v>34</v>
      </c>
      <c r="B31" s="20">
        <v>2016791</v>
      </c>
      <c r="C31" s="21">
        <v>1281248</v>
      </c>
      <c r="D31" s="11">
        <f t="shared" si="0"/>
        <v>0.63529041928489371</v>
      </c>
      <c r="E31" s="21">
        <v>10551</v>
      </c>
      <c r="F31" s="11">
        <f t="shared" si="1"/>
        <v>5.2315782845123761E-3</v>
      </c>
      <c r="G31" s="21">
        <v>797</v>
      </c>
      <c r="H31" s="11">
        <f t="shared" si="2"/>
        <v>3.9518224744160399E-4</v>
      </c>
    </row>
    <row r="32" spans="1:8" x14ac:dyDescent="0.45">
      <c r="A32" s="12" t="s">
        <v>35</v>
      </c>
      <c r="B32" s="20">
        <v>3686259.9999999995</v>
      </c>
      <c r="C32" s="21">
        <v>2300534</v>
      </c>
      <c r="D32" s="11">
        <f t="shared" si="0"/>
        <v>0.62408348841373107</v>
      </c>
      <c r="E32" s="21">
        <v>26974</v>
      </c>
      <c r="F32" s="11">
        <f t="shared" si="1"/>
        <v>7.3174436963209331E-3</v>
      </c>
      <c r="G32" s="21">
        <v>3010</v>
      </c>
      <c r="H32" s="11">
        <f t="shared" si="2"/>
        <v>8.1654576725461586E-4</v>
      </c>
    </row>
    <row r="33" spans="1:8" x14ac:dyDescent="0.45">
      <c r="A33" s="12" t="s">
        <v>36</v>
      </c>
      <c r="B33" s="20">
        <v>7558801.9999999991</v>
      </c>
      <c r="C33" s="21">
        <v>4346288</v>
      </c>
      <c r="D33" s="11">
        <f t="shared" si="0"/>
        <v>0.5749969373453625</v>
      </c>
      <c r="E33" s="21">
        <v>42541</v>
      </c>
      <c r="F33" s="11">
        <f t="shared" si="1"/>
        <v>5.6280082478678507E-3</v>
      </c>
      <c r="G33" s="21">
        <v>3619</v>
      </c>
      <c r="H33" s="11">
        <f t="shared" si="2"/>
        <v>4.7877957380018692E-4</v>
      </c>
    </row>
    <row r="34" spans="1:8" x14ac:dyDescent="0.45">
      <c r="A34" s="12" t="s">
        <v>37</v>
      </c>
      <c r="B34" s="20">
        <v>1800557</v>
      </c>
      <c r="C34" s="21">
        <v>1098768</v>
      </c>
      <c r="D34" s="11">
        <f t="shared" si="0"/>
        <v>0.61023783195977688</v>
      </c>
      <c r="E34" s="21">
        <v>11028</v>
      </c>
      <c r="F34" s="11">
        <f t="shared" si="1"/>
        <v>6.1247713901864814E-3</v>
      </c>
      <c r="G34" s="21">
        <v>1200</v>
      </c>
      <c r="H34" s="11">
        <f t="shared" si="2"/>
        <v>6.6646043418786525E-4</v>
      </c>
    </row>
    <row r="35" spans="1:8" x14ac:dyDescent="0.45">
      <c r="A35" s="12" t="s">
        <v>38</v>
      </c>
      <c r="B35" s="20">
        <v>1418843</v>
      </c>
      <c r="C35" s="21">
        <v>841888</v>
      </c>
      <c r="D35" s="11">
        <f t="shared" si="0"/>
        <v>0.59336233818681838</v>
      </c>
      <c r="E35" s="21">
        <v>5966</v>
      </c>
      <c r="F35" s="11">
        <f t="shared" si="1"/>
        <v>4.204834502478428E-3</v>
      </c>
      <c r="G35" s="21">
        <v>371</v>
      </c>
      <c r="H35" s="11">
        <f t="shared" si="2"/>
        <v>2.6148065712696897E-4</v>
      </c>
    </row>
    <row r="36" spans="1:8" x14ac:dyDescent="0.45">
      <c r="A36" s="12" t="s">
        <v>39</v>
      </c>
      <c r="B36" s="20">
        <v>2530542</v>
      </c>
      <c r="C36" s="21">
        <v>1446266</v>
      </c>
      <c r="D36" s="11">
        <f t="shared" si="0"/>
        <v>0.57152420311537999</v>
      </c>
      <c r="E36" s="21">
        <v>17447</v>
      </c>
      <c r="F36" s="11">
        <f t="shared" si="1"/>
        <v>6.8945704121883772E-3</v>
      </c>
      <c r="G36" s="21">
        <v>1192</v>
      </c>
      <c r="H36" s="11">
        <f t="shared" si="2"/>
        <v>4.7104533337126989E-4</v>
      </c>
    </row>
    <row r="37" spans="1:8" x14ac:dyDescent="0.45">
      <c r="A37" s="12" t="s">
        <v>40</v>
      </c>
      <c r="B37" s="20">
        <v>8839511</v>
      </c>
      <c r="C37" s="21">
        <v>4744010</v>
      </c>
      <c r="D37" s="11">
        <f t="shared" si="0"/>
        <v>0.53668240245416288</v>
      </c>
      <c r="E37" s="21">
        <v>58666</v>
      </c>
      <c r="F37" s="11">
        <f t="shared" si="1"/>
        <v>6.6367924651035562E-3</v>
      </c>
      <c r="G37" s="21">
        <v>5250</v>
      </c>
      <c r="H37" s="11">
        <f t="shared" si="2"/>
        <v>5.9392425666985422E-4</v>
      </c>
    </row>
    <row r="38" spans="1:8" x14ac:dyDescent="0.45">
      <c r="A38" s="12" t="s">
        <v>41</v>
      </c>
      <c r="B38" s="20">
        <v>5523625</v>
      </c>
      <c r="C38" s="21">
        <v>3189337</v>
      </c>
      <c r="D38" s="11">
        <f t="shared" si="0"/>
        <v>0.5773992622598384</v>
      </c>
      <c r="E38" s="21">
        <v>37207</v>
      </c>
      <c r="F38" s="11">
        <f t="shared" si="1"/>
        <v>6.7359750164067977E-3</v>
      </c>
      <c r="G38" s="21">
        <v>4604</v>
      </c>
      <c r="H38" s="11">
        <f t="shared" si="2"/>
        <v>8.3351060218606445E-4</v>
      </c>
    </row>
    <row r="39" spans="1:8" x14ac:dyDescent="0.45">
      <c r="A39" s="12" t="s">
        <v>42</v>
      </c>
      <c r="B39" s="20">
        <v>1344738.9999999998</v>
      </c>
      <c r="C39" s="21">
        <v>816336</v>
      </c>
      <c r="D39" s="11">
        <f t="shared" si="0"/>
        <v>0.60705906499328133</v>
      </c>
      <c r="E39" s="21">
        <v>4619</v>
      </c>
      <c r="F39" s="11">
        <f t="shared" si="1"/>
        <v>3.4348672865143356E-3</v>
      </c>
      <c r="G39" s="21">
        <v>442</v>
      </c>
      <c r="H39" s="11">
        <f t="shared" si="2"/>
        <v>3.2868831795612388E-4</v>
      </c>
    </row>
    <row r="40" spans="1:8" x14ac:dyDescent="0.45">
      <c r="A40" s="12" t="s">
        <v>43</v>
      </c>
      <c r="B40" s="20">
        <v>944432</v>
      </c>
      <c r="C40" s="21">
        <v>578571</v>
      </c>
      <c r="D40" s="11">
        <f t="shared" si="0"/>
        <v>0.61261266030799466</v>
      </c>
      <c r="E40" s="21">
        <v>3620</v>
      </c>
      <c r="F40" s="11">
        <f t="shared" si="1"/>
        <v>3.8329916817727481E-3</v>
      </c>
      <c r="G40" s="21">
        <v>262</v>
      </c>
      <c r="H40" s="11">
        <f t="shared" si="2"/>
        <v>2.7741542006200551E-4</v>
      </c>
    </row>
    <row r="41" spans="1:8" x14ac:dyDescent="0.45">
      <c r="A41" s="12" t="s">
        <v>44</v>
      </c>
      <c r="B41" s="20">
        <v>556788</v>
      </c>
      <c r="C41" s="21">
        <v>336377</v>
      </c>
      <c r="D41" s="11">
        <f t="shared" si="0"/>
        <v>0.60413837941909665</v>
      </c>
      <c r="E41" s="21">
        <v>2518</v>
      </c>
      <c r="F41" s="11">
        <f t="shared" si="1"/>
        <v>4.522367579761058E-3</v>
      </c>
      <c r="G41" s="21">
        <v>401</v>
      </c>
      <c r="H41" s="11">
        <f t="shared" si="2"/>
        <v>7.2020230321055765E-4</v>
      </c>
    </row>
    <row r="42" spans="1:8" x14ac:dyDescent="0.45">
      <c r="A42" s="12" t="s">
        <v>45</v>
      </c>
      <c r="B42" s="20">
        <v>672814.99999999988</v>
      </c>
      <c r="C42" s="21">
        <v>429380</v>
      </c>
      <c r="D42" s="11">
        <f t="shared" si="0"/>
        <v>0.63818434487935027</v>
      </c>
      <c r="E42" s="21">
        <v>6839</v>
      </c>
      <c r="F42" s="11">
        <f t="shared" si="1"/>
        <v>1.016475554201378E-2</v>
      </c>
      <c r="G42" s="21">
        <v>579</v>
      </c>
      <c r="H42" s="11">
        <f t="shared" si="2"/>
        <v>8.6056345354963855E-4</v>
      </c>
    </row>
    <row r="43" spans="1:8" x14ac:dyDescent="0.45">
      <c r="A43" s="12" t="s">
        <v>46</v>
      </c>
      <c r="B43" s="20">
        <v>1893791</v>
      </c>
      <c r="C43" s="21">
        <v>1119916</v>
      </c>
      <c r="D43" s="11">
        <f t="shared" si="0"/>
        <v>0.59136198239404458</v>
      </c>
      <c r="E43" s="21">
        <v>12725</v>
      </c>
      <c r="F43" s="11">
        <f t="shared" si="1"/>
        <v>6.7193264726677863E-3</v>
      </c>
      <c r="G43" s="21">
        <v>1454</v>
      </c>
      <c r="H43" s="11">
        <f t="shared" si="2"/>
        <v>7.677721564840048E-4</v>
      </c>
    </row>
    <row r="44" spans="1:8" x14ac:dyDescent="0.45">
      <c r="A44" s="12" t="s">
        <v>47</v>
      </c>
      <c r="B44" s="20">
        <v>2812432.9999999995</v>
      </c>
      <c r="C44" s="21">
        <v>1654317</v>
      </c>
      <c r="D44" s="11">
        <f t="shared" si="0"/>
        <v>0.58821561260303812</v>
      </c>
      <c r="E44" s="21">
        <v>12792</v>
      </c>
      <c r="F44" s="11">
        <f t="shared" si="1"/>
        <v>4.5483750190671215E-3</v>
      </c>
      <c r="G44" s="21">
        <v>888</v>
      </c>
      <c r="H44" s="11">
        <f t="shared" si="2"/>
        <v>3.1574085498214542E-4</v>
      </c>
    </row>
    <row r="45" spans="1:8" x14ac:dyDescent="0.45">
      <c r="A45" s="12" t="s">
        <v>48</v>
      </c>
      <c r="B45" s="20">
        <v>1356110</v>
      </c>
      <c r="C45" s="21">
        <v>872938</v>
      </c>
      <c r="D45" s="11">
        <f t="shared" si="0"/>
        <v>0.64370736887125679</v>
      </c>
      <c r="E45" s="21">
        <v>5321</v>
      </c>
      <c r="F45" s="11">
        <f t="shared" si="1"/>
        <v>3.9237230018213864E-3</v>
      </c>
      <c r="G45" s="21">
        <v>249</v>
      </c>
      <c r="H45" s="11">
        <f t="shared" si="2"/>
        <v>1.8361342368981867E-4</v>
      </c>
    </row>
    <row r="46" spans="1:8" x14ac:dyDescent="0.45">
      <c r="A46" s="12" t="s">
        <v>49</v>
      </c>
      <c r="B46" s="20">
        <v>734949</v>
      </c>
      <c r="C46" s="21">
        <v>462375</v>
      </c>
      <c r="D46" s="11">
        <f t="shared" si="0"/>
        <v>0.6291252862443516</v>
      </c>
      <c r="E46" s="21">
        <v>3661</v>
      </c>
      <c r="F46" s="11">
        <f t="shared" si="1"/>
        <v>4.9812980220396248E-3</v>
      </c>
      <c r="G46" s="21">
        <v>377</v>
      </c>
      <c r="H46" s="11">
        <f t="shared" si="2"/>
        <v>5.1296076326384549E-4</v>
      </c>
    </row>
    <row r="47" spans="1:8" x14ac:dyDescent="0.45">
      <c r="A47" s="12" t="s">
        <v>50</v>
      </c>
      <c r="B47" s="20">
        <v>973896</v>
      </c>
      <c r="C47" s="21">
        <v>590273</v>
      </c>
      <c r="D47" s="11">
        <f t="shared" si="0"/>
        <v>0.60609449058215659</v>
      </c>
      <c r="E47" s="21">
        <v>4656</v>
      </c>
      <c r="F47" s="11">
        <f t="shared" si="1"/>
        <v>4.7807979496784052E-3</v>
      </c>
      <c r="G47" s="21">
        <v>2601</v>
      </c>
      <c r="H47" s="11">
        <f t="shared" si="2"/>
        <v>2.6707163803937999E-3</v>
      </c>
    </row>
    <row r="48" spans="1:8" x14ac:dyDescent="0.45">
      <c r="A48" s="12" t="s">
        <v>51</v>
      </c>
      <c r="B48" s="20">
        <v>1356219</v>
      </c>
      <c r="C48" s="21">
        <v>850644</v>
      </c>
      <c r="D48" s="11">
        <f t="shared" si="0"/>
        <v>0.6272172857038576</v>
      </c>
      <c r="E48" s="21">
        <v>8925</v>
      </c>
      <c r="F48" s="11">
        <f t="shared" si="1"/>
        <v>6.5807955794749962E-3</v>
      </c>
      <c r="G48" s="21">
        <v>560</v>
      </c>
      <c r="H48" s="11">
        <f t="shared" si="2"/>
        <v>4.1291266381019586E-4</v>
      </c>
    </row>
    <row r="49" spans="1:8" x14ac:dyDescent="0.45">
      <c r="A49" s="12" t="s">
        <v>52</v>
      </c>
      <c r="B49" s="20">
        <v>701167</v>
      </c>
      <c r="C49" s="21">
        <v>426883</v>
      </c>
      <c r="D49" s="11">
        <f t="shared" si="0"/>
        <v>0.60881787077828819</v>
      </c>
      <c r="E49" s="21">
        <v>3971</v>
      </c>
      <c r="F49" s="11">
        <f t="shared" si="1"/>
        <v>5.6634154202921698E-3</v>
      </c>
      <c r="G49" s="21">
        <v>665</v>
      </c>
      <c r="H49" s="11">
        <f t="shared" si="2"/>
        <v>9.484188502881625E-4</v>
      </c>
    </row>
    <row r="50" spans="1:8" x14ac:dyDescent="0.45">
      <c r="A50" s="12" t="s">
        <v>53</v>
      </c>
      <c r="B50" s="20">
        <v>5124170</v>
      </c>
      <c r="C50" s="21">
        <v>2952420</v>
      </c>
      <c r="D50" s="11">
        <f t="shared" si="0"/>
        <v>0.57617526350608972</v>
      </c>
      <c r="E50" s="21">
        <v>24318</v>
      </c>
      <c r="F50" s="11">
        <f t="shared" si="1"/>
        <v>4.7457441888149694E-3</v>
      </c>
      <c r="G50" s="21">
        <v>1547</v>
      </c>
      <c r="H50" s="11">
        <f t="shared" si="2"/>
        <v>3.0190255202305937E-4</v>
      </c>
    </row>
    <row r="51" spans="1:8" x14ac:dyDescent="0.45">
      <c r="A51" s="12" t="s">
        <v>54</v>
      </c>
      <c r="B51" s="20">
        <v>818222</v>
      </c>
      <c r="C51" s="21">
        <v>481018</v>
      </c>
      <c r="D51" s="11">
        <f t="shared" si="0"/>
        <v>0.5878820173498146</v>
      </c>
      <c r="E51" s="21">
        <v>4347</v>
      </c>
      <c r="F51" s="11">
        <f t="shared" si="1"/>
        <v>5.3127390854804685E-3</v>
      </c>
      <c r="G51" s="21">
        <v>488</v>
      </c>
      <c r="H51" s="11">
        <f t="shared" si="2"/>
        <v>5.9641515383355612E-4</v>
      </c>
    </row>
    <row r="52" spans="1:8" x14ac:dyDescent="0.45">
      <c r="A52" s="12" t="s">
        <v>55</v>
      </c>
      <c r="B52" s="20">
        <v>1335937.9999999998</v>
      </c>
      <c r="C52" s="21">
        <v>855035</v>
      </c>
      <c r="D52" s="11">
        <f t="shared" si="0"/>
        <v>0.64002595928853001</v>
      </c>
      <c r="E52" s="21">
        <v>6974</v>
      </c>
      <c r="F52" s="11">
        <f t="shared" si="1"/>
        <v>5.2203021397699599E-3</v>
      </c>
      <c r="G52" s="21">
        <v>1198</v>
      </c>
      <c r="H52" s="11">
        <f t="shared" si="2"/>
        <v>8.9674820238663789E-4</v>
      </c>
    </row>
    <row r="53" spans="1:8" x14ac:dyDescent="0.45">
      <c r="A53" s="12" t="s">
        <v>56</v>
      </c>
      <c r="B53" s="20">
        <v>1758645</v>
      </c>
      <c r="C53" s="21">
        <v>1124253</v>
      </c>
      <c r="D53" s="11">
        <f t="shared" si="0"/>
        <v>0.63927228064788522</v>
      </c>
      <c r="E53" s="21">
        <v>6417</v>
      </c>
      <c r="F53" s="11">
        <f t="shared" si="1"/>
        <v>3.6488319132059058E-3</v>
      </c>
      <c r="G53" s="21">
        <v>1409</v>
      </c>
      <c r="H53" s="11">
        <f t="shared" si="2"/>
        <v>8.0118500322691618E-4</v>
      </c>
    </row>
    <row r="54" spans="1:8" x14ac:dyDescent="0.45">
      <c r="A54" s="12" t="s">
        <v>57</v>
      </c>
      <c r="B54" s="20">
        <v>1141741</v>
      </c>
      <c r="C54" s="21">
        <v>697555</v>
      </c>
      <c r="D54" s="11">
        <f t="shared" si="0"/>
        <v>0.61095730117425928</v>
      </c>
      <c r="E54" s="21">
        <v>7000</v>
      </c>
      <c r="F54" s="11">
        <f t="shared" si="1"/>
        <v>6.1309876758389161E-3</v>
      </c>
      <c r="G54" s="21">
        <v>805</v>
      </c>
      <c r="H54" s="11">
        <f t="shared" si="2"/>
        <v>7.0506358272147537E-4</v>
      </c>
    </row>
    <row r="55" spans="1:8" x14ac:dyDescent="0.45">
      <c r="A55" s="12" t="s">
        <v>58</v>
      </c>
      <c r="B55" s="20">
        <v>1087241</v>
      </c>
      <c r="C55" s="21">
        <v>651109</v>
      </c>
      <c r="D55" s="11">
        <f t="shared" si="0"/>
        <v>0.59886354543288933</v>
      </c>
      <c r="E55" s="21">
        <v>6741</v>
      </c>
      <c r="F55" s="11">
        <f t="shared" si="1"/>
        <v>6.2000973105318874E-3</v>
      </c>
      <c r="G55" s="21">
        <v>549</v>
      </c>
      <c r="H55" s="11">
        <f t="shared" si="2"/>
        <v>5.0494784504999347E-4</v>
      </c>
    </row>
    <row r="56" spans="1:8" x14ac:dyDescent="0.45">
      <c r="A56" s="12" t="s">
        <v>59</v>
      </c>
      <c r="B56" s="20">
        <v>1617517</v>
      </c>
      <c r="C56" s="21">
        <v>1001972</v>
      </c>
      <c r="D56" s="11">
        <f t="shared" si="0"/>
        <v>0.6194506765616683</v>
      </c>
      <c r="E56" s="21">
        <v>9889</v>
      </c>
      <c r="F56" s="11">
        <f t="shared" si="1"/>
        <v>6.1136915407998807E-3</v>
      </c>
      <c r="G56" s="21">
        <v>1067</v>
      </c>
      <c r="H56" s="11">
        <f t="shared" si="2"/>
        <v>6.5965303610410273E-4</v>
      </c>
    </row>
    <row r="57" spans="1:8" x14ac:dyDescent="0.45">
      <c r="A57" s="12" t="s">
        <v>60</v>
      </c>
      <c r="B57" s="20">
        <v>1485118</v>
      </c>
      <c r="C57" s="21">
        <v>665314</v>
      </c>
      <c r="D57" s="11">
        <f t="shared" si="0"/>
        <v>0.44798729797901582</v>
      </c>
      <c r="E57" s="21">
        <v>6367</v>
      </c>
      <c r="F57" s="11">
        <f t="shared" si="1"/>
        <v>4.2872014210318639E-3</v>
      </c>
      <c r="G57" s="21">
        <v>632</v>
      </c>
      <c r="H57" s="11">
        <f t="shared" si="2"/>
        <v>4.255554104118326E-4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3" sqref="A3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（6月17日公表時点）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44728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15841132</v>
      </c>
      <c r="D10" s="11">
        <f>C10/$B10</f>
        <v>0.57501592070458241</v>
      </c>
      <c r="E10" s="21">
        <f>SUM(E11:E30)</f>
        <v>179684</v>
      </c>
      <c r="F10" s="11">
        <f>E10/$B10</f>
        <v>6.5223344326581067E-3</v>
      </c>
      <c r="G10" s="21">
        <f>SUM(G11:G30)</f>
        <v>16218</v>
      </c>
      <c r="H10" s="11">
        <f>G10/$B10</f>
        <v>5.8869582060088366E-4</v>
      </c>
    </row>
    <row r="11" spans="1:8" x14ac:dyDescent="0.45">
      <c r="A11" s="12" t="s">
        <v>70</v>
      </c>
      <c r="B11" s="20">
        <v>1961575</v>
      </c>
      <c r="C11" s="21">
        <v>1145353</v>
      </c>
      <c r="D11" s="11">
        <f t="shared" ref="D11:D30" si="0">C11/$B11</f>
        <v>0.58389457451282767</v>
      </c>
      <c r="E11" s="21">
        <v>15597</v>
      </c>
      <c r="F11" s="11">
        <f t="shared" ref="F11:F30" si="1">E11/$B11</f>
        <v>7.9512636529319551E-3</v>
      </c>
      <c r="G11" s="21">
        <v>2173</v>
      </c>
      <c r="H11" s="11">
        <f t="shared" ref="H11:H30" si="2">G11/$B11</f>
        <v>1.1077832863897632E-3</v>
      </c>
    </row>
    <row r="12" spans="1:8" x14ac:dyDescent="0.45">
      <c r="A12" s="12" t="s">
        <v>71</v>
      </c>
      <c r="B12" s="20">
        <v>1065932</v>
      </c>
      <c r="C12" s="21">
        <v>631221</v>
      </c>
      <c r="D12" s="11">
        <f t="shared" si="0"/>
        <v>0.5921775497874161</v>
      </c>
      <c r="E12" s="21">
        <v>8984</v>
      </c>
      <c r="F12" s="11">
        <f t="shared" si="1"/>
        <v>8.4283049950653506E-3</v>
      </c>
      <c r="G12" s="21">
        <v>310</v>
      </c>
      <c r="H12" s="11">
        <f t="shared" si="2"/>
        <v>2.9082530592945894E-4</v>
      </c>
    </row>
    <row r="13" spans="1:8" x14ac:dyDescent="0.45">
      <c r="A13" s="12" t="s">
        <v>72</v>
      </c>
      <c r="B13" s="20">
        <v>1324589</v>
      </c>
      <c r="C13" s="21">
        <v>783963</v>
      </c>
      <c r="D13" s="11">
        <f t="shared" si="0"/>
        <v>0.59185377502002512</v>
      </c>
      <c r="E13" s="21">
        <v>13171</v>
      </c>
      <c r="F13" s="11">
        <f t="shared" si="1"/>
        <v>9.9434617077448183E-3</v>
      </c>
      <c r="G13" s="21">
        <v>1101</v>
      </c>
      <c r="H13" s="11">
        <f t="shared" si="2"/>
        <v>8.3120122543672034E-4</v>
      </c>
    </row>
    <row r="14" spans="1:8" x14ac:dyDescent="0.45">
      <c r="A14" s="12" t="s">
        <v>73</v>
      </c>
      <c r="B14" s="20">
        <v>974726</v>
      </c>
      <c r="C14" s="21">
        <v>599944</v>
      </c>
      <c r="D14" s="11">
        <f t="shared" si="0"/>
        <v>0.61550015081161269</v>
      </c>
      <c r="E14" s="21">
        <v>6715</v>
      </c>
      <c r="F14" s="11">
        <f t="shared" si="1"/>
        <v>6.8891155052804584E-3</v>
      </c>
      <c r="G14" s="21">
        <v>533</v>
      </c>
      <c r="H14" s="11">
        <f t="shared" si="2"/>
        <v>5.4682033720245481E-4</v>
      </c>
    </row>
    <row r="15" spans="1:8" x14ac:dyDescent="0.45">
      <c r="A15" s="12" t="s">
        <v>74</v>
      </c>
      <c r="B15" s="20">
        <v>3759920</v>
      </c>
      <c r="C15" s="21">
        <v>2264597</v>
      </c>
      <c r="D15" s="11">
        <f t="shared" si="0"/>
        <v>0.60229925104789461</v>
      </c>
      <c r="E15" s="21">
        <v>26303</v>
      </c>
      <c r="F15" s="11">
        <f t="shared" si="1"/>
        <v>6.9956275665439688E-3</v>
      </c>
      <c r="G15" s="21">
        <v>2050</v>
      </c>
      <c r="H15" s="11">
        <f t="shared" si="2"/>
        <v>5.4522436647588249E-4</v>
      </c>
    </row>
    <row r="16" spans="1:8" x14ac:dyDescent="0.45">
      <c r="A16" s="12" t="s">
        <v>75</v>
      </c>
      <c r="B16" s="20">
        <v>1521562.0000000002</v>
      </c>
      <c r="C16" s="21">
        <v>873842</v>
      </c>
      <c r="D16" s="11">
        <f t="shared" si="0"/>
        <v>0.5743058777756016</v>
      </c>
      <c r="E16" s="21">
        <v>8432</v>
      </c>
      <c r="F16" s="11">
        <f t="shared" si="1"/>
        <v>5.5416736222381989E-3</v>
      </c>
      <c r="G16" s="21">
        <v>952</v>
      </c>
      <c r="H16" s="11">
        <f t="shared" si="2"/>
        <v>6.25672828317216E-4</v>
      </c>
    </row>
    <row r="17" spans="1:8" x14ac:dyDescent="0.45">
      <c r="A17" s="12" t="s">
        <v>76</v>
      </c>
      <c r="B17" s="20">
        <v>718601</v>
      </c>
      <c r="C17" s="21">
        <v>437342</v>
      </c>
      <c r="D17" s="11">
        <f t="shared" si="0"/>
        <v>0.60860199192597841</v>
      </c>
      <c r="E17" s="21">
        <v>4017</v>
      </c>
      <c r="F17" s="11">
        <f t="shared" si="1"/>
        <v>5.5900284024096823E-3</v>
      </c>
      <c r="G17" s="21">
        <v>135</v>
      </c>
      <c r="H17" s="11">
        <f t="shared" si="2"/>
        <v>1.8786503219450014E-4</v>
      </c>
    </row>
    <row r="18" spans="1:8" x14ac:dyDescent="0.45">
      <c r="A18" s="12" t="s">
        <v>77</v>
      </c>
      <c r="B18" s="20">
        <v>784774</v>
      </c>
      <c r="C18" s="21">
        <v>513762</v>
      </c>
      <c r="D18" s="11">
        <f t="shared" si="0"/>
        <v>0.65466236139321643</v>
      </c>
      <c r="E18" s="21">
        <v>4943</v>
      </c>
      <c r="F18" s="11">
        <f t="shared" si="1"/>
        <v>6.2986286497768787E-3</v>
      </c>
      <c r="G18" s="21">
        <v>178</v>
      </c>
      <c r="H18" s="11">
        <f t="shared" si="2"/>
        <v>2.2681689250663247E-4</v>
      </c>
    </row>
    <row r="19" spans="1:8" x14ac:dyDescent="0.45">
      <c r="A19" s="12" t="s">
        <v>78</v>
      </c>
      <c r="B19" s="20">
        <v>694295.99999999988</v>
      </c>
      <c r="C19" s="21">
        <v>430852</v>
      </c>
      <c r="D19" s="11">
        <f t="shared" si="0"/>
        <v>0.62055953080530502</v>
      </c>
      <c r="E19" s="21">
        <v>6036</v>
      </c>
      <c r="F19" s="11">
        <f t="shared" si="1"/>
        <v>8.6936983649624957E-3</v>
      </c>
      <c r="G19" s="21">
        <v>600</v>
      </c>
      <c r="H19" s="11">
        <f t="shared" si="2"/>
        <v>8.6418472812748468E-4</v>
      </c>
    </row>
    <row r="20" spans="1:8" x14ac:dyDescent="0.45">
      <c r="A20" s="12" t="s">
        <v>79</v>
      </c>
      <c r="B20" s="20">
        <v>799966</v>
      </c>
      <c r="C20" s="21">
        <v>494152</v>
      </c>
      <c r="D20" s="11">
        <f t="shared" si="0"/>
        <v>0.61771625294074994</v>
      </c>
      <c r="E20" s="21">
        <v>3347</v>
      </c>
      <c r="F20" s="11">
        <f t="shared" si="1"/>
        <v>4.1839278169322194E-3</v>
      </c>
      <c r="G20" s="21">
        <v>118</v>
      </c>
      <c r="H20" s="11">
        <f t="shared" si="2"/>
        <v>1.475062690164332E-4</v>
      </c>
    </row>
    <row r="21" spans="1:8" x14ac:dyDescent="0.45">
      <c r="A21" s="12" t="s">
        <v>80</v>
      </c>
      <c r="B21" s="20">
        <v>2300944</v>
      </c>
      <c r="C21" s="21">
        <v>1286502</v>
      </c>
      <c r="D21" s="11">
        <f t="shared" si="0"/>
        <v>0.5591192136792551</v>
      </c>
      <c r="E21" s="21">
        <v>13787</v>
      </c>
      <c r="F21" s="11">
        <f t="shared" si="1"/>
        <v>5.9918885466139112E-3</v>
      </c>
      <c r="G21" s="21">
        <v>1573</v>
      </c>
      <c r="H21" s="11">
        <f t="shared" si="2"/>
        <v>6.8363245693941273E-4</v>
      </c>
    </row>
    <row r="22" spans="1:8" x14ac:dyDescent="0.45">
      <c r="A22" s="12" t="s">
        <v>81</v>
      </c>
      <c r="B22" s="20">
        <v>1400720</v>
      </c>
      <c r="C22" s="21">
        <v>773496</v>
      </c>
      <c r="D22" s="11">
        <f t="shared" si="0"/>
        <v>0.55221314752413042</v>
      </c>
      <c r="E22" s="21">
        <v>7639</v>
      </c>
      <c r="F22" s="11">
        <f t="shared" si="1"/>
        <v>5.4536238505911248E-3</v>
      </c>
      <c r="G22" s="21">
        <v>575</v>
      </c>
      <c r="H22" s="11">
        <f t="shared" si="2"/>
        <v>4.1050316979838938E-4</v>
      </c>
    </row>
    <row r="23" spans="1:8" x14ac:dyDescent="0.45">
      <c r="A23" s="12" t="s">
        <v>82</v>
      </c>
      <c r="B23" s="20">
        <v>2739963</v>
      </c>
      <c r="C23" s="21">
        <v>1373072</v>
      </c>
      <c r="D23" s="11">
        <f t="shared" si="0"/>
        <v>0.50112793493926744</v>
      </c>
      <c r="E23" s="21">
        <v>20050</v>
      </c>
      <c r="F23" s="11">
        <f t="shared" si="1"/>
        <v>7.3176170627121603E-3</v>
      </c>
      <c r="G23" s="21">
        <v>1838</v>
      </c>
      <c r="H23" s="11">
        <f t="shared" si="2"/>
        <v>6.7081197811795273E-4</v>
      </c>
    </row>
    <row r="24" spans="1:8" x14ac:dyDescent="0.45">
      <c r="A24" s="12" t="s">
        <v>83</v>
      </c>
      <c r="B24" s="20">
        <v>831479.00000000012</v>
      </c>
      <c r="C24" s="21">
        <v>459794</v>
      </c>
      <c r="D24" s="11">
        <f t="shared" si="0"/>
        <v>0.55298329843567895</v>
      </c>
      <c r="E24" s="21">
        <v>4149</v>
      </c>
      <c r="F24" s="11">
        <f t="shared" si="1"/>
        <v>4.9899035333423932E-3</v>
      </c>
      <c r="G24" s="21">
        <v>583</v>
      </c>
      <c r="H24" s="11">
        <f t="shared" si="2"/>
        <v>7.0116022172538321E-4</v>
      </c>
    </row>
    <row r="25" spans="1:8" x14ac:dyDescent="0.45">
      <c r="A25" s="12" t="s">
        <v>84</v>
      </c>
      <c r="B25" s="20">
        <v>1526835</v>
      </c>
      <c r="C25" s="21">
        <v>840506</v>
      </c>
      <c r="D25" s="11">
        <f t="shared" si="0"/>
        <v>0.55048908362724203</v>
      </c>
      <c r="E25" s="21">
        <v>10730</v>
      </c>
      <c r="F25" s="11">
        <f t="shared" si="1"/>
        <v>7.0276094011468169E-3</v>
      </c>
      <c r="G25" s="21">
        <v>1113</v>
      </c>
      <c r="H25" s="11">
        <f t="shared" si="2"/>
        <v>7.2895892483470712E-4</v>
      </c>
    </row>
    <row r="26" spans="1:8" x14ac:dyDescent="0.45">
      <c r="A26" s="12" t="s">
        <v>85</v>
      </c>
      <c r="B26" s="20">
        <v>708155</v>
      </c>
      <c r="C26" s="21">
        <v>395108</v>
      </c>
      <c r="D26" s="11">
        <f t="shared" si="0"/>
        <v>0.55793999901151581</v>
      </c>
      <c r="E26" s="21">
        <v>5499</v>
      </c>
      <c r="F26" s="11">
        <f t="shared" si="1"/>
        <v>7.7652491333112103E-3</v>
      </c>
      <c r="G26" s="21">
        <v>355</v>
      </c>
      <c r="H26" s="11">
        <f t="shared" si="2"/>
        <v>5.0130268091025268E-4</v>
      </c>
    </row>
    <row r="27" spans="1:8" x14ac:dyDescent="0.45">
      <c r="A27" s="12" t="s">
        <v>86</v>
      </c>
      <c r="B27" s="20">
        <v>1194817</v>
      </c>
      <c r="C27" s="21">
        <v>668474</v>
      </c>
      <c r="D27" s="11">
        <f t="shared" si="0"/>
        <v>0.55947814602570933</v>
      </c>
      <c r="E27" s="21">
        <v>6059</v>
      </c>
      <c r="F27" s="11">
        <f t="shared" si="1"/>
        <v>5.0710694608463057E-3</v>
      </c>
      <c r="G27" s="21">
        <v>485</v>
      </c>
      <c r="H27" s="11">
        <f t="shared" si="2"/>
        <v>4.0591990237835582E-4</v>
      </c>
    </row>
    <row r="28" spans="1:8" x14ac:dyDescent="0.45">
      <c r="A28" s="12" t="s">
        <v>87</v>
      </c>
      <c r="B28" s="20">
        <v>944709</v>
      </c>
      <c r="C28" s="21">
        <v>563571</v>
      </c>
      <c r="D28" s="11">
        <f t="shared" si="0"/>
        <v>0.59655512967485225</v>
      </c>
      <c r="E28" s="21">
        <v>5185</v>
      </c>
      <c r="F28" s="11">
        <f t="shared" si="1"/>
        <v>5.4884625847747828E-3</v>
      </c>
      <c r="G28" s="21">
        <v>341</v>
      </c>
      <c r="H28" s="11">
        <f t="shared" si="2"/>
        <v>3.609577129041853E-4</v>
      </c>
    </row>
    <row r="29" spans="1:8" x14ac:dyDescent="0.45">
      <c r="A29" s="12" t="s">
        <v>88</v>
      </c>
      <c r="B29" s="20">
        <v>1562767</v>
      </c>
      <c r="C29" s="21">
        <v>861107</v>
      </c>
      <c r="D29" s="11">
        <f t="shared" si="0"/>
        <v>0.55101432267254169</v>
      </c>
      <c r="E29" s="21">
        <v>6438</v>
      </c>
      <c r="F29" s="11">
        <f t="shared" si="1"/>
        <v>4.1196160400110825E-3</v>
      </c>
      <c r="G29" s="21">
        <v>534</v>
      </c>
      <c r="H29" s="11">
        <f t="shared" si="2"/>
        <v>3.4170161002887824E-4</v>
      </c>
    </row>
    <row r="30" spans="1:8" x14ac:dyDescent="0.45">
      <c r="A30" s="12" t="s">
        <v>89</v>
      </c>
      <c r="B30" s="20">
        <v>732702</v>
      </c>
      <c r="C30" s="21">
        <v>444474</v>
      </c>
      <c r="D30" s="11">
        <f t="shared" si="0"/>
        <v>0.60662315648107967</v>
      </c>
      <c r="E30" s="21">
        <v>2603</v>
      </c>
      <c r="F30" s="11">
        <f t="shared" si="1"/>
        <v>3.5526039235596464E-3</v>
      </c>
      <c r="G30" s="21">
        <v>671</v>
      </c>
      <c r="H30" s="11">
        <f t="shared" si="2"/>
        <v>9.1578841056800717E-4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44728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5557625</v>
      </c>
      <c r="D39" s="11">
        <f>C39/$B39</f>
        <v>0.58056644669882662</v>
      </c>
      <c r="E39" s="21">
        <v>45493</v>
      </c>
      <c r="F39" s="11">
        <f>E39/$B39</f>
        <v>4.7523374390445053E-3</v>
      </c>
      <c r="G39" s="21">
        <v>4844</v>
      </c>
      <c r="H39" s="11">
        <f>G39/$B39</f>
        <v>5.0601900412660381E-4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9" width="13.09765625" customWidth="1"/>
    <col min="21" max="21" width="11.59765625" bestFit="1" customWidth="1"/>
  </cols>
  <sheetData>
    <row r="1" spans="1:21" x14ac:dyDescent="0.45">
      <c r="A1" s="22" t="s">
        <v>94</v>
      </c>
      <c r="B1" s="23"/>
      <c r="C1" s="24"/>
      <c r="D1" s="24"/>
      <c r="E1" s="24"/>
      <c r="F1" s="24"/>
      <c r="J1" s="25"/>
    </row>
    <row r="2" spans="1:21" x14ac:dyDescent="0.45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（6月17日公表時点）</v>
      </c>
    </row>
    <row r="3" spans="1:21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45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45">
      <c r="A7" s="28" t="s">
        <v>13</v>
      </c>
      <c r="B7" s="32">
        <f>C7+E7+G7+P7</f>
        <v>282471860</v>
      </c>
      <c r="C7" s="32">
        <f>SUM(C8:C54)</f>
        <v>103649367</v>
      </c>
      <c r="D7" s="31">
        <f t="shared" ref="D7:D54" si="0">C7/U7</f>
        <v>0.81842430841637881</v>
      </c>
      <c r="E7" s="32">
        <f>SUM(E8:E54)</f>
        <v>102173520</v>
      </c>
      <c r="F7" s="31">
        <f t="shared" ref="F7:F54" si="1">E7/U7</f>
        <v>0.8067708936849276</v>
      </c>
      <c r="G7" s="32">
        <f>SUM(G8:G54)</f>
        <v>76584718</v>
      </c>
      <c r="H7" s="31">
        <f>G7/U7</f>
        <v>0.60471951424858572</v>
      </c>
      <c r="I7" s="32">
        <f t="shared" ref="I7:J7" si="2">SUM(I8:I54)</f>
        <v>1028413</v>
      </c>
      <c r="J7" s="32">
        <f t="shared" si="2"/>
        <v>5259626</v>
      </c>
      <c r="K7" s="32">
        <f t="shared" ref="K7:P7" si="3">SUM(K8:K54)</f>
        <v>23217744</v>
      </c>
      <c r="L7" s="32">
        <f t="shared" si="3"/>
        <v>25419100</v>
      </c>
      <c r="M7" s="32">
        <f t="shared" si="3"/>
        <v>13690715</v>
      </c>
      <c r="N7" s="32">
        <f t="shared" si="3"/>
        <v>6493684</v>
      </c>
      <c r="O7" s="32">
        <f t="shared" si="3"/>
        <v>1475436</v>
      </c>
      <c r="P7" s="63">
        <f t="shared" si="3"/>
        <v>64255</v>
      </c>
      <c r="Q7" s="64">
        <f>P7/U7</f>
        <v>5.0736300142859936E-4</v>
      </c>
      <c r="R7" s="63">
        <f t="shared" ref="R7:S7" si="4">SUM(R8:R54)</f>
        <v>5813</v>
      </c>
      <c r="S7" s="63">
        <f t="shared" si="4"/>
        <v>58442</v>
      </c>
      <c r="U7" s="1">
        <v>126645025</v>
      </c>
    </row>
    <row r="8" spans="1:21" x14ac:dyDescent="0.45">
      <c r="A8" s="33" t="s">
        <v>14</v>
      </c>
      <c r="B8" s="32">
        <f>C8+E8+G8+P8</f>
        <v>11850644</v>
      </c>
      <c r="C8" s="34">
        <f>SUM(一般接種!D7+一般接種!G7+一般接種!J7+一般接種!M7+医療従事者等!C5)</f>
        <v>4316573</v>
      </c>
      <c r="D8" s="30">
        <f t="shared" si="0"/>
        <v>0.82588499643076008</v>
      </c>
      <c r="E8" s="34">
        <f>SUM(一般接種!E7+一般接種!H7+一般接種!K7+一般接種!N7+医療従事者等!D5)</f>
        <v>4248943</v>
      </c>
      <c r="F8" s="31">
        <f t="shared" si="1"/>
        <v>0.81294542554695659</v>
      </c>
      <c r="G8" s="29">
        <f>SUM(I8:O8)</f>
        <v>3283337</v>
      </c>
      <c r="H8" s="31">
        <f t="shared" ref="H8:H54" si="5">G8/U8</f>
        <v>0.62819712918696902</v>
      </c>
      <c r="I8" s="35">
        <v>41985</v>
      </c>
      <c r="J8" s="35">
        <v>229701</v>
      </c>
      <c r="K8" s="35">
        <v>920711</v>
      </c>
      <c r="L8" s="35">
        <v>1073335</v>
      </c>
      <c r="M8" s="35">
        <v>653063</v>
      </c>
      <c r="N8" s="35">
        <v>303507</v>
      </c>
      <c r="O8" s="35">
        <v>61035</v>
      </c>
      <c r="P8" s="35">
        <f>SUM(R8:S8)</f>
        <v>1791</v>
      </c>
      <c r="Q8" s="65">
        <f t="shared" ref="Q8:Q54" si="6">P8/U8</f>
        <v>3.4266999043164364E-4</v>
      </c>
      <c r="R8" s="35">
        <v>126</v>
      </c>
      <c r="S8" s="35">
        <v>1665</v>
      </c>
      <c r="U8" s="1">
        <v>5226603</v>
      </c>
    </row>
    <row r="9" spans="1:21" x14ac:dyDescent="0.45">
      <c r="A9" s="33" t="s">
        <v>15</v>
      </c>
      <c r="B9" s="32">
        <f>C9+E9+G9+P9</f>
        <v>3011683</v>
      </c>
      <c r="C9" s="34">
        <f>SUM(一般接種!D8+一般接種!G8+一般接種!J8+一般接種!M8+医療従事者等!C6)</f>
        <v>1092430</v>
      </c>
      <c r="D9" s="30">
        <f t="shared" si="0"/>
        <v>0.86727293657188897</v>
      </c>
      <c r="E9" s="34">
        <f>SUM(一般接種!E8+一般接種!H8+一般接種!K8+一般接種!N8+医療従事者等!D6)</f>
        <v>1076572</v>
      </c>
      <c r="F9" s="31">
        <f t="shared" si="1"/>
        <v>0.85468337547583983</v>
      </c>
      <c r="G9" s="29">
        <f t="shared" ref="G9:G54" si="7">SUM(I9:O9)</f>
        <v>841789</v>
      </c>
      <c r="H9" s="31">
        <f t="shared" si="5"/>
        <v>0.66829070787502531</v>
      </c>
      <c r="I9" s="35">
        <v>10652</v>
      </c>
      <c r="J9" s="35">
        <v>43808</v>
      </c>
      <c r="K9" s="35">
        <v>227968</v>
      </c>
      <c r="L9" s="35">
        <v>263564</v>
      </c>
      <c r="M9" s="35">
        <v>181205</v>
      </c>
      <c r="N9" s="35">
        <v>91703</v>
      </c>
      <c r="O9" s="35">
        <v>22889</v>
      </c>
      <c r="P9" s="35">
        <f t="shared" ref="P9:P54" si="8">SUM(R9:S9)</f>
        <v>892</v>
      </c>
      <c r="Q9" s="65">
        <f t="shared" si="6"/>
        <v>7.0815288798561471E-4</v>
      </c>
      <c r="R9" s="35">
        <v>67</v>
      </c>
      <c r="S9" s="35">
        <v>825</v>
      </c>
      <c r="U9" s="1">
        <v>1259615</v>
      </c>
    </row>
    <row r="10" spans="1:21" x14ac:dyDescent="0.45">
      <c r="A10" s="33" t="s">
        <v>16</v>
      </c>
      <c r="B10" s="32">
        <f t="shared" ref="B10:B54" si="9">C10+E10+G10+P10</f>
        <v>2926918</v>
      </c>
      <c r="C10" s="34">
        <f>SUM(一般接種!D9+一般接種!G9+一般接種!J9+一般接種!M9+医療従事者等!C7)</f>
        <v>1058324</v>
      </c>
      <c r="D10" s="30">
        <f t="shared" si="0"/>
        <v>0.8668938904329293</v>
      </c>
      <c r="E10" s="34">
        <f>SUM(一般接種!E9+一般接種!H9+一般接種!K9+一般接種!N9+医療従事者等!D7)</f>
        <v>1040398</v>
      </c>
      <c r="F10" s="31">
        <f t="shared" si="1"/>
        <v>0.85221035317978122</v>
      </c>
      <c r="G10" s="29">
        <f t="shared" si="7"/>
        <v>827930</v>
      </c>
      <c r="H10" s="31">
        <f t="shared" si="5"/>
        <v>0.67817365826168086</v>
      </c>
      <c r="I10" s="35">
        <v>10313</v>
      </c>
      <c r="J10" s="35">
        <v>47577</v>
      </c>
      <c r="K10" s="35">
        <v>220750</v>
      </c>
      <c r="L10" s="35">
        <v>256440</v>
      </c>
      <c r="M10" s="35">
        <v>168293</v>
      </c>
      <c r="N10" s="35">
        <v>104843</v>
      </c>
      <c r="O10" s="35">
        <v>19714</v>
      </c>
      <c r="P10" s="35">
        <f t="shared" si="8"/>
        <v>266</v>
      </c>
      <c r="Q10" s="65">
        <f t="shared" si="6"/>
        <v>2.1788580326550204E-4</v>
      </c>
      <c r="R10" s="35">
        <v>6</v>
      </c>
      <c r="S10" s="35">
        <v>260</v>
      </c>
      <c r="U10" s="1">
        <v>1220823</v>
      </c>
    </row>
    <row r="11" spans="1:21" x14ac:dyDescent="0.45">
      <c r="A11" s="33" t="s">
        <v>17</v>
      </c>
      <c r="B11" s="32">
        <f t="shared" si="9"/>
        <v>5275610</v>
      </c>
      <c r="C11" s="34">
        <f>SUM(一般接種!D10+一般接種!G10+一般接種!J10+一般接種!M10+医療従事者等!C8)</f>
        <v>1932436</v>
      </c>
      <c r="D11" s="30">
        <f t="shared" si="0"/>
        <v>0.84682090930324383</v>
      </c>
      <c r="E11" s="34">
        <f>SUM(一般接種!E10+一般接種!H10+一般接種!K10+一般接種!N10+医療従事者等!D8)</f>
        <v>1895794</v>
      </c>
      <c r="F11" s="31">
        <f t="shared" si="1"/>
        <v>0.83076386433063443</v>
      </c>
      <c r="G11" s="29">
        <f t="shared" si="7"/>
        <v>1446795</v>
      </c>
      <c r="H11" s="31">
        <f t="shared" si="5"/>
        <v>0.63400612360532849</v>
      </c>
      <c r="I11" s="35">
        <v>18706</v>
      </c>
      <c r="J11" s="35">
        <v>124756</v>
      </c>
      <c r="K11" s="35">
        <v>459302</v>
      </c>
      <c r="L11" s="35">
        <v>393136</v>
      </c>
      <c r="M11" s="35">
        <v>268915</v>
      </c>
      <c r="N11" s="35">
        <v>149519</v>
      </c>
      <c r="O11" s="35">
        <v>32461</v>
      </c>
      <c r="P11" s="35">
        <f t="shared" si="8"/>
        <v>585</v>
      </c>
      <c r="Q11" s="65">
        <f t="shared" si="6"/>
        <v>2.5635531109045661E-4</v>
      </c>
      <c r="R11" s="35">
        <v>14</v>
      </c>
      <c r="S11" s="35">
        <v>571</v>
      </c>
      <c r="U11" s="1">
        <v>2281989</v>
      </c>
    </row>
    <row r="12" spans="1:21" x14ac:dyDescent="0.45">
      <c r="A12" s="33" t="s">
        <v>18</v>
      </c>
      <c r="B12" s="32">
        <f t="shared" si="9"/>
        <v>2383154</v>
      </c>
      <c r="C12" s="34">
        <f>SUM(一般接種!D11+一般接種!G11+一般接種!J11+一般接種!M11+医療従事者等!C9)</f>
        <v>854750</v>
      </c>
      <c r="D12" s="30">
        <f t="shared" si="0"/>
        <v>0.88001704952599025</v>
      </c>
      <c r="E12" s="34">
        <f>SUM(一般接種!E11+一般接種!H11+一般接種!K11+一般接種!N11+医療従事者等!D9)</f>
        <v>842233</v>
      </c>
      <c r="F12" s="31">
        <f t="shared" si="1"/>
        <v>0.86713003764074092</v>
      </c>
      <c r="G12" s="29">
        <f t="shared" si="7"/>
        <v>686037</v>
      </c>
      <c r="H12" s="31">
        <f t="shared" si="5"/>
        <v>0.70631676701452095</v>
      </c>
      <c r="I12" s="35">
        <v>4872</v>
      </c>
      <c r="J12" s="35">
        <v>29613</v>
      </c>
      <c r="K12" s="35">
        <v>127308</v>
      </c>
      <c r="L12" s="35">
        <v>229103</v>
      </c>
      <c r="M12" s="35">
        <v>188956</v>
      </c>
      <c r="N12" s="35">
        <v>89637</v>
      </c>
      <c r="O12" s="35">
        <v>16548</v>
      </c>
      <c r="P12" s="35">
        <f t="shared" si="8"/>
        <v>134</v>
      </c>
      <c r="Q12" s="65">
        <f t="shared" si="6"/>
        <v>1.3796114025911986E-4</v>
      </c>
      <c r="R12" s="35">
        <v>3</v>
      </c>
      <c r="S12" s="35">
        <v>131</v>
      </c>
      <c r="U12" s="1">
        <v>971288</v>
      </c>
    </row>
    <row r="13" spans="1:21" x14ac:dyDescent="0.45">
      <c r="A13" s="33" t="s">
        <v>19</v>
      </c>
      <c r="B13" s="32">
        <f t="shared" si="9"/>
        <v>2595076</v>
      </c>
      <c r="C13" s="34">
        <f>SUM(一般接種!D12+一般接種!G12+一般接種!J12+一般接種!M12+医療従事者等!C10)</f>
        <v>932801</v>
      </c>
      <c r="D13" s="30">
        <f t="shared" si="0"/>
        <v>0.8721336397515993</v>
      </c>
      <c r="E13" s="34">
        <f>SUM(一般接種!E12+一般接種!H12+一般接種!K12+一般接種!N12+医療従事者等!D10)</f>
        <v>922468</v>
      </c>
      <c r="F13" s="31">
        <f t="shared" si="1"/>
        <v>0.86247267573081321</v>
      </c>
      <c r="G13" s="29">
        <f t="shared" si="7"/>
        <v>739522</v>
      </c>
      <c r="H13" s="31">
        <f t="shared" si="5"/>
        <v>0.69142508802668756</v>
      </c>
      <c r="I13" s="35">
        <v>9642</v>
      </c>
      <c r="J13" s="35">
        <v>34666</v>
      </c>
      <c r="K13" s="35">
        <v>192656</v>
      </c>
      <c r="L13" s="35">
        <v>270639</v>
      </c>
      <c r="M13" s="35">
        <v>142232</v>
      </c>
      <c r="N13" s="35">
        <v>75290</v>
      </c>
      <c r="O13" s="35">
        <v>14397</v>
      </c>
      <c r="P13" s="35">
        <f t="shared" si="8"/>
        <v>285</v>
      </c>
      <c r="Q13" s="65">
        <f t="shared" si="6"/>
        <v>2.6646421619317068E-4</v>
      </c>
      <c r="R13" s="35">
        <v>2</v>
      </c>
      <c r="S13" s="35">
        <v>283</v>
      </c>
      <c r="U13" s="1">
        <v>1069562</v>
      </c>
    </row>
    <row r="14" spans="1:21" x14ac:dyDescent="0.45">
      <c r="A14" s="33" t="s">
        <v>20</v>
      </c>
      <c r="B14" s="32">
        <f t="shared" si="9"/>
        <v>4414799</v>
      </c>
      <c r="C14" s="34">
        <f>SUM(一般接種!D13+一般接種!G13+一般接種!J13+一般接種!M13+医療従事者等!C11)</f>
        <v>1593945</v>
      </c>
      <c r="D14" s="30">
        <f t="shared" si="0"/>
        <v>0.85601208124984229</v>
      </c>
      <c r="E14" s="34">
        <f>SUM(一般接種!E13+一般接種!H13+一般接種!K13+一般接種!N13+医療従事者等!D11)</f>
        <v>1571403</v>
      </c>
      <c r="F14" s="31">
        <f t="shared" si="1"/>
        <v>0.84390612757168271</v>
      </c>
      <c r="G14" s="29">
        <f t="shared" si="7"/>
        <v>1248218</v>
      </c>
      <c r="H14" s="31">
        <f t="shared" si="5"/>
        <v>0.67034288387210073</v>
      </c>
      <c r="I14" s="35">
        <v>19029</v>
      </c>
      <c r="J14" s="35">
        <v>74844</v>
      </c>
      <c r="K14" s="35">
        <v>345365</v>
      </c>
      <c r="L14" s="35">
        <v>418520</v>
      </c>
      <c r="M14" s="35">
        <v>236297</v>
      </c>
      <c r="N14" s="35">
        <v>127750</v>
      </c>
      <c r="O14" s="35">
        <v>26413</v>
      </c>
      <c r="P14" s="35">
        <f t="shared" si="8"/>
        <v>1233</v>
      </c>
      <c r="Q14" s="65">
        <f t="shared" si="6"/>
        <v>6.6217021050353399E-4</v>
      </c>
      <c r="R14" s="35">
        <v>119</v>
      </c>
      <c r="S14" s="35">
        <v>1114</v>
      </c>
      <c r="U14" s="1">
        <v>1862059</v>
      </c>
    </row>
    <row r="15" spans="1:21" x14ac:dyDescent="0.45">
      <c r="A15" s="33" t="s">
        <v>21</v>
      </c>
      <c r="B15" s="32">
        <f t="shared" si="9"/>
        <v>6783904</v>
      </c>
      <c r="C15" s="34">
        <f>SUM(一般接種!D14+一般接種!G14+一般接種!J14+一般接種!M14+医療従事者等!C12)</f>
        <v>2471837</v>
      </c>
      <c r="D15" s="30">
        <f t="shared" si="0"/>
        <v>0.85010773212274415</v>
      </c>
      <c r="E15" s="34">
        <f>SUM(一般接種!E14+一般接種!H14+一般接種!K14+一般接種!N14+医療従事者等!D12)</f>
        <v>2435456</v>
      </c>
      <c r="F15" s="31">
        <f t="shared" si="1"/>
        <v>0.83759567351922071</v>
      </c>
      <c r="G15" s="29">
        <f t="shared" si="7"/>
        <v>1874743</v>
      </c>
      <c r="H15" s="31">
        <f t="shared" si="5"/>
        <v>0.64475672143551122</v>
      </c>
      <c r="I15" s="35">
        <v>21218</v>
      </c>
      <c r="J15" s="35">
        <v>141532</v>
      </c>
      <c r="K15" s="35">
        <v>553816</v>
      </c>
      <c r="L15" s="35">
        <v>592164</v>
      </c>
      <c r="M15" s="35">
        <v>346162</v>
      </c>
      <c r="N15" s="35">
        <v>180301</v>
      </c>
      <c r="O15" s="35">
        <v>39550</v>
      </c>
      <c r="P15" s="35">
        <f t="shared" si="8"/>
        <v>1868</v>
      </c>
      <c r="Q15" s="65">
        <f t="shared" si="6"/>
        <v>6.4243768646771041E-4</v>
      </c>
      <c r="R15" s="35">
        <v>83</v>
      </c>
      <c r="S15" s="35">
        <v>1785</v>
      </c>
      <c r="U15" s="1">
        <v>2907675</v>
      </c>
    </row>
    <row r="16" spans="1:21" x14ac:dyDescent="0.45">
      <c r="A16" s="36" t="s">
        <v>22</v>
      </c>
      <c r="B16" s="32">
        <f t="shared" si="9"/>
        <v>4479120</v>
      </c>
      <c r="C16" s="34">
        <f>SUM(一般接種!D15+一般接種!G15+一般接種!J15+一般接種!M15+医療従事者等!C13)</f>
        <v>1630244</v>
      </c>
      <c r="D16" s="30">
        <f t="shared" si="0"/>
        <v>0.83371339177999804</v>
      </c>
      <c r="E16" s="34">
        <f>SUM(一般接種!E15+一般接種!H15+一般接種!K15+一般接種!N15+医療従事者等!D13)</f>
        <v>1608145</v>
      </c>
      <c r="F16" s="31">
        <f t="shared" si="1"/>
        <v>0.82241187357478085</v>
      </c>
      <c r="G16" s="29">
        <f t="shared" si="7"/>
        <v>1239684</v>
      </c>
      <c r="H16" s="31">
        <f t="shared" si="5"/>
        <v>0.63397942416926245</v>
      </c>
      <c r="I16" s="35">
        <v>14812</v>
      </c>
      <c r="J16" s="35">
        <v>72172</v>
      </c>
      <c r="K16" s="35">
        <v>366854</v>
      </c>
      <c r="L16" s="35">
        <v>347538</v>
      </c>
      <c r="M16" s="35">
        <v>253421</v>
      </c>
      <c r="N16" s="35">
        <v>146847</v>
      </c>
      <c r="O16" s="35">
        <v>38040</v>
      </c>
      <c r="P16" s="35">
        <f t="shared" si="8"/>
        <v>1047</v>
      </c>
      <c r="Q16" s="65">
        <f t="shared" si="6"/>
        <v>5.3544004528994311E-4</v>
      </c>
      <c r="R16" s="35">
        <v>113</v>
      </c>
      <c r="S16" s="35">
        <v>934</v>
      </c>
      <c r="U16" s="1">
        <v>1955401</v>
      </c>
    </row>
    <row r="17" spans="1:21" x14ac:dyDescent="0.45">
      <c r="A17" s="33" t="s">
        <v>23</v>
      </c>
      <c r="B17" s="32">
        <f t="shared" si="9"/>
        <v>4442546</v>
      </c>
      <c r="C17" s="34">
        <f>SUM(一般接種!D16+一般接種!G16+一般接種!J16+一般接種!M16+医療従事者等!C14)</f>
        <v>1611964</v>
      </c>
      <c r="D17" s="30">
        <f t="shared" si="0"/>
        <v>0.8232282195862215</v>
      </c>
      <c r="E17" s="34">
        <f>SUM(一般接種!E16+一般接種!H16+一般接種!K16+一般接種!N16+医療従事者等!D14)</f>
        <v>1586413</v>
      </c>
      <c r="F17" s="31">
        <f t="shared" si="1"/>
        <v>0.81017935234188632</v>
      </c>
      <c r="G17" s="29">
        <f t="shared" si="7"/>
        <v>1243396</v>
      </c>
      <c r="H17" s="31">
        <f t="shared" si="5"/>
        <v>0.63500095245342303</v>
      </c>
      <c r="I17" s="35">
        <v>16261</v>
      </c>
      <c r="J17" s="35">
        <v>71909</v>
      </c>
      <c r="K17" s="35">
        <v>402190</v>
      </c>
      <c r="L17" s="35">
        <v>435404</v>
      </c>
      <c r="M17" s="35">
        <v>217342</v>
      </c>
      <c r="N17" s="35">
        <v>78246</v>
      </c>
      <c r="O17" s="35">
        <v>22044</v>
      </c>
      <c r="P17" s="35">
        <f t="shared" si="8"/>
        <v>773</v>
      </c>
      <c r="Q17" s="65">
        <f t="shared" si="6"/>
        <v>3.9477023912453952E-4</v>
      </c>
      <c r="R17" s="35">
        <v>51</v>
      </c>
      <c r="S17" s="35">
        <v>722</v>
      </c>
      <c r="U17" s="1">
        <v>1958101</v>
      </c>
    </row>
    <row r="18" spans="1:21" x14ac:dyDescent="0.45">
      <c r="A18" s="33" t="s">
        <v>24</v>
      </c>
      <c r="B18" s="32">
        <f t="shared" si="9"/>
        <v>16630312</v>
      </c>
      <c r="C18" s="34">
        <f>SUM(一般接種!D17+一般接種!G17+一般接種!J17+一般接種!M17+医療従事者等!C15)</f>
        <v>6124167</v>
      </c>
      <c r="D18" s="30">
        <f t="shared" si="0"/>
        <v>0.82828421492117921</v>
      </c>
      <c r="E18" s="34">
        <f>SUM(一般接種!E17+一般接種!H17+一般接種!K17+一般接種!N17+医療従事者等!D15)</f>
        <v>6033626</v>
      </c>
      <c r="F18" s="31">
        <f t="shared" si="1"/>
        <v>0.81603868322630901</v>
      </c>
      <c r="G18" s="29">
        <f t="shared" si="7"/>
        <v>4469439</v>
      </c>
      <c r="H18" s="31">
        <f t="shared" si="5"/>
        <v>0.60448478515577719</v>
      </c>
      <c r="I18" s="35">
        <v>49313</v>
      </c>
      <c r="J18" s="35">
        <v>269304</v>
      </c>
      <c r="K18" s="35">
        <v>1313681</v>
      </c>
      <c r="L18" s="35">
        <v>1414113</v>
      </c>
      <c r="M18" s="35">
        <v>835448</v>
      </c>
      <c r="N18" s="35">
        <v>473716</v>
      </c>
      <c r="O18" s="35">
        <v>113864</v>
      </c>
      <c r="P18" s="35">
        <f t="shared" si="8"/>
        <v>3080</v>
      </c>
      <c r="Q18" s="65">
        <f t="shared" si="6"/>
        <v>4.1656528666792267E-4</v>
      </c>
      <c r="R18" s="35">
        <v>208</v>
      </c>
      <c r="S18" s="35">
        <v>2872</v>
      </c>
      <c r="U18" s="1">
        <v>7393799</v>
      </c>
    </row>
    <row r="19" spans="1:21" x14ac:dyDescent="0.45">
      <c r="A19" s="33" t="s">
        <v>25</v>
      </c>
      <c r="B19" s="32">
        <f t="shared" si="9"/>
        <v>14292492</v>
      </c>
      <c r="C19" s="34">
        <f>SUM(一般接種!D18+一般接種!G18+一般接種!J18+一般接種!M18+医療従事者等!C16)</f>
        <v>5226359</v>
      </c>
      <c r="D19" s="30">
        <f t="shared" si="0"/>
        <v>0.82657730038722788</v>
      </c>
      <c r="E19" s="34">
        <f>SUM(一般接種!E18+一般接種!H18+一般接種!K18+一般接種!N18+医療従事者等!D16)</f>
        <v>5158633</v>
      </c>
      <c r="F19" s="31">
        <f t="shared" si="1"/>
        <v>0.81586606255491945</v>
      </c>
      <c r="G19" s="29">
        <f t="shared" si="7"/>
        <v>3903962</v>
      </c>
      <c r="H19" s="31">
        <f t="shared" si="5"/>
        <v>0.61743297212731141</v>
      </c>
      <c r="I19" s="35">
        <v>43000</v>
      </c>
      <c r="J19" s="35">
        <v>212949</v>
      </c>
      <c r="K19" s="35">
        <v>1086848</v>
      </c>
      <c r="L19" s="35">
        <v>1320657</v>
      </c>
      <c r="M19" s="35">
        <v>753326</v>
      </c>
      <c r="N19" s="35">
        <v>392873</v>
      </c>
      <c r="O19" s="35">
        <v>94309</v>
      </c>
      <c r="P19" s="35">
        <f t="shared" si="8"/>
        <v>3538</v>
      </c>
      <c r="Q19" s="65">
        <f t="shared" si="6"/>
        <v>5.595540774696136E-4</v>
      </c>
      <c r="R19" s="35">
        <v>200</v>
      </c>
      <c r="S19" s="35">
        <v>3338</v>
      </c>
      <c r="U19" s="1">
        <v>6322892</v>
      </c>
    </row>
    <row r="20" spans="1:21" x14ac:dyDescent="0.45">
      <c r="A20" s="33" t="s">
        <v>26</v>
      </c>
      <c r="B20" s="32">
        <f t="shared" si="9"/>
        <v>30603052</v>
      </c>
      <c r="C20" s="34">
        <f>SUM(一般接種!D19+一般接種!G19+一般接種!J19+一般接種!M19+医療従事者等!C17)</f>
        <v>11289025</v>
      </c>
      <c r="D20" s="30">
        <f t="shared" si="0"/>
        <v>0.81548484472195959</v>
      </c>
      <c r="E20" s="34">
        <f>SUM(一般接種!E19+一般接種!H19+一般接種!K19+一般接種!N19+医療従事者等!D17)</f>
        <v>11140778</v>
      </c>
      <c r="F20" s="31">
        <f t="shared" si="1"/>
        <v>0.80477593214753473</v>
      </c>
      <c r="G20" s="29">
        <f t="shared" si="7"/>
        <v>8162663</v>
      </c>
      <c r="H20" s="31">
        <f t="shared" si="5"/>
        <v>0.5896459587141214</v>
      </c>
      <c r="I20" s="35">
        <v>102922</v>
      </c>
      <c r="J20" s="35">
        <v>607790</v>
      </c>
      <c r="K20" s="35">
        <v>2633265</v>
      </c>
      <c r="L20" s="35">
        <v>2930696</v>
      </c>
      <c r="M20" s="35">
        <v>1262636</v>
      </c>
      <c r="N20" s="35">
        <v>507920</v>
      </c>
      <c r="O20" s="35">
        <v>117434</v>
      </c>
      <c r="P20" s="35">
        <f t="shared" si="8"/>
        <v>10586</v>
      </c>
      <c r="Q20" s="65">
        <f t="shared" si="6"/>
        <v>7.6470045608249284E-4</v>
      </c>
      <c r="R20" s="35">
        <v>1231</v>
      </c>
      <c r="S20" s="35">
        <v>9355</v>
      </c>
      <c r="U20" s="1">
        <v>13843329</v>
      </c>
    </row>
    <row r="21" spans="1:21" x14ac:dyDescent="0.45">
      <c r="A21" s="33" t="s">
        <v>27</v>
      </c>
      <c r="B21" s="32">
        <f t="shared" si="9"/>
        <v>20645021</v>
      </c>
      <c r="C21" s="34">
        <f>SUM(一般接種!D20+一般接種!G20+一般接種!J20+一般接種!M20+医療従事者等!C18)</f>
        <v>7600765</v>
      </c>
      <c r="D21" s="30">
        <f t="shared" si="0"/>
        <v>0.82435956420062628</v>
      </c>
      <c r="E21" s="34">
        <f>SUM(一般接種!E20+一般接種!H20+一般接種!K20+一般接種!N20+医療従事者等!D18)</f>
        <v>7507531</v>
      </c>
      <c r="F21" s="31">
        <f t="shared" si="1"/>
        <v>0.81424764262316918</v>
      </c>
      <c r="G21" s="29">
        <f t="shared" si="7"/>
        <v>5532310</v>
      </c>
      <c r="H21" s="31">
        <f t="shared" si="5"/>
        <v>0.6000202164680486</v>
      </c>
      <c r="I21" s="35">
        <v>50346</v>
      </c>
      <c r="J21" s="35">
        <v>301744</v>
      </c>
      <c r="K21" s="35">
        <v>1451569</v>
      </c>
      <c r="L21" s="35">
        <v>2049287</v>
      </c>
      <c r="M21" s="35">
        <v>1096685</v>
      </c>
      <c r="N21" s="35">
        <v>473703</v>
      </c>
      <c r="O21" s="35">
        <v>108976</v>
      </c>
      <c r="P21" s="35">
        <f t="shared" si="8"/>
        <v>4415</v>
      </c>
      <c r="Q21" s="65">
        <f t="shared" si="6"/>
        <v>4.788396267935879E-4</v>
      </c>
      <c r="R21" s="35">
        <v>533</v>
      </c>
      <c r="S21" s="35">
        <v>3882</v>
      </c>
      <c r="U21" s="1">
        <v>9220206</v>
      </c>
    </row>
    <row r="22" spans="1:21" x14ac:dyDescent="0.45">
      <c r="A22" s="33" t="s">
        <v>28</v>
      </c>
      <c r="B22" s="32">
        <f t="shared" si="9"/>
        <v>5293845</v>
      </c>
      <c r="C22" s="34">
        <f>SUM(一般接種!D21+一般接種!G21+一般接種!J21+一般接種!M21+医療従事者等!C19)</f>
        <v>1899784</v>
      </c>
      <c r="D22" s="30">
        <f t="shared" si="0"/>
        <v>0.85839793888776939</v>
      </c>
      <c r="E22" s="34">
        <f>SUM(一般接種!E21+一般接種!H21+一般接種!K21+一般接種!N21+医療従事者等!D19)</f>
        <v>1865134</v>
      </c>
      <c r="F22" s="31">
        <f t="shared" si="1"/>
        <v>0.84274169134464805</v>
      </c>
      <c r="G22" s="29">
        <f t="shared" si="7"/>
        <v>1528612</v>
      </c>
      <c r="H22" s="31">
        <f t="shared" si="5"/>
        <v>0.6906876729981466</v>
      </c>
      <c r="I22" s="35">
        <v>16811</v>
      </c>
      <c r="J22" s="35">
        <v>64985</v>
      </c>
      <c r="K22" s="35">
        <v>343992</v>
      </c>
      <c r="L22" s="35">
        <v>567609</v>
      </c>
      <c r="M22" s="35">
        <v>356146</v>
      </c>
      <c r="N22" s="35">
        <v>149379</v>
      </c>
      <c r="O22" s="35">
        <v>29690</v>
      </c>
      <c r="P22" s="35">
        <f t="shared" si="8"/>
        <v>315</v>
      </c>
      <c r="Q22" s="65">
        <f t="shared" si="6"/>
        <v>1.423295231192848E-4</v>
      </c>
      <c r="R22" s="35">
        <v>8</v>
      </c>
      <c r="S22" s="35">
        <v>307</v>
      </c>
      <c r="U22" s="1">
        <v>2213174</v>
      </c>
    </row>
    <row r="23" spans="1:21" x14ac:dyDescent="0.45">
      <c r="A23" s="33" t="s">
        <v>29</v>
      </c>
      <c r="B23" s="32">
        <f t="shared" si="9"/>
        <v>2466259</v>
      </c>
      <c r="C23" s="34">
        <f>SUM(一般接種!D22+一般接種!G22+一般接種!J22+一般接種!M22+医療従事者等!C20)</f>
        <v>896577</v>
      </c>
      <c r="D23" s="30">
        <f t="shared" si="0"/>
        <v>0.85577861052197535</v>
      </c>
      <c r="E23" s="34">
        <f>SUM(一般接種!E22+一般接種!H22+一般接種!K22+一般接種!N22+医療従事者等!D20)</f>
        <v>888090</v>
      </c>
      <c r="F23" s="31">
        <f t="shared" si="1"/>
        <v>0.84767780817315308</v>
      </c>
      <c r="G23" s="29">
        <f t="shared" si="7"/>
        <v>681287</v>
      </c>
      <c r="H23" s="31">
        <f t="shared" si="5"/>
        <v>0.65028529867115148</v>
      </c>
      <c r="I23" s="35">
        <v>10201</v>
      </c>
      <c r="J23" s="35">
        <v>39126</v>
      </c>
      <c r="K23" s="35">
        <v>212783</v>
      </c>
      <c r="L23" s="35">
        <v>219363</v>
      </c>
      <c r="M23" s="35">
        <v>127405</v>
      </c>
      <c r="N23" s="35">
        <v>61742</v>
      </c>
      <c r="O23" s="35">
        <v>10667</v>
      </c>
      <c r="P23" s="35">
        <f t="shared" si="8"/>
        <v>305</v>
      </c>
      <c r="Q23" s="65">
        <f t="shared" si="6"/>
        <v>2.9112109301175746E-4</v>
      </c>
      <c r="R23" s="35">
        <v>76</v>
      </c>
      <c r="S23" s="35">
        <v>229</v>
      </c>
      <c r="U23" s="1">
        <v>1047674</v>
      </c>
    </row>
    <row r="24" spans="1:21" x14ac:dyDescent="0.45">
      <c r="A24" s="33" t="s">
        <v>30</v>
      </c>
      <c r="B24" s="32">
        <f t="shared" si="9"/>
        <v>2561822</v>
      </c>
      <c r="C24" s="34">
        <f>SUM(一般接種!D23+一般接種!G23+一般接種!J23+一般接種!M23+医療従事者等!C21)</f>
        <v>937355</v>
      </c>
      <c r="D24" s="30">
        <f t="shared" si="0"/>
        <v>0.82757253746945236</v>
      </c>
      <c r="E24" s="34">
        <f>SUM(一般接種!E23+一般接種!H23+一般接種!K23+一般接種!N23+医療従事者等!D21)</f>
        <v>925274</v>
      </c>
      <c r="F24" s="31">
        <f t="shared" si="1"/>
        <v>0.81690645703549891</v>
      </c>
      <c r="G24" s="29">
        <f t="shared" si="7"/>
        <v>698603</v>
      </c>
      <c r="H24" s="31">
        <f t="shared" si="5"/>
        <v>0.61678303032871407</v>
      </c>
      <c r="I24" s="35">
        <v>9285</v>
      </c>
      <c r="J24" s="35">
        <v>55371</v>
      </c>
      <c r="K24" s="35">
        <v>204606</v>
      </c>
      <c r="L24" s="35">
        <v>215341</v>
      </c>
      <c r="M24" s="35">
        <v>130650</v>
      </c>
      <c r="N24" s="35">
        <v>67585</v>
      </c>
      <c r="O24" s="35">
        <v>15765</v>
      </c>
      <c r="P24" s="35">
        <f t="shared" si="8"/>
        <v>590</v>
      </c>
      <c r="Q24" s="65">
        <f t="shared" si="6"/>
        <v>5.2089954937774578E-4</v>
      </c>
      <c r="R24" s="35">
        <v>38</v>
      </c>
      <c r="S24" s="35">
        <v>552</v>
      </c>
      <c r="U24" s="1">
        <v>1132656</v>
      </c>
    </row>
    <row r="25" spans="1:21" x14ac:dyDescent="0.45">
      <c r="A25" s="33" t="s">
        <v>31</v>
      </c>
      <c r="B25" s="32">
        <f t="shared" si="9"/>
        <v>1779346</v>
      </c>
      <c r="C25" s="34">
        <f>SUM(一般接種!D24+一般接種!G24+一般接種!J24+一般接種!M24+医療従事者等!C22)</f>
        <v>647655</v>
      </c>
      <c r="D25" s="30">
        <f t="shared" si="0"/>
        <v>0.8361337648773598</v>
      </c>
      <c r="E25" s="34">
        <f>SUM(一般接種!E24+一般接種!H24+一般接種!K24+一般接種!N24+医療従事者等!D22)</f>
        <v>640896</v>
      </c>
      <c r="F25" s="31">
        <f t="shared" si="1"/>
        <v>0.82740777941163179</v>
      </c>
      <c r="G25" s="29">
        <f t="shared" si="7"/>
        <v>490025</v>
      </c>
      <c r="H25" s="31">
        <f t="shared" si="5"/>
        <v>0.63263071872220278</v>
      </c>
      <c r="I25" s="35">
        <v>7666</v>
      </c>
      <c r="J25" s="35">
        <v>32325</v>
      </c>
      <c r="K25" s="35">
        <v>143704</v>
      </c>
      <c r="L25" s="35">
        <v>172089</v>
      </c>
      <c r="M25" s="35">
        <v>91951</v>
      </c>
      <c r="N25" s="35">
        <v>34474</v>
      </c>
      <c r="O25" s="35">
        <v>7816</v>
      </c>
      <c r="P25" s="35">
        <f t="shared" si="8"/>
        <v>770</v>
      </c>
      <c r="Q25" s="65">
        <f t="shared" si="6"/>
        <v>9.9408326802937841E-4</v>
      </c>
      <c r="R25" s="35">
        <v>145</v>
      </c>
      <c r="S25" s="35">
        <v>625</v>
      </c>
      <c r="U25" s="1">
        <v>774583</v>
      </c>
    </row>
    <row r="26" spans="1:21" x14ac:dyDescent="0.45">
      <c r="A26" s="33" t="s">
        <v>32</v>
      </c>
      <c r="B26" s="32">
        <f t="shared" si="9"/>
        <v>1870142</v>
      </c>
      <c r="C26" s="34">
        <f>SUM(一般接種!D25+一般接種!G25+一般接種!J25+一般接種!M25+医療従事者等!C23)</f>
        <v>681516</v>
      </c>
      <c r="D26" s="30">
        <f t="shared" si="0"/>
        <v>0.83010778358508008</v>
      </c>
      <c r="E26" s="34">
        <f>SUM(一般接種!E25+一般接種!H25+一般接種!K25+一般接種!N25+医療従事者等!D23)</f>
        <v>673057</v>
      </c>
      <c r="F26" s="31">
        <f t="shared" si="1"/>
        <v>0.81980445726354667</v>
      </c>
      <c r="G26" s="29">
        <f t="shared" si="7"/>
        <v>514774</v>
      </c>
      <c r="H26" s="31">
        <f t="shared" si="5"/>
        <v>0.6270108173355079</v>
      </c>
      <c r="I26" s="35">
        <v>6291</v>
      </c>
      <c r="J26" s="35">
        <v>37869</v>
      </c>
      <c r="K26" s="35">
        <v>168815</v>
      </c>
      <c r="L26" s="35">
        <v>164844</v>
      </c>
      <c r="M26" s="35">
        <v>96187</v>
      </c>
      <c r="N26" s="35">
        <v>34565</v>
      </c>
      <c r="O26" s="35">
        <v>6203</v>
      </c>
      <c r="P26" s="35">
        <f t="shared" si="8"/>
        <v>795</v>
      </c>
      <c r="Q26" s="65">
        <f t="shared" si="6"/>
        <v>9.68334841662028E-4</v>
      </c>
      <c r="R26" s="35">
        <v>109</v>
      </c>
      <c r="S26" s="35">
        <v>686</v>
      </c>
      <c r="U26" s="1">
        <v>820997</v>
      </c>
    </row>
    <row r="27" spans="1:21" x14ac:dyDescent="0.45">
      <c r="A27" s="33" t="s">
        <v>33</v>
      </c>
      <c r="B27" s="32">
        <f t="shared" si="9"/>
        <v>4791843</v>
      </c>
      <c r="C27" s="34">
        <f>SUM(一般接種!D26+一般接種!G26+一般接種!J26+一般接種!M26+医療従事者等!C24)</f>
        <v>1729582</v>
      </c>
      <c r="D27" s="30">
        <f t="shared" si="0"/>
        <v>0.83484631495213923</v>
      </c>
      <c r="E27" s="34">
        <f>SUM(一般接種!E26+一般接種!H26+一般接種!K26+一般接種!N26+医療従事者等!D24)</f>
        <v>1705301</v>
      </c>
      <c r="F27" s="31">
        <f t="shared" si="1"/>
        <v>0.82312619796817843</v>
      </c>
      <c r="G27" s="29">
        <f t="shared" si="7"/>
        <v>1356567</v>
      </c>
      <c r="H27" s="31">
        <f t="shared" si="5"/>
        <v>0.65479691679011376</v>
      </c>
      <c r="I27" s="35">
        <v>14309</v>
      </c>
      <c r="J27" s="35">
        <v>69168</v>
      </c>
      <c r="K27" s="35">
        <v>457113</v>
      </c>
      <c r="L27" s="35">
        <v>432590</v>
      </c>
      <c r="M27" s="35">
        <v>235137</v>
      </c>
      <c r="N27" s="35">
        <v>120791</v>
      </c>
      <c r="O27" s="35">
        <v>27459</v>
      </c>
      <c r="P27" s="35">
        <f t="shared" si="8"/>
        <v>393</v>
      </c>
      <c r="Q27" s="65">
        <f t="shared" si="6"/>
        <v>1.896958928667104E-4</v>
      </c>
      <c r="R27" s="35">
        <v>10</v>
      </c>
      <c r="S27" s="35">
        <v>383</v>
      </c>
      <c r="U27" s="1">
        <v>2071737</v>
      </c>
    </row>
    <row r="28" spans="1:21" x14ac:dyDescent="0.45">
      <c r="A28" s="33" t="s">
        <v>34</v>
      </c>
      <c r="B28" s="32">
        <f t="shared" si="9"/>
        <v>4604580</v>
      </c>
      <c r="C28" s="34">
        <f>SUM(一般接種!D27+一般接種!G27+一般接種!J27+一般接種!M27+医療従事者等!C25)</f>
        <v>1668557</v>
      </c>
      <c r="D28" s="30">
        <f t="shared" si="0"/>
        <v>0.82733262891395287</v>
      </c>
      <c r="E28" s="34">
        <f>SUM(一般接種!E27+一般接種!H27+一般接種!K27+一般接種!N27+医療従事者等!D25)</f>
        <v>1654075</v>
      </c>
      <c r="F28" s="31">
        <f t="shared" si="1"/>
        <v>0.82015191460096759</v>
      </c>
      <c r="G28" s="29">
        <f t="shared" si="7"/>
        <v>1281248</v>
      </c>
      <c r="H28" s="31">
        <f t="shared" si="5"/>
        <v>0.63529041928489371</v>
      </c>
      <c r="I28" s="35">
        <v>15475</v>
      </c>
      <c r="J28" s="35">
        <v>85183</v>
      </c>
      <c r="K28" s="35">
        <v>466656</v>
      </c>
      <c r="L28" s="35">
        <v>403254</v>
      </c>
      <c r="M28" s="35">
        <v>191727</v>
      </c>
      <c r="N28" s="35">
        <v>97453</v>
      </c>
      <c r="O28" s="35">
        <v>21500</v>
      </c>
      <c r="P28" s="35">
        <f t="shared" si="8"/>
        <v>700</v>
      </c>
      <c r="Q28" s="65">
        <f t="shared" si="6"/>
        <v>3.4708603915824693E-4</v>
      </c>
      <c r="R28" s="35">
        <v>35</v>
      </c>
      <c r="S28" s="35">
        <v>665</v>
      </c>
      <c r="U28" s="1">
        <v>2016791</v>
      </c>
    </row>
    <row r="29" spans="1:21" x14ac:dyDescent="0.45">
      <c r="A29" s="33" t="s">
        <v>35</v>
      </c>
      <c r="B29" s="32">
        <f t="shared" si="9"/>
        <v>8538163</v>
      </c>
      <c r="C29" s="34">
        <f>SUM(一般接種!D28+一般接種!G28+一般接種!J28+一般接種!M28+医療従事者等!C26)</f>
        <v>3136341</v>
      </c>
      <c r="D29" s="30">
        <f t="shared" si="0"/>
        <v>0.85081925854389007</v>
      </c>
      <c r="E29" s="34">
        <f>SUM(一般接種!E28+一般接種!H28+一般接種!K28+一般接種!N28+医療従事者等!D26)</f>
        <v>3100404</v>
      </c>
      <c r="F29" s="31">
        <f t="shared" si="1"/>
        <v>0.84107035314926237</v>
      </c>
      <c r="G29" s="29">
        <f t="shared" si="7"/>
        <v>2300534</v>
      </c>
      <c r="H29" s="31">
        <f t="shared" si="5"/>
        <v>0.62408348841373096</v>
      </c>
      <c r="I29" s="35">
        <v>23535</v>
      </c>
      <c r="J29" s="35">
        <v>115409</v>
      </c>
      <c r="K29" s="35">
        <v>654385</v>
      </c>
      <c r="L29" s="35">
        <v>754756</v>
      </c>
      <c r="M29" s="35">
        <v>451823</v>
      </c>
      <c r="N29" s="35">
        <v>250654</v>
      </c>
      <c r="O29" s="35">
        <v>49972</v>
      </c>
      <c r="P29" s="35">
        <f t="shared" si="8"/>
        <v>884</v>
      </c>
      <c r="Q29" s="65">
        <f t="shared" si="6"/>
        <v>2.3980945456912969E-4</v>
      </c>
      <c r="R29" s="35">
        <v>23</v>
      </c>
      <c r="S29" s="35">
        <v>861</v>
      </c>
      <c r="U29" s="1">
        <v>3686260</v>
      </c>
    </row>
    <row r="30" spans="1:21" x14ac:dyDescent="0.45">
      <c r="A30" s="33" t="s">
        <v>36</v>
      </c>
      <c r="B30" s="32">
        <f t="shared" si="9"/>
        <v>16258232</v>
      </c>
      <c r="C30" s="34">
        <f>SUM(一般接種!D29+一般接種!G29+一般接種!J29+一般接種!M29+医療従事者等!C27)</f>
        <v>6008531</v>
      </c>
      <c r="D30" s="30">
        <f t="shared" si="0"/>
        <v>0.79490519794009684</v>
      </c>
      <c r="E30" s="34">
        <f>SUM(一般接種!E29+一般接種!H29+一般接種!K29+一般接種!N29+医療従事者等!D27)</f>
        <v>5901091</v>
      </c>
      <c r="F30" s="31">
        <f t="shared" si="1"/>
        <v>0.78069130531531317</v>
      </c>
      <c r="G30" s="29">
        <f t="shared" si="7"/>
        <v>4346288</v>
      </c>
      <c r="H30" s="31">
        <f t="shared" si="5"/>
        <v>0.57499693734536239</v>
      </c>
      <c r="I30" s="35">
        <v>43114</v>
      </c>
      <c r="J30" s="35">
        <v>374434</v>
      </c>
      <c r="K30" s="35">
        <v>1354173</v>
      </c>
      <c r="L30" s="35">
        <v>1359401</v>
      </c>
      <c r="M30" s="35">
        <v>758906</v>
      </c>
      <c r="N30" s="35">
        <v>368259</v>
      </c>
      <c r="O30" s="35">
        <v>88001</v>
      </c>
      <c r="P30" s="35">
        <f t="shared" si="8"/>
        <v>2322</v>
      </c>
      <c r="Q30" s="65">
        <f t="shared" si="6"/>
        <v>3.0719153643659405E-4</v>
      </c>
      <c r="R30" s="35">
        <v>58</v>
      </c>
      <c r="S30" s="35">
        <v>2264</v>
      </c>
      <c r="U30" s="1">
        <v>7558802</v>
      </c>
    </row>
    <row r="31" spans="1:21" x14ac:dyDescent="0.45">
      <c r="A31" s="33" t="s">
        <v>37</v>
      </c>
      <c r="B31" s="32">
        <f t="shared" si="9"/>
        <v>4042305</v>
      </c>
      <c r="C31" s="34">
        <f>SUM(一般接種!D30+一般接種!G30+一般接種!J30+一般接種!M30+医療従事者等!C28)</f>
        <v>1479844</v>
      </c>
      <c r="D31" s="30">
        <f t="shared" si="0"/>
        <v>0.82188122897525595</v>
      </c>
      <c r="E31" s="34">
        <f>SUM(一般接種!E30+一般接種!H30+一般接種!K30+一般接種!N30+医療従事者等!D28)</f>
        <v>1463127</v>
      </c>
      <c r="F31" s="31">
        <f t="shared" si="1"/>
        <v>0.81259687974332384</v>
      </c>
      <c r="G31" s="29">
        <f t="shared" si="7"/>
        <v>1098768</v>
      </c>
      <c r="H31" s="31">
        <f t="shared" si="5"/>
        <v>0.61023783195977688</v>
      </c>
      <c r="I31" s="35">
        <v>16812</v>
      </c>
      <c r="J31" s="35">
        <v>67429</v>
      </c>
      <c r="K31" s="35">
        <v>346934</v>
      </c>
      <c r="L31" s="35">
        <v>353609</v>
      </c>
      <c r="M31" s="35">
        <v>196465</v>
      </c>
      <c r="N31" s="35">
        <v>97872</v>
      </c>
      <c r="O31" s="35">
        <v>19647</v>
      </c>
      <c r="P31" s="35">
        <f t="shared" si="8"/>
        <v>566</v>
      </c>
      <c r="Q31" s="65">
        <f t="shared" si="6"/>
        <v>3.1434717145860977E-4</v>
      </c>
      <c r="R31" s="35">
        <v>76</v>
      </c>
      <c r="S31" s="35">
        <v>490</v>
      </c>
      <c r="U31" s="1">
        <v>1800557</v>
      </c>
    </row>
    <row r="32" spans="1:21" x14ac:dyDescent="0.45">
      <c r="A32" s="33" t="s">
        <v>38</v>
      </c>
      <c r="B32" s="32">
        <f t="shared" si="9"/>
        <v>3143939</v>
      </c>
      <c r="C32" s="34">
        <f>SUM(一般接種!D31+一般接種!G31+一般接種!J31+一般接種!M31+医療従事者等!C29)</f>
        <v>1157098</v>
      </c>
      <c r="D32" s="30">
        <f t="shared" si="0"/>
        <v>0.81552222479865633</v>
      </c>
      <c r="E32" s="34">
        <f>SUM(一般接種!E31+一般接種!H31+一般接種!K31+一般接種!N31+医療従事者等!D29)</f>
        <v>1144678</v>
      </c>
      <c r="F32" s="31">
        <f t="shared" si="1"/>
        <v>0.80676861358162955</v>
      </c>
      <c r="G32" s="29">
        <f t="shared" si="7"/>
        <v>841888</v>
      </c>
      <c r="H32" s="31">
        <f t="shared" si="5"/>
        <v>0.59336233818681838</v>
      </c>
      <c r="I32" s="35">
        <v>8728</v>
      </c>
      <c r="J32" s="35">
        <v>52834</v>
      </c>
      <c r="K32" s="35">
        <v>238455</v>
      </c>
      <c r="L32" s="35">
        <v>285806</v>
      </c>
      <c r="M32" s="35">
        <v>160877</v>
      </c>
      <c r="N32" s="35">
        <v>83023</v>
      </c>
      <c r="O32" s="35">
        <v>12165</v>
      </c>
      <c r="P32" s="35">
        <f t="shared" si="8"/>
        <v>275</v>
      </c>
      <c r="Q32" s="65">
        <f t="shared" si="6"/>
        <v>1.9381989409680988E-4</v>
      </c>
      <c r="R32" s="35">
        <v>9</v>
      </c>
      <c r="S32" s="35">
        <v>266</v>
      </c>
      <c r="U32" s="1">
        <v>1418843</v>
      </c>
    </row>
    <row r="33" spans="1:21" x14ac:dyDescent="0.45">
      <c r="A33" s="33" t="s">
        <v>39</v>
      </c>
      <c r="B33" s="32">
        <f t="shared" si="9"/>
        <v>5471712</v>
      </c>
      <c r="C33" s="34">
        <f>SUM(一般接種!D32+一般接種!G32+一般接種!J32+一般接種!M32+医療従事者等!C30)</f>
        <v>2028417</v>
      </c>
      <c r="D33" s="30">
        <f t="shared" si="0"/>
        <v>0.80157412917865023</v>
      </c>
      <c r="E33" s="34">
        <f>SUM(一般接種!E32+一般接種!H32+一般接種!K32+一般接種!N32+医療従事者等!D30)</f>
        <v>1996212</v>
      </c>
      <c r="F33" s="31">
        <f t="shared" si="1"/>
        <v>0.78884760656017561</v>
      </c>
      <c r="G33" s="29">
        <f t="shared" si="7"/>
        <v>1446266</v>
      </c>
      <c r="H33" s="31">
        <f t="shared" si="5"/>
        <v>0.57152420311537999</v>
      </c>
      <c r="I33" s="35">
        <v>25942</v>
      </c>
      <c r="J33" s="35">
        <v>95913</v>
      </c>
      <c r="K33" s="35">
        <v>449897</v>
      </c>
      <c r="L33" s="35">
        <v>474387</v>
      </c>
      <c r="M33" s="35">
        <v>250555</v>
      </c>
      <c r="N33" s="35">
        <v>124411</v>
      </c>
      <c r="O33" s="35">
        <v>25161</v>
      </c>
      <c r="P33" s="35">
        <f t="shared" si="8"/>
        <v>817</v>
      </c>
      <c r="Q33" s="65">
        <f t="shared" si="6"/>
        <v>3.2285573604389888E-4</v>
      </c>
      <c r="R33" s="35">
        <v>10</v>
      </c>
      <c r="S33" s="35">
        <v>807</v>
      </c>
      <c r="U33" s="1">
        <v>2530542</v>
      </c>
    </row>
    <row r="34" spans="1:21" x14ac:dyDescent="0.45">
      <c r="A34" s="33" t="s">
        <v>40</v>
      </c>
      <c r="B34" s="32">
        <f t="shared" si="9"/>
        <v>18456022</v>
      </c>
      <c r="C34" s="34">
        <f>SUM(一般接種!D33+一般接種!G33+一般接種!J33+一般接種!M33+医療従事者等!C31)</f>
        <v>6899636</v>
      </c>
      <c r="D34" s="30">
        <f t="shared" si="0"/>
        <v>0.78054498716048881</v>
      </c>
      <c r="E34" s="34">
        <f>SUM(一般接種!E33+一般接種!H33+一般接種!K33+一般接種!N33+医療従事者等!D31)</f>
        <v>6808725</v>
      </c>
      <c r="F34" s="31">
        <f t="shared" si="1"/>
        <v>0.77026036847513402</v>
      </c>
      <c r="G34" s="29">
        <f t="shared" si="7"/>
        <v>4744010</v>
      </c>
      <c r="H34" s="31">
        <f t="shared" si="5"/>
        <v>0.53668240245416288</v>
      </c>
      <c r="I34" s="35">
        <v>64918</v>
      </c>
      <c r="J34" s="35">
        <v>371392</v>
      </c>
      <c r="K34" s="35">
        <v>1519303</v>
      </c>
      <c r="L34" s="35">
        <v>1552671</v>
      </c>
      <c r="M34" s="35">
        <v>766642</v>
      </c>
      <c r="N34" s="35">
        <v>364360</v>
      </c>
      <c r="O34" s="35">
        <v>104724</v>
      </c>
      <c r="P34" s="35">
        <f t="shared" si="8"/>
        <v>3651</v>
      </c>
      <c r="Q34" s="65">
        <f t="shared" si="6"/>
        <v>4.1303189735269292E-4</v>
      </c>
      <c r="R34" s="35">
        <v>301</v>
      </c>
      <c r="S34" s="35">
        <v>3350</v>
      </c>
      <c r="U34" s="1">
        <v>8839511</v>
      </c>
    </row>
    <row r="35" spans="1:21" x14ac:dyDescent="0.45">
      <c r="A35" s="33" t="s">
        <v>41</v>
      </c>
      <c r="B35" s="32">
        <f t="shared" si="9"/>
        <v>12001927</v>
      </c>
      <c r="C35" s="34">
        <f>SUM(一般接種!D34+一般接種!G34+一般接種!J34+一般接種!M34+医療従事者等!C32)</f>
        <v>4431694</v>
      </c>
      <c r="D35" s="30">
        <f t="shared" si="0"/>
        <v>0.80231623254656137</v>
      </c>
      <c r="E35" s="34">
        <f>SUM(一般接種!E34+一般接種!H34+一般接種!K34+一般接種!N34+医療従事者等!D32)</f>
        <v>4379083</v>
      </c>
      <c r="F35" s="31">
        <f t="shared" si="1"/>
        <v>0.792791509199122</v>
      </c>
      <c r="G35" s="29">
        <f t="shared" si="7"/>
        <v>3189337</v>
      </c>
      <c r="H35" s="31">
        <f t="shared" si="5"/>
        <v>0.5773992622598384</v>
      </c>
      <c r="I35" s="35">
        <v>45325</v>
      </c>
      <c r="J35" s="35">
        <v>242170</v>
      </c>
      <c r="K35" s="35">
        <v>1007441</v>
      </c>
      <c r="L35" s="35">
        <v>1034694</v>
      </c>
      <c r="M35" s="35">
        <v>543153</v>
      </c>
      <c r="N35" s="35">
        <v>251783</v>
      </c>
      <c r="O35" s="35">
        <v>64771</v>
      </c>
      <c r="P35" s="35">
        <f t="shared" si="8"/>
        <v>1813</v>
      </c>
      <c r="Q35" s="65">
        <f t="shared" si="6"/>
        <v>3.2822648170359139E-4</v>
      </c>
      <c r="R35" s="35">
        <v>100</v>
      </c>
      <c r="S35" s="35">
        <v>1713</v>
      </c>
      <c r="U35" s="1">
        <v>5523625</v>
      </c>
    </row>
    <row r="36" spans="1:21" x14ac:dyDescent="0.45">
      <c r="A36" s="33" t="s">
        <v>42</v>
      </c>
      <c r="B36" s="32">
        <f t="shared" si="9"/>
        <v>2992641</v>
      </c>
      <c r="C36" s="34">
        <f>SUM(一般接種!D35+一般接種!G35+一般接種!J35+一般接種!M35+医療従事者等!C33)</f>
        <v>1093684</v>
      </c>
      <c r="D36" s="30">
        <f t="shared" si="0"/>
        <v>0.81330577903965007</v>
      </c>
      <c r="E36" s="34">
        <f>SUM(一般接種!E35+一般接種!H35+一般接種!K35+一般接種!N35+医療従事者等!D33)</f>
        <v>1082345</v>
      </c>
      <c r="F36" s="31">
        <f t="shared" si="1"/>
        <v>0.80487365949823719</v>
      </c>
      <c r="G36" s="29">
        <f t="shared" si="7"/>
        <v>816336</v>
      </c>
      <c r="H36" s="31">
        <f t="shared" si="5"/>
        <v>0.60705906499328122</v>
      </c>
      <c r="I36" s="35">
        <v>7537</v>
      </c>
      <c r="J36" s="35">
        <v>54323</v>
      </c>
      <c r="K36" s="35">
        <v>307339</v>
      </c>
      <c r="L36" s="35">
        <v>253830</v>
      </c>
      <c r="M36" s="35">
        <v>131031</v>
      </c>
      <c r="N36" s="35">
        <v>53202</v>
      </c>
      <c r="O36" s="35">
        <v>9074</v>
      </c>
      <c r="P36" s="35">
        <f t="shared" si="8"/>
        <v>276</v>
      </c>
      <c r="Q36" s="65">
        <f t="shared" si="6"/>
        <v>2.0524428904047552E-4</v>
      </c>
      <c r="R36" s="35">
        <v>64</v>
      </c>
      <c r="S36" s="35">
        <v>212</v>
      </c>
      <c r="U36" s="1">
        <v>1344739</v>
      </c>
    </row>
    <row r="37" spans="1:21" x14ac:dyDescent="0.45">
      <c r="A37" s="33" t="s">
        <v>43</v>
      </c>
      <c r="B37" s="32">
        <f t="shared" si="9"/>
        <v>2068976</v>
      </c>
      <c r="C37" s="34">
        <f>SUM(一般接種!D36+一般接種!G36+一般接種!J36+一般接種!M36+医療従事者等!C34)</f>
        <v>749724</v>
      </c>
      <c r="D37" s="30">
        <f t="shared" si="0"/>
        <v>0.79383587171972148</v>
      </c>
      <c r="E37" s="34">
        <f>SUM(一般接種!E36+一般接種!H36+一般接種!K36+一般接種!N36+医療従事者等!D34)</f>
        <v>740557</v>
      </c>
      <c r="F37" s="31">
        <f t="shared" si="1"/>
        <v>0.78412950852999475</v>
      </c>
      <c r="G37" s="29">
        <f t="shared" si="7"/>
        <v>578571</v>
      </c>
      <c r="H37" s="31">
        <f t="shared" si="5"/>
        <v>0.61261266030799466</v>
      </c>
      <c r="I37" s="35">
        <v>7680</v>
      </c>
      <c r="J37" s="35">
        <v>44729</v>
      </c>
      <c r="K37" s="35">
        <v>212216</v>
      </c>
      <c r="L37" s="35">
        <v>196265</v>
      </c>
      <c r="M37" s="35">
        <v>83195</v>
      </c>
      <c r="N37" s="35">
        <v>29621</v>
      </c>
      <c r="O37" s="35">
        <v>4865</v>
      </c>
      <c r="P37" s="35">
        <f t="shared" si="8"/>
        <v>124</v>
      </c>
      <c r="Q37" s="65">
        <f t="shared" si="6"/>
        <v>1.312958476629339E-4</v>
      </c>
      <c r="R37" s="35">
        <v>1</v>
      </c>
      <c r="S37" s="35">
        <v>123</v>
      </c>
      <c r="U37" s="1">
        <v>944432</v>
      </c>
    </row>
    <row r="38" spans="1:21" x14ac:dyDescent="0.45">
      <c r="A38" s="33" t="s">
        <v>44</v>
      </c>
      <c r="B38" s="32">
        <f t="shared" si="9"/>
        <v>1218292</v>
      </c>
      <c r="C38" s="34">
        <f>SUM(一般接種!D37+一般接種!G37+一般接種!J37+一般接種!M37+医療従事者等!C35)</f>
        <v>443527</v>
      </c>
      <c r="D38" s="30">
        <f t="shared" si="0"/>
        <v>0.79658146368097016</v>
      </c>
      <c r="E38" s="34">
        <f>SUM(一般接種!E37+一般接種!H37+一般接種!K37+一般接種!N37+医療従事者等!D35)</f>
        <v>438117</v>
      </c>
      <c r="F38" s="31">
        <f t="shared" si="1"/>
        <v>0.78686501864264313</v>
      </c>
      <c r="G38" s="29">
        <f t="shared" si="7"/>
        <v>336377</v>
      </c>
      <c r="H38" s="31">
        <f t="shared" si="5"/>
        <v>0.60413837941909665</v>
      </c>
      <c r="I38" s="35">
        <v>4900</v>
      </c>
      <c r="J38" s="35">
        <v>23148</v>
      </c>
      <c r="K38" s="35">
        <v>108273</v>
      </c>
      <c r="L38" s="35">
        <v>110521</v>
      </c>
      <c r="M38" s="35">
        <v>59620</v>
      </c>
      <c r="N38" s="35">
        <v>24971</v>
      </c>
      <c r="O38" s="35">
        <v>4944</v>
      </c>
      <c r="P38" s="35">
        <f t="shared" si="8"/>
        <v>271</v>
      </c>
      <c r="Q38" s="65">
        <f t="shared" si="6"/>
        <v>4.8672025977571358E-4</v>
      </c>
      <c r="R38" s="35">
        <v>16</v>
      </c>
      <c r="S38" s="35">
        <v>255</v>
      </c>
      <c r="U38" s="1">
        <v>556788</v>
      </c>
    </row>
    <row r="39" spans="1:21" x14ac:dyDescent="0.45">
      <c r="A39" s="33" t="s">
        <v>45</v>
      </c>
      <c r="B39" s="32">
        <f t="shared" si="9"/>
        <v>1548023</v>
      </c>
      <c r="C39" s="34">
        <f>SUM(一般接種!D38+一般接種!G38+一般接種!J38+一般接種!M38+医療従事者等!C36)</f>
        <v>563863</v>
      </c>
      <c r="D39" s="30">
        <f t="shared" si="0"/>
        <v>0.83806544146607909</v>
      </c>
      <c r="E39" s="34">
        <f>SUM(一般接種!E38+一般接種!H38+一般接種!K38+一般接種!N38+医療従事者等!D36)</f>
        <v>554555</v>
      </c>
      <c r="F39" s="31">
        <f t="shared" si="1"/>
        <v>0.82423102933198578</v>
      </c>
      <c r="G39" s="29">
        <f t="shared" si="7"/>
        <v>429380</v>
      </c>
      <c r="H39" s="31">
        <f t="shared" si="5"/>
        <v>0.63818434487935016</v>
      </c>
      <c r="I39" s="35">
        <v>4870</v>
      </c>
      <c r="J39" s="35">
        <v>30252</v>
      </c>
      <c r="K39" s="35">
        <v>111381</v>
      </c>
      <c r="L39" s="35">
        <v>142523</v>
      </c>
      <c r="M39" s="35">
        <v>82538</v>
      </c>
      <c r="N39" s="35">
        <v>45458</v>
      </c>
      <c r="O39" s="35">
        <v>12358</v>
      </c>
      <c r="P39" s="35">
        <f t="shared" si="8"/>
        <v>225</v>
      </c>
      <c r="Q39" s="65">
        <f t="shared" si="6"/>
        <v>3.3441584982498904E-4</v>
      </c>
      <c r="R39" s="35">
        <v>23</v>
      </c>
      <c r="S39" s="35">
        <v>202</v>
      </c>
      <c r="U39" s="1">
        <v>672815</v>
      </c>
    </row>
    <row r="40" spans="1:21" x14ac:dyDescent="0.45">
      <c r="A40" s="33" t="s">
        <v>46</v>
      </c>
      <c r="B40" s="32">
        <f t="shared" si="9"/>
        <v>4120391</v>
      </c>
      <c r="C40" s="34">
        <f>SUM(一般接種!D39+一般接種!G39+一般接種!J39+一般接種!M39+医療従事者等!C37)</f>
        <v>1514456</v>
      </c>
      <c r="D40" s="30">
        <f t="shared" si="0"/>
        <v>0.79969542573599728</v>
      </c>
      <c r="E40" s="34">
        <f>SUM(一般接種!E39+一般接種!H39+一般接種!K39+一般接種!N39+医療従事者等!D37)</f>
        <v>1484338</v>
      </c>
      <c r="F40" s="31">
        <f t="shared" si="1"/>
        <v>0.7837918756610418</v>
      </c>
      <c r="G40" s="29">
        <f t="shared" si="7"/>
        <v>1119916</v>
      </c>
      <c r="H40" s="31">
        <f t="shared" si="5"/>
        <v>0.59136198239404458</v>
      </c>
      <c r="I40" s="35">
        <v>21837</v>
      </c>
      <c r="J40" s="35">
        <v>137902</v>
      </c>
      <c r="K40" s="35">
        <v>362430</v>
      </c>
      <c r="L40" s="35">
        <v>317900</v>
      </c>
      <c r="M40" s="35">
        <v>163340</v>
      </c>
      <c r="N40" s="35">
        <v>91367</v>
      </c>
      <c r="O40" s="35">
        <v>25140</v>
      </c>
      <c r="P40" s="35">
        <f t="shared" si="8"/>
        <v>1681</v>
      </c>
      <c r="Q40" s="65">
        <f t="shared" si="6"/>
        <v>8.8763754817717481E-4</v>
      </c>
      <c r="R40" s="35">
        <v>243</v>
      </c>
      <c r="S40" s="35">
        <v>1438</v>
      </c>
      <c r="U40" s="1">
        <v>1893791</v>
      </c>
    </row>
    <row r="41" spans="1:21" x14ac:dyDescent="0.45">
      <c r="A41" s="33" t="s">
        <v>47</v>
      </c>
      <c r="B41" s="32">
        <f t="shared" si="9"/>
        <v>6112754</v>
      </c>
      <c r="C41" s="34">
        <f>SUM(一般接種!D40+一般接種!G40+一般接種!J40+一般接種!M40+医療従事者等!C38)</f>
        <v>2242722</v>
      </c>
      <c r="D41" s="30">
        <f t="shared" si="0"/>
        <v>0.79743126325142677</v>
      </c>
      <c r="E41" s="34">
        <f>SUM(一般接種!E40+一般接種!H40+一般接種!K40+一般接種!N40+医療従事者等!D38)</f>
        <v>2214691</v>
      </c>
      <c r="F41" s="31">
        <f t="shared" si="1"/>
        <v>0.78746444804196225</v>
      </c>
      <c r="G41" s="29">
        <f t="shared" si="7"/>
        <v>1654317</v>
      </c>
      <c r="H41" s="31">
        <f t="shared" si="5"/>
        <v>0.58821561260303801</v>
      </c>
      <c r="I41" s="35">
        <v>22399</v>
      </c>
      <c r="J41" s="35">
        <v>121208</v>
      </c>
      <c r="K41" s="35">
        <v>545002</v>
      </c>
      <c r="L41" s="35">
        <v>531875</v>
      </c>
      <c r="M41" s="35">
        <v>292337</v>
      </c>
      <c r="N41" s="35">
        <v>116362</v>
      </c>
      <c r="O41" s="35">
        <v>25134</v>
      </c>
      <c r="P41" s="35">
        <f t="shared" si="8"/>
        <v>1024</v>
      </c>
      <c r="Q41" s="65">
        <f t="shared" si="6"/>
        <v>3.640975625019334E-4</v>
      </c>
      <c r="R41" s="35">
        <v>50</v>
      </c>
      <c r="S41" s="35">
        <v>974</v>
      </c>
      <c r="U41" s="1">
        <v>2812433</v>
      </c>
    </row>
    <row r="42" spans="1:21" x14ac:dyDescent="0.45">
      <c r="A42" s="33" t="s">
        <v>48</v>
      </c>
      <c r="B42" s="32">
        <f t="shared" si="9"/>
        <v>3093031</v>
      </c>
      <c r="C42" s="34">
        <f>SUM(一般接種!D41+一般接種!G41+一般接種!J41+一般接種!M41+医療従事者等!C39)</f>
        <v>1120931</v>
      </c>
      <c r="D42" s="30">
        <f t="shared" si="0"/>
        <v>0.82657822742992826</v>
      </c>
      <c r="E42" s="34">
        <f>SUM(一般接種!E41+一般接種!H41+一般接種!K41+一般接種!N41+医療従事者等!D39)</f>
        <v>1097425</v>
      </c>
      <c r="F42" s="31">
        <f t="shared" si="1"/>
        <v>0.80924482527228614</v>
      </c>
      <c r="G42" s="29">
        <f t="shared" si="7"/>
        <v>872938</v>
      </c>
      <c r="H42" s="31">
        <f t="shared" si="5"/>
        <v>0.64370736887125679</v>
      </c>
      <c r="I42" s="35">
        <v>44768</v>
      </c>
      <c r="J42" s="35">
        <v>46618</v>
      </c>
      <c r="K42" s="35">
        <v>286861</v>
      </c>
      <c r="L42" s="35">
        <v>309713</v>
      </c>
      <c r="M42" s="35">
        <v>133626</v>
      </c>
      <c r="N42" s="35">
        <v>41751</v>
      </c>
      <c r="O42" s="35">
        <v>9601</v>
      </c>
      <c r="P42" s="35">
        <f t="shared" si="8"/>
        <v>1737</v>
      </c>
      <c r="Q42" s="65">
        <f t="shared" si="6"/>
        <v>1.2808695459807832E-3</v>
      </c>
      <c r="R42" s="35">
        <v>396</v>
      </c>
      <c r="S42" s="35">
        <v>1341</v>
      </c>
      <c r="U42" s="1">
        <v>1356110</v>
      </c>
    </row>
    <row r="43" spans="1:21" x14ac:dyDescent="0.45">
      <c r="A43" s="33" t="s">
        <v>49</v>
      </c>
      <c r="B43" s="32">
        <f t="shared" si="9"/>
        <v>1653861</v>
      </c>
      <c r="C43" s="34">
        <f>SUM(一般接種!D42+一般接種!G42+一般接種!J42+一般接種!M42+医療従事者等!C40)</f>
        <v>599338</v>
      </c>
      <c r="D43" s="30">
        <f t="shared" si="0"/>
        <v>0.81548243483561444</v>
      </c>
      <c r="E43" s="34">
        <f>SUM(一般接種!E42+一般接種!H42+一般接種!K42+一般接種!N42+医療従事者等!D40)</f>
        <v>591803</v>
      </c>
      <c r="F43" s="31">
        <f t="shared" si="1"/>
        <v>0.80523002276348432</v>
      </c>
      <c r="G43" s="29">
        <f t="shared" si="7"/>
        <v>462375</v>
      </c>
      <c r="H43" s="31">
        <f t="shared" si="5"/>
        <v>0.6291252862443516</v>
      </c>
      <c r="I43" s="35">
        <v>7912</v>
      </c>
      <c r="J43" s="35">
        <v>39678</v>
      </c>
      <c r="K43" s="35">
        <v>152244</v>
      </c>
      <c r="L43" s="35">
        <v>160366</v>
      </c>
      <c r="M43" s="35">
        <v>67225</v>
      </c>
      <c r="N43" s="35">
        <v>28965</v>
      </c>
      <c r="O43" s="35">
        <v>5985</v>
      </c>
      <c r="P43" s="35">
        <f t="shared" si="8"/>
        <v>345</v>
      </c>
      <c r="Q43" s="65">
        <f t="shared" si="6"/>
        <v>4.6942032712473926E-4</v>
      </c>
      <c r="R43" s="35">
        <v>8</v>
      </c>
      <c r="S43" s="35">
        <v>337</v>
      </c>
      <c r="U43" s="1">
        <v>734949</v>
      </c>
    </row>
    <row r="44" spans="1:21" x14ac:dyDescent="0.45">
      <c r="A44" s="33" t="s">
        <v>50</v>
      </c>
      <c r="B44" s="32">
        <f t="shared" si="9"/>
        <v>2141281</v>
      </c>
      <c r="C44" s="34">
        <f>SUM(一般接種!D43+一般接種!G43+一般接種!J43+一般接種!M43+医療従事者等!C41)</f>
        <v>779520</v>
      </c>
      <c r="D44" s="30">
        <f t="shared" si="0"/>
        <v>0.80041400724512679</v>
      </c>
      <c r="E44" s="34">
        <f>SUM(一般接種!E43+一般接種!H43+一般接種!K43+一般接種!N43+医療従事者等!D41)</f>
        <v>770666</v>
      </c>
      <c r="F44" s="31">
        <f t="shared" si="1"/>
        <v>0.79132268743274436</v>
      </c>
      <c r="G44" s="29">
        <f t="shared" si="7"/>
        <v>590273</v>
      </c>
      <c r="H44" s="31">
        <f t="shared" si="5"/>
        <v>0.60609449058215659</v>
      </c>
      <c r="I44" s="35">
        <v>9386</v>
      </c>
      <c r="J44" s="35">
        <v>48414</v>
      </c>
      <c r="K44" s="35">
        <v>170663</v>
      </c>
      <c r="L44" s="35">
        <v>186977</v>
      </c>
      <c r="M44" s="35">
        <v>113843</v>
      </c>
      <c r="N44" s="35">
        <v>52707</v>
      </c>
      <c r="O44" s="35">
        <v>8283</v>
      </c>
      <c r="P44" s="35">
        <f t="shared" si="8"/>
        <v>822</v>
      </c>
      <c r="Q44" s="65">
        <f t="shared" si="6"/>
        <v>8.4403262771384215E-4</v>
      </c>
      <c r="R44" s="35">
        <v>145</v>
      </c>
      <c r="S44" s="35">
        <v>677</v>
      </c>
      <c r="U44" s="1">
        <v>973896</v>
      </c>
    </row>
    <row r="45" spans="1:21" x14ac:dyDescent="0.45">
      <c r="A45" s="33" t="s">
        <v>51</v>
      </c>
      <c r="B45" s="32">
        <f t="shared" si="9"/>
        <v>3066742</v>
      </c>
      <c r="C45" s="34">
        <f>SUM(一般接種!D44+一般接種!G44+一般接種!J44+一般接種!M44+医療従事者等!C42)</f>
        <v>1113257</v>
      </c>
      <c r="D45" s="30">
        <f t="shared" si="0"/>
        <v>0.82085341674169143</v>
      </c>
      <c r="E45" s="34">
        <f>SUM(一般接種!E44+一般接種!H44+一般接種!K44+一般接種!N44+医療従事者等!D42)</f>
        <v>1101922</v>
      </c>
      <c r="F45" s="31">
        <f t="shared" si="1"/>
        <v>0.81249562201974757</v>
      </c>
      <c r="G45" s="29">
        <f t="shared" si="7"/>
        <v>850644</v>
      </c>
      <c r="H45" s="31">
        <f t="shared" si="5"/>
        <v>0.6272172857038576</v>
      </c>
      <c r="I45" s="35">
        <v>12467</v>
      </c>
      <c r="J45" s="35">
        <v>58890</v>
      </c>
      <c r="K45" s="35">
        <v>279402</v>
      </c>
      <c r="L45" s="35">
        <v>271471</v>
      </c>
      <c r="M45" s="35">
        <v>141665</v>
      </c>
      <c r="N45" s="35">
        <v>71221</v>
      </c>
      <c r="O45" s="35">
        <v>15528</v>
      </c>
      <c r="P45" s="35">
        <f t="shared" si="8"/>
        <v>919</v>
      </c>
      <c r="Q45" s="65">
        <f t="shared" si="6"/>
        <v>6.7761917507423209E-4</v>
      </c>
      <c r="R45" s="35">
        <v>210</v>
      </c>
      <c r="S45" s="35">
        <v>709</v>
      </c>
      <c r="U45" s="1">
        <v>1356219</v>
      </c>
    </row>
    <row r="46" spans="1:21" x14ac:dyDescent="0.45">
      <c r="A46" s="33" t="s">
        <v>52</v>
      </c>
      <c r="B46" s="32">
        <f t="shared" si="9"/>
        <v>1551076</v>
      </c>
      <c r="C46" s="34">
        <f>SUM(一般接種!D45+一般接種!G45+一般接種!J45+一般接種!M45+医療従事者等!C43)</f>
        <v>565504</v>
      </c>
      <c r="D46" s="30">
        <f t="shared" si="0"/>
        <v>0.80651827595993542</v>
      </c>
      <c r="E46" s="34">
        <f>SUM(一般接種!E45+一般接種!H45+一般接種!K45+一般接種!N45+医療従事者等!D43)</f>
        <v>557960</v>
      </c>
      <c r="F46" s="31">
        <f t="shared" si="1"/>
        <v>0.79575907023576409</v>
      </c>
      <c r="G46" s="29">
        <f t="shared" si="7"/>
        <v>426883</v>
      </c>
      <c r="H46" s="31">
        <f t="shared" si="5"/>
        <v>0.60881787077828819</v>
      </c>
      <c r="I46" s="35">
        <v>10594</v>
      </c>
      <c r="J46" s="35">
        <v>33508</v>
      </c>
      <c r="K46" s="35">
        <v>140979</v>
      </c>
      <c r="L46" s="35">
        <v>125335</v>
      </c>
      <c r="M46" s="35">
        <v>73250</v>
      </c>
      <c r="N46" s="35">
        <v>36008</v>
      </c>
      <c r="O46" s="35">
        <v>7209</v>
      </c>
      <c r="P46" s="35">
        <f t="shared" si="8"/>
        <v>729</v>
      </c>
      <c r="Q46" s="65">
        <f t="shared" si="6"/>
        <v>1.039695250917399E-3</v>
      </c>
      <c r="R46" s="35">
        <v>150</v>
      </c>
      <c r="S46" s="35">
        <v>579</v>
      </c>
      <c r="U46" s="1">
        <v>701167</v>
      </c>
    </row>
    <row r="47" spans="1:21" x14ac:dyDescent="0.45">
      <c r="A47" s="33" t="s">
        <v>53</v>
      </c>
      <c r="B47" s="32">
        <f t="shared" si="9"/>
        <v>11142950</v>
      </c>
      <c r="C47" s="34">
        <f>SUM(一般接種!D46+一般接種!G46+一般接種!J46+一般接種!M46+医療従事者等!C44)</f>
        <v>4134142</v>
      </c>
      <c r="D47" s="30">
        <f t="shared" si="0"/>
        <v>0.80679251469018398</v>
      </c>
      <c r="E47" s="34">
        <f>SUM(一般接種!E46+一般接種!H46+一般接種!K46+一般接種!N46+医療従事者等!D44)</f>
        <v>4050996</v>
      </c>
      <c r="F47" s="31">
        <f t="shared" si="1"/>
        <v>0.79056627707511651</v>
      </c>
      <c r="G47" s="29">
        <f t="shared" si="7"/>
        <v>2952420</v>
      </c>
      <c r="H47" s="31">
        <f t="shared" si="5"/>
        <v>0.57617526350608972</v>
      </c>
      <c r="I47" s="35">
        <v>43541</v>
      </c>
      <c r="J47" s="35">
        <v>228947</v>
      </c>
      <c r="K47" s="35">
        <v>928176</v>
      </c>
      <c r="L47" s="35">
        <v>1022743</v>
      </c>
      <c r="M47" s="35">
        <v>489480</v>
      </c>
      <c r="N47" s="35">
        <v>191391</v>
      </c>
      <c r="O47" s="35">
        <v>48142</v>
      </c>
      <c r="P47" s="35">
        <f t="shared" si="8"/>
        <v>5392</v>
      </c>
      <c r="Q47" s="65">
        <f t="shared" si="6"/>
        <v>1.0522679770577478E-3</v>
      </c>
      <c r="R47" s="35">
        <v>64</v>
      </c>
      <c r="S47" s="35">
        <v>5328</v>
      </c>
      <c r="U47" s="1">
        <v>5124170</v>
      </c>
    </row>
    <row r="48" spans="1:21" x14ac:dyDescent="0.45">
      <c r="A48" s="33" t="s">
        <v>54</v>
      </c>
      <c r="B48" s="32">
        <f t="shared" si="9"/>
        <v>1788466</v>
      </c>
      <c r="C48" s="34">
        <f>SUM(一般接種!D47+一般接種!G47+一般接種!J47+一般接種!M47+医療従事者等!C45)</f>
        <v>657558</v>
      </c>
      <c r="D48" s="30">
        <f t="shared" si="0"/>
        <v>0.80364253222230642</v>
      </c>
      <c r="E48" s="34">
        <f>SUM(一般接種!E47+一般接種!H47+一般接種!K47+一般接種!N47+医療従事者等!D45)</f>
        <v>649325</v>
      </c>
      <c r="F48" s="31">
        <f t="shared" si="1"/>
        <v>0.7935804708257661</v>
      </c>
      <c r="G48" s="29">
        <f t="shared" si="7"/>
        <v>481018</v>
      </c>
      <c r="H48" s="31">
        <f t="shared" si="5"/>
        <v>0.5878820173498146</v>
      </c>
      <c r="I48" s="35">
        <v>8396</v>
      </c>
      <c r="J48" s="35">
        <v>56454</v>
      </c>
      <c r="K48" s="35">
        <v>165604</v>
      </c>
      <c r="L48" s="35">
        <v>146840</v>
      </c>
      <c r="M48" s="35">
        <v>63016</v>
      </c>
      <c r="N48" s="35">
        <v>32077</v>
      </c>
      <c r="O48" s="35">
        <v>8631</v>
      </c>
      <c r="P48" s="35">
        <f t="shared" si="8"/>
        <v>565</v>
      </c>
      <c r="Q48" s="65">
        <f t="shared" si="6"/>
        <v>6.9052164327040822E-4</v>
      </c>
      <c r="R48" s="35">
        <v>41</v>
      </c>
      <c r="S48" s="35">
        <v>524</v>
      </c>
      <c r="U48" s="1">
        <v>818222</v>
      </c>
    </row>
    <row r="49" spans="1:21" x14ac:dyDescent="0.45">
      <c r="A49" s="33" t="s">
        <v>55</v>
      </c>
      <c r="B49" s="32">
        <f t="shared" si="9"/>
        <v>3038024</v>
      </c>
      <c r="C49" s="34">
        <f>SUM(一般接種!D48+一般接種!G48+一般接種!J48+一般接種!M48+医療従事者等!C46)</f>
        <v>1099799</v>
      </c>
      <c r="D49" s="30">
        <f t="shared" si="0"/>
        <v>0.82324104861153735</v>
      </c>
      <c r="E49" s="34">
        <f>SUM(一般接種!E48+一般接種!H48+一般接種!K48+一般接種!N48+医療従事者等!D46)</f>
        <v>1082626</v>
      </c>
      <c r="F49" s="31">
        <f t="shared" si="1"/>
        <v>0.81038641014777635</v>
      </c>
      <c r="G49" s="29">
        <f t="shared" si="7"/>
        <v>855035</v>
      </c>
      <c r="H49" s="31">
        <f t="shared" si="5"/>
        <v>0.6400259592885299</v>
      </c>
      <c r="I49" s="35">
        <v>14885</v>
      </c>
      <c r="J49" s="35">
        <v>65846</v>
      </c>
      <c r="K49" s="35">
        <v>276857</v>
      </c>
      <c r="L49" s="35">
        <v>301850</v>
      </c>
      <c r="M49" s="35">
        <v>131814</v>
      </c>
      <c r="N49" s="35">
        <v>51637</v>
      </c>
      <c r="O49" s="35">
        <v>12146</v>
      </c>
      <c r="P49" s="35">
        <f t="shared" si="8"/>
        <v>564</v>
      </c>
      <c r="Q49" s="65">
        <f t="shared" si="6"/>
        <v>4.2217528058936869E-4</v>
      </c>
      <c r="R49" s="35">
        <v>80</v>
      </c>
      <c r="S49" s="35">
        <v>484</v>
      </c>
      <c r="U49" s="1">
        <v>1335938</v>
      </c>
    </row>
    <row r="50" spans="1:21" x14ac:dyDescent="0.45">
      <c r="A50" s="33" t="s">
        <v>56</v>
      </c>
      <c r="B50" s="32">
        <f t="shared" si="9"/>
        <v>4026645</v>
      </c>
      <c r="C50" s="34">
        <f>SUM(一般接種!D49+一般接種!G49+一般接種!J49+一般接種!M49+医療従事者等!C47)</f>
        <v>1459087</v>
      </c>
      <c r="D50" s="30">
        <f t="shared" si="0"/>
        <v>0.82966545266384062</v>
      </c>
      <c r="E50" s="34">
        <f>SUM(一般接種!E49+一般接種!H49+一般接種!K49+一般接種!N49+医療従事者等!D47)</f>
        <v>1442423</v>
      </c>
      <c r="F50" s="31">
        <f t="shared" si="1"/>
        <v>0.82018997580523645</v>
      </c>
      <c r="G50" s="29">
        <f t="shared" si="7"/>
        <v>1124253</v>
      </c>
      <c r="H50" s="31">
        <f t="shared" si="5"/>
        <v>0.63927228064788522</v>
      </c>
      <c r="I50" s="35">
        <v>20992</v>
      </c>
      <c r="J50" s="35">
        <v>77866</v>
      </c>
      <c r="K50" s="35">
        <v>344091</v>
      </c>
      <c r="L50" s="35">
        <v>429290</v>
      </c>
      <c r="M50" s="35">
        <v>176200</v>
      </c>
      <c r="N50" s="35">
        <v>65591</v>
      </c>
      <c r="O50" s="35">
        <v>10223</v>
      </c>
      <c r="P50" s="35">
        <f t="shared" si="8"/>
        <v>882</v>
      </c>
      <c r="Q50" s="65">
        <f t="shared" si="6"/>
        <v>5.0152247895396743E-4</v>
      </c>
      <c r="R50" s="35">
        <v>61</v>
      </c>
      <c r="S50" s="35">
        <v>821</v>
      </c>
      <c r="U50" s="1">
        <v>1758645</v>
      </c>
    </row>
    <row r="51" spans="1:21" x14ac:dyDescent="0.45">
      <c r="A51" s="33" t="s">
        <v>57</v>
      </c>
      <c r="B51" s="32">
        <f t="shared" si="9"/>
        <v>2533890</v>
      </c>
      <c r="C51" s="34">
        <f>SUM(一般接種!D50+一般接種!G50+一般接種!J50+一般接種!M50+医療従事者等!C48)</f>
        <v>925354</v>
      </c>
      <c r="D51" s="30">
        <f t="shared" si="0"/>
        <v>0.81047628139832062</v>
      </c>
      <c r="E51" s="34">
        <f>SUM(一般接種!E50+一般接種!H50+一般接種!K50+一般接種!N50+医療従事者等!D48)</f>
        <v>909579</v>
      </c>
      <c r="F51" s="31">
        <f t="shared" si="1"/>
        <v>0.7966596627431265</v>
      </c>
      <c r="G51" s="29">
        <f t="shared" si="7"/>
        <v>697555</v>
      </c>
      <c r="H51" s="31">
        <f t="shared" si="5"/>
        <v>0.61095730117425928</v>
      </c>
      <c r="I51" s="35">
        <v>19351</v>
      </c>
      <c r="J51" s="35">
        <v>50846</v>
      </c>
      <c r="K51" s="35">
        <v>216396</v>
      </c>
      <c r="L51" s="35">
        <v>218781</v>
      </c>
      <c r="M51" s="35">
        <v>116263</v>
      </c>
      <c r="N51" s="35">
        <v>62945</v>
      </c>
      <c r="O51" s="35">
        <v>12973</v>
      </c>
      <c r="P51" s="35">
        <f t="shared" si="8"/>
        <v>1402</v>
      </c>
      <c r="Q51" s="65">
        <f t="shared" si="6"/>
        <v>1.2279492459323087E-3</v>
      </c>
      <c r="R51" s="35">
        <v>237</v>
      </c>
      <c r="S51" s="35">
        <v>1165</v>
      </c>
      <c r="U51" s="1">
        <v>1141741</v>
      </c>
    </row>
    <row r="52" spans="1:21" x14ac:dyDescent="0.45">
      <c r="A52" s="33" t="s">
        <v>58</v>
      </c>
      <c r="B52" s="32">
        <f t="shared" si="9"/>
        <v>2380047</v>
      </c>
      <c r="C52" s="34">
        <f>SUM(一般接種!D51+一般接種!G51+一般接種!J51+一般接種!M51+医療従事者等!C49)</f>
        <v>870180</v>
      </c>
      <c r="D52" s="30">
        <f t="shared" si="0"/>
        <v>0.80035613079344869</v>
      </c>
      <c r="E52" s="34">
        <f>SUM(一般接種!E51+一般接種!H51+一般接種!K51+一般接種!N51+医療従事者等!D49)</f>
        <v>857936</v>
      </c>
      <c r="F52" s="31">
        <f t="shared" si="1"/>
        <v>0.78909459816176908</v>
      </c>
      <c r="G52" s="29">
        <f t="shared" si="7"/>
        <v>651109</v>
      </c>
      <c r="H52" s="31">
        <f t="shared" si="5"/>
        <v>0.59886354543288933</v>
      </c>
      <c r="I52" s="35">
        <v>10937</v>
      </c>
      <c r="J52" s="35">
        <v>46222</v>
      </c>
      <c r="K52" s="35">
        <v>186555</v>
      </c>
      <c r="L52" s="35">
        <v>215314</v>
      </c>
      <c r="M52" s="35">
        <v>121733</v>
      </c>
      <c r="N52" s="35">
        <v>56604</v>
      </c>
      <c r="O52" s="35">
        <v>13744</v>
      </c>
      <c r="P52" s="35">
        <f t="shared" si="8"/>
        <v>822</v>
      </c>
      <c r="Q52" s="65">
        <f t="shared" si="6"/>
        <v>7.5604212865408864E-4</v>
      </c>
      <c r="R52" s="35">
        <v>156</v>
      </c>
      <c r="S52" s="35">
        <v>666</v>
      </c>
      <c r="U52" s="1">
        <v>1087241</v>
      </c>
    </row>
    <row r="53" spans="1:21" x14ac:dyDescent="0.45">
      <c r="A53" s="33" t="s">
        <v>59</v>
      </c>
      <c r="B53" s="32">
        <f t="shared" si="9"/>
        <v>3619519</v>
      </c>
      <c r="C53" s="34">
        <f>SUM(一般接種!D52+一般接種!G52+一般接種!J52+一般接種!M52+医療従事者等!C50)</f>
        <v>1320148</v>
      </c>
      <c r="D53" s="30">
        <f t="shared" si="0"/>
        <v>0.8161571099407301</v>
      </c>
      <c r="E53" s="34">
        <f>SUM(一般接種!E52+一般接種!H52+一般接種!K52+一般接種!N52+医療従事者等!D50)</f>
        <v>1296276</v>
      </c>
      <c r="F53" s="31">
        <f t="shared" si="1"/>
        <v>0.80139868699988936</v>
      </c>
      <c r="G53" s="29">
        <f t="shared" si="7"/>
        <v>1001972</v>
      </c>
      <c r="H53" s="31">
        <f t="shared" si="5"/>
        <v>0.6194506765616683</v>
      </c>
      <c r="I53" s="35">
        <v>17258</v>
      </c>
      <c r="J53" s="35">
        <v>70610</v>
      </c>
      <c r="K53" s="35">
        <v>342042</v>
      </c>
      <c r="L53" s="35">
        <v>301793</v>
      </c>
      <c r="M53" s="35">
        <v>171584</v>
      </c>
      <c r="N53" s="35">
        <v>82114</v>
      </c>
      <c r="O53" s="35">
        <v>16571</v>
      </c>
      <c r="P53" s="35">
        <f t="shared" si="8"/>
        <v>1123</v>
      </c>
      <c r="Q53" s="65">
        <f t="shared" si="6"/>
        <v>6.9427400144789827E-4</v>
      </c>
      <c r="R53" s="35">
        <v>100</v>
      </c>
      <c r="S53" s="35">
        <v>1023</v>
      </c>
      <c r="U53" s="1">
        <v>1617517</v>
      </c>
    </row>
    <row r="54" spans="1:21" x14ac:dyDescent="0.45">
      <c r="A54" s="33" t="s">
        <v>60</v>
      </c>
      <c r="B54" s="32">
        <f t="shared" si="9"/>
        <v>2760783</v>
      </c>
      <c r="C54" s="34">
        <f>SUM(一般接種!D53+一般接種!G53+一般接種!J53+一般接種!M53+医療従事者等!C51)</f>
        <v>1058366</v>
      </c>
      <c r="D54" s="37">
        <f t="shared" si="0"/>
        <v>0.71264774920242024</v>
      </c>
      <c r="E54" s="34">
        <f>SUM(一般接種!E53+一般接種!H53+一般接種!K53+一般接種!N53+医療従事者等!D51)</f>
        <v>1036440</v>
      </c>
      <c r="F54" s="31">
        <f t="shared" si="1"/>
        <v>0.69788393918867053</v>
      </c>
      <c r="G54" s="29">
        <f t="shared" si="7"/>
        <v>665314</v>
      </c>
      <c r="H54" s="31">
        <f t="shared" si="5"/>
        <v>0.44798729797901582</v>
      </c>
      <c r="I54" s="35">
        <v>17220</v>
      </c>
      <c r="J54" s="35">
        <v>58192</v>
      </c>
      <c r="K54" s="35">
        <v>210693</v>
      </c>
      <c r="L54" s="35">
        <v>190703</v>
      </c>
      <c r="M54" s="35">
        <v>117350</v>
      </c>
      <c r="N54" s="35">
        <v>57486</v>
      </c>
      <c r="O54" s="35">
        <v>13670</v>
      </c>
      <c r="P54" s="35">
        <f t="shared" si="8"/>
        <v>663</v>
      </c>
      <c r="Q54" s="65">
        <f t="shared" si="6"/>
        <v>4.4642917263140031E-4</v>
      </c>
      <c r="R54" s="35">
        <v>14</v>
      </c>
      <c r="S54" s="35">
        <v>649</v>
      </c>
      <c r="U54" s="1">
        <v>1485118</v>
      </c>
    </row>
    <row r="55" spans="1:21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45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45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45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45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45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45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C15" sqref="C1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118</v>
      </c>
      <c r="B1" s="23"/>
      <c r="C1" s="24"/>
      <c r="D1" s="24"/>
    </row>
    <row r="2" spans="1:23" x14ac:dyDescent="0.45">
      <c r="B2"/>
      <c r="T2" s="118"/>
      <c r="U2" s="118"/>
      <c r="W2" s="49" t="str">
        <f>'進捗状況 (都道府県別)'!H3</f>
        <v>（6月17日公表時点）</v>
      </c>
    </row>
    <row r="3" spans="1:23" ht="37.5" customHeight="1" x14ac:dyDescent="0.45">
      <c r="A3" s="119" t="s">
        <v>3</v>
      </c>
      <c r="B3" s="132" t="s">
        <v>119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120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121</v>
      </c>
      <c r="D4" s="123"/>
      <c r="E4" s="123"/>
      <c r="F4" s="124" t="s">
        <v>122</v>
      </c>
      <c r="G4" s="125"/>
      <c r="H4" s="126"/>
      <c r="I4" s="124" t="s">
        <v>123</v>
      </c>
      <c r="J4" s="125"/>
      <c r="K4" s="126"/>
      <c r="L4" s="129" t="s">
        <v>124</v>
      </c>
      <c r="M4" s="130"/>
      <c r="N4" s="131"/>
      <c r="P4" s="98" t="s">
        <v>151</v>
      </c>
      <c r="Q4" s="98"/>
      <c r="R4" s="127" t="s">
        <v>125</v>
      </c>
      <c r="S4" s="127"/>
      <c r="T4" s="128" t="s">
        <v>123</v>
      </c>
      <c r="U4" s="128"/>
      <c r="V4" s="114" t="s">
        <v>126</v>
      </c>
      <c r="W4" s="114"/>
    </row>
    <row r="5" spans="1:23" ht="36" x14ac:dyDescent="0.45">
      <c r="A5" s="121"/>
      <c r="B5" s="122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45">
      <c r="A6" s="28" t="s">
        <v>133</v>
      </c>
      <c r="B6" s="40">
        <f>SUM(B7:B53)</f>
        <v>193528772</v>
      </c>
      <c r="C6" s="40">
        <f>SUM(C7:C53)</f>
        <v>161088786</v>
      </c>
      <c r="D6" s="40">
        <f>SUM(D7:D53)</f>
        <v>80844912</v>
      </c>
      <c r="E6" s="41">
        <f>SUM(E7:E53)</f>
        <v>80243874</v>
      </c>
      <c r="F6" s="41">
        <f t="shared" ref="F6:T6" si="0">SUM(F7:F53)</f>
        <v>32318674</v>
      </c>
      <c r="G6" s="41">
        <f>SUM(G7:G53)</f>
        <v>16209851</v>
      </c>
      <c r="H6" s="41">
        <f t="shared" ref="H6:N6" si="1">SUM(H7:H53)</f>
        <v>16108823</v>
      </c>
      <c r="I6" s="41">
        <f>SUM(I7:I53)</f>
        <v>117429</v>
      </c>
      <c r="J6" s="41">
        <f t="shared" si="1"/>
        <v>58678</v>
      </c>
      <c r="K6" s="41">
        <f t="shared" si="1"/>
        <v>58751</v>
      </c>
      <c r="L6" s="69">
        <f>SUM(L7:L53)</f>
        <v>3883</v>
      </c>
      <c r="M6" s="69">
        <f t="shared" si="1"/>
        <v>3762</v>
      </c>
      <c r="N6" s="69">
        <f t="shared" si="1"/>
        <v>121</v>
      </c>
      <c r="O6" s="42"/>
      <c r="P6" s="41">
        <f>SUM(P7:P53)</f>
        <v>177119930</v>
      </c>
      <c r="Q6" s="43">
        <f>C6/P6</f>
        <v>0.909489891961904</v>
      </c>
      <c r="R6" s="41">
        <f t="shared" si="0"/>
        <v>34260550</v>
      </c>
      <c r="S6" s="44">
        <f>F6/R6</f>
        <v>0.94332034949818377</v>
      </c>
      <c r="T6" s="41">
        <f t="shared" si="0"/>
        <v>202140</v>
      </c>
      <c r="U6" s="44">
        <f>I6/T6</f>
        <v>0.58092905906797265</v>
      </c>
      <c r="V6" s="41">
        <f t="shared" ref="V6" si="2">SUM(V7:V53)</f>
        <v>92010</v>
      </c>
      <c r="W6" s="44">
        <v>4.2201934572329097E-2</v>
      </c>
    </row>
    <row r="7" spans="1:23" x14ac:dyDescent="0.45">
      <c r="A7" s="45" t="s">
        <v>14</v>
      </c>
      <c r="B7" s="40">
        <v>7943506</v>
      </c>
      <c r="C7" s="40">
        <v>6445331</v>
      </c>
      <c r="D7" s="40">
        <v>3236270</v>
      </c>
      <c r="E7" s="41">
        <v>3209061</v>
      </c>
      <c r="F7" s="46">
        <v>1497201</v>
      </c>
      <c r="G7" s="41">
        <v>750649</v>
      </c>
      <c r="H7" s="41">
        <v>746552</v>
      </c>
      <c r="I7" s="41">
        <v>864</v>
      </c>
      <c r="J7" s="41">
        <v>424</v>
      </c>
      <c r="K7" s="41">
        <v>440</v>
      </c>
      <c r="L7" s="69">
        <v>110</v>
      </c>
      <c r="M7" s="69">
        <v>109</v>
      </c>
      <c r="N7" s="69">
        <v>1</v>
      </c>
      <c r="O7" s="42"/>
      <c r="P7" s="41">
        <v>7433760</v>
      </c>
      <c r="Q7" s="43">
        <v>0.86703512085404966</v>
      </c>
      <c r="R7" s="47">
        <v>1518500</v>
      </c>
      <c r="S7" s="43">
        <v>0.98597365821534411</v>
      </c>
      <c r="T7" s="41">
        <v>900</v>
      </c>
      <c r="U7" s="44">
        <v>0.96</v>
      </c>
      <c r="V7" s="41">
        <v>750</v>
      </c>
      <c r="W7" s="44">
        <v>0.14666666666666667</v>
      </c>
    </row>
    <row r="8" spans="1:23" x14ac:dyDescent="0.45">
      <c r="A8" s="45" t="s">
        <v>15</v>
      </c>
      <c r="B8" s="40">
        <v>2041367</v>
      </c>
      <c r="C8" s="40">
        <v>1850594</v>
      </c>
      <c r="D8" s="40">
        <v>928917</v>
      </c>
      <c r="E8" s="41">
        <v>921677</v>
      </c>
      <c r="F8" s="46">
        <v>188361</v>
      </c>
      <c r="G8" s="41">
        <v>94627</v>
      </c>
      <c r="H8" s="41">
        <v>93734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0.96287061871896062</v>
      </c>
      <c r="R8" s="47">
        <v>186500</v>
      </c>
      <c r="S8" s="43">
        <v>1.0099785522788203</v>
      </c>
      <c r="T8" s="41">
        <v>3800</v>
      </c>
      <c r="U8" s="44">
        <v>0.6344736842105263</v>
      </c>
      <c r="V8" s="41">
        <v>200</v>
      </c>
      <c r="W8" s="44">
        <v>5.0000000000000001E-3</v>
      </c>
    </row>
    <row r="9" spans="1:23" x14ac:dyDescent="0.45">
      <c r="A9" s="45" t="s">
        <v>16</v>
      </c>
      <c r="B9" s="40">
        <v>1962382</v>
      </c>
      <c r="C9" s="40">
        <v>1717766</v>
      </c>
      <c r="D9" s="40">
        <v>863112</v>
      </c>
      <c r="E9" s="41">
        <v>854654</v>
      </c>
      <c r="F9" s="46">
        <v>244518</v>
      </c>
      <c r="G9" s="41">
        <v>122724</v>
      </c>
      <c r="H9" s="41">
        <v>121794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0.91390705927106253</v>
      </c>
      <c r="R9" s="47">
        <v>227500</v>
      </c>
      <c r="S9" s="43">
        <v>1.0748043956043956</v>
      </c>
      <c r="T9" s="41">
        <v>260</v>
      </c>
      <c r="U9" s="44">
        <v>0.37692307692307692</v>
      </c>
      <c r="V9" s="41">
        <v>50</v>
      </c>
      <c r="W9" s="44">
        <v>0</v>
      </c>
    </row>
    <row r="10" spans="1:23" x14ac:dyDescent="0.45">
      <c r="A10" s="45" t="s">
        <v>17</v>
      </c>
      <c r="B10" s="40">
        <v>3548972</v>
      </c>
      <c r="C10" s="40">
        <v>2807288</v>
      </c>
      <c r="D10" s="40">
        <v>1409705</v>
      </c>
      <c r="E10" s="41">
        <v>1397583</v>
      </c>
      <c r="F10" s="46">
        <v>741633</v>
      </c>
      <c r="G10" s="41">
        <v>371697</v>
      </c>
      <c r="H10" s="41">
        <v>369936</v>
      </c>
      <c r="I10" s="41">
        <v>50</v>
      </c>
      <c r="J10" s="41">
        <v>21</v>
      </c>
      <c r="K10" s="41">
        <v>29</v>
      </c>
      <c r="L10" s="69">
        <v>1</v>
      </c>
      <c r="M10" s="69">
        <v>1</v>
      </c>
      <c r="N10" s="69">
        <v>0</v>
      </c>
      <c r="O10" s="42"/>
      <c r="P10" s="41">
        <v>3169865</v>
      </c>
      <c r="Q10" s="43">
        <v>0.8856175262984386</v>
      </c>
      <c r="R10" s="47">
        <v>854400</v>
      </c>
      <c r="S10" s="43">
        <v>0.86801615168539326</v>
      </c>
      <c r="T10" s="41">
        <v>240</v>
      </c>
      <c r="U10" s="44">
        <v>0.20833333333333334</v>
      </c>
      <c r="V10" s="41">
        <v>660</v>
      </c>
      <c r="W10" s="44">
        <v>1.5151515151515152E-3</v>
      </c>
    </row>
    <row r="11" spans="1:23" x14ac:dyDescent="0.45">
      <c r="A11" s="45" t="s">
        <v>18</v>
      </c>
      <c r="B11" s="40">
        <v>1587015</v>
      </c>
      <c r="C11" s="40">
        <v>1490693</v>
      </c>
      <c r="D11" s="40">
        <v>748500</v>
      </c>
      <c r="E11" s="41">
        <v>742193</v>
      </c>
      <c r="F11" s="46">
        <v>96256</v>
      </c>
      <c r="G11" s="41">
        <v>48434</v>
      </c>
      <c r="H11" s="41">
        <v>47822</v>
      </c>
      <c r="I11" s="41">
        <v>66</v>
      </c>
      <c r="J11" s="41">
        <v>33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0.97849493421203781</v>
      </c>
      <c r="R11" s="47">
        <v>87900</v>
      </c>
      <c r="S11" s="43">
        <v>1.0950625711035267</v>
      </c>
      <c r="T11" s="41">
        <v>140</v>
      </c>
      <c r="U11" s="44">
        <v>0.47142857142857142</v>
      </c>
      <c r="V11" s="41">
        <v>50</v>
      </c>
      <c r="W11" s="44">
        <v>0</v>
      </c>
    </row>
    <row r="12" spans="1:23" x14ac:dyDescent="0.45">
      <c r="A12" s="45" t="s">
        <v>19</v>
      </c>
      <c r="B12" s="40">
        <v>1740711</v>
      </c>
      <c r="C12" s="40">
        <v>1662756</v>
      </c>
      <c r="D12" s="40">
        <v>834264</v>
      </c>
      <c r="E12" s="41">
        <v>828492</v>
      </c>
      <c r="F12" s="46">
        <v>77793</v>
      </c>
      <c r="G12" s="41">
        <v>38945</v>
      </c>
      <c r="H12" s="41">
        <v>38848</v>
      </c>
      <c r="I12" s="41">
        <v>161</v>
      </c>
      <c r="J12" s="41">
        <v>80</v>
      </c>
      <c r="K12" s="41">
        <v>81</v>
      </c>
      <c r="L12" s="69">
        <v>1</v>
      </c>
      <c r="M12" s="69">
        <v>1</v>
      </c>
      <c r="N12" s="69">
        <v>0</v>
      </c>
      <c r="O12" s="42"/>
      <c r="P12" s="41">
        <v>1736595</v>
      </c>
      <c r="Q12" s="43">
        <v>0.95748058701078831</v>
      </c>
      <c r="R12" s="47">
        <v>61700</v>
      </c>
      <c r="S12" s="43">
        <v>1.2608265802269043</v>
      </c>
      <c r="T12" s="41">
        <v>340</v>
      </c>
      <c r="U12" s="44">
        <v>0.47352941176470587</v>
      </c>
      <c r="V12" s="41">
        <v>280</v>
      </c>
      <c r="W12" s="44">
        <v>3.5714285714285713E-3</v>
      </c>
    </row>
    <row r="13" spans="1:23" x14ac:dyDescent="0.45">
      <c r="A13" s="45" t="s">
        <v>20</v>
      </c>
      <c r="B13" s="40">
        <v>2963225</v>
      </c>
      <c r="C13" s="40">
        <v>2755014</v>
      </c>
      <c r="D13" s="40">
        <v>1384135</v>
      </c>
      <c r="E13" s="41">
        <v>1370879</v>
      </c>
      <c r="F13" s="46">
        <v>207932</v>
      </c>
      <c r="G13" s="41">
        <v>104450</v>
      </c>
      <c r="H13" s="41">
        <v>103482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0.94672719275336426</v>
      </c>
      <c r="R13" s="47">
        <v>178600</v>
      </c>
      <c r="S13" s="43">
        <v>1.1642329227323629</v>
      </c>
      <c r="T13" s="41">
        <v>560</v>
      </c>
      <c r="U13" s="44">
        <v>0.45178571428571429</v>
      </c>
      <c r="V13" s="41">
        <v>430</v>
      </c>
      <c r="W13" s="44">
        <v>6.0465116279069767E-2</v>
      </c>
    </row>
    <row r="14" spans="1:23" x14ac:dyDescent="0.45">
      <c r="A14" s="45" t="s">
        <v>21</v>
      </c>
      <c r="B14" s="40">
        <v>4634920</v>
      </c>
      <c r="C14" s="40">
        <v>3763534</v>
      </c>
      <c r="D14" s="40">
        <v>1889500</v>
      </c>
      <c r="E14" s="41">
        <v>1874034</v>
      </c>
      <c r="F14" s="46">
        <v>870877</v>
      </c>
      <c r="G14" s="41">
        <v>436831</v>
      </c>
      <c r="H14" s="41">
        <v>434046</v>
      </c>
      <c r="I14" s="41">
        <v>370</v>
      </c>
      <c r="J14" s="41">
        <v>177</v>
      </c>
      <c r="K14" s="41">
        <v>193</v>
      </c>
      <c r="L14" s="69">
        <v>139</v>
      </c>
      <c r="M14" s="69">
        <v>139</v>
      </c>
      <c r="N14" s="69">
        <v>0</v>
      </c>
      <c r="O14" s="42"/>
      <c r="P14" s="41">
        <v>4064675</v>
      </c>
      <c r="Q14" s="43">
        <v>0.92591264984285337</v>
      </c>
      <c r="R14" s="47">
        <v>892500</v>
      </c>
      <c r="S14" s="43">
        <v>0.97577254901960786</v>
      </c>
      <c r="T14" s="41">
        <v>860</v>
      </c>
      <c r="U14" s="44">
        <v>0.43023255813953487</v>
      </c>
      <c r="V14" s="41">
        <v>1710</v>
      </c>
      <c r="W14" s="44">
        <v>8.1286549707602337E-2</v>
      </c>
    </row>
    <row r="15" spans="1:23" x14ac:dyDescent="0.45">
      <c r="A15" s="48" t="s">
        <v>22</v>
      </c>
      <c r="B15" s="40">
        <v>3077653</v>
      </c>
      <c r="C15" s="40">
        <v>2694558</v>
      </c>
      <c r="D15" s="40">
        <v>1352434</v>
      </c>
      <c r="E15" s="41">
        <v>1342124</v>
      </c>
      <c r="F15" s="46">
        <v>382208</v>
      </c>
      <c r="G15" s="41">
        <v>192168</v>
      </c>
      <c r="H15" s="41">
        <v>190040</v>
      </c>
      <c r="I15" s="41">
        <v>828</v>
      </c>
      <c r="J15" s="41">
        <v>414</v>
      </c>
      <c r="K15" s="41">
        <v>414</v>
      </c>
      <c r="L15" s="69">
        <v>59</v>
      </c>
      <c r="M15" s="69">
        <v>58</v>
      </c>
      <c r="N15" s="69">
        <v>1</v>
      </c>
      <c r="O15" s="42"/>
      <c r="P15" s="41">
        <v>2869350</v>
      </c>
      <c r="Q15" s="43">
        <v>0.93908306759370586</v>
      </c>
      <c r="R15" s="47">
        <v>375900</v>
      </c>
      <c r="S15" s="43">
        <v>1.0167810587922319</v>
      </c>
      <c r="T15" s="41">
        <v>1220</v>
      </c>
      <c r="U15" s="44">
        <v>0.67868852459016393</v>
      </c>
      <c r="V15" s="41">
        <v>710</v>
      </c>
      <c r="W15" s="44">
        <v>8.3098591549295775E-2</v>
      </c>
    </row>
    <row r="16" spans="1:23" x14ac:dyDescent="0.45">
      <c r="A16" s="45" t="s">
        <v>23</v>
      </c>
      <c r="B16" s="40">
        <v>3004774</v>
      </c>
      <c r="C16" s="40">
        <v>2153778</v>
      </c>
      <c r="D16" s="40">
        <v>1081128</v>
      </c>
      <c r="E16" s="41">
        <v>1072650</v>
      </c>
      <c r="F16" s="46">
        <v>850721</v>
      </c>
      <c r="G16" s="41">
        <v>426592</v>
      </c>
      <c r="H16" s="41">
        <v>424129</v>
      </c>
      <c r="I16" s="41">
        <v>225</v>
      </c>
      <c r="J16" s="41">
        <v>96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0.8594159439287018</v>
      </c>
      <c r="R16" s="47">
        <v>887500</v>
      </c>
      <c r="S16" s="43">
        <v>0.95855887323943667</v>
      </c>
      <c r="T16" s="41">
        <v>440</v>
      </c>
      <c r="U16" s="44">
        <v>0.51136363636363635</v>
      </c>
      <c r="V16" s="41">
        <v>440</v>
      </c>
      <c r="W16" s="44">
        <v>0.11363636363636363</v>
      </c>
    </row>
    <row r="17" spans="1:23" x14ac:dyDescent="0.45">
      <c r="A17" s="45" t="s">
        <v>24</v>
      </c>
      <c r="B17" s="40">
        <v>11563608</v>
      </c>
      <c r="C17" s="40">
        <v>9866374</v>
      </c>
      <c r="D17" s="40">
        <v>4957297</v>
      </c>
      <c r="E17" s="41">
        <v>4909077</v>
      </c>
      <c r="F17" s="46">
        <v>1678733</v>
      </c>
      <c r="G17" s="41">
        <v>840775</v>
      </c>
      <c r="H17" s="41">
        <v>837958</v>
      </c>
      <c r="I17" s="41">
        <v>18079</v>
      </c>
      <c r="J17" s="41">
        <v>9064</v>
      </c>
      <c r="K17" s="41">
        <v>9015</v>
      </c>
      <c r="L17" s="69">
        <v>422</v>
      </c>
      <c r="M17" s="69">
        <v>402</v>
      </c>
      <c r="N17" s="69">
        <v>20</v>
      </c>
      <c r="O17" s="42"/>
      <c r="P17" s="41">
        <v>10836010</v>
      </c>
      <c r="Q17" s="43">
        <v>0.91051724758467367</v>
      </c>
      <c r="R17" s="47">
        <v>659400</v>
      </c>
      <c r="S17" s="43">
        <v>2.5458492569002122</v>
      </c>
      <c r="T17" s="41">
        <v>37820</v>
      </c>
      <c r="U17" s="44">
        <v>0.47802749867794819</v>
      </c>
      <c r="V17" s="41">
        <v>10550</v>
      </c>
      <c r="W17" s="44">
        <v>0.04</v>
      </c>
    </row>
    <row r="18" spans="1:23" x14ac:dyDescent="0.45">
      <c r="A18" s="45" t="s">
        <v>25</v>
      </c>
      <c r="B18" s="40">
        <v>9874612</v>
      </c>
      <c r="C18" s="40">
        <v>8170886</v>
      </c>
      <c r="D18" s="40">
        <v>4101932</v>
      </c>
      <c r="E18" s="41">
        <v>4068954</v>
      </c>
      <c r="F18" s="46">
        <v>1702805</v>
      </c>
      <c r="G18" s="41">
        <v>853192</v>
      </c>
      <c r="H18" s="41">
        <v>849613</v>
      </c>
      <c r="I18" s="41">
        <v>814</v>
      </c>
      <c r="J18" s="41">
        <v>370</v>
      </c>
      <c r="K18" s="41">
        <v>444</v>
      </c>
      <c r="L18" s="69">
        <v>107</v>
      </c>
      <c r="M18" s="69">
        <v>104</v>
      </c>
      <c r="N18" s="69">
        <v>3</v>
      </c>
      <c r="O18" s="42"/>
      <c r="P18" s="41">
        <v>8816645</v>
      </c>
      <c r="Q18" s="43">
        <v>0.9267568332398548</v>
      </c>
      <c r="R18" s="47">
        <v>643300</v>
      </c>
      <c r="S18" s="43">
        <v>2.646984299704648</v>
      </c>
      <c r="T18" s="41">
        <v>4560</v>
      </c>
      <c r="U18" s="44">
        <v>0.17850877192982456</v>
      </c>
      <c r="V18" s="41">
        <v>1750</v>
      </c>
      <c r="W18" s="44">
        <v>6.1142857142857145E-2</v>
      </c>
    </row>
    <row r="19" spans="1:23" x14ac:dyDescent="0.45">
      <c r="A19" s="45" t="s">
        <v>26</v>
      </c>
      <c r="B19" s="40">
        <v>21273374</v>
      </c>
      <c r="C19" s="40">
        <v>15896453</v>
      </c>
      <c r="D19" s="40">
        <v>7980743</v>
      </c>
      <c r="E19" s="41">
        <v>7915710</v>
      </c>
      <c r="F19" s="46">
        <v>5362030</v>
      </c>
      <c r="G19" s="41">
        <v>2689803</v>
      </c>
      <c r="H19" s="41">
        <v>2672227</v>
      </c>
      <c r="I19" s="41">
        <v>13629</v>
      </c>
      <c r="J19" s="41">
        <v>6759</v>
      </c>
      <c r="K19" s="41">
        <v>6870</v>
      </c>
      <c r="L19" s="69">
        <v>1262</v>
      </c>
      <c r="M19" s="69">
        <v>1236</v>
      </c>
      <c r="N19" s="69">
        <v>26</v>
      </c>
      <c r="O19" s="42"/>
      <c r="P19" s="41">
        <v>17678890</v>
      </c>
      <c r="Q19" s="43">
        <v>0.89917709765714926</v>
      </c>
      <c r="R19" s="47">
        <v>10134750</v>
      </c>
      <c r="S19" s="43">
        <v>0.52907373146846248</v>
      </c>
      <c r="T19" s="41">
        <v>43740</v>
      </c>
      <c r="U19" s="44">
        <v>0.31159122085048013</v>
      </c>
      <c r="V19" s="41">
        <v>13110</v>
      </c>
      <c r="W19" s="44">
        <v>9.6262395118230357E-2</v>
      </c>
    </row>
    <row r="20" spans="1:23" x14ac:dyDescent="0.45">
      <c r="A20" s="45" t="s">
        <v>27</v>
      </c>
      <c r="B20" s="40">
        <v>14363835</v>
      </c>
      <c r="C20" s="40">
        <v>11023136</v>
      </c>
      <c r="D20" s="40">
        <v>5530831</v>
      </c>
      <c r="E20" s="41">
        <v>5492305</v>
      </c>
      <c r="F20" s="46">
        <v>3333982</v>
      </c>
      <c r="G20" s="41">
        <v>1669858</v>
      </c>
      <c r="H20" s="41">
        <v>1664124</v>
      </c>
      <c r="I20" s="41">
        <v>6090</v>
      </c>
      <c r="J20" s="41">
        <v>3051</v>
      </c>
      <c r="K20" s="41">
        <v>3039</v>
      </c>
      <c r="L20" s="69">
        <v>627</v>
      </c>
      <c r="M20" s="69">
        <v>619</v>
      </c>
      <c r="N20" s="69">
        <v>8</v>
      </c>
      <c r="O20" s="42"/>
      <c r="P20" s="41">
        <v>11882835</v>
      </c>
      <c r="Q20" s="43">
        <v>0.92765202916644052</v>
      </c>
      <c r="R20" s="47">
        <v>1939900</v>
      </c>
      <c r="S20" s="43">
        <v>1.7186360121655755</v>
      </c>
      <c r="T20" s="41">
        <v>11640</v>
      </c>
      <c r="U20" s="44">
        <v>0.52319587628865982</v>
      </c>
      <c r="V20" s="41">
        <v>8420</v>
      </c>
      <c r="W20" s="44">
        <v>7.4465558194774351E-2</v>
      </c>
    </row>
    <row r="21" spans="1:23" x14ac:dyDescent="0.45">
      <c r="A21" s="45" t="s">
        <v>28</v>
      </c>
      <c r="B21" s="40">
        <v>3545541</v>
      </c>
      <c r="C21" s="40">
        <v>2973941</v>
      </c>
      <c r="D21" s="40">
        <v>1492350</v>
      </c>
      <c r="E21" s="41">
        <v>1481591</v>
      </c>
      <c r="F21" s="46">
        <v>571483</v>
      </c>
      <c r="G21" s="41">
        <v>286703</v>
      </c>
      <c r="H21" s="41">
        <v>284780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0.90286180081089162</v>
      </c>
      <c r="R21" s="47">
        <v>584800</v>
      </c>
      <c r="S21" s="43">
        <v>0.97722811217510264</v>
      </c>
      <c r="T21" s="41">
        <v>340</v>
      </c>
      <c r="U21" s="44">
        <v>0.22647058823529412</v>
      </c>
      <c r="V21" s="41">
        <v>2080</v>
      </c>
      <c r="W21" s="44">
        <v>1.9230769230769232E-2</v>
      </c>
    </row>
    <row r="22" spans="1:23" x14ac:dyDescent="0.45">
      <c r="A22" s="45" t="s">
        <v>29</v>
      </c>
      <c r="B22" s="40">
        <v>1676300</v>
      </c>
      <c r="C22" s="40">
        <v>1490052</v>
      </c>
      <c r="D22" s="40">
        <v>747177</v>
      </c>
      <c r="E22" s="41">
        <v>742875</v>
      </c>
      <c r="F22" s="46">
        <v>186020</v>
      </c>
      <c r="G22" s="41">
        <v>93228</v>
      </c>
      <c r="H22" s="41">
        <v>92792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0.92451046087409727</v>
      </c>
      <c r="R22" s="47">
        <v>176600</v>
      </c>
      <c r="S22" s="43">
        <v>1.0533408833522084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45">
      <c r="A23" s="45" t="s">
        <v>30</v>
      </c>
      <c r="B23" s="40">
        <v>1734786</v>
      </c>
      <c r="C23" s="40">
        <v>1528228</v>
      </c>
      <c r="D23" s="40">
        <v>766727</v>
      </c>
      <c r="E23" s="41">
        <v>761501</v>
      </c>
      <c r="F23" s="46">
        <v>205535</v>
      </c>
      <c r="G23" s="41">
        <v>103116</v>
      </c>
      <c r="H23" s="41">
        <v>102419</v>
      </c>
      <c r="I23" s="41">
        <v>1009</v>
      </c>
      <c r="J23" s="41">
        <v>503</v>
      </c>
      <c r="K23" s="41">
        <v>506</v>
      </c>
      <c r="L23" s="69">
        <v>14</v>
      </c>
      <c r="M23" s="69">
        <v>13</v>
      </c>
      <c r="N23" s="69">
        <v>1</v>
      </c>
      <c r="O23" s="42"/>
      <c r="P23" s="41">
        <v>1620330</v>
      </c>
      <c r="Q23" s="43">
        <v>0.94315849240586791</v>
      </c>
      <c r="R23" s="47">
        <v>220900</v>
      </c>
      <c r="S23" s="43">
        <v>0.93044363965595289</v>
      </c>
      <c r="T23" s="41">
        <v>1180</v>
      </c>
      <c r="U23" s="44">
        <v>0.85508474576271187</v>
      </c>
      <c r="V23" s="41">
        <v>400</v>
      </c>
      <c r="W23" s="44">
        <v>3.5000000000000003E-2</v>
      </c>
    </row>
    <row r="24" spans="1:23" x14ac:dyDescent="0.45">
      <c r="A24" s="45" t="s">
        <v>31</v>
      </c>
      <c r="B24" s="40">
        <v>1194155</v>
      </c>
      <c r="C24" s="40">
        <v>1051362</v>
      </c>
      <c r="D24" s="40">
        <v>527450</v>
      </c>
      <c r="E24" s="41">
        <v>523912</v>
      </c>
      <c r="F24" s="46">
        <v>142713</v>
      </c>
      <c r="G24" s="41">
        <v>71603</v>
      </c>
      <c r="H24" s="41">
        <v>71110</v>
      </c>
      <c r="I24" s="41">
        <v>63</v>
      </c>
      <c r="J24" s="41">
        <v>21</v>
      </c>
      <c r="K24" s="41">
        <v>42</v>
      </c>
      <c r="L24" s="69">
        <v>17</v>
      </c>
      <c r="M24" s="69">
        <v>16</v>
      </c>
      <c r="N24" s="69">
        <v>1</v>
      </c>
      <c r="O24" s="42"/>
      <c r="P24" s="41">
        <v>1125370</v>
      </c>
      <c r="Q24" s="43">
        <v>0.93423673991664968</v>
      </c>
      <c r="R24" s="47">
        <v>145200</v>
      </c>
      <c r="S24" s="43">
        <v>0.98287190082644627</v>
      </c>
      <c r="T24" s="41">
        <v>140</v>
      </c>
      <c r="U24" s="44">
        <v>0.45</v>
      </c>
      <c r="V24" s="41">
        <v>80</v>
      </c>
      <c r="W24" s="44">
        <v>0.21249999999999999</v>
      </c>
    </row>
    <row r="25" spans="1:23" x14ac:dyDescent="0.45">
      <c r="A25" s="45" t="s">
        <v>32</v>
      </c>
      <c r="B25" s="40">
        <v>1273903</v>
      </c>
      <c r="C25" s="40">
        <v>1123858</v>
      </c>
      <c r="D25" s="40">
        <v>563643</v>
      </c>
      <c r="E25" s="41">
        <v>560215</v>
      </c>
      <c r="F25" s="46">
        <v>149988</v>
      </c>
      <c r="G25" s="41">
        <v>75247</v>
      </c>
      <c r="H25" s="41">
        <v>74741</v>
      </c>
      <c r="I25" s="41">
        <v>32</v>
      </c>
      <c r="J25" s="41">
        <v>12</v>
      </c>
      <c r="K25" s="41">
        <v>20</v>
      </c>
      <c r="L25" s="69">
        <v>25</v>
      </c>
      <c r="M25" s="69">
        <v>25</v>
      </c>
      <c r="N25" s="69">
        <v>0</v>
      </c>
      <c r="O25" s="42"/>
      <c r="P25" s="41">
        <v>1271190</v>
      </c>
      <c r="Q25" s="43">
        <v>0.88409915118904336</v>
      </c>
      <c r="R25" s="47">
        <v>139400</v>
      </c>
      <c r="S25" s="43">
        <v>1.0759540889526542</v>
      </c>
      <c r="T25" s="41">
        <v>380</v>
      </c>
      <c r="U25" s="44">
        <v>8.4210526315789472E-2</v>
      </c>
      <c r="V25" s="41">
        <v>2230</v>
      </c>
      <c r="W25" s="44">
        <v>1.1210762331838564E-2</v>
      </c>
    </row>
    <row r="26" spans="1:23" x14ac:dyDescent="0.45">
      <c r="A26" s="45" t="s">
        <v>33</v>
      </c>
      <c r="B26" s="40">
        <v>3238474</v>
      </c>
      <c r="C26" s="40">
        <v>2948104</v>
      </c>
      <c r="D26" s="40">
        <v>1479048</v>
      </c>
      <c r="E26" s="41">
        <v>1469056</v>
      </c>
      <c r="F26" s="46">
        <v>290227</v>
      </c>
      <c r="G26" s="41">
        <v>145654</v>
      </c>
      <c r="H26" s="41">
        <v>144573</v>
      </c>
      <c r="I26" s="41">
        <v>121</v>
      </c>
      <c r="J26" s="41">
        <v>55</v>
      </c>
      <c r="K26" s="41">
        <v>66</v>
      </c>
      <c r="L26" s="69">
        <v>22</v>
      </c>
      <c r="M26" s="69">
        <v>22</v>
      </c>
      <c r="N26" s="69">
        <v>0</v>
      </c>
      <c r="O26" s="42"/>
      <c r="P26" s="41">
        <v>3174370</v>
      </c>
      <c r="Q26" s="43">
        <v>0.92872097455558111</v>
      </c>
      <c r="R26" s="47">
        <v>268100</v>
      </c>
      <c r="S26" s="43">
        <v>1.082532637075718</v>
      </c>
      <c r="T26" s="41">
        <v>140</v>
      </c>
      <c r="U26" s="44">
        <v>0.86428571428571432</v>
      </c>
      <c r="V26" s="41">
        <v>4540</v>
      </c>
      <c r="W26" s="44">
        <v>4.845814977973568E-3</v>
      </c>
    </row>
    <row r="27" spans="1:23" x14ac:dyDescent="0.45">
      <c r="A27" s="45" t="s">
        <v>34</v>
      </c>
      <c r="B27" s="40">
        <v>3120505</v>
      </c>
      <c r="C27" s="40">
        <v>2779515</v>
      </c>
      <c r="D27" s="40">
        <v>1392828</v>
      </c>
      <c r="E27" s="41">
        <v>1386687</v>
      </c>
      <c r="F27" s="46">
        <v>338827</v>
      </c>
      <c r="G27" s="41">
        <v>170557</v>
      </c>
      <c r="H27" s="41">
        <v>168270</v>
      </c>
      <c r="I27" s="41">
        <v>2132</v>
      </c>
      <c r="J27" s="41">
        <v>1065</v>
      </c>
      <c r="K27" s="41">
        <v>1067</v>
      </c>
      <c r="L27" s="69">
        <v>31</v>
      </c>
      <c r="M27" s="69">
        <v>31</v>
      </c>
      <c r="N27" s="69">
        <v>0</v>
      </c>
      <c r="O27" s="42"/>
      <c r="P27" s="41">
        <v>3040725</v>
      </c>
      <c r="Q27" s="43">
        <v>0.91409614483388013</v>
      </c>
      <c r="R27" s="47">
        <v>279600</v>
      </c>
      <c r="S27" s="43">
        <v>1.2118276108726753</v>
      </c>
      <c r="T27" s="41">
        <v>2680</v>
      </c>
      <c r="U27" s="44">
        <v>0.79552238805970155</v>
      </c>
      <c r="V27" s="41">
        <v>200</v>
      </c>
      <c r="W27" s="44">
        <v>0.155</v>
      </c>
    </row>
    <row r="28" spans="1:23" x14ac:dyDescent="0.45">
      <c r="A28" s="45" t="s">
        <v>35</v>
      </c>
      <c r="B28" s="40">
        <v>5925717</v>
      </c>
      <c r="C28" s="40">
        <v>5143455</v>
      </c>
      <c r="D28" s="40">
        <v>2580530</v>
      </c>
      <c r="E28" s="41">
        <v>2562925</v>
      </c>
      <c r="F28" s="46">
        <v>782036</v>
      </c>
      <c r="G28" s="41">
        <v>392008</v>
      </c>
      <c r="H28" s="41">
        <v>390028</v>
      </c>
      <c r="I28" s="41">
        <v>201</v>
      </c>
      <c r="J28" s="41">
        <v>94</v>
      </c>
      <c r="K28" s="41">
        <v>107</v>
      </c>
      <c r="L28" s="69">
        <v>25</v>
      </c>
      <c r="M28" s="69">
        <v>25</v>
      </c>
      <c r="N28" s="69">
        <v>0</v>
      </c>
      <c r="O28" s="42"/>
      <c r="P28" s="41">
        <v>5396620</v>
      </c>
      <c r="Q28" s="43">
        <v>0.95308822929907977</v>
      </c>
      <c r="R28" s="47">
        <v>752600</v>
      </c>
      <c r="S28" s="43">
        <v>1.0391124103109222</v>
      </c>
      <c r="T28" s="41">
        <v>1160</v>
      </c>
      <c r="U28" s="44">
        <v>0.17327586206896553</v>
      </c>
      <c r="V28" s="41">
        <v>14240</v>
      </c>
      <c r="W28" s="44">
        <v>1.7556179775280898E-3</v>
      </c>
    </row>
    <row r="29" spans="1:23" x14ac:dyDescent="0.45">
      <c r="A29" s="45" t="s">
        <v>36</v>
      </c>
      <c r="B29" s="40">
        <v>11226020</v>
      </c>
      <c r="C29" s="40">
        <v>8792245</v>
      </c>
      <c r="D29" s="40">
        <v>4410028</v>
      </c>
      <c r="E29" s="41">
        <v>4382217</v>
      </c>
      <c r="F29" s="46">
        <v>2432983</v>
      </c>
      <c r="G29" s="41">
        <v>1220382</v>
      </c>
      <c r="H29" s="41">
        <v>1212601</v>
      </c>
      <c r="I29" s="41">
        <v>735</v>
      </c>
      <c r="J29" s="41">
        <v>330</v>
      </c>
      <c r="K29" s="41">
        <v>405</v>
      </c>
      <c r="L29" s="69">
        <v>57</v>
      </c>
      <c r="M29" s="69">
        <v>56</v>
      </c>
      <c r="N29" s="69">
        <v>1</v>
      </c>
      <c r="O29" s="42"/>
      <c r="P29" s="41">
        <v>10122610</v>
      </c>
      <c r="Q29" s="43">
        <v>0.86857490311293228</v>
      </c>
      <c r="R29" s="47">
        <v>2709900</v>
      </c>
      <c r="S29" s="43">
        <v>0.89781283442193438</v>
      </c>
      <c r="T29" s="41">
        <v>1540</v>
      </c>
      <c r="U29" s="44">
        <v>0.47727272727272729</v>
      </c>
      <c r="V29" s="41">
        <v>1140</v>
      </c>
      <c r="W29" s="44">
        <v>0.05</v>
      </c>
    </row>
    <row r="30" spans="1:23" x14ac:dyDescent="0.45">
      <c r="A30" s="45" t="s">
        <v>37</v>
      </c>
      <c r="B30" s="40">
        <v>2772243</v>
      </c>
      <c r="C30" s="40">
        <v>2500137</v>
      </c>
      <c r="D30" s="40">
        <v>1253764</v>
      </c>
      <c r="E30" s="41">
        <v>1246373</v>
      </c>
      <c r="F30" s="46">
        <v>271562</v>
      </c>
      <c r="G30" s="41">
        <v>136413</v>
      </c>
      <c r="H30" s="41">
        <v>135149</v>
      </c>
      <c r="I30" s="41">
        <v>516</v>
      </c>
      <c r="J30" s="41">
        <v>257</v>
      </c>
      <c r="K30" s="41">
        <v>259</v>
      </c>
      <c r="L30" s="69">
        <v>28</v>
      </c>
      <c r="M30" s="69">
        <v>27</v>
      </c>
      <c r="N30" s="69">
        <v>1</v>
      </c>
      <c r="O30" s="42"/>
      <c r="P30" s="41">
        <v>2667815</v>
      </c>
      <c r="Q30" s="43">
        <v>0.93714781572185479</v>
      </c>
      <c r="R30" s="47">
        <v>239400</v>
      </c>
      <c r="S30" s="43">
        <v>1.134344193817878</v>
      </c>
      <c r="T30" s="41">
        <v>880</v>
      </c>
      <c r="U30" s="44">
        <v>0.58636363636363631</v>
      </c>
      <c r="V30" s="41">
        <v>410</v>
      </c>
      <c r="W30" s="44">
        <v>6.8292682926829273E-2</v>
      </c>
    </row>
    <row r="31" spans="1:23" x14ac:dyDescent="0.45">
      <c r="A31" s="45" t="s">
        <v>38</v>
      </c>
      <c r="B31" s="40">
        <v>2180622</v>
      </c>
      <c r="C31" s="40">
        <v>1811851</v>
      </c>
      <c r="D31" s="40">
        <v>909199</v>
      </c>
      <c r="E31" s="41">
        <v>902652</v>
      </c>
      <c r="F31" s="46">
        <v>368660</v>
      </c>
      <c r="G31" s="41">
        <v>184714</v>
      </c>
      <c r="H31" s="41">
        <v>183946</v>
      </c>
      <c r="I31" s="41">
        <v>94</v>
      </c>
      <c r="J31" s="41">
        <v>45</v>
      </c>
      <c r="K31" s="41">
        <v>49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0.94559806689664894</v>
      </c>
      <c r="R31" s="47">
        <v>348300</v>
      </c>
      <c r="S31" s="43">
        <v>1.0584553545793856</v>
      </c>
      <c r="T31" s="41">
        <v>240</v>
      </c>
      <c r="U31" s="44">
        <v>0.39166666666666666</v>
      </c>
      <c r="V31" s="41">
        <v>80</v>
      </c>
      <c r="W31" s="44">
        <v>0.21249999999999999</v>
      </c>
    </row>
    <row r="32" spans="1:23" x14ac:dyDescent="0.45">
      <c r="A32" s="45" t="s">
        <v>39</v>
      </c>
      <c r="B32" s="40">
        <v>3761815</v>
      </c>
      <c r="C32" s="40">
        <v>3109073</v>
      </c>
      <c r="D32" s="40">
        <v>1559101</v>
      </c>
      <c r="E32" s="41">
        <v>1549972</v>
      </c>
      <c r="F32" s="46">
        <v>652181</v>
      </c>
      <c r="G32" s="41">
        <v>327339</v>
      </c>
      <c r="H32" s="41">
        <v>324842</v>
      </c>
      <c r="I32" s="41">
        <v>497</v>
      </c>
      <c r="J32" s="41">
        <v>250</v>
      </c>
      <c r="K32" s="41">
        <v>247</v>
      </c>
      <c r="L32" s="69">
        <v>64</v>
      </c>
      <c r="M32" s="69">
        <v>64</v>
      </c>
      <c r="N32" s="69">
        <v>0</v>
      </c>
      <c r="O32" s="42"/>
      <c r="P32" s="41">
        <v>3409695</v>
      </c>
      <c r="Q32" s="43">
        <v>0.911833169828973</v>
      </c>
      <c r="R32" s="47">
        <v>704200</v>
      </c>
      <c r="S32" s="43">
        <v>0.92613036069298493</v>
      </c>
      <c r="T32" s="41">
        <v>1060</v>
      </c>
      <c r="U32" s="44">
        <v>0.46886792452830189</v>
      </c>
      <c r="V32" s="41">
        <v>880</v>
      </c>
      <c r="W32" s="44">
        <v>7.2727272727272724E-2</v>
      </c>
    </row>
    <row r="33" spans="1:23" x14ac:dyDescent="0.45">
      <c r="A33" s="45" t="s">
        <v>40</v>
      </c>
      <c r="B33" s="40">
        <v>12919512</v>
      </c>
      <c r="C33" s="40">
        <v>9980199</v>
      </c>
      <c r="D33" s="40">
        <v>5005988</v>
      </c>
      <c r="E33" s="41">
        <v>4974211</v>
      </c>
      <c r="F33" s="46">
        <v>2874986</v>
      </c>
      <c r="G33" s="41">
        <v>1441112</v>
      </c>
      <c r="H33" s="41">
        <v>1433874</v>
      </c>
      <c r="I33" s="41">
        <v>63914</v>
      </c>
      <c r="J33" s="41">
        <v>32157</v>
      </c>
      <c r="K33" s="41">
        <v>31757</v>
      </c>
      <c r="L33" s="69">
        <v>413</v>
      </c>
      <c r="M33" s="69">
        <v>401</v>
      </c>
      <c r="N33" s="69">
        <v>12</v>
      </c>
      <c r="O33" s="42"/>
      <c r="P33" s="41">
        <v>11521165</v>
      </c>
      <c r="Q33" s="43">
        <v>0.86624911630030466</v>
      </c>
      <c r="R33" s="47">
        <v>3481600</v>
      </c>
      <c r="S33" s="43">
        <v>0.82576573988970592</v>
      </c>
      <c r="T33" s="41">
        <v>72720</v>
      </c>
      <c r="U33" s="44">
        <v>0.87890539053905392</v>
      </c>
      <c r="V33" s="41">
        <v>14210</v>
      </c>
      <c r="W33" s="44">
        <v>2.9064039408866996E-2</v>
      </c>
    </row>
    <row r="34" spans="1:23" x14ac:dyDescent="0.45">
      <c r="A34" s="45" t="s">
        <v>41</v>
      </c>
      <c r="B34" s="40">
        <v>8306952</v>
      </c>
      <c r="C34" s="40">
        <v>6917923</v>
      </c>
      <c r="D34" s="40">
        <v>3468424</v>
      </c>
      <c r="E34" s="41">
        <v>3449499</v>
      </c>
      <c r="F34" s="46">
        <v>1387771</v>
      </c>
      <c r="G34" s="41">
        <v>696884</v>
      </c>
      <c r="H34" s="41">
        <v>690887</v>
      </c>
      <c r="I34" s="41">
        <v>1124</v>
      </c>
      <c r="J34" s="41">
        <v>546</v>
      </c>
      <c r="K34" s="41">
        <v>578</v>
      </c>
      <c r="L34" s="69">
        <v>134</v>
      </c>
      <c r="M34" s="69">
        <v>127</v>
      </c>
      <c r="N34" s="69">
        <v>7</v>
      </c>
      <c r="O34" s="42"/>
      <c r="P34" s="41">
        <v>7609375</v>
      </c>
      <c r="Q34" s="43">
        <v>0.90913156468172485</v>
      </c>
      <c r="R34" s="47">
        <v>1135400</v>
      </c>
      <c r="S34" s="43">
        <v>1.2222749691738595</v>
      </c>
      <c r="T34" s="41">
        <v>2540</v>
      </c>
      <c r="U34" s="44">
        <v>0.44251968503937006</v>
      </c>
      <c r="V34" s="41">
        <v>1980</v>
      </c>
      <c r="W34" s="44">
        <v>6.7676767676767682E-2</v>
      </c>
    </row>
    <row r="35" spans="1:23" x14ac:dyDescent="0.45">
      <c r="A35" s="45" t="s">
        <v>42</v>
      </c>
      <c r="B35" s="40">
        <v>2037902</v>
      </c>
      <c r="C35" s="40">
        <v>1815520</v>
      </c>
      <c r="D35" s="40">
        <v>910316</v>
      </c>
      <c r="E35" s="41">
        <v>905204</v>
      </c>
      <c r="F35" s="46">
        <v>222174</v>
      </c>
      <c r="G35" s="41">
        <v>111334</v>
      </c>
      <c r="H35" s="41">
        <v>110840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0.92435212056412608</v>
      </c>
      <c r="R35" s="47">
        <v>127300</v>
      </c>
      <c r="S35" s="43">
        <v>1.7452788688138257</v>
      </c>
      <c r="T35" s="41">
        <v>800</v>
      </c>
      <c r="U35" s="44">
        <v>0.25750000000000001</v>
      </c>
      <c r="V35" s="41">
        <v>820</v>
      </c>
      <c r="W35" s="44">
        <v>2.4390243902439024E-3</v>
      </c>
    </row>
    <row r="36" spans="1:23" x14ac:dyDescent="0.45">
      <c r="A36" s="45" t="s">
        <v>43</v>
      </c>
      <c r="B36" s="40">
        <v>1388292</v>
      </c>
      <c r="C36" s="40">
        <v>1325920</v>
      </c>
      <c r="D36" s="40">
        <v>664708</v>
      </c>
      <c r="E36" s="41">
        <v>661212</v>
      </c>
      <c r="F36" s="46">
        <v>62297</v>
      </c>
      <c r="G36" s="41">
        <v>31213</v>
      </c>
      <c r="H36" s="41">
        <v>31084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1398645</v>
      </c>
      <c r="Q36" s="43">
        <v>0.94800324599880603</v>
      </c>
      <c r="R36" s="47">
        <v>48100</v>
      </c>
      <c r="S36" s="43">
        <v>1.2951559251559253</v>
      </c>
      <c r="T36" s="41">
        <v>160</v>
      </c>
      <c r="U36" s="44">
        <v>0.46875</v>
      </c>
      <c r="V36" s="41">
        <v>1090</v>
      </c>
      <c r="W36" s="44">
        <v>0</v>
      </c>
    </row>
    <row r="37" spans="1:23" x14ac:dyDescent="0.45">
      <c r="A37" s="45" t="s">
        <v>44</v>
      </c>
      <c r="B37" s="40">
        <v>816837</v>
      </c>
      <c r="C37" s="40">
        <v>716781</v>
      </c>
      <c r="D37" s="40">
        <v>359556</v>
      </c>
      <c r="E37" s="41">
        <v>357225</v>
      </c>
      <c r="F37" s="46">
        <v>99967</v>
      </c>
      <c r="G37" s="41">
        <v>50182</v>
      </c>
      <c r="H37" s="41">
        <v>49785</v>
      </c>
      <c r="I37" s="41">
        <v>63</v>
      </c>
      <c r="J37" s="41">
        <v>30</v>
      </c>
      <c r="K37" s="41">
        <v>33</v>
      </c>
      <c r="L37" s="69">
        <v>26</v>
      </c>
      <c r="M37" s="69">
        <v>25</v>
      </c>
      <c r="N37" s="69">
        <v>1</v>
      </c>
      <c r="O37" s="42"/>
      <c r="P37" s="41">
        <v>826860</v>
      </c>
      <c r="Q37" s="43">
        <v>0.86687105435019229</v>
      </c>
      <c r="R37" s="47">
        <v>110800</v>
      </c>
      <c r="S37" s="43">
        <v>0.90222924187725628</v>
      </c>
      <c r="T37" s="41">
        <v>440</v>
      </c>
      <c r="U37" s="44">
        <v>0.14318181818181819</v>
      </c>
      <c r="V37" s="41">
        <v>130</v>
      </c>
      <c r="W37" s="44">
        <v>0.2</v>
      </c>
    </row>
    <row r="38" spans="1:23" x14ac:dyDescent="0.45">
      <c r="A38" s="45" t="s">
        <v>45</v>
      </c>
      <c r="B38" s="40">
        <v>1042451</v>
      </c>
      <c r="C38" s="40">
        <v>986932</v>
      </c>
      <c r="D38" s="40">
        <v>495099</v>
      </c>
      <c r="E38" s="41">
        <v>491833</v>
      </c>
      <c r="F38" s="46">
        <v>55385</v>
      </c>
      <c r="G38" s="41">
        <v>27777</v>
      </c>
      <c r="H38" s="41">
        <v>27608</v>
      </c>
      <c r="I38" s="41">
        <v>114</v>
      </c>
      <c r="J38" s="41">
        <v>54</v>
      </c>
      <c r="K38" s="41">
        <v>60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0.91594617169373549</v>
      </c>
      <c r="R38" s="47">
        <v>47400</v>
      </c>
      <c r="S38" s="43">
        <v>1.1684599156118143</v>
      </c>
      <c r="T38" s="41">
        <v>780</v>
      </c>
      <c r="U38" s="44">
        <v>0.14615384615384616</v>
      </c>
      <c r="V38" s="41">
        <v>100</v>
      </c>
      <c r="W38" s="44">
        <v>0.2</v>
      </c>
    </row>
    <row r="39" spans="1:23" x14ac:dyDescent="0.45">
      <c r="A39" s="45" t="s">
        <v>46</v>
      </c>
      <c r="B39" s="40">
        <v>2753335</v>
      </c>
      <c r="C39" s="40">
        <v>2419624</v>
      </c>
      <c r="D39" s="40">
        <v>1214015</v>
      </c>
      <c r="E39" s="41">
        <v>1205609</v>
      </c>
      <c r="F39" s="46">
        <v>333343</v>
      </c>
      <c r="G39" s="41">
        <v>167330</v>
      </c>
      <c r="H39" s="41">
        <v>166013</v>
      </c>
      <c r="I39" s="41">
        <v>317</v>
      </c>
      <c r="J39" s="41">
        <v>153</v>
      </c>
      <c r="K39" s="41">
        <v>164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0.85284213271862763</v>
      </c>
      <c r="R39" s="47">
        <v>385900</v>
      </c>
      <c r="S39" s="43">
        <v>0.86380668566986263</v>
      </c>
      <c r="T39" s="41">
        <v>720</v>
      </c>
      <c r="U39" s="44">
        <v>0.44027777777777777</v>
      </c>
      <c r="V39" s="41">
        <v>270</v>
      </c>
      <c r="W39" s="44">
        <v>0.18888888888888888</v>
      </c>
    </row>
    <row r="40" spans="1:23" x14ac:dyDescent="0.45">
      <c r="A40" s="45" t="s">
        <v>47</v>
      </c>
      <c r="B40" s="40">
        <v>4140298</v>
      </c>
      <c r="C40" s="40">
        <v>3545224</v>
      </c>
      <c r="D40" s="40">
        <v>1777923</v>
      </c>
      <c r="E40" s="41">
        <v>1767301</v>
      </c>
      <c r="F40" s="46">
        <v>594951</v>
      </c>
      <c r="G40" s="41">
        <v>298523</v>
      </c>
      <c r="H40" s="41">
        <v>296428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0.89043986708293255</v>
      </c>
      <c r="R40" s="47">
        <v>616200</v>
      </c>
      <c r="S40" s="43">
        <v>0.96551606621226871</v>
      </c>
      <c r="T40" s="41">
        <v>1240</v>
      </c>
      <c r="U40" s="44">
        <v>9.9193548387096778E-2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2032725</v>
      </c>
      <c r="C41" s="40">
        <v>1819827</v>
      </c>
      <c r="D41" s="40">
        <v>912352</v>
      </c>
      <c r="E41" s="41">
        <v>907475</v>
      </c>
      <c r="F41" s="46">
        <v>212842</v>
      </c>
      <c r="G41" s="41">
        <v>106863</v>
      </c>
      <c r="H41" s="41">
        <v>105979</v>
      </c>
      <c r="I41" s="41">
        <v>54</v>
      </c>
      <c r="J41" s="41">
        <v>29</v>
      </c>
      <c r="K41" s="41">
        <v>25</v>
      </c>
      <c r="L41" s="69">
        <v>2</v>
      </c>
      <c r="M41" s="69">
        <v>2</v>
      </c>
      <c r="N41" s="69">
        <v>0</v>
      </c>
      <c r="O41" s="42"/>
      <c r="P41" s="41">
        <v>2024075</v>
      </c>
      <c r="Q41" s="43">
        <v>0.89909069574991041</v>
      </c>
      <c r="R41" s="47">
        <v>210200</v>
      </c>
      <c r="S41" s="43">
        <v>1.012568981921979</v>
      </c>
      <c r="T41" s="41">
        <v>420</v>
      </c>
      <c r="U41" s="44">
        <v>0.12857142857142856</v>
      </c>
      <c r="V41" s="41">
        <v>280</v>
      </c>
      <c r="W41" s="44">
        <v>7.1428571428571426E-3</v>
      </c>
    </row>
    <row r="42" spans="1:23" x14ac:dyDescent="0.45">
      <c r="A42" s="45" t="s">
        <v>49</v>
      </c>
      <c r="B42" s="40">
        <v>1092898</v>
      </c>
      <c r="C42" s="40">
        <v>940717</v>
      </c>
      <c r="D42" s="40">
        <v>471710</v>
      </c>
      <c r="E42" s="41">
        <v>469007</v>
      </c>
      <c r="F42" s="46">
        <v>152014</v>
      </c>
      <c r="G42" s="41">
        <v>76232</v>
      </c>
      <c r="H42" s="41">
        <v>75782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0.91741019402089907</v>
      </c>
      <c r="R42" s="47">
        <v>152900</v>
      </c>
      <c r="S42" s="43">
        <v>0.99420536298234141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45">
      <c r="A43" s="45" t="s">
        <v>50</v>
      </c>
      <c r="B43" s="40">
        <v>1445349</v>
      </c>
      <c r="C43" s="40">
        <v>1333093</v>
      </c>
      <c r="D43" s="40">
        <v>668610</v>
      </c>
      <c r="E43" s="41">
        <v>664483</v>
      </c>
      <c r="F43" s="46">
        <v>112082</v>
      </c>
      <c r="G43" s="41">
        <v>56129</v>
      </c>
      <c r="H43" s="41">
        <v>55953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0.92491760967453218</v>
      </c>
      <c r="R43" s="47">
        <v>102300</v>
      </c>
      <c r="S43" s="43">
        <v>1.0956207233626589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2056374</v>
      </c>
      <c r="C44" s="40">
        <v>1923470</v>
      </c>
      <c r="D44" s="40">
        <v>964658</v>
      </c>
      <c r="E44" s="41">
        <v>958812</v>
      </c>
      <c r="F44" s="46">
        <v>132848</v>
      </c>
      <c r="G44" s="41">
        <v>66693</v>
      </c>
      <c r="H44" s="41">
        <v>66155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2095550</v>
      </c>
      <c r="Q44" s="43">
        <v>0.9178831333062919</v>
      </c>
      <c r="R44" s="47">
        <v>128400</v>
      </c>
      <c r="S44" s="43">
        <v>1.0346417445482865</v>
      </c>
      <c r="T44" s="41">
        <v>100</v>
      </c>
      <c r="U44" s="44">
        <v>0.56000000000000005</v>
      </c>
      <c r="V44" s="41">
        <v>2280</v>
      </c>
      <c r="W44" s="44">
        <v>0</v>
      </c>
    </row>
    <row r="45" spans="1:23" x14ac:dyDescent="0.45">
      <c r="A45" s="45" t="s">
        <v>52</v>
      </c>
      <c r="B45" s="40">
        <v>1037384</v>
      </c>
      <c r="C45" s="40">
        <v>978474</v>
      </c>
      <c r="D45" s="40">
        <v>491588</v>
      </c>
      <c r="E45" s="41">
        <v>486886</v>
      </c>
      <c r="F45" s="46">
        <v>58825</v>
      </c>
      <c r="G45" s="41">
        <v>29580</v>
      </c>
      <c r="H45" s="41">
        <v>29245</v>
      </c>
      <c r="I45" s="41">
        <v>74</v>
      </c>
      <c r="J45" s="41">
        <v>33</v>
      </c>
      <c r="K45" s="41">
        <v>41</v>
      </c>
      <c r="L45" s="69">
        <v>11</v>
      </c>
      <c r="M45" s="69">
        <v>10</v>
      </c>
      <c r="N45" s="69">
        <v>1</v>
      </c>
      <c r="O45" s="42"/>
      <c r="P45" s="41">
        <v>1048795</v>
      </c>
      <c r="Q45" s="43">
        <v>0.93295067196163217</v>
      </c>
      <c r="R45" s="47">
        <v>55600</v>
      </c>
      <c r="S45" s="43">
        <v>1.0580035971223021</v>
      </c>
      <c r="T45" s="41">
        <v>140</v>
      </c>
      <c r="U45" s="44">
        <v>0.52857142857142858</v>
      </c>
      <c r="V45" s="41">
        <v>380</v>
      </c>
      <c r="W45" s="44">
        <v>2.8947368421052631E-2</v>
      </c>
    </row>
    <row r="46" spans="1:23" x14ac:dyDescent="0.45">
      <c r="A46" s="45" t="s">
        <v>53</v>
      </c>
      <c r="B46" s="40">
        <v>7660204</v>
      </c>
      <c r="C46" s="40">
        <v>6681049</v>
      </c>
      <c r="D46" s="40">
        <v>3356543</v>
      </c>
      <c r="E46" s="41">
        <v>3324506</v>
      </c>
      <c r="F46" s="46">
        <v>978939</v>
      </c>
      <c r="G46" s="41">
        <v>493130</v>
      </c>
      <c r="H46" s="41">
        <v>485809</v>
      </c>
      <c r="I46" s="41">
        <v>197</v>
      </c>
      <c r="J46" s="41">
        <v>94</v>
      </c>
      <c r="K46" s="41">
        <v>103</v>
      </c>
      <c r="L46" s="69">
        <v>19</v>
      </c>
      <c r="M46" s="69">
        <v>19</v>
      </c>
      <c r="N46" s="69">
        <v>0</v>
      </c>
      <c r="O46" s="42"/>
      <c r="P46" s="41">
        <v>7070230</v>
      </c>
      <c r="Q46" s="43">
        <v>0.94495497317626165</v>
      </c>
      <c r="R46" s="47">
        <v>1044200</v>
      </c>
      <c r="S46" s="43">
        <v>0.93750143650641637</v>
      </c>
      <c r="T46" s="41">
        <v>820</v>
      </c>
      <c r="U46" s="44">
        <v>0.24024390243902438</v>
      </c>
      <c r="V46" s="41">
        <v>220</v>
      </c>
      <c r="W46" s="44">
        <v>8.6363636363636365E-2</v>
      </c>
    </row>
    <row r="47" spans="1:23" x14ac:dyDescent="0.45">
      <c r="A47" s="45" t="s">
        <v>54</v>
      </c>
      <c r="B47" s="40">
        <v>1190837</v>
      </c>
      <c r="C47" s="40">
        <v>1107284</v>
      </c>
      <c r="D47" s="40">
        <v>555387</v>
      </c>
      <c r="E47" s="41">
        <v>551897</v>
      </c>
      <c r="F47" s="46">
        <v>83536</v>
      </c>
      <c r="G47" s="41">
        <v>42080</v>
      </c>
      <c r="H47" s="41">
        <v>41456</v>
      </c>
      <c r="I47" s="41">
        <v>16</v>
      </c>
      <c r="J47" s="41">
        <v>5</v>
      </c>
      <c r="K47" s="41">
        <v>11</v>
      </c>
      <c r="L47" s="69">
        <v>1</v>
      </c>
      <c r="M47" s="69">
        <v>1</v>
      </c>
      <c r="N47" s="69">
        <v>0</v>
      </c>
      <c r="O47" s="42"/>
      <c r="P47" s="41">
        <v>1212205</v>
      </c>
      <c r="Q47" s="43">
        <v>0.91344615803432583</v>
      </c>
      <c r="R47" s="47">
        <v>74400</v>
      </c>
      <c r="S47" s="43">
        <v>1.1227956989247312</v>
      </c>
      <c r="T47" s="41">
        <v>140</v>
      </c>
      <c r="U47" s="44">
        <v>0.11428571428571428</v>
      </c>
      <c r="V47" s="41">
        <v>220</v>
      </c>
      <c r="W47" s="44">
        <v>4.5454545454545452E-3</v>
      </c>
    </row>
    <row r="48" spans="1:23" x14ac:dyDescent="0.45">
      <c r="A48" s="45" t="s">
        <v>55</v>
      </c>
      <c r="B48" s="40">
        <v>2031246</v>
      </c>
      <c r="C48" s="40">
        <v>1746512</v>
      </c>
      <c r="D48" s="40">
        <v>877134</v>
      </c>
      <c r="E48" s="41">
        <v>869378</v>
      </c>
      <c r="F48" s="46">
        <v>284704</v>
      </c>
      <c r="G48" s="41">
        <v>142648</v>
      </c>
      <c r="H48" s="41">
        <v>142056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0.9153386965750373</v>
      </c>
      <c r="R48" s="47">
        <v>288800</v>
      </c>
      <c r="S48" s="43">
        <v>0.98581717451523543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2667313</v>
      </c>
      <c r="C49" s="40">
        <v>2299201</v>
      </c>
      <c r="D49" s="40">
        <v>1153431</v>
      </c>
      <c r="E49" s="41">
        <v>1145770</v>
      </c>
      <c r="F49" s="46">
        <v>367859</v>
      </c>
      <c r="G49" s="41">
        <v>184499</v>
      </c>
      <c r="H49" s="41">
        <v>183360</v>
      </c>
      <c r="I49" s="41">
        <v>252</v>
      </c>
      <c r="J49" s="41">
        <v>124</v>
      </c>
      <c r="K49" s="41">
        <v>128</v>
      </c>
      <c r="L49" s="69">
        <v>1</v>
      </c>
      <c r="M49" s="69">
        <v>1</v>
      </c>
      <c r="N49" s="69">
        <v>0</v>
      </c>
      <c r="O49" s="42"/>
      <c r="P49" s="41">
        <v>2537755</v>
      </c>
      <c r="Q49" s="43">
        <v>0.90599801793317325</v>
      </c>
      <c r="R49" s="47">
        <v>350000</v>
      </c>
      <c r="S49" s="43">
        <v>1.0510257142857142</v>
      </c>
      <c r="T49" s="41">
        <v>720</v>
      </c>
      <c r="U49" s="44">
        <v>0.35</v>
      </c>
      <c r="V49" s="41">
        <v>220</v>
      </c>
      <c r="W49" s="44">
        <v>4.5454545454545452E-3</v>
      </c>
    </row>
    <row r="50" spans="1:23" x14ac:dyDescent="0.45">
      <c r="A50" s="45" t="s">
        <v>57</v>
      </c>
      <c r="B50" s="40">
        <v>1695808</v>
      </c>
      <c r="C50" s="40">
        <v>1560009</v>
      </c>
      <c r="D50" s="40">
        <v>783320</v>
      </c>
      <c r="E50" s="41">
        <v>776689</v>
      </c>
      <c r="F50" s="46">
        <v>135663</v>
      </c>
      <c r="G50" s="41">
        <v>68041</v>
      </c>
      <c r="H50" s="41">
        <v>67622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0.9313347561976687</v>
      </c>
      <c r="R50" s="47">
        <v>125500</v>
      </c>
      <c r="S50" s="43">
        <v>1.080980079681275</v>
      </c>
      <c r="T50" s="41">
        <v>440</v>
      </c>
      <c r="U50" s="44">
        <v>0.22272727272727272</v>
      </c>
      <c r="V50" s="41">
        <v>500</v>
      </c>
      <c r="W50" s="44">
        <v>7.5999999999999998E-2</v>
      </c>
    </row>
    <row r="51" spans="1:23" x14ac:dyDescent="0.45">
      <c r="A51" s="45" t="s">
        <v>58</v>
      </c>
      <c r="B51" s="40">
        <v>1610314</v>
      </c>
      <c r="C51" s="40">
        <v>1547236</v>
      </c>
      <c r="D51" s="40">
        <v>776669</v>
      </c>
      <c r="E51" s="41">
        <v>770567</v>
      </c>
      <c r="F51" s="46">
        <v>63050</v>
      </c>
      <c r="G51" s="41">
        <v>31614</v>
      </c>
      <c r="H51" s="41">
        <v>31436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0.95373282910937895</v>
      </c>
      <c r="R51" s="47">
        <v>55600</v>
      </c>
      <c r="S51" s="43">
        <v>1.1339928057553956</v>
      </c>
      <c r="T51" s="41">
        <v>300</v>
      </c>
      <c r="U51" s="44">
        <v>0.09</v>
      </c>
      <c r="V51" s="41">
        <v>110</v>
      </c>
      <c r="W51" s="44">
        <v>9.0909090909090905E-3</v>
      </c>
    </row>
    <row r="52" spans="1:23" x14ac:dyDescent="0.45">
      <c r="A52" s="45" t="s">
        <v>59</v>
      </c>
      <c r="B52" s="40">
        <v>2411553</v>
      </c>
      <c r="C52" s="40">
        <v>2212047</v>
      </c>
      <c r="D52" s="40">
        <v>1110873</v>
      </c>
      <c r="E52" s="41">
        <v>1101174</v>
      </c>
      <c r="F52" s="46">
        <v>199272</v>
      </c>
      <c r="G52" s="41">
        <v>100027</v>
      </c>
      <c r="H52" s="41">
        <v>99245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0.91884930277767396</v>
      </c>
      <c r="R52" s="47">
        <v>197100</v>
      </c>
      <c r="S52" s="43">
        <v>1.0110197869101978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1961153</v>
      </c>
      <c r="C53" s="40">
        <v>1681762</v>
      </c>
      <c r="D53" s="40">
        <v>845995</v>
      </c>
      <c r="E53" s="41">
        <v>835767</v>
      </c>
      <c r="F53" s="46">
        <v>278901</v>
      </c>
      <c r="G53" s="41">
        <v>140251</v>
      </c>
      <c r="H53" s="41">
        <v>138650</v>
      </c>
      <c r="I53" s="41">
        <v>485</v>
      </c>
      <c r="J53" s="41">
        <v>242</v>
      </c>
      <c r="K53" s="41">
        <v>243</v>
      </c>
      <c r="L53" s="69">
        <v>5</v>
      </c>
      <c r="M53" s="69">
        <v>5</v>
      </c>
      <c r="N53" s="69">
        <v>0</v>
      </c>
      <c r="O53" s="42"/>
      <c r="P53" s="41">
        <v>1955425</v>
      </c>
      <c r="Q53" s="43">
        <v>0.8600493498855748</v>
      </c>
      <c r="R53" s="47">
        <v>305500</v>
      </c>
      <c r="S53" s="43">
        <v>0.91293289689034374</v>
      </c>
      <c r="T53" s="41">
        <v>1260</v>
      </c>
      <c r="U53" s="44">
        <v>0.38492063492063494</v>
      </c>
      <c r="V53" s="41">
        <v>1360</v>
      </c>
      <c r="W53" s="44">
        <v>3.6764705882352941E-3</v>
      </c>
    </row>
    <row r="55" spans="1:23" x14ac:dyDescent="0.45">
      <c r="A55" s="133" t="s">
        <v>134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135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136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137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138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139</v>
      </c>
    </row>
    <row r="61" spans="1:23" x14ac:dyDescent="0.45">
      <c r="A61" s="22" t="s">
        <v>140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141</v>
      </c>
    </row>
    <row r="2" spans="1:6" x14ac:dyDescent="0.45">
      <c r="D2" s="49" t="s">
        <v>142</v>
      </c>
    </row>
    <row r="3" spans="1:6" ht="36" x14ac:dyDescent="0.45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144</v>
      </c>
    </row>
    <row r="54" spans="1:4" x14ac:dyDescent="0.45">
      <c r="A54" t="s">
        <v>145</v>
      </c>
    </row>
    <row r="55" spans="1:4" x14ac:dyDescent="0.45">
      <c r="A55" t="s">
        <v>146</v>
      </c>
    </row>
    <row r="56" spans="1:4" x14ac:dyDescent="0.45">
      <c r="A56" t="s">
        <v>147</v>
      </c>
    </row>
    <row r="57" spans="1:4" x14ac:dyDescent="0.45">
      <c r="A57" s="22" t="s">
        <v>148</v>
      </c>
    </row>
    <row r="58" spans="1:4" x14ac:dyDescent="0.45">
      <c r="A58" t="s">
        <v>149</v>
      </c>
    </row>
    <row r="59" spans="1:4" x14ac:dyDescent="0.45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DIGI-808455956-3848643</_dlc_DocId>
    <_dlc_DocIdUrl xmlns="89559dea-130d-4237-8e78-1ce7f44b9a24">
      <Url>https://digitalgojp.sharepoint.com/sites/digi_portal/_layouts/15/DocIdRedir.aspx?ID=DIGI-808455956-3848643</Url>
      <Description>DIGI-808455956-3848643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2022-06-17T04:07:03Z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bccc8bc7-c0a7-44b1-a225-1546ea0029dc</vt:lpwstr>
  </property>
  <property fmtid="{D5CDD505-2E9C-101B-9397-08002B2CF9AE}" pid="4" name="MediaServiceImageTags">
    <vt:lpwstr/>
  </property>
</Properties>
</file>