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46296" windowHeight="25536"/>
  </bookViews>
  <sheets>
    <sheet name="進捗状況 (都道府県別)" sheetId="9" r:id="rId1"/>
    <sheet name="進捗状況（政令市・特別区）" sheetId="10" r:id="rId2"/>
    <sheet name="総接種回数" sheetId="11" r:id="rId3"/>
    <sheet name="一般接種" sheetId="12" r:id="rId4"/>
    <sheet name="医療従事者等" sheetId="13" r:id="rId5"/>
  </sheets>
  <definedNames>
    <definedName name="_xlnm.Print_Area" localSheetId="0">'進捗状況 (都道府県別)'!$A$1:$H$63</definedName>
    <definedName name="_xlnm.Print_Area" localSheetId="1">'進捗状況（政令市・特別区）'!$A$1:$H$45</definedName>
    <definedName name="_xlnm.Print_Area" localSheetId="2">総接種回数!$A$1:$N$61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" i="11" l="1"/>
  <c r="D8" i="11"/>
  <c r="E8" i="11"/>
  <c r="F8" i="11"/>
  <c r="G8" i="11"/>
  <c r="C9" i="11"/>
  <c r="D9" i="11"/>
  <c r="E9" i="11"/>
  <c r="F9" i="11"/>
  <c r="G9" i="11"/>
  <c r="C10" i="11"/>
  <c r="D10" i="11"/>
  <c r="E10" i="11"/>
  <c r="F10" i="11"/>
  <c r="G10" i="11"/>
  <c r="C11" i="11"/>
  <c r="D11" i="11"/>
  <c r="E11" i="11"/>
  <c r="F11" i="11"/>
  <c r="G11" i="11"/>
  <c r="C12" i="11"/>
  <c r="D12" i="11"/>
  <c r="E12" i="11"/>
  <c r="F12" i="11"/>
  <c r="G12" i="11"/>
  <c r="C13" i="11"/>
  <c r="D13" i="11"/>
  <c r="E13" i="11"/>
  <c r="F13" i="11"/>
  <c r="G13" i="11"/>
  <c r="C14" i="11"/>
  <c r="D14" i="11"/>
  <c r="E14" i="11"/>
  <c r="F14" i="11"/>
  <c r="G14" i="11"/>
  <c r="C15" i="11"/>
  <c r="D15" i="11"/>
  <c r="E15" i="11"/>
  <c r="F15" i="11"/>
  <c r="G15" i="11"/>
  <c r="C16" i="11"/>
  <c r="D16" i="11"/>
  <c r="E16" i="11"/>
  <c r="F16" i="11"/>
  <c r="G16" i="11"/>
  <c r="C17" i="11"/>
  <c r="D17" i="11"/>
  <c r="E17" i="11"/>
  <c r="F17" i="11"/>
  <c r="G17" i="11"/>
  <c r="C18" i="11"/>
  <c r="D18" i="11"/>
  <c r="E18" i="11"/>
  <c r="F18" i="11"/>
  <c r="G18" i="11"/>
  <c r="C19" i="11"/>
  <c r="D19" i="11"/>
  <c r="E19" i="11"/>
  <c r="F19" i="11"/>
  <c r="G19" i="11"/>
  <c r="C20" i="11"/>
  <c r="D20" i="11"/>
  <c r="E20" i="11"/>
  <c r="F20" i="11"/>
  <c r="G20" i="11"/>
  <c r="C21" i="11"/>
  <c r="D21" i="11"/>
  <c r="E21" i="11"/>
  <c r="F21" i="11"/>
  <c r="G21" i="11"/>
  <c r="C22" i="11"/>
  <c r="D22" i="11"/>
  <c r="E22" i="11"/>
  <c r="F22" i="11"/>
  <c r="G22" i="11"/>
  <c r="C23" i="11"/>
  <c r="D23" i="11"/>
  <c r="E23" i="11"/>
  <c r="F23" i="11"/>
  <c r="G23" i="11"/>
  <c r="C24" i="11"/>
  <c r="D24" i="11"/>
  <c r="E24" i="11"/>
  <c r="F24" i="11"/>
  <c r="G24" i="11"/>
  <c r="C25" i="11"/>
  <c r="D25" i="11"/>
  <c r="E25" i="11"/>
  <c r="F25" i="11"/>
  <c r="G25" i="11"/>
  <c r="C26" i="11"/>
  <c r="D26" i="11"/>
  <c r="E26" i="11"/>
  <c r="F26" i="11"/>
  <c r="G26" i="11"/>
  <c r="C27" i="11"/>
  <c r="D27" i="11"/>
  <c r="E27" i="11"/>
  <c r="F27" i="11"/>
  <c r="G27" i="11"/>
  <c r="C28" i="11"/>
  <c r="D28" i="11"/>
  <c r="E28" i="11"/>
  <c r="F28" i="11"/>
  <c r="G28" i="11"/>
  <c r="C29" i="11"/>
  <c r="D29" i="11"/>
  <c r="E29" i="11"/>
  <c r="F29" i="11"/>
  <c r="G29" i="11"/>
  <c r="C30" i="11"/>
  <c r="D30" i="11"/>
  <c r="E30" i="11"/>
  <c r="F30" i="11"/>
  <c r="G30" i="11"/>
  <c r="C31" i="11"/>
  <c r="D31" i="11"/>
  <c r="E31" i="11"/>
  <c r="F31" i="11"/>
  <c r="G31" i="11"/>
  <c r="C32" i="11"/>
  <c r="D32" i="11"/>
  <c r="E32" i="11"/>
  <c r="F32" i="11"/>
  <c r="G32" i="11"/>
  <c r="C33" i="11"/>
  <c r="D33" i="11"/>
  <c r="E33" i="11"/>
  <c r="F33" i="11"/>
  <c r="G33" i="11"/>
  <c r="C34" i="11"/>
  <c r="D34" i="11"/>
  <c r="E34" i="11"/>
  <c r="F34" i="11"/>
  <c r="G34" i="11"/>
  <c r="C35" i="11"/>
  <c r="D35" i="11"/>
  <c r="E35" i="11"/>
  <c r="F35" i="11"/>
  <c r="G35" i="11"/>
  <c r="C36" i="11"/>
  <c r="D36" i="11"/>
  <c r="E36" i="11"/>
  <c r="F36" i="11"/>
  <c r="G36" i="11"/>
  <c r="C37" i="11"/>
  <c r="D37" i="11"/>
  <c r="E37" i="11"/>
  <c r="F37" i="11"/>
  <c r="G37" i="11"/>
  <c r="C38" i="11"/>
  <c r="D38" i="11"/>
  <c r="E38" i="11"/>
  <c r="F38" i="11"/>
  <c r="G38" i="11"/>
  <c r="C39" i="11"/>
  <c r="D39" i="11"/>
  <c r="E39" i="11"/>
  <c r="F39" i="11"/>
  <c r="G39" i="11"/>
  <c r="C40" i="11"/>
  <c r="D40" i="11"/>
  <c r="E40" i="11"/>
  <c r="F40" i="11"/>
  <c r="G40" i="11"/>
  <c r="C41" i="11"/>
  <c r="D41" i="11"/>
  <c r="E41" i="11"/>
  <c r="F41" i="11"/>
  <c r="G41" i="11"/>
  <c r="C42" i="11"/>
  <c r="D42" i="11"/>
  <c r="E42" i="11"/>
  <c r="F42" i="11"/>
  <c r="G42" i="11"/>
  <c r="C43" i="11"/>
  <c r="D43" i="11"/>
  <c r="E43" i="11"/>
  <c r="F43" i="11"/>
  <c r="G43" i="11"/>
  <c r="C44" i="11"/>
  <c r="D44" i="11"/>
  <c r="E44" i="11"/>
  <c r="F44" i="11"/>
  <c r="G44" i="11"/>
  <c r="C45" i="11"/>
  <c r="D45" i="11"/>
  <c r="E45" i="11"/>
  <c r="F45" i="11"/>
  <c r="G45" i="11"/>
  <c r="C46" i="11"/>
  <c r="D46" i="11"/>
  <c r="E46" i="11"/>
  <c r="F46" i="11"/>
  <c r="G46" i="11"/>
  <c r="C47" i="11"/>
  <c r="D47" i="11"/>
  <c r="E47" i="11"/>
  <c r="F47" i="11"/>
  <c r="G47" i="11"/>
  <c r="C48" i="11"/>
  <c r="D48" i="11"/>
  <c r="E48" i="11"/>
  <c r="F48" i="11"/>
  <c r="G48" i="11"/>
  <c r="C49" i="11"/>
  <c r="D49" i="11"/>
  <c r="E49" i="11"/>
  <c r="F49" i="11"/>
  <c r="G49" i="11"/>
  <c r="C50" i="11"/>
  <c r="D50" i="11"/>
  <c r="E50" i="11"/>
  <c r="F50" i="11"/>
  <c r="G50" i="11"/>
  <c r="C51" i="11"/>
  <c r="D51" i="11"/>
  <c r="E51" i="11"/>
  <c r="F51" i="11"/>
  <c r="G51" i="11"/>
  <c r="C52" i="11"/>
  <c r="D52" i="11"/>
  <c r="E52" i="11"/>
  <c r="F52" i="11"/>
  <c r="G52" i="11"/>
  <c r="C53" i="11"/>
  <c r="D53" i="11"/>
  <c r="E53" i="11"/>
  <c r="F53" i="11"/>
  <c r="G53" i="11"/>
  <c r="C54" i="11"/>
  <c r="D54" i="11"/>
  <c r="E54" i="11"/>
  <c r="F54" i="11"/>
  <c r="G54" i="11"/>
  <c r="M7" i="11"/>
  <c r="L7" i="11"/>
  <c r="G5" i="10"/>
  <c r="B54" i="11" l="1"/>
  <c r="B53" i="11"/>
  <c r="B52" i="1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N7" i="11"/>
  <c r="J7" i="11" l="1"/>
  <c r="K7" i="11"/>
  <c r="I7" i="11"/>
  <c r="Q2" i="12"/>
  <c r="N2" i="11"/>
  <c r="B51" i="13"/>
  <c r="B50" i="13"/>
  <c r="B49" i="13"/>
  <c r="B48" i="13"/>
  <c r="B47" i="13"/>
  <c r="B46" i="13"/>
  <c r="B45" i="13"/>
  <c r="B44" i="13"/>
  <c r="B43" i="13"/>
  <c r="B42" i="13"/>
  <c r="B41" i="13"/>
  <c r="B40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D4" i="13"/>
  <c r="C4" i="13"/>
  <c r="H54" i="11"/>
  <c r="H53" i="11"/>
  <c r="H52" i="11"/>
  <c r="H51" i="11"/>
  <c r="H50" i="11"/>
  <c r="H49" i="11"/>
  <c r="H46" i="11"/>
  <c r="H45" i="11"/>
  <c r="H44" i="11"/>
  <c r="H43" i="11"/>
  <c r="H42" i="11"/>
  <c r="H41" i="11"/>
  <c r="H38" i="11"/>
  <c r="H37" i="11"/>
  <c r="H36" i="11"/>
  <c r="H34" i="11"/>
  <c r="H33" i="11"/>
  <c r="H30" i="11"/>
  <c r="H29" i="11"/>
  <c r="H28" i="11"/>
  <c r="H27" i="11"/>
  <c r="H26" i="11"/>
  <c r="H24" i="11"/>
  <c r="H22" i="11"/>
  <c r="H21" i="11"/>
  <c r="H20" i="11"/>
  <c r="H18" i="11"/>
  <c r="H16" i="11"/>
  <c r="H14" i="11"/>
  <c r="H13" i="11"/>
  <c r="H12" i="11"/>
  <c r="H11" i="11"/>
  <c r="H10" i="11"/>
  <c r="H8" i="11"/>
  <c r="B4" i="13" l="1"/>
  <c r="O6" i="12"/>
  <c r="Q6" i="12"/>
  <c r="G6" i="12"/>
  <c r="H6" i="12"/>
  <c r="J6" i="12"/>
  <c r="K6" i="12"/>
  <c r="D6" i="12"/>
  <c r="M6" i="12"/>
  <c r="E6" i="12"/>
  <c r="H35" i="11"/>
  <c r="H23" i="11"/>
  <c r="H17" i="11"/>
  <c r="H47" i="11"/>
  <c r="H19" i="11"/>
  <c r="H39" i="11"/>
  <c r="H31" i="11"/>
  <c r="H9" i="11"/>
  <c r="H25" i="11"/>
  <c r="H15" i="11"/>
  <c r="G7" i="11"/>
  <c r="H7" i="11" s="1"/>
  <c r="H32" i="11"/>
  <c r="H40" i="11"/>
  <c r="H48" i="11"/>
  <c r="C7" i="11" l="1"/>
  <c r="D7" i="11" s="1"/>
  <c r="E7" i="11"/>
  <c r="F7" i="11" s="1"/>
  <c r="I6" i="12"/>
  <c r="R6" i="12" s="1"/>
  <c r="B6" i="12"/>
  <c r="C6" i="12"/>
  <c r="N6" i="12" s="1"/>
  <c r="F6" i="12"/>
  <c r="P6" i="12" s="1"/>
  <c r="B7" i="11" l="1"/>
  <c r="H39" i="10"/>
  <c r="H26" i="10"/>
  <c r="H18" i="10"/>
  <c r="F25" i="10"/>
  <c r="F23" i="10"/>
  <c r="F17" i="10"/>
  <c r="F15" i="10"/>
  <c r="D25" i="10"/>
  <c r="D17" i="10"/>
  <c r="H53" i="9"/>
  <c r="H50" i="9"/>
  <c r="H45" i="9"/>
  <c r="H42" i="9"/>
  <c r="H29" i="9"/>
  <c r="H26" i="9"/>
  <c r="H21" i="9"/>
  <c r="H18" i="9"/>
  <c r="H13" i="9"/>
  <c r="H23" i="10"/>
  <c r="H15" i="10"/>
  <c r="D18" i="10"/>
  <c r="D13" i="10"/>
  <c r="H44" i="9"/>
  <c r="H36" i="9"/>
  <c r="H34" i="9"/>
  <c r="H28" i="9"/>
  <c r="H20" i="9"/>
  <c r="H12" i="9"/>
  <c r="F52" i="9"/>
  <c r="F44" i="9"/>
  <c r="F36" i="9"/>
  <c r="F28" i="9"/>
  <c r="F20" i="9"/>
  <c r="F12" i="9"/>
  <c r="C10" i="10"/>
  <c r="D10" i="10" s="1"/>
  <c r="E10" i="10"/>
  <c r="G10" i="10"/>
  <c r="F39" i="10"/>
  <c r="H29" i="10"/>
  <c r="H28" i="10"/>
  <c r="H21" i="10"/>
  <c r="H20" i="10"/>
  <c r="H13" i="10"/>
  <c r="H12" i="10"/>
  <c r="F29" i="10"/>
  <c r="F28" i="10"/>
  <c r="F21" i="10"/>
  <c r="F20" i="10"/>
  <c r="F13" i="10"/>
  <c r="F12" i="10"/>
  <c r="D23" i="10"/>
  <c r="D15" i="10"/>
  <c r="F50" i="9"/>
  <c r="F42" i="9"/>
  <c r="F34" i="9"/>
  <c r="F26" i="9"/>
  <c r="F18" i="9"/>
  <c r="H30" i="10"/>
  <c r="H22" i="10"/>
  <c r="H17" i="10"/>
  <c r="H14" i="10"/>
  <c r="F30" i="10"/>
  <c r="F14" i="10"/>
  <c r="H52" i="9"/>
  <c r="F51" i="9"/>
  <c r="F43" i="9"/>
  <c r="F35" i="9"/>
  <c r="F11" i="9"/>
  <c r="E5" i="10"/>
  <c r="E34" i="10" s="1"/>
  <c r="F22" i="10"/>
  <c r="H11" i="10"/>
  <c r="H16" i="10"/>
  <c r="H19" i="10"/>
  <c r="H24" i="10"/>
  <c r="H25" i="10"/>
  <c r="H27" i="10"/>
  <c r="F11" i="10"/>
  <c r="F16" i="10"/>
  <c r="F18" i="10"/>
  <c r="F19" i="10"/>
  <c r="F24" i="10"/>
  <c r="F26" i="10"/>
  <c r="F27" i="10"/>
  <c r="D11" i="10"/>
  <c r="D12" i="10"/>
  <c r="D14" i="10"/>
  <c r="D16" i="10"/>
  <c r="D19" i="10"/>
  <c r="D20" i="10"/>
  <c r="D21" i="10"/>
  <c r="D22" i="10"/>
  <c r="D24" i="10"/>
  <c r="D26" i="10"/>
  <c r="D27" i="10"/>
  <c r="D28" i="10"/>
  <c r="D29" i="10"/>
  <c r="D30" i="10"/>
  <c r="H3" i="10"/>
  <c r="H11" i="9"/>
  <c r="H14" i="9"/>
  <c r="H15" i="9"/>
  <c r="H16" i="9"/>
  <c r="H17" i="9"/>
  <c r="H19" i="9"/>
  <c r="H22" i="9"/>
  <c r="H23" i="9"/>
  <c r="H24" i="9"/>
  <c r="H25" i="9"/>
  <c r="H27" i="9"/>
  <c r="H30" i="9"/>
  <c r="H31" i="9"/>
  <c r="H32" i="9"/>
  <c r="H33" i="9"/>
  <c r="H35" i="9"/>
  <c r="H37" i="9"/>
  <c r="H38" i="9"/>
  <c r="H39" i="9"/>
  <c r="H40" i="9"/>
  <c r="H41" i="9"/>
  <c r="H43" i="9"/>
  <c r="H46" i="9"/>
  <c r="H47" i="9"/>
  <c r="H48" i="9"/>
  <c r="H49" i="9"/>
  <c r="H51" i="9"/>
  <c r="H54" i="9"/>
  <c r="H55" i="9"/>
  <c r="H56" i="9"/>
  <c r="H57" i="9"/>
  <c r="F13" i="9"/>
  <c r="F14" i="9"/>
  <c r="F15" i="9"/>
  <c r="F16" i="9"/>
  <c r="F17" i="9"/>
  <c r="F19" i="9"/>
  <c r="F21" i="9"/>
  <c r="F22" i="9"/>
  <c r="F23" i="9"/>
  <c r="F24" i="9"/>
  <c r="F25" i="9"/>
  <c r="F27" i="9"/>
  <c r="F29" i="9"/>
  <c r="F30" i="9"/>
  <c r="F31" i="9"/>
  <c r="F32" i="9"/>
  <c r="F33" i="9"/>
  <c r="F37" i="9"/>
  <c r="F38" i="9"/>
  <c r="F39" i="9"/>
  <c r="F40" i="9"/>
  <c r="F41" i="9"/>
  <c r="F45" i="9"/>
  <c r="F46" i="9"/>
  <c r="F47" i="9"/>
  <c r="F48" i="9"/>
  <c r="F49" i="9"/>
  <c r="F53" i="9"/>
  <c r="F54" i="9"/>
  <c r="F55" i="9"/>
  <c r="F56" i="9"/>
  <c r="F57" i="9"/>
  <c r="G10" i="9"/>
  <c r="H10" i="9" s="1"/>
  <c r="G34" i="10"/>
  <c r="D39" i="10" l="1"/>
  <c r="E10" i="9"/>
  <c r="F10" i="9" s="1"/>
  <c r="H10" i="10"/>
  <c r="F10" i="10"/>
  <c r="D11" i="9"/>
  <c r="D12" i="9"/>
  <c r="D14" i="9"/>
  <c r="D15" i="9"/>
  <c r="D16" i="9"/>
  <c r="D17" i="9"/>
  <c r="D18" i="9"/>
  <c r="D19" i="9"/>
  <c r="D20" i="9"/>
  <c r="D21" i="9"/>
  <c r="D22" i="9"/>
  <c r="D23" i="9"/>
  <c r="D24" i="9"/>
  <c r="D25" i="9"/>
  <c r="D27" i="9"/>
  <c r="D30" i="9"/>
  <c r="D32" i="9"/>
  <c r="D33" i="9"/>
  <c r="D35" i="9"/>
  <c r="D36" i="9"/>
  <c r="D37" i="9"/>
  <c r="D38" i="9"/>
  <c r="D39" i="9"/>
  <c r="D40" i="9"/>
  <c r="D41" i="9"/>
  <c r="D43" i="9"/>
  <c r="D46" i="9"/>
  <c r="D49" i="9"/>
  <c r="D51" i="9"/>
  <c r="D52" i="9"/>
  <c r="D54" i="9"/>
  <c r="D57" i="9"/>
  <c r="D48" i="9" l="1"/>
  <c r="D29" i="9"/>
  <c r="D26" i="9"/>
  <c r="D50" i="9"/>
  <c r="D45" i="9"/>
  <c r="D28" i="9"/>
  <c r="D13" i="9"/>
  <c r="D53" i="9"/>
  <c r="D55" i="9"/>
  <c r="D42" i="9"/>
  <c r="D47" i="9"/>
  <c r="D56" i="9"/>
  <c r="D31" i="9"/>
  <c r="D44" i="9"/>
  <c r="D34" i="9"/>
  <c r="C10" i="9" l="1"/>
  <c r="D10" i="9" s="1"/>
</calcChain>
</file>

<file path=xl/sharedStrings.xml><?xml version="1.0" encoding="utf-8"?>
<sst xmlns="http://schemas.openxmlformats.org/spreadsheetml/2006/main" count="336" uniqueCount="144">
  <si>
    <t>３回目接種の進捗状況（都道府県別）</t>
    <rPh sb="1" eb="3">
      <t>カイメ</t>
    </rPh>
    <rPh sb="3" eb="5">
      <t>セッシュ</t>
    </rPh>
    <rPh sb="6" eb="8">
      <t>シンチョク</t>
    </rPh>
    <rPh sb="8" eb="10">
      <t>ジョウキョウ</t>
    </rPh>
    <rPh sb="11" eb="15">
      <t>トドウフケン</t>
    </rPh>
    <rPh sb="15" eb="16">
      <t>ベツ</t>
    </rPh>
    <phoneticPr fontId="2"/>
  </si>
  <si>
    <t>（5月16日公表時点）</t>
  </si>
  <si>
    <t>（単位：人口（人）、増加回数（回））</t>
    <rPh sb="1" eb="3">
      <t>タンイ</t>
    </rPh>
    <rPh sb="4" eb="6">
      <t>ジンコウ</t>
    </rPh>
    <rPh sb="7" eb="8">
      <t>ヒト</t>
    </rPh>
    <rPh sb="10" eb="12">
      <t>ゾウカ</t>
    </rPh>
    <rPh sb="12" eb="14">
      <t>カイスウ</t>
    </rPh>
    <rPh sb="15" eb="16">
      <t>カイ</t>
    </rPh>
    <rPh sb="16" eb="17">
      <t>マンカイ</t>
    </rPh>
    <phoneticPr fontId="2"/>
  </si>
  <si>
    <t>都道府県名</t>
    <rPh sb="0" eb="4">
      <t>トドウフケン</t>
    </rPh>
    <rPh sb="4" eb="5">
      <t>メイ</t>
    </rPh>
    <phoneticPr fontId="2"/>
  </si>
  <si>
    <t>人口</t>
    <rPh sb="0" eb="2">
      <t>ジンコウ</t>
    </rPh>
    <phoneticPr fontId="2"/>
  </si>
  <si>
    <t>累計接種回数</t>
    <rPh sb="0" eb="2">
      <t>ルイケイ</t>
    </rPh>
    <rPh sb="2" eb="4">
      <t>セッシュ</t>
    </rPh>
    <rPh sb="4" eb="6">
      <t>カイスウ</t>
    </rPh>
    <phoneticPr fontId="2"/>
  </si>
  <si>
    <t>直近1週間</t>
  </si>
  <si>
    <t>（増加回数ベース）※1</t>
    <phoneticPr fontId="2"/>
  </si>
  <si>
    <t>（増加回数ベース）※2</t>
    <phoneticPr fontId="2"/>
  </si>
  <si>
    <t>接種回数</t>
    <rPh sb="0" eb="2">
      <t>セッシュ</t>
    </rPh>
    <rPh sb="2" eb="4">
      <t>カイスウ</t>
    </rPh>
    <phoneticPr fontId="2"/>
  </si>
  <si>
    <t>増加回数</t>
    <rPh sb="0" eb="2">
      <t>ゾウカ</t>
    </rPh>
    <rPh sb="2" eb="4">
      <t>カイスウ</t>
    </rPh>
    <phoneticPr fontId="2"/>
  </si>
  <si>
    <t>人口比</t>
    <rPh sb="0" eb="3">
      <t>ジンコウヒ</t>
    </rPh>
    <phoneticPr fontId="2"/>
  </si>
  <si>
    <t>人口比</t>
    <rPh sb="0" eb="2">
      <t>ジンコウ</t>
    </rPh>
    <rPh sb="2" eb="3">
      <t>ヒ</t>
    </rPh>
    <phoneticPr fontId="2"/>
  </si>
  <si>
    <t>合計</t>
    <rPh sb="0" eb="2">
      <t>ゴウケイ</t>
    </rPh>
    <phoneticPr fontId="2"/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</si>
  <si>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</si>
  <si>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</si>
  <si>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</si>
  <si>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</si>
  <si>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</si>
  <si>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</si>
  <si>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</si>
  <si>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</si>
  <si>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</si>
  <si>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</si>
  <si>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</si>
  <si>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</si>
  <si>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</si>
  <si>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</si>
  <si>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</si>
  <si>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</si>
  <si>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</si>
  <si>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</si>
  <si>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</si>
  <si>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</si>
  <si>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</si>
  <si>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</si>
  <si>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</si>
  <si>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</si>
  <si>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</si>
  <si>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</si>
  <si>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</si>
  <si>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</si>
  <si>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</si>
  <si>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</si>
  <si>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</si>
  <si>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</si>
  <si>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</si>
  <si>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</si>
  <si>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</si>
  <si>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</si>
  <si>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</si>
  <si>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</si>
  <si>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</si>
  <si>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</si>
  <si>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</si>
  <si>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</si>
  <si>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</si>
  <si>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</si>
  <si>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</si>
  <si>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</si>
  <si>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</si>
  <si>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注：人口は、総務省が公表している、「令和3年住民基本台帳年齢階級別人口（市区町村別）」のうち、</t>
  </si>
  <si>
    <t>各市町村の性別及び年齢階級の数字を集計したものを使用</t>
    <phoneticPr fontId="2"/>
  </si>
  <si>
    <t>※1：前週同曜日の公表分との差を使用</t>
    <rPh sb="3" eb="5">
      <t>ゼンシュウ</t>
    </rPh>
    <rPh sb="5" eb="6">
      <t>ドウ</t>
    </rPh>
    <rPh sb="6" eb="8">
      <t>ヨウビ</t>
    </rPh>
    <rPh sb="9" eb="11">
      <t>コウヒョウ</t>
    </rPh>
    <rPh sb="11" eb="12">
      <t>ブン</t>
    </rPh>
    <rPh sb="14" eb="15">
      <t>サ</t>
    </rPh>
    <rPh sb="16" eb="18">
      <t>シヨウ</t>
    </rPh>
    <phoneticPr fontId="2"/>
  </si>
  <si>
    <t>※2：直近の公表分との差を使用。</t>
    <rPh sb="3" eb="5">
      <t>チョッキン</t>
    </rPh>
    <rPh sb="6" eb="8">
      <t>コウヒョウ</t>
    </rPh>
    <rPh sb="8" eb="9">
      <t>ブン</t>
    </rPh>
    <rPh sb="11" eb="12">
      <t>サ</t>
    </rPh>
    <rPh sb="13" eb="15">
      <t>シヨウ</t>
    </rPh>
    <phoneticPr fontId="2"/>
  </si>
  <si>
    <t>ただし、土日祝日直後の公表においては、直近の平日１日の入力数（直近の公表分とその翌日の集計値との差）を使用。</t>
    <phoneticPr fontId="2"/>
  </si>
  <si>
    <t>３回目接種の進捗状況（政令指定都市・特別区）</t>
    <rPh sb="1" eb="3">
      <t>カイメ</t>
    </rPh>
    <rPh sb="3" eb="5">
      <t>セッシュ</t>
    </rPh>
    <rPh sb="6" eb="8">
      <t>シンチョク</t>
    </rPh>
    <rPh sb="8" eb="10">
      <t>ジョウキョウ</t>
    </rPh>
    <rPh sb="11" eb="13">
      <t>セイレイ</t>
    </rPh>
    <rPh sb="13" eb="15">
      <t>シテイ</t>
    </rPh>
    <rPh sb="15" eb="17">
      <t>トシ</t>
    </rPh>
    <rPh sb="18" eb="21">
      <t>トクベツク</t>
    </rPh>
    <phoneticPr fontId="2"/>
  </si>
  <si>
    <t>（１）政令指定都市</t>
    <rPh sb="3" eb="5">
      <t>セイレイ</t>
    </rPh>
    <rPh sb="5" eb="7">
      <t>シテイ</t>
    </rPh>
    <rPh sb="7" eb="9">
      <t>トシ</t>
    </rPh>
    <phoneticPr fontId="2"/>
  </si>
  <si>
    <t>政令指定
都市名</t>
    <rPh sb="0" eb="2">
      <t>セイレイ</t>
    </rPh>
    <rPh sb="2" eb="4">
      <t>シテイ</t>
    </rPh>
    <rPh sb="5" eb="7">
      <t>トシ</t>
    </rPh>
    <rPh sb="7" eb="8">
      <t>メイ</t>
    </rPh>
    <phoneticPr fontId="2"/>
  </si>
  <si>
    <t>合計</t>
    <rPh sb="0" eb="2">
      <t>ゴウケイ</t>
    </rPh>
    <phoneticPr fontId="1"/>
  </si>
  <si>
    <t>札幌市</t>
  </si>
  <si>
    <t>仙台市</t>
  </si>
  <si>
    <t>さいたま市</t>
  </si>
  <si>
    <t>千葉市</t>
  </si>
  <si>
    <t>横浜市</t>
  </si>
  <si>
    <t>川崎市</t>
  </si>
  <si>
    <t>相模原市</t>
  </si>
  <si>
    <t>新潟市</t>
  </si>
  <si>
    <t>静岡市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</si>
  <si>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</si>
  <si>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</si>
  <si>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</si>
  <si>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</si>
  <si>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</si>
  <si>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</si>
  <si>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</si>
  <si>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</si>
  <si>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</si>
  <si>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</si>
  <si>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熊本市</t>
  </si>
  <si>
    <t>（２）特別区</t>
    <rPh sb="3" eb="6">
      <t>トクベツク</t>
    </rPh>
    <phoneticPr fontId="2"/>
  </si>
  <si>
    <t>注：人口は、総務省が公表している、「令和3年住民基本台帳年齢階級別人口（市区町村別）」のうち、</t>
    <rPh sb="0" eb="1">
      <t>チュウ</t>
    </rPh>
    <rPh sb="2" eb="4">
      <t>ジンコウ</t>
    </rPh>
    <rPh sb="6" eb="9">
      <t>ソウムショウ</t>
    </rPh>
    <rPh sb="10" eb="12">
      <t>コウヒョウ</t>
    </rPh>
    <rPh sb="18" eb="20">
      <t>レイワ</t>
    </rPh>
    <rPh sb="21" eb="22">
      <t>ネン</t>
    </rPh>
    <rPh sb="22" eb="24">
      <t>ジュウミン</t>
    </rPh>
    <rPh sb="24" eb="26">
      <t>キホン</t>
    </rPh>
    <rPh sb="26" eb="28">
      <t>ダイチョウ</t>
    </rPh>
    <rPh sb="28" eb="30">
      <t>ネンレイ</t>
    </rPh>
    <rPh sb="30" eb="32">
      <t>カイキュウ</t>
    </rPh>
    <rPh sb="32" eb="33">
      <t>ベツ</t>
    </rPh>
    <rPh sb="33" eb="35">
      <t>ジンコウ</t>
    </rPh>
    <rPh sb="36" eb="38">
      <t>シク</t>
    </rPh>
    <rPh sb="38" eb="40">
      <t>チョウソン</t>
    </rPh>
    <rPh sb="40" eb="41">
      <t>ベツ</t>
    </rPh>
    <phoneticPr fontId="2"/>
  </si>
  <si>
    <t>各市町村の性別及び年齢階級の数字を集計したものを使用</t>
  </si>
  <si>
    <t>※2：直近の公表分との差を使用</t>
    <rPh sb="3" eb="5">
      <t>チョッキン</t>
    </rPh>
    <rPh sb="6" eb="8">
      <t>コウヒョウ</t>
    </rPh>
    <rPh sb="8" eb="9">
      <t>ブン</t>
    </rPh>
    <rPh sb="11" eb="12">
      <t>サ</t>
    </rPh>
    <rPh sb="13" eb="15">
      <t>シヨウ</t>
    </rPh>
    <phoneticPr fontId="2"/>
  </si>
  <si>
    <t>これまでのワクチン総接種回数（都道府県別）</t>
    <rPh sb="9" eb="10">
      <t>ソウ</t>
    </rPh>
    <rPh sb="10" eb="12">
      <t>セッシュ</t>
    </rPh>
    <rPh sb="12" eb="14">
      <t>カイスウ</t>
    </rPh>
    <rPh sb="15" eb="19">
      <t>トドウフケン</t>
    </rPh>
    <rPh sb="19" eb="20">
      <t>ベツ</t>
    </rPh>
    <phoneticPr fontId="2"/>
  </si>
  <si>
    <t>接種回数（5月15日まで）</t>
  </si>
  <si>
    <t>内１回目</t>
    <rPh sb="0" eb="1">
      <t>ウチ</t>
    </rPh>
    <phoneticPr fontId="2"/>
  </si>
  <si>
    <t>内２回目</t>
    <rPh sb="0" eb="1">
      <t>ウチ</t>
    </rPh>
    <phoneticPr fontId="2"/>
  </si>
  <si>
    <t>内３回目</t>
    <rPh sb="0" eb="1">
      <t>ウチ</t>
    </rPh>
    <phoneticPr fontId="2"/>
  </si>
  <si>
    <t>内12月分</t>
    <rPh sb="0" eb="1">
      <t>ウチ</t>
    </rPh>
    <rPh sb="3" eb="4">
      <t>ガツ</t>
    </rPh>
    <rPh sb="4" eb="5">
      <t>ブン</t>
    </rPh>
    <phoneticPr fontId="2"/>
  </si>
  <si>
    <t>内1月分</t>
    <rPh sb="0" eb="1">
      <t>ウチ</t>
    </rPh>
    <rPh sb="2" eb="3">
      <t>ガツ</t>
    </rPh>
    <rPh sb="3" eb="4">
      <t>ブン</t>
    </rPh>
    <phoneticPr fontId="2"/>
  </si>
  <si>
    <t>内2月分</t>
    <rPh sb="0" eb="1">
      <t>ウチ</t>
    </rPh>
    <rPh sb="2" eb="3">
      <t>ガツ</t>
    </rPh>
    <rPh sb="3" eb="4">
      <t>ブン</t>
    </rPh>
    <phoneticPr fontId="2"/>
  </si>
  <si>
    <t>内3月分</t>
    <rPh sb="0" eb="1">
      <t>ウチ</t>
    </rPh>
    <rPh sb="2" eb="3">
      <t>ガツ</t>
    </rPh>
    <rPh sb="3" eb="4">
      <t>ブン</t>
    </rPh>
    <phoneticPr fontId="2"/>
  </si>
  <si>
    <t>内4月分</t>
  </si>
  <si>
    <t>内5月分</t>
    <phoneticPr fontId="2"/>
  </si>
  <si>
    <t>接種率</t>
    <rPh sb="0" eb="2">
      <t>セッシュ</t>
    </rPh>
    <rPh sb="2" eb="3">
      <t>リツ</t>
    </rPh>
    <phoneticPr fontId="2"/>
  </si>
  <si>
    <t>参考：人口</t>
    <rPh sb="0" eb="2">
      <t>サンコウ</t>
    </rPh>
    <rPh sb="3" eb="5">
      <t>ジンコウ</t>
    </rPh>
    <phoneticPr fontId="2"/>
  </si>
  <si>
    <t>注：１回目及び２回目は、接種回数は一般接種（高齢者含む）と医療従事者等の合計。</t>
    <rPh sb="0" eb="1">
      <t>チュウ</t>
    </rPh>
    <rPh sb="3" eb="5">
      <t>カイメ</t>
    </rPh>
    <rPh sb="5" eb="6">
      <t>オヨ</t>
    </rPh>
    <rPh sb="8" eb="10">
      <t>カイメ</t>
    </rPh>
    <rPh sb="12" eb="14">
      <t>セッシュ</t>
    </rPh>
    <rPh sb="14" eb="16">
      <t>カイスウ</t>
    </rPh>
    <rPh sb="17" eb="19">
      <t>イッパン</t>
    </rPh>
    <rPh sb="19" eb="21">
      <t>セッシュ</t>
    </rPh>
    <rPh sb="22" eb="25">
      <t>コウレイシャ</t>
    </rPh>
    <rPh sb="25" eb="26">
      <t>フク</t>
    </rPh>
    <rPh sb="29" eb="31">
      <t>イリョウ</t>
    </rPh>
    <rPh sb="31" eb="34">
      <t>ジュウジシャ</t>
    </rPh>
    <rPh sb="34" eb="35">
      <t>トウ</t>
    </rPh>
    <rPh sb="36" eb="38">
      <t>ゴウケイ</t>
    </rPh>
    <phoneticPr fontId="2"/>
  </si>
  <si>
    <t>　　一般接種（高齢者含む）はワクチン接種記録システム(VRS)への報告と、</t>
    <rPh sb="7" eb="10">
      <t>コウレイシャ</t>
    </rPh>
    <rPh sb="10" eb="11">
      <t>フク</t>
    </rPh>
    <phoneticPr fontId="2"/>
  </si>
  <si>
    <t>　　医療従事者等はワクチン接種円滑化システム（V-SYS）への報告を、公表日で集計したもの。</t>
    <rPh sb="39" eb="41">
      <t>シュウケイ</t>
    </rPh>
    <phoneticPr fontId="2"/>
  </si>
  <si>
    <t>注：３回目は、ワクチン接種記録システム（VRS）への報告を、公表日で集計したもの。</t>
    <rPh sb="0" eb="1">
      <t>チュウ</t>
    </rPh>
    <rPh sb="3" eb="5">
      <t>カイメ</t>
    </rPh>
    <rPh sb="11" eb="13">
      <t>セッシュ</t>
    </rPh>
    <rPh sb="13" eb="15">
      <t>キロク</t>
    </rPh>
    <rPh sb="26" eb="28">
      <t>ホウコク</t>
    </rPh>
    <rPh sb="30" eb="32">
      <t>コウヒョウ</t>
    </rPh>
    <rPh sb="32" eb="33">
      <t>ビ</t>
    </rPh>
    <rPh sb="34" eb="36">
      <t>シュウケイ</t>
    </rPh>
    <phoneticPr fontId="2"/>
  </si>
  <si>
    <t>　　月ごとの内訳は、公表日時点で、各月を接種日とする接種実績を集計したもの。</t>
    <rPh sb="2" eb="3">
      <t>ツキ</t>
    </rPh>
    <rPh sb="6" eb="8">
      <t>ウチワケ</t>
    </rPh>
    <rPh sb="10" eb="12">
      <t>コウヒョウ</t>
    </rPh>
    <rPh sb="12" eb="13">
      <t>ビ</t>
    </rPh>
    <rPh sb="13" eb="15">
      <t>ジテン</t>
    </rPh>
    <rPh sb="17" eb="19">
      <t>カクツキ</t>
    </rPh>
    <rPh sb="20" eb="22">
      <t>セッシュ</t>
    </rPh>
    <rPh sb="22" eb="23">
      <t>ビ</t>
    </rPh>
    <rPh sb="26" eb="28">
      <t>セッシュ</t>
    </rPh>
    <rPh sb="28" eb="30">
      <t>ジッセキ</t>
    </rPh>
    <rPh sb="31" eb="33">
      <t>シュウケイ</t>
    </rPh>
    <phoneticPr fontId="2"/>
  </si>
  <si>
    <t>注：公表日におけるデータの計上方法等の注釈については、以下を参照（https://www.kantei.go.jp/jp/content/000086996.pdf）</t>
    <rPh sb="2" eb="5">
      <t>コウヒョウビ</t>
    </rPh>
    <rPh sb="13" eb="15">
      <t>ケイジョウ</t>
    </rPh>
    <rPh sb="15" eb="17">
      <t>ホウホウ</t>
    </rPh>
    <rPh sb="17" eb="18">
      <t>トウ</t>
    </rPh>
    <rPh sb="19" eb="21">
      <t>チュウシャク</t>
    </rPh>
    <rPh sb="27" eb="29">
      <t>イカ</t>
    </rPh>
    <rPh sb="30" eb="32">
      <t>サンショウ</t>
    </rPh>
    <phoneticPr fontId="2"/>
  </si>
  <si>
    <r>
      <t>これまでのワクチン総接種回数およびワクチン供給量（</t>
    </r>
    <r>
      <rPr>
        <sz val="11"/>
        <rFont val="游ゴシック"/>
        <family val="3"/>
        <charset val="128"/>
        <scheme val="minor"/>
      </rPr>
      <t>一般接種（高齢者含む）、都道府県別）</t>
    </r>
    <rPh sb="9" eb="10">
      <t>ソウ</t>
    </rPh>
    <rPh sb="10" eb="12">
      <t>セッシュ</t>
    </rPh>
    <rPh sb="12" eb="14">
      <t>カイスウ</t>
    </rPh>
    <rPh sb="21" eb="24">
      <t>キョウキュウリョウ</t>
    </rPh>
    <rPh sb="25" eb="27">
      <t>イッパン</t>
    </rPh>
    <rPh sb="27" eb="29">
      <t>セッシュ</t>
    </rPh>
    <rPh sb="30" eb="33">
      <t>コウレイシャ</t>
    </rPh>
    <rPh sb="33" eb="34">
      <t>フク</t>
    </rPh>
    <rPh sb="37" eb="41">
      <t>トドウフケン</t>
    </rPh>
    <rPh sb="41" eb="42">
      <t>ベツ</t>
    </rPh>
    <phoneticPr fontId="2"/>
  </si>
  <si>
    <t>接種回数
（5月15日まで）</t>
  </si>
  <si>
    <t>ワクチン供給量
（5月15日まで）※4</t>
  </si>
  <si>
    <r>
      <t>ファイザー社</t>
    </r>
    <r>
      <rPr>
        <sz val="8"/>
        <color theme="1"/>
        <rFont val="游ゴシック"/>
        <family val="3"/>
        <charset val="128"/>
        <scheme val="minor"/>
      </rPr>
      <t>※6</t>
    </r>
    <phoneticPr fontId="2"/>
  </si>
  <si>
    <t>武田/モデルナ社</t>
    <rPh sb="0" eb="2">
      <t>タケダ</t>
    </rPh>
    <rPh sb="7" eb="8">
      <t>シャ</t>
    </rPh>
    <phoneticPr fontId="2"/>
  </si>
  <si>
    <t>アストラゼネカ社</t>
    <rPh sb="7" eb="8">
      <t>シャ</t>
    </rPh>
    <phoneticPr fontId="2"/>
  </si>
  <si>
    <r>
      <t>ファイザー社</t>
    </r>
    <r>
      <rPr>
        <sz val="8"/>
        <rFont val="游ゴシック"/>
        <family val="3"/>
        <charset val="128"/>
        <scheme val="minor"/>
      </rPr>
      <t>※5※6</t>
    </r>
    <phoneticPr fontId="2"/>
  </si>
  <si>
    <r>
      <t>武田/モデルナ社</t>
    </r>
    <r>
      <rPr>
        <sz val="8"/>
        <color theme="1"/>
        <rFont val="游ゴシック"/>
        <family val="3"/>
        <charset val="128"/>
        <scheme val="minor"/>
      </rPr>
      <t>※1</t>
    </r>
    <rPh sb="0" eb="2">
      <t>タケダ</t>
    </rPh>
    <rPh sb="7" eb="8">
      <t>シャ</t>
    </rPh>
    <phoneticPr fontId="2"/>
  </si>
  <si>
    <t>計</t>
    <rPh sb="0" eb="1">
      <t>ケイ</t>
    </rPh>
    <phoneticPr fontId="2"/>
  </si>
  <si>
    <t>ワクチン
累積供給量</t>
    <phoneticPr fontId="2"/>
  </si>
  <si>
    <r>
      <t>対供給量
接種率</t>
    </r>
    <r>
      <rPr>
        <sz val="8"/>
        <color theme="1"/>
        <rFont val="游ゴシック"/>
        <family val="3"/>
        <charset val="128"/>
        <scheme val="minor"/>
      </rPr>
      <t>※3</t>
    </r>
    <rPh sb="0" eb="1">
      <t>タイ</t>
    </rPh>
    <rPh sb="1" eb="4">
      <t>キョウキュウリョウセッシュリツ</t>
    </rPh>
    <phoneticPr fontId="2"/>
  </si>
  <si>
    <r>
      <t>ワクチン
累積供給量</t>
    </r>
    <r>
      <rPr>
        <sz val="8"/>
        <color theme="1"/>
        <rFont val="游ゴシック"/>
        <family val="3"/>
        <charset val="128"/>
        <scheme val="minor"/>
      </rPr>
      <t>※2</t>
    </r>
    <rPh sb="5" eb="7">
      <t>ルイセキ</t>
    </rPh>
    <rPh sb="7" eb="10">
      <t>キョウキュウリョウ</t>
    </rPh>
    <phoneticPr fontId="2"/>
  </si>
  <si>
    <r>
      <t>対供給量
接種率</t>
    </r>
    <r>
      <rPr>
        <sz val="8"/>
        <color theme="1"/>
        <rFont val="游ゴシック"/>
        <family val="3"/>
        <charset val="128"/>
        <scheme val="minor"/>
      </rPr>
      <t>※3</t>
    </r>
    <phoneticPr fontId="2"/>
  </si>
  <si>
    <t>全国</t>
    <rPh sb="0" eb="2">
      <t>ゼンコク</t>
    </rPh>
    <phoneticPr fontId="2"/>
  </si>
  <si>
    <t>注：ワクチン接種記録システム(VRS)への報告を居住地の都道府県別に集計。</t>
    <rPh sb="0" eb="1">
      <t>チュウ</t>
    </rPh>
    <rPh sb="8" eb="10">
      <t>キロク</t>
    </rPh>
    <rPh sb="21" eb="23">
      <t>ホウコク</t>
    </rPh>
    <phoneticPr fontId="2"/>
  </si>
  <si>
    <t>※1：武田/モデルナ社のワクチンは、大規模接種会場（一部会場を除く）と職域接種会場で利用。</t>
    <rPh sb="3" eb="5">
      <t>タケダ</t>
    </rPh>
    <rPh sb="10" eb="11">
      <t>シャ</t>
    </rPh>
    <rPh sb="18" eb="25">
      <t>ダイキボセッシュカイジョウ</t>
    </rPh>
    <rPh sb="26" eb="28">
      <t>イチブ</t>
    </rPh>
    <rPh sb="28" eb="30">
      <t>カイジョウ</t>
    </rPh>
    <rPh sb="31" eb="32">
      <t>ノゾ</t>
    </rPh>
    <rPh sb="35" eb="37">
      <t>ショクイキ</t>
    </rPh>
    <rPh sb="37" eb="39">
      <t>セッシュ</t>
    </rPh>
    <rPh sb="39" eb="41">
      <t>カイジョウ</t>
    </rPh>
    <rPh sb="42" eb="44">
      <t>リヨウ</t>
    </rPh>
    <phoneticPr fontId="2"/>
  </si>
  <si>
    <t>※2：職域接種等の会場の種別を問わず、ワクチンが配送された先の施設が所在する都道府県ごとに集計。</t>
    <rPh sb="3" eb="5">
      <t>ショクイキ</t>
    </rPh>
    <rPh sb="5" eb="7">
      <t>セッシュ</t>
    </rPh>
    <rPh sb="7" eb="8">
      <t>トウ</t>
    </rPh>
    <rPh sb="9" eb="11">
      <t>カイジョウ</t>
    </rPh>
    <rPh sb="12" eb="14">
      <t>シュベツ</t>
    </rPh>
    <rPh sb="15" eb="16">
      <t>ト</t>
    </rPh>
    <rPh sb="24" eb="26">
      <t>ハイソウ</t>
    </rPh>
    <rPh sb="29" eb="30">
      <t>サキ</t>
    </rPh>
    <rPh sb="31" eb="33">
      <t>シセツ</t>
    </rPh>
    <rPh sb="34" eb="36">
      <t>ショザイ</t>
    </rPh>
    <rPh sb="38" eb="42">
      <t>トドウフケン</t>
    </rPh>
    <rPh sb="45" eb="47">
      <t>シュウケイ</t>
    </rPh>
    <phoneticPr fontId="2"/>
  </si>
  <si>
    <t>※3：VRSに登録された接種回数を、ワクチン接種円滑化システム(V-SYS)に登録されたワクチンの累計供給量で除したもの。</t>
    <phoneticPr fontId="2"/>
  </si>
  <si>
    <t>※4：一般接種用の1、2回目向け供給が対象。</t>
  </si>
  <si>
    <t>※5：ファイザー社から無償提供された、2020年東京オリンピック・パラリンピック競技大会関係者分を含む。</t>
    <phoneticPr fontId="2"/>
  </si>
  <si>
    <t>※6：小児（5-11歳）対象の接種およびワクチンも含む</t>
  </si>
  <si>
    <t>これまでのワクチン総接種回数（医療従事者等、都道府県別）</t>
    <rPh sb="9" eb="10">
      <t>ソウ</t>
    </rPh>
    <rPh sb="10" eb="12">
      <t>セッシュ</t>
    </rPh>
    <rPh sb="12" eb="14">
      <t>カイスウ</t>
    </rPh>
    <rPh sb="15" eb="17">
      <t>イリョウ</t>
    </rPh>
    <rPh sb="17" eb="20">
      <t>ジュウジシャ</t>
    </rPh>
    <rPh sb="20" eb="21">
      <t>トウ</t>
    </rPh>
    <rPh sb="22" eb="26">
      <t>トドウフケン</t>
    </rPh>
    <rPh sb="26" eb="27">
      <t>ベツ</t>
    </rPh>
    <phoneticPr fontId="2"/>
  </si>
  <si>
    <t>（8月2日公表時点）</t>
    <rPh sb="2" eb="3">
      <t>ガツ</t>
    </rPh>
    <rPh sb="4" eb="5">
      <t>ニチ</t>
    </rPh>
    <rPh sb="5" eb="7">
      <t>コウヒョウ</t>
    </rPh>
    <rPh sb="7" eb="9">
      <t>ジテン</t>
    </rPh>
    <phoneticPr fontId="2"/>
  </si>
  <si>
    <t>接種回数
（7月30日まで）</t>
    <rPh sb="0" eb="2">
      <t>セッシュ</t>
    </rPh>
    <rPh sb="2" eb="4">
      <t>カイスウ</t>
    </rPh>
    <rPh sb="7" eb="8">
      <t>ガツ</t>
    </rPh>
    <rPh sb="10" eb="11">
      <t>ニチ</t>
    </rPh>
    <phoneticPr fontId="2"/>
  </si>
  <si>
    <t>注：ワクチン接種円滑化システム（V-SYS）への報告（17時時点）を</t>
    <rPh sb="6" eb="8">
      <t>セッシュ</t>
    </rPh>
    <rPh sb="8" eb="11">
      <t>エンカツカ</t>
    </rPh>
    <rPh sb="24" eb="26">
      <t>ホウコク</t>
    </rPh>
    <rPh sb="29" eb="30">
      <t>ジ</t>
    </rPh>
    <rPh sb="30" eb="32">
      <t>ジテン</t>
    </rPh>
    <phoneticPr fontId="2"/>
  </si>
  <si>
    <r>
      <t>　　接種実施機関所在地の都道府県別に集計（</t>
    </r>
    <r>
      <rPr>
        <sz val="11"/>
        <rFont val="游ゴシック"/>
        <family val="3"/>
        <charset val="128"/>
        <scheme val="minor"/>
      </rPr>
      <t>高齢者、基礎疾患保有者、その他</t>
    </r>
    <r>
      <rPr>
        <sz val="11"/>
        <color theme="1"/>
        <rFont val="游ゴシック"/>
        <family val="2"/>
        <charset val="128"/>
        <scheme val="minor"/>
      </rPr>
      <t>を除く）。</t>
    </r>
    <rPh sb="2" eb="4">
      <t>セッシュ</t>
    </rPh>
    <rPh sb="4" eb="6">
      <t>ジッシ</t>
    </rPh>
    <rPh sb="6" eb="8">
      <t>キカン</t>
    </rPh>
    <rPh sb="8" eb="11">
      <t>ショザイチ</t>
    </rPh>
    <rPh sb="12" eb="16">
      <t>トドウフケン</t>
    </rPh>
    <rPh sb="16" eb="17">
      <t>ベツ</t>
    </rPh>
    <rPh sb="21" eb="24">
      <t>コウレイシャ</t>
    </rPh>
    <rPh sb="25" eb="27">
      <t>キソ</t>
    </rPh>
    <rPh sb="27" eb="29">
      <t>シッカン</t>
    </rPh>
    <rPh sb="29" eb="32">
      <t>ホユウシャ</t>
    </rPh>
    <rPh sb="35" eb="36">
      <t>ホカ</t>
    </rPh>
    <phoneticPr fontId="2"/>
  </si>
  <si>
    <t>　　医療従事者等向け優先接種の接種実績は、45都道府県は7月21日時点まで、兵庫県、沖縄県は７月27日時点までの実績を集計。</t>
    <phoneticPr fontId="2"/>
  </si>
  <si>
    <t>　　高齢者施設等従事者向け優先接種の接種実績は、７月30日時点までの実績を集計。</t>
    <phoneticPr fontId="2"/>
  </si>
  <si>
    <r>
      <t>　　</t>
    </r>
    <r>
      <rPr>
        <sz val="11"/>
        <rFont val="游ゴシック"/>
        <family val="3"/>
        <charset val="128"/>
        <scheme val="minor"/>
      </rPr>
      <t>医療従事者等は、令和３年７月30日で集計を終了。</t>
    </r>
    <rPh sb="10" eb="12">
      <t>レイワ</t>
    </rPh>
    <rPh sb="13" eb="14">
      <t>ネン</t>
    </rPh>
    <rPh sb="15" eb="16">
      <t>ガツ</t>
    </rPh>
    <rPh sb="18" eb="19">
      <t>ニチ</t>
    </rPh>
    <rPh sb="20" eb="22">
      <t>シュウケイ</t>
    </rPh>
    <rPh sb="23" eb="25">
      <t>シュウリョウ</t>
    </rPh>
    <phoneticPr fontId="2"/>
  </si>
  <si>
    <t>　　4月9日までの接種実績は厚生労働省の「新型コロナワクチン接種実績」のページをご覧ください。</t>
    <rPh sb="3" eb="4">
      <t>ガツ</t>
    </rPh>
    <rPh sb="5" eb="6">
      <t>ニチ</t>
    </rPh>
    <rPh sb="9" eb="11">
      <t>セッシュ</t>
    </rPh>
    <rPh sb="11" eb="13">
      <t>ジッセキ</t>
    </rPh>
    <rPh sb="14" eb="16">
      <t>コウセイ</t>
    </rPh>
    <rPh sb="16" eb="19">
      <t>ロウドウショウ</t>
    </rPh>
    <rPh sb="21" eb="23">
      <t>シンガタ</t>
    </rPh>
    <rPh sb="30" eb="32">
      <t>セッシュ</t>
    </rPh>
    <rPh sb="32" eb="34">
      <t>ジッセキ</t>
    </rPh>
    <rPh sb="41" eb="42">
      <t>ラン</t>
    </rPh>
    <phoneticPr fontId="2"/>
  </si>
  <si>
    <t>　　https://www.mhlw.go.jp/stf/seisakunitsuite/bunya/vaccine_sesshujisseki.html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</si>
</sst>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_ "/>
    <numFmt numFmtId="177" formatCode="0.0%"/>
    <numFmt numFmtId="178" formatCode="#,##0.0;[Red]\-#,##0.0"/>
    <numFmt numFmtId="179" formatCode="#,##0_ ;[Red]\-#,##0\ "/>
    <numFmt numFmtId="180" formatCode="#,##0_);[Red]\(#,##0\)"/>
  </numFmts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name val="游ゴシック"/>
      <family val="3"/>
      <charset val="128"/>
    </font>
    <font>
      <sz val="8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4" fillId="0" borderId="0"/>
    <xf numFmtId="9" fontId="1" fillId="0" borderId="0" applyFon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38" fontId="0" fillId="0" borderId="0" xfId="1" applyFont="1">
      <alignment vertical="center"/>
    </xf>
    <xf numFmtId="0" fontId="5" fillId="0" borderId="0" xfId="0" applyFont="1" applyAlignment="1">
      <alignment horizontal="left" vertical="center"/>
    </xf>
    <xf numFmtId="38" fontId="5" fillId="0" borderId="0" xfId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38" fontId="5" fillId="0" borderId="0" xfId="1" applyFont="1" applyAlignment="1">
      <alignment horizontal="center" vertical="center"/>
    </xf>
    <xf numFmtId="176" fontId="6" fillId="0" borderId="0" xfId="0" applyNumberFormat="1" applyFont="1">
      <alignment vertical="center"/>
    </xf>
    <xf numFmtId="0" fontId="5" fillId="0" borderId="0" xfId="0" applyFont="1" applyAlignment="1">
      <alignment horizontal="right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7" fontId="5" fillId="0" borderId="1" xfId="3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38" fontId="3" fillId="0" borderId="0" xfId="1" applyFont="1" applyFill="1" applyBorder="1" applyAlignment="1">
      <alignment horizontal="center" vertical="center"/>
    </xf>
    <xf numFmtId="38" fontId="5" fillId="0" borderId="0" xfId="1" applyFont="1" applyFill="1" applyBorder="1" applyAlignment="1">
      <alignment horizontal="center" vertical="center"/>
    </xf>
    <xf numFmtId="177" fontId="5" fillId="0" borderId="0" xfId="3" applyNumberFormat="1" applyFont="1" applyFill="1" applyBorder="1" applyAlignment="1">
      <alignment horizontal="center" vertical="center"/>
    </xf>
    <xf numFmtId="178" fontId="5" fillId="0" borderId="0" xfId="1" applyNumberFormat="1" applyFont="1" applyFill="1" applyBorder="1" applyAlignment="1">
      <alignment horizontal="center" vertical="center"/>
    </xf>
    <xf numFmtId="38" fontId="5" fillId="0" borderId="0" xfId="1" applyFont="1">
      <alignment vertical="center"/>
    </xf>
    <xf numFmtId="0" fontId="5" fillId="0" borderId="0" xfId="0" applyFont="1">
      <alignment vertical="center"/>
    </xf>
    <xf numFmtId="38" fontId="6" fillId="0" borderId="0" xfId="1" applyFont="1">
      <alignment vertical="center"/>
    </xf>
    <xf numFmtId="179" fontId="3" fillId="0" borderId="1" xfId="1" applyNumberFormat="1" applyFont="1" applyFill="1" applyBorder="1" applyAlignment="1">
      <alignment vertical="center"/>
    </xf>
    <xf numFmtId="179" fontId="5" fillId="0" borderId="1" xfId="1" applyNumberFormat="1" applyFont="1" applyFill="1" applyBorder="1" applyAlignment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180" fontId="3" fillId="0" borderId="1" xfId="1" applyNumberFormat="1" applyFont="1" applyBorder="1">
      <alignment vertical="center"/>
    </xf>
    <xf numFmtId="10" fontId="3" fillId="0" borderId="1" xfId="3" applyNumberFormat="1" applyFont="1" applyBorder="1">
      <alignment vertical="center"/>
    </xf>
    <xf numFmtId="10" fontId="3" fillId="0" borderId="6" xfId="3" applyNumberFormat="1" applyFont="1" applyBorder="1">
      <alignment vertical="center"/>
    </xf>
    <xf numFmtId="180" fontId="3" fillId="0" borderId="6" xfId="1" applyNumberFormat="1" applyFont="1" applyBorder="1">
      <alignment vertical="center"/>
    </xf>
    <xf numFmtId="0" fontId="3" fillId="0" borderId="1" xfId="0" applyFont="1" applyBorder="1" applyAlignment="1">
      <alignment horizontal="left" vertical="center"/>
    </xf>
    <xf numFmtId="180" fontId="3" fillId="0" borderId="1" xfId="1" applyNumberFormat="1" applyFont="1" applyFill="1" applyBorder="1">
      <alignment vertical="center"/>
    </xf>
    <xf numFmtId="180" fontId="3" fillId="0" borderId="1" xfId="0" applyNumberFormat="1" applyFont="1" applyBorder="1">
      <alignment vertical="center"/>
    </xf>
    <xf numFmtId="38" fontId="3" fillId="0" borderId="1" xfId="1" applyFont="1" applyBorder="1" applyAlignment="1">
      <alignment horizontal="left" vertical="center"/>
    </xf>
    <xf numFmtId="10" fontId="3" fillId="0" borderId="1" xfId="3" applyNumberFormat="1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180" fontId="0" fillId="0" borderId="1" xfId="1" applyNumberFormat="1" applyFont="1" applyBorder="1">
      <alignment vertical="center"/>
    </xf>
    <xf numFmtId="180" fontId="0" fillId="0" borderId="1" xfId="0" applyNumberFormat="1" applyBorder="1">
      <alignment vertical="center"/>
    </xf>
    <xf numFmtId="180" fontId="0" fillId="0" borderId="0" xfId="0" applyNumberFormat="1">
      <alignment vertical="center"/>
    </xf>
    <xf numFmtId="10" fontId="0" fillId="0" borderId="1" xfId="0" applyNumberFormat="1" applyBorder="1">
      <alignment vertical="center"/>
    </xf>
    <xf numFmtId="10" fontId="0" fillId="0" borderId="1" xfId="3" applyNumberFormat="1" applyFont="1" applyBorder="1">
      <alignment vertical="center"/>
    </xf>
    <xf numFmtId="0" fontId="0" fillId="0" borderId="1" xfId="0" applyBorder="1" applyAlignment="1">
      <alignment horizontal="left" vertical="center"/>
    </xf>
    <xf numFmtId="180" fontId="4" fillId="0" borderId="1" xfId="3" applyNumberFormat="1" applyFont="1" applyBorder="1" applyAlignment="1"/>
    <xf numFmtId="176" fontId="0" fillId="0" borderId="1" xfId="0" applyNumberFormat="1" applyBorder="1">
      <alignment vertical="center"/>
    </xf>
    <xf numFmtId="38" fontId="0" fillId="0" borderId="1" xfId="1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38" fontId="3" fillId="0" borderId="0" xfId="1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38" fontId="10" fillId="0" borderId="0" xfId="1" applyFont="1" applyFill="1">
      <alignment vertical="center"/>
    </xf>
    <xf numFmtId="38" fontId="0" fillId="0" borderId="0" xfId="1" applyFont="1" applyFill="1">
      <alignment vertical="center"/>
    </xf>
    <xf numFmtId="38" fontId="3" fillId="0" borderId="0" xfId="1" applyFont="1" applyFill="1">
      <alignment vertical="center"/>
    </xf>
    <xf numFmtId="0" fontId="0" fillId="0" borderId="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38" fontId="5" fillId="0" borderId="1" xfId="1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56" fontId="12" fillId="0" borderId="2" xfId="0" applyNumberFormat="1" applyFont="1" applyBorder="1" applyAlignment="1">
      <alignment horizontal="center" vertical="center" wrapText="1"/>
    </xf>
    <xf numFmtId="56" fontId="12" fillId="0" borderId="2" xfId="0" applyNumberFormat="1" applyFont="1" applyBorder="1" applyAlignment="1">
      <alignment horizontal="center" vertical="center"/>
    </xf>
    <xf numFmtId="56" fontId="3" fillId="0" borderId="7" xfId="0" applyNumberFormat="1" applyFont="1" applyBorder="1" applyAlignment="1">
      <alignment horizontal="center" vertical="center" wrapText="1"/>
    </xf>
    <xf numFmtId="56" fontId="3" fillId="0" borderId="8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56" fontId="5" fillId="0" borderId="9" xfId="0" applyNumberFormat="1" applyFont="1" applyBorder="1" applyAlignment="1">
      <alignment horizontal="center" vertical="center" wrapText="1"/>
    </xf>
    <xf numFmtId="56" fontId="5" fillId="0" borderId="10" xfId="0" applyNumberFormat="1" applyFont="1" applyBorder="1" applyAlignment="1">
      <alignment horizontal="center" vertical="center" wrapText="1"/>
    </xf>
    <xf numFmtId="38" fontId="5" fillId="0" borderId="3" xfId="1" applyFont="1" applyFill="1" applyBorder="1" applyAlignment="1">
      <alignment horizontal="center" vertical="center"/>
    </xf>
    <xf numFmtId="38" fontId="5" fillId="0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56" fontId="5" fillId="0" borderId="2" xfId="0" applyNumberFormat="1" applyFont="1" applyBorder="1" applyAlignment="1">
      <alignment horizontal="center" vertical="center" wrapText="1"/>
    </xf>
    <xf numFmtId="56" fontId="5" fillId="0" borderId="2" xfId="0" applyNumberFormat="1" applyFont="1" applyBorder="1" applyAlignment="1">
      <alignment horizontal="center" vertical="center"/>
    </xf>
    <xf numFmtId="56" fontId="3" fillId="0" borderId="2" xfId="0" applyNumberFormat="1" applyFont="1" applyBorder="1" applyAlignment="1">
      <alignment horizontal="center" vertical="center" wrapText="1"/>
    </xf>
    <xf numFmtId="56" fontId="3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パーセント" xfId="3" builtinId="5"/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3"/>
  <sheetViews>
    <sheetView tabSelected="1" view="pageBreakPreview" zoomScaleNormal="100" zoomScaleSheetLayoutView="100" workbookViewId="0">
      <selection activeCell="H4" sqref="H4"/>
    </sheetView>
  </sheetViews>
  <sheetFormatPr defaultRowHeight="18" x14ac:dyDescent="0.45"/>
  <cols>
    <col min="1" max="1" width="13.59765625" customWidth="1"/>
    <col min="2" max="3" width="13.59765625" style="1" customWidth="1"/>
    <col min="4" max="8" width="13.59765625" customWidth="1"/>
    <col min="10" max="10" width="10.5" bestFit="1" customWidth="1"/>
  </cols>
  <sheetData>
    <row r="1" spans="1:8" x14ac:dyDescent="0.45">
      <c r="A1" s="67" t="s">
        <v>0</v>
      </c>
      <c r="B1" s="67"/>
      <c r="C1" s="67"/>
      <c r="D1" s="67"/>
      <c r="E1" s="67"/>
      <c r="F1" s="67"/>
      <c r="G1" s="67"/>
      <c r="H1" s="67"/>
    </row>
    <row r="2" spans="1:8" x14ac:dyDescent="0.45">
      <c r="A2" s="2"/>
      <c r="B2" s="3"/>
      <c r="C2" s="3"/>
      <c r="D2" s="2"/>
      <c r="E2" s="2"/>
      <c r="F2" s="2"/>
      <c r="G2" s="2"/>
      <c r="H2" s="2"/>
    </row>
    <row r="3" spans="1:8" x14ac:dyDescent="0.45">
      <c r="A3" s="2"/>
      <c r="B3" s="3"/>
      <c r="C3" s="3"/>
      <c r="D3" s="2"/>
      <c r="E3" s="2"/>
      <c r="F3" s="2"/>
      <c r="G3" s="57"/>
      <c r="H3" s="56" t="s">
        <v>1</v>
      </c>
    </row>
    <row r="4" spans="1:8" x14ac:dyDescent="0.45">
      <c r="A4" s="4"/>
      <c r="B4" s="5"/>
      <c r="C4" s="5"/>
      <c r="D4" s="4"/>
      <c r="E4" s="6"/>
      <c r="F4" s="6"/>
      <c r="G4" s="6"/>
      <c r="H4" s="7" t="s">
        <v>2</v>
      </c>
    </row>
    <row r="5" spans="1:8" ht="19.5" customHeight="1" x14ac:dyDescent="0.45">
      <c r="A5" s="63" t="s">
        <v>3</v>
      </c>
      <c r="B5" s="68" t="s">
        <v>4</v>
      </c>
      <c r="C5" s="64" t="s">
        <v>5</v>
      </c>
      <c r="D5" s="69"/>
      <c r="E5" s="72" t="s">
        <v>6</v>
      </c>
      <c r="F5" s="73"/>
      <c r="G5" s="74">
        <v>44694</v>
      </c>
      <c r="H5" s="75"/>
    </row>
    <row r="6" spans="1:8" ht="21.75" customHeight="1" x14ac:dyDescent="0.45">
      <c r="A6" s="63"/>
      <c r="B6" s="68"/>
      <c r="C6" s="70"/>
      <c r="D6" s="71"/>
      <c r="E6" s="76" t="s">
        <v>7</v>
      </c>
      <c r="F6" s="77"/>
      <c r="G6" s="78" t="s">
        <v>8</v>
      </c>
      <c r="H6" s="79"/>
    </row>
    <row r="7" spans="1:8" ht="18.75" customHeight="1" x14ac:dyDescent="0.45">
      <c r="A7" s="63"/>
      <c r="B7" s="68"/>
      <c r="C7" s="80" t="s">
        <v>9</v>
      </c>
      <c r="D7" s="8"/>
      <c r="E7" s="62" t="s">
        <v>10</v>
      </c>
      <c r="F7" s="8"/>
      <c r="G7" s="62" t="s">
        <v>10</v>
      </c>
      <c r="H7" s="9"/>
    </row>
    <row r="8" spans="1:8" ht="18.75" customHeight="1" x14ac:dyDescent="0.45">
      <c r="A8" s="63"/>
      <c r="B8" s="68"/>
      <c r="C8" s="81"/>
      <c r="D8" s="64" t="s">
        <v>11</v>
      </c>
      <c r="E8" s="63"/>
      <c r="F8" s="64" t="s">
        <v>12</v>
      </c>
      <c r="G8" s="63"/>
      <c r="H8" s="66" t="s">
        <v>12</v>
      </c>
    </row>
    <row r="9" spans="1:8" ht="35.1" customHeight="1" x14ac:dyDescent="0.45">
      <c r="A9" s="63"/>
      <c r="B9" s="68"/>
      <c r="C9" s="81"/>
      <c r="D9" s="65"/>
      <c r="E9" s="63"/>
      <c r="F9" s="65"/>
      <c r="G9" s="63"/>
      <c r="H9" s="65"/>
    </row>
    <row r="10" spans="1:8" x14ac:dyDescent="0.45">
      <c r="A10" s="10" t="s">
        <v>13</v>
      </c>
      <c r="B10" s="20">
        <v>126645025.00000003</v>
      </c>
      <c r="C10" s="21">
        <f>SUM(C11:C57)</f>
        <v>70741539</v>
      </c>
      <c r="D10" s="11">
        <f>C10/$B10</f>
        <v>0.5585812707605371</v>
      </c>
      <c r="E10" s="21">
        <f>SUM(E11:E57)</f>
        <v>2133590</v>
      </c>
      <c r="F10" s="11">
        <f>E10/$B10</f>
        <v>1.6847009979270796E-2</v>
      </c>
      <c r="G10" s="21">
        <f>SUM(G11:G57)</f>
        <v>422558</v>
      </c>
      <c r="H10" s="11">
        <f>G10/$B10</f>
        <v>3.3365542783855891E-3</v>
      </c>
    </row>
    <row r="11" spans="1:8" x14ac:dyDescent="0.45">
      <c r="A11" s="12" t="s">
        <v>14</v>
      </c>
      <c r="B11" s="20">
        <v>5226603</v>
      </c>
      <c r="C11" s="21">
        <v>3003799</v>
      </c>
      <c r="D11" s="11">
        <f t="shared" ref="D11:D57" si="0">C11/$B11</f>
        <v>0.57471344198134044</v>
      </c>
      <c r="E11" s="21">
        <v>113351</v>
      </c>
      <c r="F11" s="11">
        <f t="shared" ref="F11:F57" si="1">E11/$B11</f>
        <v>2.1687317747301642E-2</v>
      </c>
      <c r="G11" s="21">
        <v>19988</v>
      </c>
      <c r="H11" s="11">
        <f t="shared" ref="H11:H57" si="2">G11/$B11</f>
        <v>3.8242812779160766E-3</v>
      </c>
    </row>
    <row r="12" spans="1:8" x14ac:dyDescent="0.45">
      <c r="A12" s="12" t="s">
        <v>15</v>
      </c>
      <c r="B12" s="20">
        <v>1259615</v>
      </c>
      <c r="C12" s="21">
        <v>748855</v>
      </c>
      <c r="D12" s="11">
        <f t="shared" si="0"/>
        <v>0.59451102122473931</v>
      </c>
      <c r="E12" s="21">
        <v>28715</v>
      </c>
      <c r="F12" s="11">
        <f t="shared" si="1"/>
        <v>2.279664818218265E-2</v>
      </c>
      <c r="G12" s="21">
        <v>4602</v>
      </c>
      <c r="H12" s="11">
        <f t="shared" si="2"/>
        <v>3.653497298777801E-3</v>
      </c>
    </row>
    <row r="13" spans="1:8" x14ac:dyDescent="0.45">
      <c r="A13" s="12" t="s">
        <v>16</v>
      </c>
      <c r="B13" s="20">
        <v>1220823</v>
      </c>
      <c r="C13" s="21">
        <v>733102</v>
      </c>
      <c r="D13" s="11">
        <f t="shared" si="0"/>
        <v>0.60049818851709047</v>
      </c>
      <c r="E13" s="21">
        <v>36522</v>
      </c>
      <c r="F13" s="11">
        <f t="shared" si="1"/>
        <v>2.9915884612265659E-2</v>
      </c>
      <c r="G13" s="21">
        <v>6460</v>
      </c>
      <c r="H13" s="11">
        <f t="shared" si="2"/>
        <v>5.291512365019335E-3</v>
      </c>
    </row>
    <row r="14" spans="1:8" x14ac:dyDescent="0.45">
      <c r="A14" s="12" t="s">
        <v>17</v>
      </c>
      <c r="B14" s="20">
        <v>2281989</v>
      </c>
      <c r="C14" s="21">
        <v>1304159</v>
      </c>
      <c r="D14" s="11">
        <f t="shared" si="0"/>
        <v>0.57150100197678433</v>
      </c>
      <c r="E14" s="21">
        <v>55572</v>
      </c>
      <c r="F14" s="11">
        <f t="shared" si="1"/>
        <v>2.4352439910972402E-2</v>
      </c>
      <c r="G14" s="21">
        <v>8758</v>
      </c>
      <c r="H14" s="11">
        <f t="shared" si="2"/>
        <v>3.8378800248379812E-3</v>
      </c>
    </row>
    <row r="15" spans="1:8" x14ac:dyDescent="0.45">
      <c r="A15" s="12" t="s">
        <v>18</v>
      </c>
      <c r="B15" s="20">
        <v>971288</v>
      </c>
      <c r="C15" s="21">
        <v>614225</v>
      </c>
      <c r="D15" s="11">
        <f t="shared" si="0"/>
        <v>0.63238195056461111</v>
      </c>
      <c r="E15" s="21">
        <v>25942</v>
      </c>
      <c r="F15" s="11">
        <f t="shared" si="1"/>
        <v>2.6708864929866322E-2</v>
      </c>
      <c r="G15" s="21">
        <v>4287</v>
      </c>
      <c r="H15" s="11">
        <f t="shared" si="2"/>
        <v>4.4137269275436328E-3</v>
      </c>
    </row>
    <row r="16" spans="1:8" x14ac:dyDescent="0.45">
      <c r="A16" s="12" t="s">
        <v>19</v>
      </c>
      <c r="B16" s="20">
        <v>1069562</v>
      </c>
      <c r="C16" s="21">
        <v>668846</v>
      </c>
      <c r="D16" s="11">
        <f t="shared" si="0"/>
        <v>0.62534570225942954</v>
      </c>
      <c r="E16" s="21">
        <v>20398</v>
      </c>
      <c r="F16" s="11">
        <f t="shared" si="1"/>
        <v>1.907135818213437E-2</v>
      </c>
      <c r="G16" s="21">
        <v>3165</v>
      </c>
      <c r="H16" s="11">
        <f t="shared" si="2"/>
        <v>2.9591552429873162E-3</v>
      </c>
    </row>
    <row r="17" spans="1:8" x14ac:dyDescent="0.45">
      <c r="A17" s="12" t="s">
        <v>20</v>
      </c>
      <c r="B17" s="20">
        <v>1862059.0000000002</v>
      </c>
      <c r="C17" s="21">
        <v>1136880</v>
      </c>
      <c r="D17" s="11">
        <f t="shared" si="0"/>
        <v>0.6105499342394628</v>
      </c>
      <c r="E17" s="21">
        <v>36878</v>
      </c>
      <c r="F17" s="11">
        <f t="shared" si="1"/>
        <v>1.9804957845052169E-2</v>
      </c>
      <c r="G17" s="21">
        <v>7547</v>
      </c>
      <c r="H17" s="11">
        <f t="shared" si="2"/>
        <v>4.0530402097892701E-3</v>
      </c>
    </row>
    <row r="18" spans="1:8" x14ac:dyDescent="0.45">
      <c r="A18" s="12" t="s">
        <v>21</v>
      </c>
      <c r="B18" s="20">
        <v>2907675</v>
      </c>
      <c r="C18" s="21">
        <v>1725344</v>
      </c>
      <c r="D18" s="11">
        <f t="shared" si="0"/>
        <v>0.59337580713112714</v>
      </c>
      <c r="E18" s="21">
        <v>55592</v>
      </c>
      <c r="F18" s="11">
        <f t="shared" si="1"/>
        <v>1.9119055602844198E-2</v>
      </c>
      <c r="G18" s="21">
        <v>13424</v>
      </c>
      <c r="H18" s="11">
        <f t="shared" si="2"/>
        <v>4.6167470573568233E-3</v>
      </c>
    </row>
    <row r="19" spans="1:8" x14ac:dyDescent="0.45">
      <c r="A19" s="12" t="s">
        <v>22</v>
      </c>
      <c r="B19" s="20">
        <v>1955401</v>
      </c>
      <c r="C19" s="21">
        <v>1110076</v>
      </c>
      <c r="D19" s="11">
        <f t="shared" si="0"/>
        <v>0.56769736744534749</v>
      </c>
      <c r="E19" s="21">
        <v>49678</v>
      </c>
      <c r="F19" s="11">
        <f t="shared" si="1"/>
        <v>2.5405530630290156E-2</v>
      </c>
      <c r="G19" s="21">
        <v>11437</v>
      </c>
      <c r="H19" s="11">
        <f t="shared" si="2"/>
        <v>5.8489281738119186E-3</v>
      </c>
    </row>
    <row r="20" spans="1:8" x14ac:dyDescent="0.45">
      <c r="A20" s="12" t="s">
        <v>23</v>
      </c>
      <c r="B20" s="20">
        <v>1958101</v>
      </c>
      <c r="C20" s="21">
        <v>1177039</v>
      </c>
      <c r="D20" s="11">
        <f t="shared" si="0"/>
        <v>0.6011125064539572</v>
      </c>
      <c r="E20" s="21">
        <v>24120</v>
      </c>
      <c r="F20" s="11">
        <f t="shared" si="1"/>
        <v>1.2318057138012799E-2</v>
      </c>
      <c r="G20" s="21">
        <v>4959</v>
      </c>
      <c r="H20" s="11">
        <f t="shared" si="2"/>
        <v>2.5325557772556163E-3</v>
      </c>
    </row>
    <row r="21" spans="1:8" x14ac:dyDescent="0.45">
      <c r="A21" s="12" t="s">
        <v>24</v>
      </c>
      <c r="B21" s="20">
        <v>7393799</v>
      </c>
      <c r="C21" s="21">
        <v>4068109</v>
      </c>
      <c r="D21" s="11">
        <f t="shared" si="0"/>
        <v>0.5502055168121287</v>
      </c>
      <c r="E21" s="21">
        <v>153324</v>
      </c>
      <c r="F21" s="11">
        <f t="shared" si="1"/>
        <v>2.0736836367880707E-2</v>
      </c>
      <c r="G21" s="21">
        <v>31058</v>
      </c>
      <c r="H21" s="11">
        <f t="shared" si="2"/>
        <v>4.20054697186115E-3</v>
      </c>
    </row>
    <row r="22" spans="1:8" x14ac:dyDescent="0.45">
      <c r="A22" s="12" t="s">
        <v>25</v>
      </c>
      <c r="B22" s="20">
        <v>6322892.0000000009</v>
      </c>
      <c r="C22" s="21">
        <v>3570790</v>
      </c>
      <c r="D22" s="11">
        <f t="shared" si="0"/>
        <v>0.56473999555899412</v>
      </c>
      <c r="E22" s="21">
        <v>133053</v>
      </c>
      <c r="F22" s="11">
        <f t="shared" si="1"/>
        <v>2.1043060675399797E-2</v>
      </c>
      <c r="G22" s="21">
        <v>29183</v>
      </c>
      <c r="H22" s="11">
        <f t="shared" si="2"/>
        <v>4.6154512840010549E-3</v>
      </c>
    </row>
    <row r="23" spans="1:8" x14ac:dyDescent="0.45">
      <c r="A23" s="12" t="s">
        <v>26</v>
      </c>
      <c r="B23" s="20">
        <v>13843329.000000002</v>
      </c>
      <c r="C23" s="21">
        <v>7682377</v>
      </c>
      <c r="D23" s="11">
        <f t="shared" si="0"/>
        <v>0.55495155825596565</v>
      </c>
      <c r="E23" s="21">
        <v>173803</v>
      </c>
      <c r="F23" s="11">
        <f t="shared" si="1"/>
        <v>1.2555000318203806E-2</v>
      </c>
      <c r="G23" s="21">
        <v>36949</v>
      </c>
      <c r="H23" s="11">
        <f t="shared" si="2"/>
        <v>2.6690834263925962E-3</v>
      </c>
    </row>
    <row r="24" spans="1:8" x14ac:dyDescent="0.45">
      <c r="A24" s="12" t="s">
        <v>27</v>
      </c>
      <c r="B24" s="20">
        <v>9220206</v>
      </c>
      <c r="C24" s="21">
        <v>5125983</v>
      </c>
      <c r="D24" s="11">
        <f t="shared" si="0"/>
        <v>0.55595102755838643</v>
      </c>
      <c r="E24" s="21">
        <v>143722</v>
      </c>
      <c r="F24" s="11">
        <f t="shared" si="1"/>
        <v>1.5587721142022207E-2</v>
      </c>
      <c r="G24" s="21">
        <v>32308</v>
      </c>
      <c r="H24" s="11">
        <f t="shared" si="2"/>
        <v>3.5040431851522625E-3</v>
      </c>
    </row>
    <row r="25" spans="1:8" x14ac:dyDescent="0.45">
      <c r="A25" s="12" t="s">
        <v>28</v>
      </c>
      <c r="B25" s="20">
        <v>2213174</v>
      </c>
      <c r="C25" s="21">
        <v>1409842</v>
      </c>
      <c r="D25" s="11">
        <f t="shared" si="0"/>
        <v>0.63702266518583717</v>
      </c>
      <c r="E25" s="21">
        <v>48003</v>
      </c>
      <c r="F25" s="11">
        <f t="shared" si="1"/>
        <v>2.1689663804111199E-2</v>
      </c>
      <c r="G25" s="21">
        <v>7577</v>
      </c>
      <c r="H25" s="11">
        <f t="shared" si="2"/>
        <v>3.4235898307137169E-3</v>
      </c>
    </row>
    <row r="26" spans="1:8" x14ac:dyDescent="0.45">
      <c r="A26" s="12" t="s">
        <v>29</v>
      </c>
      <c r="B26" s="20">
        <v>1047674</v>
      </c>
      <c r="C26" s="21">
        <v>631356</v>
      </c>
      <c r="D26" s="11">
        <f t="shared" si="0"/>
        <v>0.60262638950665948</v>
      </c>
      <c r="E26" s="21">
        <v>17770</v>
      </c>
      <c r="F26" s="11">
        <f t="shared" si="1"/>
        <v>1.6961383025635837E-2</v>
      </c>
      <c r="G26" s="21">
        <v>3025</v>
      </c>
      <c r="H26" s="11">
        <f t="shared" si="2"/>
        <v>2.88734854544448E-3</v>
      </c>
    </row>
    <row r="27" spans="1:8" x14ac:dyDescent="0.45">
      <c r="A27" s="12" t="s">
        <v>30</v>
      </c>
      <c r="B27" s="20">
        <v>1132656</v>
      </c>
      <c r="C27" s="21">
        <v>641329</v>
      </c>
      <c r="D27" s="11">
        <f t="shared" si="0"/>
        <v>0.56621692729301742</v>
      </c>
      <c r="E27" s="21">
        <v>20087</v>
      </c>
      <c r="F27" s="11">
        <f t="shared" si="1"/>
        <v>1.7734422454831828E-2</v>
      </c>
      <c r="G27" s="21">
        <v>4035</v>
      </c>
      <c r="H27" s="11">
        <f t="shared" si="2"/>
        <v>3.5624231893884818E-3</v>
      </c>
    </row>
    <row r="28" spans="1:8" x14ac:dyDescent="0.45">
      <c r="A28" s="12" t="s">
        <v>31</v>
      </c>
      <c r="B28" s="20">
        <v>774582.99999999988</v>
      </c>
      <c r="C28" s="21">
        <v>457259</v>
      </c>
      <c r="D28" s="11">
        <f t="shared" si="0"/>
        <v>0.59032924812447485</v>
      </c>
      <c r="E28" s="21">
        <v>11984</v>
      </c>
      <c r="F28" s="11">
        <f t="shared" si="1"/>
        <v>1.5471550498784509E-2</v>
      </c>
      <c r="G28" s="21">
        <v>1765</v>
      </c>
      <c r="H28" s="11">
        <f t="shared" si="2"/>
        <v>2.2786454130803288E-3</v>
      </c>
    </row>
    <row r="29" spans="1:8" x14ac:dyDescent="0.45">
      <c r="A29" s="12" t="s">
        <v>32</v>
      </c>
      <c r="B29" s="20">
        <v>820997</v>
      </c>
      <c r="C29" s="21">
        <v>484408</v>
      </c>
      <c r="D29" s="11">
        <f t="shared" si="0"/>
        <v>0.59002408047776056</v>
      </c>
      <c r="E29" s="21">
        <v>12991</v>
      </c>
      <c r="F29" s="11">
        <f t="shared" si="1"/>
        <v>1.5823443934630699E-2</v>
      </c>
      <c r="G29" s="21">
        <v>1705</v>
      </c>
      <c r="H29" s="11">
        <f t="shared" si="2"/>
        <v>2.0767432767720222E-3</v>
      </c>
    </row>
    <row r="30" spans="1:8" x14ac:dyDescent="0.45">
      <c r="A30" s="12" t="s">
        <v>33</v>
      </c>
      <c r="B30" s="20">
        <v>2071737</v>
      </c>
      <c r="C30" s="21">
        <v>1244824</v>
      </c>
      <c r="D30" s="11">
        <f t="shared" si="0"/>
        <v>0.60086005125167918</v>
      </c>
      <c r="E30" s="21">
        <v>37521</v>
      </c>
      <c r="F30" s="11">
        <f t="shared" si="1"/>
        <v>1.8110889557892723E-2</v>
      </c>
      <c r="G30" s="21">
        <v>8994</v>
      </c>
      <c r="H30" s="11">
        <f t="shared" si="2"/>
        <v>4.3412846321709752E-3</v>
      </c>
    </row>
    <row r="31" spans="1:8" x14ac:dyDescent="0.45">
      <c r="A31" s="12" t="s">
        <v>34</v>
      </c>
      <c r="B31" s="20">
        <v>2016791</v>
      </c>
      <c r="C31" s="21">
        <v>1199582</v>
      </c>
      <c r="D31" s="11">
        <f t="shared" si="0"/>
        <v>0.59479737860789739</v>
      </c>
      <c r="E31" s="21">
        <v>29529</v>
      </c>
      <c r="F31" s="11">
        <f t="shared" si="1"/>
        <v>1.4641576643291248E-2</v>
      </c>
      <c r="G31" s="21">
        <v>6446</v>
      </c>
      <c r="H31" s="11">
        <f t="shared" si="2"/>
        <v>3.1961665834486569E-3</v>
      </c>
    </row>
    <row r="32" spans="1:8" x14ac:dyDescent="0.45">
      <c r="A32" s="12" t="s">
        <v>35</v>
      </c>
      <c r="B32" s="20">
        <v>3686259.9999999995</v>
      </c>
      <c r="C32" s="21">
        <v>2097801</v>
      </c>
      <c r="D32" s="11">
        <f t="shared" si="0"/>
        <v>0.56908655385132911</v>
      </c>
      <c r="E32" s="21">
        <v>78175</v>
      </c>
      <c r="F32" s="11">
        <f t="shared" si="1"/>
        <v>2.1207131347219136E-2</v>
      </c>
      <c r="G32" s="21">
        <v>16947</v>
      </c>
      <c r="H32" s="11">
        <f t="shared" si="2"/>
        <v>4.5973425640079653E-3</v>
      </c>
    </row>
    <row r="33" spans="1:8" x14ac:dyDescent="0.45">
      <c r="A33" s="12" t="s">
        <v>36</v>
      </c>
      <c r="B33" s="20">
        <v>7558801.9999999991</v>
      </c>
      <c r="C33" s="21">
        <v>4020526</v>
      </c>
      <c r="D33" s="11">
        <f t="shared" si="0"/>
        <v>0.53189989630631951</v>
      </c>
      <c r="E33" s="21">
        <v>111799</v>
      </c>
      <c r="F33" s="11">
        <f t="shared" si="1"/>
        <v>1.4790571310109725E-2</v>
      </c>
      <c r="G33" s="21">
        <v>25090</v>
      </c>
      <c r="H33" s="11">
        <f t="shared" si="2"/>
        <v>3.319309065113758E-3</v>
      </c>
    </row>
    <row r="34" spans="1:8" x14ac:dyDescent="0.45">
      <c r="A34" s="12" t="s">
        <v>37</v>
      </c>
      <c r="B34" s="20">
        <v>1800557</v>
      </c>
      <c r="C34" s="21">
        <v>999426</v>
      </c>
      <c r="D34" s="11">
        <f t="shared" si="0"/>
        <v>0.55506490491553451</v>
      </c>
      <c r="E34" s="21">
        <v>31162</v>
      </c>
      <c r="F34" s="11">
        <f t="shared" si="1"/>
        <v>1.7306866708468545E-2</v>
      </c>
      <c r="G34" s="21">
        <v>4519</v>
      </c>
      <c r="H34" s="11">
        <f t="shared" si="2"/>
        <v>2.5097789184124692E-3</v>
      </c>
    </row>
    <row r="35" spans="1:8" x14ac:dyDescent="0.45">
      <c r="A35" s="12" t="s">
        <v>38</v>
      </c>
      <c r="B35" s="20">
        <v>1418843</v>
      </c>
      <c r="C35" s="21">
        <v>778857</v>
      </c>
      <c r="D35" s="11">
        <f t="shared" si="0"/>
        <v>0.54893811366021472</v>
      </c>
      <c r="E35" s="21">
        <v>27908</v>
      </c>
      <c r="F35" s="11">
        <f t="shared" si="1"/>
        <v>1.9669547652559162E-2</v>
      </c>
      <c r="G35" s="21">
        <v>4331</v>
      </c>
      <c r="H35" s="11">
        <f t="shared" si="2"/>
        <v>3.0524871321210311E-3</v>
      </c>
    </row>
    <row r="36" spans="1:8" x14ac:dyDescent="0.45">
      <c r="A36" s="12" t="s">
        <v>39</v>
      </c>
      <c r="B36" s="20">
        <v>2530542</v>
      </c>
      <c r="C36" s="21">
        <v>1324837</v>
      </c>
      <c r="D36" s="11">
        <f t="shared" si="0"/>
        <v>0.52353883081173913</v>
      </c>
      <c r="E36" s="21">
        <v>39907</v>
      </c>
      <c r="F36" s="11">
        <f t="shared" si="1"/>
        <v>1.577013936144905E-2</v>
      </c>
      <c r="G36" s="21">
        <v>6947</v>
      </c>
      <c r="H36" s="11">
        <f t="shared" si="2"/>
        <v>2.7452616870219898E-3</v>
      </c>
    </row>
    <row r="37" spans="1:8" x14ac:dyDescent="0.45">
      <c r="A37" s="12" t="s">
        <v>40</v>
      </c>
      <c r="B37" s="20">
        <v>8839511</v>
      </c>
      <c r="C37" s="21">
        <v>4351845</v>
      </c>
      <c r="D37" s="11">
        <f t="shared" si="0"/>
        <v>0.49231739176522321</v>
      </c>
      <c r="E37" s="21">
        <v>130416</v>
      </c>
      <c r="F37" s="11">
        <f t="shared" si="1"/>
        <v>1.4753757306258232E-2</v>
      </c>
      <c r="G37" s="21">
        <v>33716</v>
      </c>
      <c r="H37" s="11">
        <f t="shared" si="2"/>
        <v>3.8142381405487247E-3</v>
      </c>
    </row>
    <row r="38" spans="1:8" x14ac:dyDescent="0.45">
      <c r="A38" s="12" t="s">
        <v>41</v>
      </c>
      <c r="B38" s="20">
        <v>5523625</v>
      </c>
      <c r="C38" s="21">
        <v>2949203</v>
      </c>
      <c r="D38" s="11">
        <f t="shared" si="0"/>
        <v>0.53392527552105729</v>
      </c>
      <c r="E38" s="21">
        <v>84651</v>
      </c>
      <c r="F38" s="11">
        <f t="shared" si="1"/>
        <v>1.5325261943017494E-2</v>
      </c>
      <c r="G38" s="21">
        <v>15312</v>
      </c>
      <c r="H38" s="11">
        <f t="shared" si="2"/>
        <v>2.7720926022313246E-3</v>
      </c>
    </row>
    <row r="39" spans="1:8" x14ac:dyDescent="0.45">
      <c r="A39" s="12" t="s">
        <v>42</v>
      </c>
      <c r="B39" s="20">
        <v>1344738.9999999998</v>
      </c>
      <c r="C39" s="21">
        <v>766287</v>
      </c>
      <c r="D39" s="11">
        <f t="shared" si="0"/>
        <v>0.56984069027521334</v>
      </c>
      <c r="E39" s="21">
        <v>20220</v>
      </c>
      <c r="F39" s="11">
        <f t="shared" si="1"/>
        <v>1.5036375088400056E-2</v>
      </c>
      <c r="G39" s="21">
        <v>2384</v>
      </c>
      <c r="H39" s="11">
        <f t="shared" si="2"/>
        <v>1.772834728523528E-3</v>
      </c>
    </row>
    <row r="40" spans="1:8" x14ac:dyDescent="0.45">
      <c r="A40" s="12" t="s">
        <v>43</v>
      </c>
      <c r="B40" s="20">
        <v>944432</v>
      </c>
      <c r="C40" s="21">
        <v>551719</v>
      </c>
      <c r="D40" s="11">
        <f t="shared" si="0"/>
        <v>0.5841807562640825</v>
      </c>
      <c r="E40" s="21">
        <v>9684</v>
      </c>
      <c r="F40" s="11">
        <f t="shared" si="1"/>
        <v>1.0253782167482678E-2</v>
      </c>
      <c r="G40" s="21">
        <v>2504</v>
      </c>
      <c r="H40" s="11">
        <f t="shared" si="2"/>
        <v>2.6513290528063426E-3</v>
      </c>
    </row>
    <row r="41" spans="1:8" x14ac:dyDescent="0.45">
      <c r="A41" s="12" t="s">
        <v>44</v>
      </c>
      <c r="B41" s="20">
        <v>556788</v>
      </c>
      <c r="C41" s="21">
        <v>317022</v>
      </c>
      <c r="D41" s="11">
        <f t="shared" si="0"/>
        <v>0.56937649518308586</v>
      </c>
      <c r="E41" s="21">
        <v>8981</v>
      </c>
      <c r="F41" s="11">
        <f t="shared" si="1"/>
        <v>1.613001716991027E-2</v>
      </c>
      <c r="G41" s="21">
        <v>1408</v>
      </c>
      <c r="H41" s="11">
        <f t="shared" si="2"/>
        <v>2.5287901319712351E-3</v>
      </c>
    </row>
    <row r="42" spans="1:8" x14ac:dyDescent="0.45">
      <c r="A42" s="12" t="s">
        <v>45</v>
      </c>
      <c r="B42" s="20">
        <v>672814.99999999988</v>
      </c>
      <c r="C42" s="21">
        <v>388475</v>
      </c>
      <c r="D42" s="11">
        <f t="shared" si="0"/>
        <v>0.57738754338116727</v>
      </c>
      <c r="E42" s="21">
        <v>12617</v>
      </c>
      <c r="F42" s="11">
        <f t="shared" si="1"/>
        <v>1.87525545655195E-2</v>
      </c>
      <c r="G42" s="21">
        <v>2857</v>
      </c>
      <c r="H42" s="11">
        <f t="shared" si="2"/>
        <v>4.246338146444417E-3</v>
      </c>
    </row>
    <row r="43" spans="1:8" x14ac:dyDescent="0.45">
      <c r="A43" s="12" t="s">
        <v>46</v>
      </c>
      <c r="B43" s="20">
        <v>1893791</v>
      </c>
      <c r="C43" s="21">
        <v>1033743</v>
      </c>
      <c r="D43" s="11">
        <f t="shared" si="0"/>
        <v>0.54585907315009941</v>
      </c>
      <c r="E43" s="21">
        <v>30914</v>
      </c>
      <c r="F43" s="11">
        <f t="shared" si="1"/>
        <v>1.6323871007941214E-2</v>
      </c>
      <c r="G43" s="21">
        <v>6174</v>
      </c>
      <c r="H43" s="11">
        <f t="shared" si="2"/>
        <v>3.2601274375049834E-3</v>
      </c>
    </row>
    <row r="44" spans="1:8" x14ac:dyDescent="0.45">
      <c r="A44" s="12" t="s">
        <v>47</v>
      </c>
      <c r="B44" s="20">
        <v>2812432.9999999995</v>
      </c>
      <c r="C44" s="21">
        <v>1558947</v>
      </c>
      <c r="D44" s="11">
        <f t="shared" si="0"/>
        <v>0.5543054714547867</v>
      </c>
      <c r="E44" s="21">
        <v>36076</v>
      </c>
      <c r="F44" s="11">
        <f t="shared" si="1"/>
        <v>1.2827327797675538E-2</v>
      </c>
      <c r="G44" s="21">
        <v>8689</v>
      </c>
      <c r="H44" s="11">
        <f t="shared" si="2"/>
        <v>3.0894958208782224E-3</v>
      </c>
    </row>
    <row r="45" spans="1:8" x14ac:dyDescent="0.45">
      <c r="A45" s="12" t="s">
        <v>48</v>
      </c>
      <c r="B45" s="20">
        <v>1356110</v>
      </c>
      <c r="C45" s="21">
        <v>838457</v>
      </c>
      <c r="D45" s="11">
        <f t="shared" si="0"/>
        <v>0.61828096540841082</v>
      </c>
      <c r="E45" s="21">
        <v>14480</v>
      </c>
      <c r="F45" s="11">
        <f t="shared" si="1"/>
        <v>1.0677599899713151E-2</v>
      </c>
      <c r="G45" s="21">
        <v>2672</v>
      </c>
      <c r="H45" s="11">
        <f t="shared" si="2"/>
        <v>1.9703416389525922E-3</v>
      </c>
    </row>
    <row r="46" spans="1:8" x14ac:dyDescent="0.45">
      <c r="A46" s="12" t="s">
        <v>49</v>
      </c>
      <c r="B46" s="20">
        <v>734949</v>
      </c>
      <c r="C46" s="21">
        <v>431233</v>
      </c>
      <c r="D46" s="11">
        <f t="shared" si="0"/>
        <v>0.58675227804922514</v>
      </c>
      <c r="E46" s="21">
        <v>9438</v>
      </c>
      <c r="F46" s="11">
        <f t="shared" si="1"/>
        <v>1.2841707383777649E-2</v>
      </c>
      <c r="G46" s="21">
        <v>1868</v>
      </c>
      <c r="H46" s="11">
        <f t="shared" si="2"/>
        <v>2.5416729596203272E-3</v>
      </c>
    </row>
    <row r="47" spans="1:8" x14ac:dyDescent="0.45">
      <c r="A47" s="12" t="s">
        <v>50</v>
      </c>
      <c r="B47" s="20">
        <v>973896</v>
      </c>
      <c r="C47" s="21">
        <v>542595</v>
      </c>
      <c r="D47" s="11">
        <f t="shared" si="0"/>
        <v>0.5571385445673871</v>
      </c>
      <c r="E47" s="21">
        <v>23248</v>
      </c>
      <c r="F47" s="11">
        <f t="shared" si="1"/>
        <v>2.3871132030524819E-2</v>
      </c>
      <c r="G47" s="21">
        <v>1426</v>
      </c>
      <c r="H47" s="11">
        <f t="shared" si="2"/>
        <v>1.4642220524573467E-3</v>
      </c>
    </row>
    <row r="48" spans="1:8" x14ac:dyDescent="0.45">
      <c r="A48" s="12" t="s">
        <v>51</v>
      </c>
      <c r="B48" s="20">
        <v>1356219</v>
      </c>
      <c r="C48" s="21">
        <v>780939</v>
      </c>
      <c r="D48" s="11">
        <f t="shared" si="0"/>
        <v>0.5758207192201259</v>
      </c>
      <c r="E48" s="21">
        <v>22345</v>
      </c>
      <c r="F48" s="11">
        <f t="shared" si="1"/>
        <v>1.6475952630069332E-2</v>
      </c>
      <c r="G48" s="21">
        <v>2339</v>
      </c>
      <c r="H48" s="11">
        <f t="shared" si="2"/>
        <v>1.7246477154500858E-3</v>
      </c>
    </row>
    <row r="49" spans="1:8" x14ac:dyDescent="0.45">
      <c r="A49" s="12" t="s">
        <v>52</v>
      </c>
      <c r="B49" s="20">
        <v>701167</v>
      </c>
      <c r="C49" s="21">
        <v>394203</v>
      </c>
      <c r="D49" s="11">
        <f t="shared" si="0"/>
        <v>0.56220985870698426</v>
      </c>
      <c r="E49" s="21">
        <v>12339</v>
      </c>
      <c r="F49" s="11">
        <f t="shared" si="1"/>
        <v>1.7597804802564867E-2</v>
      </c>
      <c r="G49" s="21">
        <v>1725</v>
      </c>
      <c r="H49" s="11">
        <f t="shared" si="2"/>
        <v>2.460184235709895E-3</v>
      </c>
    </row>
    <row r="50" spans="1:8" x14ac:dyDescent="0.45">
      <c r="A50" s="12" t="s">
        <v>53</v>
      </c>
      <c r="B50" s="20">
        <v>5124170</v>
      </c>
      <c r="C50" s="21">
        <v>2767655</v>
      </c>
      <c r="D50" s="11">
        <f t="shared" si="0"/>
        <v>0.54011771662532659</v>
      </c>
      <c r="E50" s="21">
        <v>60812</v>
      </c>
      <c r="F50" s="11">
        <f t="shared" si="1"/>
        <v>1.1867678082499215E-2</v>
      </c>
      <c r="G50" s="21">
        <v>10836</v>
      </c>
      <c r="H50" s="11">
        <f t="shared" si="2"/>
        <v>2.1146839390574473E-3</v>
      </c>
    </row>
    <row r="51" spans="1:8" x14ac:dyDescent="0.45">
      <c r="A51" s="12" t="s">
        <v>54</v>
      </c>
      <c r="B51" s="20">
        <v>818222</v>
      </c>
      <c r="C51" s="21">
        <v>451392</v>
      </c>
      <c r="D51" s="11">
        <f t="shared" si="0"/>
        <v>0.55167423999843568</v>
      </c>
      <c r="E51" s="21">
        <v>10356</v>
      </c>
      <c r="F51" s="11">
        <f t="shared" si="1"/>
        <v>1.2656711748156368E-2</v>
      </c>
      <c r="G51" s="21">
        <v>2729</v>
      </c>
      <c r="H51" s="11">
        <f t="shared" si="2"/>
        <v>3.3352806451060961E-3</v>
      </c>
    </row>
    <row r="52" spans="1:8" x14ac:dyDescent="0.45">
      <c r="A52" s="12" t="s">
        <v>55</v>
      </c>
      <c r="B52" s="20">
        <v>1335937.9999999998</v>
      </c>
      <c r="C52" s="21">
        <v>804260</v>
      </c>
      <c r="D52" s="11">
        <f t="shared" si="0"/>
        <v>0.60201895596951371</v>
      </c>
      <c r="E52" s="21">
        <v>20028</v>
      </c>
      <c r="F52" s="11">
        <f t="shared" si="1"/>
        <v>1.499171368731184E-2</v>
      </c>
      <c r="G52" s="21">
        <v>2842</v>
      </c>
      <c r="H52" s="11">
        <f t="shared" si="2"/>
        <v>2.1273442330407553E-3</v>
      </c>
    </row>
    <row r="53" spans="1:8" x14ac:dyDescent="0.45">
      <c r="A53" s="12" t="s">
        <v>56</v>
      </c>
      <c r="B53" s="20">
        <v>1758645</v>
      </c>
      <c r="C53" s="21">
        <v>1066381</v>
      </c>
      <c r="D53" s="11">
        <f t="shared" si="0"/>
        <v>0.60636512769774453</v>
      </c>
      <c r="E53" s="21">
        <v>24846</v>
      </c>
      <c r="F53" s="11">
        <f t="shared" si="1"/>
        <v>1.4127922349308701E-2</v>
      </c>
      <c r="G53" s="21">
        <v>3335</v>
      </c>
      <c r="H53" s="11">
        <f t="shared" si="2"/>
        <v>1.8963463348202736E-3</v>
      </c>
    </row>
    <row r="54" spans="1:8" x14ac:dyDescent="0.45">
      <c r="A54" s="12" t="s">
        <v>57</v>
      </c>
      <c r="B54" s="20">
        <v>1141741</v>
      </c>
      <c r="C54" s="21">
        <v>641759</v>
      </c>
      <c r="D54" s="11">
        <f t="shared" si="0"/>
        <v>0.56208807426552954</v>
      </c>
      <c r="E54" s="21">
        <v>20008</v>
      </c>
      <c r="F54" s="11">
        <f t="shared" si="1"/>
        <v>1.7524114488312148E-2</v>
      </c>
      <c r="G54" s="21">
        <v>3493</v>
      </c>
      <c r="H54" s="11">
        <f t="shared" si="2"/>
        <v>3.0593628502436194E-3</v>
      </c>
    </row>
    <row r="55" spans="1:8" x14ac:dyDescent="0.45">
      <c r="A55" s="12" t="s">
        <v>58</v>
      </c>
      <c r="B55" s="20">
        <v>1087241</v>
      </c>
      <c r="C55" s="21">
        <v>605103</v>
      </c>
      <c r="D55" s="11">
        <f t="shared" si="0"/>
        <v>0.55654909996955593</v>
      </c>
      <c r="E55" s="21">
        <v>18625</v>
      </c>
      <c r="F55" s="11">
        <f t="shared" si="1"/>
        <v>1.7130516601195134E-2</v>
      </c>
      <c r="G55" s="21">
        <v>3553</v>
      </c>
      <c r="H55" s="11">
        <f t="shared" si="2"/>
        <v>3.267904723975641E-3</v>
      </c>
    </row>
    <row r="56" spans="1:8" x14ac:dyDescent="0.45">
      <c r="A56" s="12" t="s">
        <v>59</v>
      </c>
      <c r="B56" s="20">
        <v>1617517</v>
      </c>
      <c r="C56" s="21">
        <v>926120</v>
      </c>
      <c r="D56" s="11">
        <f t="shared" si="0"/>
        <v>0.57255657900349732</v>
      </c>
      <c r="E56" s="21">
        <v>28382</v>
      </c>
      <c r="F56" s="11">
        <f t="shared" si="1"/>
        <v>1.7546647114064333E-2</v>
      </c>
      <c r="G56" s="21">
        <v>3266</v>
      </c>
      <c r="H56" s="11">
        <f t="shared" si="2"/>
        <v>2.0191441573720707E-3</v>
      </c>
    </row>
    <row r="57" spans="1:8" x14ac:dyDescent="0.45">
      <c r="A57" s="12" t="s">
        <v>60</v>
      </c>
      <c r="B57" s="20">
        <v>1485118</v>
      </c>
      <c r="C57" s="21">
        <v>614570</v>
      </c>
      <c r="D57" s="11">
        <f t="shared" si="0"/>
        <v>0.41381896926708855</v>
      </c>
      <c r="E57" s="21">
        <v>17618</v>
      </c>
      <c r="F57" s="11">
        <f t="shared" si="1"/>
        <v>1.1863030412398206E-2</v>
      </c>
      <c r="G57" s="21">
        <v>3924</v>
      </c>
      <c r="H57" s="11">
        <f t="shared" si="2"/>
        <v>2.6422142886962517E-3</v>
      </c>
    </row>
    <row r="58" spans="1:8" ht="9.75" customHeight="1" x14ac:dyDescent="0.45">
      <c r="A58" s="4"/>
      <c r="B58" s="13"/>
      <c r="C58" s="14"/>
      <c r="D58" s="15"/>
      <c r="E58" s="16"/>
      <c r="F58" s="15"/>
      <c r="G58" s="16"/>
      <c r="H58" s="15"/>
    </row>
    <row r="59" spans="1:8" ht="18.75" customHeight="1" x14ac:dyDescent="0.45">
      <c r="A59" s="2" t="s">
        <v>61</v>
      </c>
      <c r="B59" s="13"/>
      <c r="C59" s="14"/>
      <c r="D59" s="15"/>
      <c r="E59" s="16"/>
      <c r="F59" s="15"/>
      <c r="G59" s="16"/>
      <c r="H59" s="15"/>
    </row>
    <row r="60" spans="1:8" ht="18.75" customHeight="1" x14ac:dyDescent="0.45">
      <c r="A60" s="2" t="s">
        <v>62</v>
      </c>
      <c r="B60" s="13"/>
      <c r="C60" s="14"/>
      <c r="D60" s="15"/>
      <c r="E60" s="16"/>
      <c r="F60" s="15"/>
      <c r="G60" s="16"/>
      <c r="H60" s="15"/>
    </row>
    <row r="61" spans="1:8" x14ac:dyDescent="0.45">
      <c r="A61" s="2" t="s">
        <v>63</v>
      </c>
      <c r="B61" s="17"/>
      <c r="C61" s="17"/>
      <c r="D61" s="18"/>
      <c r="E61" s="18"/>
      <c r="F61" s="18"/>
      <c r="G61" s="18"/>
      <c r="H61" s="18"/>
    </row>
    <row r="62" spans="1:8" x14ac:dyDescent="0.45">
      <c r="A62" s="2" t="s">
        <v>64</v>
      </c>
    </row>
    <row r="63" spans="1:8" x14ac:dyDescent="0.45">
      <c r="A63" s="57" t="s">
        <v>65</v>
      </c>
      <c r="B63" s="60"/>
      <c r="C63" s="60"/>
      <c r="D63" s="24"/>
      <c r="E63" s="24"/>
      <c r="F63" s="24"/>
      <c r="G63" s="24"/>
      <c r="H63" s="24"/>
    </row>
  </sheetData>
  <mergeCells count="14">
    <mergeCell ref="G7:G9"/>
    <mergeCell ref="D8:D9"/>
    <mergeCell ref="F8:F9"/>
    <mergeCell ref="H8:H9"/>
    <mergeCell ref="A1:H1"/>
    <mergeCell ref="A5:A9"/>
    <mergeCell ref="B5:B9"/>
    <mergeCell ref="C5:D6"/>
    <mergeCell ref="E5:F5"/>
    <mergeCell ref="G5:H5"/>
    <mergeCell ref="E6:F6"/>
    <mergeCell ref="G6:H6"/>
    <mergeCell ref="C7:C9"/>
    <mergeCell ref="E7:E9"/>
  </mergeCells>
  <phoneticPr fontId="2"/>
  <pageMargins left="0.7" right="0.7" top="0.75" bottom="0.75" header="0.3" footer="0.3"/>
  <pageSetup paperSize="9"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view="pageBreakPreview" zoomScaleNormal="100" zoomScaleSheetLayoutView="100" workbookViewId="0">
      <selection activeCell="A2" sqref="A2"/>
    </sheetView>
  </sheetViews>
  <sheetFormatPr defaultRowHeight="18" x14ac:dyDescent="0.45"/>
  <cols>
    <col min="1" max="1" width="13.59765625" customWidth="1"/>
    <col min="2" max="3" width="13.59765625" style="1" customWidth="1"/>
    <col min="4" max="4" width="13.59765625" customWidth="1"/>
    <col min="5" max="5" width="13.59765625" style="1" customWidth="1"/>
    <col min="6" max="6" width="13.59765625" customWidth="1"/>
    <col min="7" max="7" width="13.59765625" style="1" customWidth="1"/>
    <col min="8" max="8" width="13.59765625" customWidth="1"/>
    <col min="10" max="10" width="9.5" bestFit="1" customWidth="1"/>
  </cols>
  <sheetData>
    <row r="1" spans="1:8" x14ac:dyDescent="0.45">
      <c r="A1" s="67" t="s">
        <v>66</v>
      </c>
      <c r="B1" s="67"/>
      <c r="C1" s="67"/>
      <c r="D1" s="67"/>
      <c r="E1" s="67"/>
      <c r="F1" s="67"/>
      <c r="G1" s="67"/>
      <c r="H1" s="67"/>
    </row>
    <row r="2" spans="1:8" x14ac:dyDescent="0.45">
      <c r="A2" s="2"/>
      <c r="B2" s="3"/>
      <c r="C2" s="3"/>
      <c r="D2" s="2"/>
      <c r="E2" s="3"/>
      <c r="F2" s="2"/>
      <c r="G2" s="3"/>
      <c r="H2" s="2"/>
    </row>
    <row r="3" spans="1:8" x14ac:dyDescent="0.45">
      <c r="A3" s="4"/>
      <c r="B3" s="5"/>
      <c r="C3" s="5"/>
      <c r="D3" s="4"/>
      <c r="E3" s="19"/>
      <c r="F3" s="6"/>
      <c r="G3" s="58"/>
      <c r="H3" s="56" t="str">
        <f>'進捗状況 (都道府県別)'!H3</f>
        <v>（5月16日公表時点）</v>
      </c>
    </row>
    <row r="4" spans="1:8" x14ac:dyDescent="0.45">
      <c r="A4" s="2" t="s">
        <v>67</v>
      </c>
      <c r="B4" s="5"/>
      <c r="C4" s="5"/>
      <c r="D4" s="4"/>
      <c r="E4" s="19"/>
      <c r="F4" s="6"/>
      <c r="G4" s="19"/>
      <c r="H4" s="7" t="s">
        <v>2</v>
      </c>
    </row>
    <row r="5" spans="1:8" ht="24" customHeight="1" x14ac:dyDescent="0.45">
      <c r="A5" s="82" t="s">
        <v>68</v>
      </c>
      <c r="B5" s="68" t="s">
        <v>4</v>
      </c>
      <c r="C5" s="64" t="s">
        <v>5</v>
      </c>
      <c r="D5" s="69"/>
      <c r="E5" s="83" t="str">
        <f>'進捗状況 (都道府県別)'!E5</f>
        <v>直近1週間</v>
      </c>
      <c r="F5" s="84"/>
      <c r="G5" s="85">
        <f>'進捗状況 (都道府県別)'!G5:H5</f>
        <v>44694</v>
      </c>
      <c r="H5" s="86"/>
    </row>
    <row r="6" spans="1:8" ht="23.25" customHeight="1" x14ac:dyDescent="0.45">
      <c r="A6" s="82"/>
      <c r="B6" s="68"/>
      <c r="C6" s="70"/>
      <c r="D6" s="71"/>
      <c r="E6" s="76" t="s">
        <v>7</v>
      </c>
      <c r="F6" s="77"/>
      <c r="G6" s="78" t="s">
        <v>8</v>
      </c>
      <c r="H6" s="79"/>
    </row>
    <row r="7" spans="1:8" ht="18.75" customHeight="1" x14ac:dyDescent="0.45">
      <c r="A7" s="63"/>
      <c r="B7" s="68"/>
      <c r="C7" s="80" t="s">
        <v>9</v>
      </c>
      <c r="D7" s="8"/>
      <c r="E7" s="80" t="s">
        <v>10</v>
      </c>
      <c r="F7" s="8"/>
      <c r="G7" s="80" t="s">
        <v>10</v>
      </c>
      <c r="H7" s="9"/>
    </row>
    <row r="8" spans="1:8" ht="18.75" customHeight="1" x14ac:dyDescent="0.45">
      <c r="A8" s="63"/>
      <c r="B8" s="68"/>
      <c r="C8" s="81"/>
      <c r="D8" s="66" t="s">
        <v>11</v>
      </c>
      <c r="E8" s="81"/>
      <c r="F8" s="64" t="s">
        <v>12</v>
      </c>
      <c r="G8" s="81"/>
      <c r="H8" s="66" t="s">
        <v>12</v>
      </c>
    </row>
    <row r="9" spans="1:8" ht="35.1" customHeight="1" x14ac:dyDescent="0.45">
      <c r="A9" s="63"/>
      <c r="B9" s="68"/>
      <c r="C9" s="81"/>
      <c r="D9" s="65"/>
      <c r="E9" s="81"/>
      <c r="F9" s="65"/>
      <c r="G9" s="81"/>
      <c r="H9" s="65"/>
    </row>
    <row r="10" spans="1:8" x14ac:dyDescent="0.45">
      <c r="A10" s="10" t="s">
        <v>69</v>
      </c>
      <c r="B10" s="20">
        <v>27549031.999999996</v>
      </c>
      <c r="C10" s="21">
        <f>SUM(C11:C30)</f>
        <v>14572263</v>
      </c>
      <c r="D10" s="11">
        <f>C10/$B10</f>
        <v>0.52895735138715594</v>
      </c>
      <c r="E10" s="21">
        <f>SUM(E11:E30)</f>
        <v>448192</v>
      </c>
      <c r="F10" s="11">
        <f>E10/$B10</f>
        <v>1.6268883785099966E-2</v>
      </c>
      <c r="G10" s="21">
        <f>SUM(G11:G30)</f>
        <v>94960</v>
      </c>
      <c r="H10" s="11">
        <f>G10/$B10</f>
        <v>3.4469450687051369E-3</v>
      </c>
    </row>
    <row r="11" spans="1:8" x14ac:dyDescent="0.45">
      <c r="A11" s="12" t="s">
        <v>70</v>
      </c>
      <c r="B11" s="20">
        <v>1961575</v>
      </c>
      <c r="C11" s="21">
        <v>1035303</v>
      </c>
      <c r="D11" s="11">
        <f t="shared" ref="D11:D30" si="0">C11/$B11</f>
        <v>0.52779169799778236</v>
      </c>
      <c r="E11" s="21">
        <v>50123</v>
      </c>
      <c r="F11" s="11">
        <f t="shared" ref="F11:F30" si="1">E11/$B11</f>
        <v>2.5552425984221864E-2</v>
      </c>
      <c r="G11" s="21">
        <v>8669</v>
      </c>
      <c r="H11" s="11">
        <f t="shared" ref="H11:H30" si="2">G11/$B11</f>
        <v>4.4194078737748999E-3</v>
      </c>
    </row>
    <row r="12" spans="1:8" x14ac:dyDescent="0.45">
      <c r="A12" s="12" t="s">
        <v>71</v>
      </c>
      <c r="B12" s="20">
        <v>1065932</v>
      </c>
      <c r="C12" s="21">
        <v>558468</v>
      </c>
      <c r="D12" s="11">
        <f t="shared" si="0"/>
        <v>0.5239246030703647</v>
      </c>
      <c r="E12" s="21">
        <v>23310</v>
      </c>
      <c r="F12" s="11">
        <f t="shared" si="1"/>
        <v>2.186818671359899E-2</v>
      </c>
      <c r="G12" s="21">
        <v>3472</v>
      </c>
      <c r="H12" s="11">
        <f t="shared" si="2"/>
        <v>3.2572434264099399E-3</v>
      </c>
    </row>
    <row r="13" spans="1:8" x14ac:dyDescent="0.45">
      <c r="A13" s="12" t="s">
        <v>72</v>
      </c>
      <c r="B13" s="20">
        <v>1324589</v>
      </c>
      <c r="C13" s="21">
        <v>698932</v>
      </c>
      <c r="D13" s="11">
        <f t="shared" si="0"/>
        <v>0.52765952306715513</v>
      </c>
      <c r="E13" s="21">
        <v>28075</v>
      </c>
      <c r="F13" s="11">
        <f t="shared" si="1"/>
        <v>2.1195253773057154E-2</v>
      </c>
      <c r="G13" s="21">
        <v>6264</v>
      </c>
      <c r="H13" s="11">
        <f t="shared" si="2"/>
        <v>4.7290140564356185E-3</v>
      </c>
    </row>
    <row r="14" spans="1:8" x14ac:dyDescent="0.45">
      <c r="A14" s="12" t="s">
        <v>73</v>
      </c>
      <c r="B14" s="20">
        <v>974726</v>
      </c>
      <c r="C14" s="21">
        <v>556427</v>
      </c>
      <c r="D14" s="11">
        <f t="shared" si="0"/>
        <v>0.57085478380591059</v>
      </c>
      <c r="E14" s="21">
        <v>16855</v>
      </c>
      <c r="F14" s="11">
        <f t="shared" si="1"/>
        <v>1.7292038993522281E-2</v>
      </c>
      <c r="G14" s="21">
        <v>3992</v>
      </c>
      <c r="H14" s="11">
        <f t="shared" si="2"/>
        <v>4.0955099176589113E-3</v>
      </c>
    </row>
    <row r="15" spans="1:8" x14ac:dyDescent="0.45">
      <c r="A15" s="12" t="s">
        <v>74</v>
      </c>
      <c r="B15" s="20">
        <v>3759920</v>
      </c>
      <c r="C15" s="21">
        <v>2103846</v>
      </c>
      <c r="D15" s="11">
        <f t="shared" si="0"/>
        <v>0.55954541585991191</v>
      </c>
      <c r="E15" s="21">
        <v>58921</v>
      </c>
      <c r="F15" s="11">
        <f t="shared" si="1"/>
        <v>1.5670812144939254E-2</v>
      </c>
      <c r="G15" s="21">
        <v>14080</v>
      </c>
      <c r="H15" s="11">
        <f t="shared" si="2"/>
        <v>3.7447605268197195E-3</v>
      </c>
    </row>
    <row r="16" spans="1:8" x14ac:dyDescent="0.45">
      <c r="A16" s="12" t="s">
        <v>75</v>
      </c>
      <c r="B16" s="20">
        <v>1521562.0000000002</v>
      </c>
      <c r="C16" s="21">
        <v>811553</v>
      </c>
      <c r="D16" s="11">
        <f t="shared" si="0"/>
        <v>0.53336834121777477</v>
      </c>
      <c r="E16" s="21">
        <v>21437</v>
      </c>
      <c r="F16" s="11">
        <f t="shared" si="1"/>
        <v>1.4088811366214454E-2</v>
      </c>
      <c r="G16" s="21">
        <v>5277</v>
      </c>
      <c r="H16" s="11">
        <f t="shared" si="2"/>
        <v>3.4681465494012069E-3</v>
      </c>
    </row>
    <row r="17" spans="1:8" x14ac:dyDescent="0.45">
      <c r="A17" s="12" t="s">
        <v>76</v>
      </c>
      <c r="B17" s="20">
        <v>718601</v>
      </c>
      <c r="C17" s="21">
        <v>413597</v>
      </c>
      <c r="D17" s="11">
        <f t="shared" si="0"/>
        <v>0.57555862015221237</v>
      </c>
      <c r="E17" s="21">
        <v>10178</v>
      </c>
      <c r="F17" s="11">
        <f t="shared" si="1"/>
        <v>1.4163631834634241E-2</v>
      </c>
      <c r="G17" s="21">
        <v>2923</v>
      </c>
      <c r="H17" s="11">
        <f t="shared" si="2"/>
        <v>4.0676258452186954E-3</v>
      </c>
    </row>
    <row r="18" spans="1:8" x14ac:dyDescent="0.45">
      <c r="A18" s="12" t="s">
        <v>77</v>
      </c>
      <c r="B18" s="20">
        <v>784774</v>
      </c>
      <c r="C18" s="21">
        <v>463868</v>
      </c>
      <c r="D18" s="11">
        <f t="shared" si="0"/>
        <v>0.59108482187228428</v>
      </c>
      <c r="E18" s="21">
        <v>17370</v>
      </c>
      <c r="F18" s="11">
        <f t="shared" si="1"/>
        <v>2.2133760802473069E-2</v>
      </c>
      <c r="G18" s="21">
        <v>3159</v>
      </c>
      <c r="H18" s="11">
        <f t="shared" si="2"/>
        <v>4.0253627158901798E-3</v>
      </c>
    </row>
    <row r="19" spans="1:8" x14ac:dyDescent="0.45">
      <c r="A19" s="12" t="s">
        <v>78</v>
      </c>
      <c r="B19" s="20">
        <v>694295.99999999988</v>
      </c>
      <c r="C19" s="21">
        <v>383934</v>
      </c>
      <c r="D19" s="11">
        <f t="shared" si="0"/>
        <v>0.55298316568149619</v>
      </c>
      <c r="E19" s="21">
        <v>21235</v>
      </c>
      <c r="F19" s="11">
        <f t="shared" si="1"/>
        <v>3.0584937836311894E-2</v>
      </c>
      <c r="G19" s="21">
        <v>3478</v>
      </c>
      <c r="H19" s="11">
        <f t="shared" si="2"/>
        <v>5.0093908073789864E-3</v>
      </c>
    </row>
    <row r="20" spans="1:8" x14ac:dyDescent="0.45">
      <c r="A20" s="12" t="s">
        <v>79</v>
      </c>
      <c r="B20" s="20">
        <v>799966</v>
      </c>
      <c r="C20" s="21">
        <v>470688</v>
      </c>
      <c r="D20" s="11">
        <f t="shared" si="0"/>
        <v>0.58838500636277047</v>
      </c>
      <c r="E20" s="21">
        <v>9792</v>
      </c>
      <c r="F20" s="11">
        <f t="shared" si="1"/>
        <v>1.224052022210944E-2</v>
      </c>
      <c r="G20" s="21">
        <v>2387</v>
      </c>
      <c r="H20" s="11">
        <f t="shared" si="2"/>
        <v>2.9838768147646276E-3</v>
      </c>
    </row>
    <row r="21" spans="1:8" x14ac:dyDescent="0.45">
      <c r="A21" s="12" t="s">
        <v>80</v>
      </c>
      <c r="B21" s="20">
        <v>2300944</v>
      </c>
      <c r="C21" s="21">
        <v>1186242</v>
      </c>
      <c r="D21" s="11">
        <f t="shared" si="0"/>
        <v>0.51554579337871764</v>
      </c>
      <c r="E21" s="21">
        <v>32642</v>
      </c>
      <c r="F21" s="11">
        <f t="shared" si="1"/>
        <v>1.4186351341014819E-2</v>
      </c>
      <c r="G21" s="21">
        <v>7969</v>
      </c>
      <c r="H21" s="11">
        <f t="shared" si="2"/>
        <v>3.4633611248252893E-3</v>
      </c>
    </row>
    <row r="22" spans="1:8" x14ac:dyDescent="0.45">
      <c r="A22" s="12" t="s">
        <v>81</v>
      </c>
      <c r="B22" s="20">
        <v>1400720</v>
      </c>
      <c r="C22" s="21">
        <v>713709</v>
      </c>
      <c r="D22" s="11">
        <f t="shared" si="0"/>
        <v>0.50953009880632816</v>
      </c>
      <c r="E22" s="21">
        <v>18524</v>
      </c>
      <c r="F22" s="11">
        <f t="shared" si="1"/>
        <v>1.3224627334513678E-2</v>
      </c>
      <c r="G22" s="21">
        <v>3696</v>
      </c>
      <c r="H22" s="11">
        <f t="shared" si="2"/>
        <v>2.63864298360843E-3</v>
      </c>
    </row>
    <row r="23" spans="1:8" x14ac:dyDescent="0.45">
      <c r="A23" s="12" t="s">
        <v>82</v>
      </c>
      <c r="B23" s="20">
        <v>2739963</v>
      </c>
      <c r="C23" s="21">
        <v>1233648</v>
      </c>
      <c r="D23" s="11">
        <f t="shared" si="0"/>
        <v>0.45024257626836567</v>
      </c>
      <c r="E23" s="21">
        <v>47261</v>
      </c>
      <c r="F23" s="11">
        <f t="shared" si="1"/>
        <v>1.7248773067373536E-2</v>
      </c>
      <c r="G23" s="21">
        <v>10275</v>
      </c>
      <c r="H23" s="11">
        <f t="shared" si="2"/>
        <v>3.7500506393699476E-3</v>
      </c>
    </row>
    <row r="24" spans="1:8" x14ac:dyDescent="0.45">
      <c r="A24" s="12" t="s">
        <v>83</v>
      </c>
      <c r="B24" s="20">
        <v>831479.00000000012</v>
      </c>
      <c r="C24" s="21">
        <v>429800</v>
      </c>
      <c r="D24" s="11">
        <f t="shared" si="0"/>
        <v>0.51691022864077141</v>
      </c>
      <c r="E24" s="21">
        <v>10497</v>
      </c>
      <c r="F24" s="11">
        <f t="shared" si="1"/>
        <v>1.2624492019642107E-2</v>
      </c>
      <c r="G24" s="21">
        <v>3604</v>
      </c>
      <c r="H24" s="11">
        <f t="shared" si="2"/>
        <v>4.3344450070296418E-3</v>
      </c>
    </row>
    <row r="25" spans="1:8" x14ac:dyDescent="0.45">
      <c r="A25" s="12" t="s">
        <v>84</v>
      </c>
      <c r="B25" s="20">
        <v>1526835</v>
      </c>
      <c r="C25" s="21">
        <v>773990</v>
      </c>
      <c r="D25" s="11">
        <f t="shared" si="0"/>
        <v>0.50692445483631177</v>
      </c>
      <c r="E25" s="21">
        <v>18624</v>
      </c>
      <c r="F25" s="11">
        <f t="shared" si="1"/>
        <v>1.2197781685643831E-2</v>
      </c>
      <c r="G25" s="21">
        <v>4034</v>
      </c>
      <c r="H25" s="11">
        <f t="shared" si="2"/>
        <v>2.6420667590145628E-3</v>
      </c>
    </row>
    <row r="26" spans="1:8" x14ac:dyDescent="0.45">
      <c r="A26" s="12" t="s">
        <v>85</v>
      </c>
      <c r="B26" s="20">
        <v>708155</v>
      </c>
      <c r="C26" s="21">
        <v>361410</v>
      </c>
      <c r="D26" s="11">
        <f t="shared" si="0"/>
        <v>0.51035437157119556</v>
      </c>
      <c r="E26" s="21">
        <v>9520</v>
      </c>
      <c r="F26" s="11">
        <f t="shared" si="1"/>
        <v>1.344338456976227E-2</v>
      </c>
      <c r="G26" s="21">
        <v>2068</v>
      </c>
      <c r="H26" s="11">
        <f t="shared" si="2"/>
        <v>2.9202646313307113E-3</v>
      </c>
    </row>
    <row r="27" spans="1:8" x14ac:dyDescent="0.45">
      <c r="A27" s="12" t="s">
        <v>86</v>
      </c>
      <c r="B27" s="20">
        <v>1194817</v>
      </c>
      <c r="C27" s="21">
        <v>626371</v>
      </c>
      <c r="D27" s="11">
        <f t="shared" si="0"/>
        <v>0.5242401137580065</v>
      </c>
      <c r="E27" s="21">
        <v>18310</v>
      </c>
      <c r="F27" s="11">
        <f t="shared" si="1"/>
        <v>1.5324522500098341E-2</v>
      </c>
      <c r="G27" s="21">
        <v>4823</v>
      </c>
      <c r="H27" s="11">
        <f t="shared" si="2"/>
        <v>4.0366014209707425E-3</v>
      </c>
    </row>
    <row r="28" spans="1:8" x14ac:dyDescent="0.45">
      <c r="A28" s="12" t="s">
        <v>87</v>
      </c>
      <c r="B28" s="20">
        <v>944709</v>
      </c>
      <c r="C28" s="21">
        <v>517170</v>
      </c>
      <c r="D28" s="11">
        <f t="shared" si="0"/>
        <v>0.54743841754445022</v>
      </c>
      <c r="E28" s="21">
        <v>12369</v>
      </c>
      <c r="F28" s="11">
        <f t="shared" si="1"/>
        <v>1.3092920677160903E-2</v>
      </c>
      <c r="G28" s="21">
        <v>1628</v>
      </c>
      <c r="H28" s="11">
        <f t="shared" si="2"/>
        <v>1.7232819841877234E-3</v>
      </c>
    </row>
    <row r="29" spans="1:8" x14ac:dyDescent="0.45">
      <c r="A29" s="12" t="s">
        <v>88</v>
      </c>
      <c r="B29" s="20">
        <v>1562767</v>
      </c>
      <c r="C29" s="21">
        <v>813153</v>
      </c>
      <c r="D29" s="11">
        <f t="shared" si="0"/>
        <v>0.52032900617942401</v>
      </c>
      <c r="E29" s="21">
        <v>12768</v>
      </c>
      <c r="F29" s="11">
        <f t="shared" si="1"/>
        <v>8.1701238892298092E-3</v>
      </c>
      <c r="G29" s="21">
        <v>1762</v>
      </c>
      <c r="H29" s="11">
        <f t="shared" si="2"/>
        <v>1.1274873349642013E-3</v>
      </c>
    </row>
    <row r="30" spans="1:8" x14ac:dyDescent="0.45">
      <c r="A30" s="12" t="s">
        <v>89</v>
      </c>
      <c r="B30" s="20">
        <v>732702</v>
      </c>
      <c r="C30" s="21">
        <v>420154</v>
      </c>
      <c r="D30" s="11">
        <f t="shared" si="0"/>
        <v>0.57343094464052236</v>
      </c>
      <c r="E30" s="21">
        <v>10381</v>
      </c>
      <c r="F30" s="11">
        <f t="shared" si="1"/>
        <v>1.4168106542632612E-2</v>
      </c>
      <c r="G30" s="21">
        <v>1400</v>
      </c>
      <c r="H30" s="11">
        <f t="shared" si="2"/>
        <v>1.9107358789794487E-3</v>
      </c>
    </row>
    <row r="31" spans="1:8" x14ac:dyDescent="0.45">
      <c r="A31" s="4"/>
      <c r="B31" s="13"/>
      <c r="C31" s="14"/>
      <c r="D31" s="15"/>
      <c r="E31" s="14"/>
      <c r="F31" s="15"/>
      <c r="G31" s="14"/>
      <c r="H31" s="15"/>
    </row>
    <row r="32" spans="1:8" x14ac:dyDescent="0.45">
      <c r="A32" s="4"/>
      <c r="B32" s="13"/>
      <c r="C32" s="14"/>
      <c r="D32" s="15"/>
      <c r="E32" s="14"/>
      <c r="F32" s="15"/>
      <c r="G32" s="14"/>
      <c r="H32" s="15"/>
    </row>
    <row r="33" spans="1:8" x14ac:dyDescent="0.45">
      <c r="A33" s="2" t="s">
        <v>90</v>
      </c>
      <c r="B33" s="5"/>
      <c r="C33" s="5"/>
      <c r="D33" s="4"/>
      <c r="E33" s="19"/>
      <c r="F33" s="6"/>
      <c r="G33" s="19"/>
      <c r="H33" s="6"/>
    </row>
    <row r="34" spans="1:8" ht="22.5" customHeight="1" x14ac:dyDescent="0.45">
      <c r="A34" s="82"/>
      <c r="B34" s="68" t="s">
        <v>4</v>
      </c>
      <c r="C34" s="64" t="s">
        <v>5</v>
      </c>
      <c r="D34" s="69"/>
      <c r="E34" s="83" t="str">
        <f>E5</f>
        <v>直近1週間</v>
      </c>
      <c r="F34" s="84"/>
      <c r="G34" s="83">
        <f>'進捗状況 (都道府県別)'!G5:H5</f>
        <v>44694</v>
      </c>
      <c r="H34" s="84"/>
    </row>
    <row r="35" spans="1:8" ht="24" customHeight="1" x14ac:dyDescent="0.45">
      <c r="A35" s="82"/>
      <c r="B35" s="68"/>
      <c r="C35" s="70"/>
      <c r="D35" s="71"/>
      <c r="E35" s="76" t="s">
        <v>7</v>
      </c>
      <c r="F35" s="77"/>
      <c r="G35" s="78" t="s">
        <v>8</v>
      </c>
      <c r="H35" s="79"/>
    </row>
    <row r="36" spans="1:8" ht="18.75" customHeight="1" x14ac:dyDescent="0.45">
      <c r="A36" s="63"/>
      <c r="B36" s="68"/>
      <c r="C36" s="80" t="s">
        <v>9</v>
      </c>
      <c r="D36" s="8"/>
      <c r="E36" s="80" t="s">
        <v>10</v>
      </c>
      <c r="F36" s="8"/>
      <c r="G36" s="80" t="s">
        <v>10</v>
      </c>
      <c r="H36" s="9"/>
    </row>
    <row r="37" spans="1:8" ht="18.75" customHeight="1" x14ac:dyDescent="0.45">
      <c r="A37" s="63"/>
      <c r="B37" s="68"/>
      <c r="C37" s="81"/>
      <c r="D37" s="66" t="s">
        <v>11</v>
      </c>
      <c r="E37" s="81"/>
      <c r="F37" s="64" t="s">
        <v>12</v>
      </c>
      <c r="G37" s="81"/>
      <c r="H37" s="66" t="s">
        <v>12</v>
      </c>
    </row>
    <row r="38" spans="1:8" ht="35.1" customHeight="1" x14ac:dyDescent="0.45">
      <c r="A38" s="63"/>
      <c r="B38" s="68"/>
      <c r="C38" s="81"/>
      <c r="D38" s="65"/>
      <c r="E38" s="81"/>
      <c r="F38" s="65"/>
      <c r="G38" s="81"/>
      <c r="H38" s="65"/>
    </row>
    <row r="39" spans="1:8" x14ac:dyDescent="0.45">
      <c r="A39" s="10" t="s">
        <v>69</v>
      </c>
      <c r="B39" s="20">
        <v>9572763</v>
      </c>
      <c r="C39" s="21">
        <v>5240381</v>
      </c>
      <c r="D39" s="11">
        <f>C39/$B39</f>
        <v>0.54742617152435513</v>
      </c>
      <c r="E39" s="21">
        <v>112144</v>
      </c>
      <c r="F39" s="11">
        <f>E39/$B39</f>
        <v>1.1714904045989648E-2</v>
      </c>
      <c r="G39" s="21">
        <v>24013</v>
      </c>
      <c r="H39" s="11">
        <f>G39/$B39</f>
        <v>2.508471169713488E-3</v>
      </c>
    </row>
    <row r="40" spans="1:8" ht="18.75" customHeight="1" x14ac:dyDescent="0.45">
      <c r="A40" s="4"/>
      <c r="B40" s="13"/>
      <c r="C40" s="14"/>
      <c r="D40" s="15"/>
      <c r="E40" s="14"/>
      <c r="F40" s="15"/>
      <c r="G40" s="14"/>
      <c r="H40" s="15"/>
    </row>
    <row r="41" spans="1:8" ht="18.75" customHeight="1" x14ac:dyDescent="0.45">
      <c r="A41" s="2" t="s">
        <v>91</v>
      </c>
      <c r="B41" s="13"/>
      <c r="C41" s="14"/>
      <c r="D41" s="15"/>
      <c r="E41" s="14"/>
      <c r="F41" s="15"/>
      <c r="G41" s="14"/>
      <c r="H41" s="15"/>
    </row>
    <row r="42" spans="1:8" ht="18.75" customHeight="1" x14ac:dyDescent="0.45">
      <c r="A42" s="2" t="s">
        <v>92</v>
      </c>
      <c r="B42" s="13"/>
      <c r="C42" s="14"/>
      <c r="D42" s="15"/>
      <c r="E42" s="14"/>
      <c r="F42" s="15"/>
      <c r="G42" s="14"/>
      <c r="H42" s="15"/>
    </row>
    <row r="43" spans="1:8" x14ac:dyDescent="0.45">
      <c r="A43" s="2" t="s">
        <v>63</v>
      </c>
      <c r="B43" s="17"/>
      <c r="C43" s="17"/>
      <c r="D43" s="18"/>
      <c r="E43" s="17"/>
      <c r="F43" s="18"/>
      <c r="G43" s="17"/>
      <c r="H43" s="18"/>
    </row>
    <row r="44" spans="1:8" x14ac:dyDescent="0.45">
      <c r="A44" s="2" t="s">
        <v>93</v>
      </c>
      <c r="B44" s="17"/>
      <c r="C44" s="17"/>
      <c r="D44" s="18"/>
      <c r="E44" s="17"/>
      <c r="F44" s="18"/>
      <c r="G44" s="17"/>
      <c r="H44" s="18"/>
    </row>
    <row r="45" spans="1:8" x14ac:dyDescent="0.45">
      <c r="A45" s="57" t="s">
        <v>65</v>
      </c>
      <c r="B45" s="59"/>
      <c r="C45" s="59"/>
      <c r="E45" s="59"/>
      <c r="G45" s="59"/>
    </row>
  </sheetData>
  <mergeCells count="27">
    <mergeCell ref="A1:H1"/>
    <mergeCell ref="A5:A9"/>
    <mergeCell ref="B5:B9"/>
    <mergeCell ref="C5:D6"/>
    <mergeCell ref="E5:F5"/>
    <mergeCell ref="G5:H5"/>
    <mergeCell ref="E6:F6"/>
    <mergeCell ref="G6:H6"/>
    <mergeCell ref="C7:C9"/>
    <mergeCell ref="E7:E9"/>
    <mergeCell ref="G7:G9"/>
    <mergeCell ref="D8:D9"/>
    <mergeCell ref="F8:F9"/>
    <mergeCell ref="H8:H9"/>
    <mergeCell ref="A34:A38"/>
    <mergeCell ref="B34:B38"/>
    <mergeCell ref="C34:D35"/>
    <mergeCell ref="E34:F34"/>
    <mergeCell ref="G34:H34"/>
    <mergeCell ref="E35:F35"/>
    <mergeCell ref="G35:H35"/>
    <mergeCell ref="C36:C38"/>
    <mergeCell ref="E36:E38"/>
    <mergeCell ref="G36:G38"/>
    <mergeCell ref="D37:D38"/>
    <mergeCell ref="F37:F38"/>
    <mergeCell ref="H37:H38"/>
  </mergeCells>
  <phoneticPr fontId="2"/>
  <pageMargins left="0.7" right="0.7" top="0.75" bottom="0.75" header="0.3" footer="0.3"/>
  <pageSetup paperSize="9"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1"/>
  <sheetViews>
    <sheetView view="pageBreakPreview" zoomScaleNormal="100" zoomScaleSheetLayoutView="100" workbookViewId="0">
      <selection activeCell="B4" sqref="B4:B6"/>
    </sheetView>
  </sheetViews>
  <sheetFormatPr defaultRowHeight="18" x14ac:dyDescent="0.45"/>
  <cols>
    <col min="1" max="1" width="12.69921875" customWidth="1"/>
    <col min="2" max="2" width="14.09765625" style="30" customWidth="1"/>
    <col min="3" max="4" width="13.8984375" customWidth="1"/>
    <col min="5" max="6" width="14" customWidth="1"/>
    <col min="7" max="8" width="14.09765625" customWidth="1"/>
    <col min="9" max="9" width="12.8984375" customWidth="1"/>
    <col min="10" max="14" width="13.09765625" customWidth="1"/>
    <col min="16" max="16" width="11.59765625" bestFit="1" customWidth="1"/>
  </cols>
  <sheetData>
    <row r="1" spans="1:16" x14ac:dyDescent="0.45">
      <c r="A1" s="22" t="s">
        <v>94</v>
      </c>
      <c r="B1" s="23"/>
      <c r="C1" s="24"/>
      <c r="D1" s="24"/>
      <c r="E1" s="24"/>
      <c r="F1" s="24"/>
      <c r="J1" s="25"/>
    </row>
    <row r="2" spans="1:16" x14ac:dyDescent="0.45">
      <c r="A2" s="22"/>
      <c r="B2" s="22"/>
      <c r="C2" s="22"/>
      <c r="D2" s="22"/>
      <c r="E2" s="22"/>
      <c r="F2" s="22"/>
      <c r="G2" s="22"/>
      <c r="H2" s="22"/>
      <c r="I2" s="22"/>
      <c r="N2" s="26" t="str">
        <f>'進捗状況 (都道府県別)'!H3</f>
        <v>（5月16日公表時点）</v>
      </c>
    </row>
    <row r="3" spans="1:16" x14ac:dyDescent="0.45">
      <c r="A3" s="88" t="s">
        <v>3</v>
      </c>
      <c r="B3" s="95" t="s">
        <v>95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7"/>
    </row>
    <row r="4" spans="1:16" x14ac:dyDescent="0.45">
      <c r="A4" s="89"/>
      <c r="B4" s="89"/>
      <c r="C4" s="91" t="s">
        <v>96</v>
      </c>
      <c r="D4" s="92"/>
      <c r="E4" s="91" t="s">
        <v>97</v>
      </c>
      <c r="F4" s="92"/>
      <c r="G4" s="91" t="s">
        <v>98</v>
      </c>
      <c r="H4" s="98"/>
      <c r="I4" s="98"/>
      <c r="J4" s="98"/>
      <c r="K4" s="98"/>
      <c r="L4" s="98"/>
      <c r="M4" s="98"/>
      <c r="N4" s="92"/>
    </row>
    <row r="5" spans="1:16" x14ac:dyDescent="0.45">
      <c r="A5" s="89"/>
      <c r="B5" s="89"/>
      <c r="C5" s="93"/>
      <c r="D5" s="94"/>
      <c r="E5" s="93"/>
      <c r="F5" s="94"/>
      <c r="G5" s="93"/>
      <c r="H5" s="94"/>
      <c r="I5" s="27" t="s">
        <v>99</v>
      </c>
      <c r="J5" s="27" t="s">
        <v>100</v>
      </c>
      <c r="K5" s="28" t="s">
        <v>101</v>
      </c>
      <c r="L5" s="61" t="s">
        <v>102</v>
      </c>
      <c r="M5" s="61" t="s">
        <v>103</v>
      </c>
      <c r="N5" s="61" t="s">
        <v>104</v>
      </c>
    </row>
    <row r="6" spans="1:16" x14ac:dyDescent="0.45">
      <c r="A6" s="90"/>
      <c r="B6" s="90"/>
      <c r="C6" s="29" t="s">
        <v>9</v>
      </c>
      <c r="D6" s="29" t="s">
        <v>105</v>
      </c>
      <c r="E6" s="29" t="s">
        <v>9</v>
      </c>
      <c r="F6" s="29" t="s">
        <v>105</v>
      </c>
      <c r="G6" s="29" t="s">
        <v>9</v>
      </c>
      <c r="H6" s="29" t="s">
        <v>105</v>
      </c>
      <c r="I6" s="99" t="s">
        <v>9</v>
      </c>
      <c r="J6" s="100"/>
      <c r="K6" s="100"/>
      <c r="L6" s="100"/>
      <c r="M6" s="100"/>
      <c r="N6" s="101"/>
      <c r="P6" s="30" t="s">
        <v>106</v>
      </c>
    </row>
    <row r="7" spans="1:16" x14ac:dyDescent="0.45">
      <c r="A7" s="31" t="s">
        <v>13</v>
      </c>
      <c r="B7" s="32">
        <f>C7+E7+G7</f>
        <v>275816247</v>
      </c>
      <c r="C7" s="32">
        <f t="shared" ref="C7:J7" si="0">SUM(C8:C54)</f>
        <v>103349476</v>
      </c>
      <c r="D7" s="33">
        <f t="shared" ref="D7:D54" si="1">C7/P7</f>
        <v>0.81605634331076171</v>
      </c>
      <c r="E7" s="32">
        <f t="shared" si="0"/>
        <v>101725232</v>
      </c>
      <c r="F7" s="34">
        <f t="shared" ref="F7:F54" si="2">E7/P7</f>
        <v>0.80323117311556458</v>
      </c>
      <c r="G7" s="35">
        <f t="shared" si="0"/>
        <v>70741539</v>
      </c>
      <c r="H7" s="34">
        <f t="shared" ref="H7:H54" si="3">G7/P7</f>
        <v>0.55858127076053721</v>
      </c>
      <c r="I7" s="35">
        <f t="shared" si="0"/>
        <v>1017784</v>
      </c>
      <c r="J7" s="35">
        <f t="shared" si="0"/>
        <v>5201340</v>
      </c>
      <c r="K7" s="35">
        <f>SUM(K8:K54)</f>
        <v>23100690</v>
      </c>
      <c r="L7" s="35">
        <f>SUM(L8:L54)</f>
        <v>25283321</v>
      </c>
      <c r="M7" s="35">
        <f>SUM(M8:M54)</f>
        <v>13517523</v>
      </c>
      <c r="N7" s="35">
        <f>SUM(N8:N54)</f>
        <v>2620881</v>
      </c>
      <c r="P7" s="1">
        <v>126645025</v>
      </c>
    </row>
    <row r="8" spans="1:16" x14ac:dyDescent="0.45">
      <c r="A8" s="36" t="s">
        <v>14</v>
      </c>
      <c r="B8" s="32">
        <f t="shared" ref="B8:B54" si="4">C8+E8+G8</f>
        <v>11533084</v>
      </c>
      <c r="C8" s="37">
        <f>SUM(一般接種!D7+一般接種!G7+一般接種!J7+医療従事者等!C5)</f>
        <v>4301428</v>
      </c>
      <c r="D8" s="33">
        <f t="shared" si="1"/>
        <v>0.82298732082769632</v>
      </c>
      <c r="E8" s="37">
        <f>SUM(一般接種!E7+一般接種!H7+一般接種!K7+医療従事者等!D5)</f>
        <v>4227857</v>
      </c>
      <c r="F8" s="34">
        <f t="shared" si="2"/>
        <v>0.80891106517942912</v>
      </c>
      <c r="G8" s="32">
        <f>SUM(I8:N8)</f>
        <v>3003799</v>
      </c>
      <c r="H8" s="34">
        <f t="shared" si="3"/>
        <v>0.57471344198134044</v>
      </c>
      <c r="I8" s="38">
        <v>41772</v>
      </c>
      <c r="J8" s="38">
        <v>228015</v>
      </c>
      <c r="K8" s="38">
        <v>917500</v>
      </c>
      <c r="L8" s="38">
        <v>1068823</v>
      </c>
      <c r="M8" s="38">
        <v>647931</v>
      </c>
      <c r="N8" s="38">
        <v>99758</v>
      </c>
      <c r="P8" s="1">
        <v>5226603</v>
      </c>
    </row>
    <row r="9" spans="1:16" x14ac:dyDescent="0.45">
      <c r="A9" s="36" t="s">
        <v>15</v>
      </c>
      <c r="B9" s="32">
        <f t="shared" si="4"/>
        <v>2902519</v>
      </c>
      <c r="C9" s="37">
        <f>SUM(一般接種!D8+一般接種!G8+一般接種!J8+医療従事者等!C6)</f>
        <v>1085958</v>
      </c>
      <c r="D9" s="33">
        <f t="shared" si="1"/>
        <v>0.86213485866713246</v>
      </c>
      <c r="E9" s="37">
        <f>SUM(一般接種!E8+一般接種!H8+一般接種!K8+医療従事者等!D6)</f>
        <v>1067706</v>
      </c>
      <c r="F9" s="34">
        <f t="shared" si="2"/>
        <v>0.84764471683808151</v>
      </c>
      <c r="G9" s="32">
        <f t="shared" ref="G9:G54" si="5">SUM(I9:N9)</f>
        <v>748855</v>
      </c>
      <c r="H9" s="34">
        <f t="shared" si="3"/>
        <v>0.59451102122473931</v>
      </c>
      <c r="I9" s="38">
        <v>10611</v>
      </c>
      <c r="J9" s="38">
        <v>43644</v>
      </c>
      <c r="K9" s="38">
        <v>227144</v>
      </c>
      <c r="L9" s="38">
        <v>262690</v>
      </c>
      <c r="M9" s="38">
        <v>178308</v>
      </c>
      <c r="N9" s="38">
        <v>26458</v>
      </c>
      <c r="P9" s="1">
        <v>1259615</v>
      </c>
    </row>
    <row r="10" spans="1:16" x14ac:dyDescent="0.45">
      <c r="A10" s="36" t="s">
        <v>16</v>
      </c>
      <c r="B10" s="32">
        <f t="shared" si="4"/>
        <v>2819455</v>
      </c>
      <c r="C10" s="37">
        <f>SUM(一般接種!D9+一般接種!G9+一般接種!J9+医療従事者等!C7)</f>
        <v>1052180</v>
      </c>
      <c r="D10" s="33">
        <f t="shared" si="1"/>
        <v>0.86186121984923281</v>
      </c>
      <c r="E10" s="37">
        <f>SUM(一般接種!E9+一般接種!H9+一般接種!K9+医療従事者等!D7)</f>
        <v>1034173</v>
      </c>
      <c r="F10" s="34">
        <f t="shared" si="2"/>
        <v>0.84711133391163174</v>
      </c>
      <c r="G10" s="32">
        <f t="shared" si="5"/>
        <v>733102</v>
      </c>
      <c r="H10" s="34">
        <f t="shared" si="3"/>
        <v>0.60049818851709047</v>
      </c>
      <c r="I10" s="38">
        <v>10307</v>
      </c>
      <c r="J10" s="38">
        <v>47480</v>
      </c>
      <c r="K10" s="38">
        <v>219803</v>
      </c>
      <c r="L10" s="38">
        <v>255572</v>
      </c>
      <c r="M10" s="38">
        <v>167148</v>
      </c>
      <c r="N10" s="38">
        <v>32792</v>
      </c>
      <c r="P10" s="1">
        <v>1220823</v>
      </c>
    </row>
    <row r="11" spans="1:16" x14ac:dyDescent="0.45">
      <c r="A11" s="36" t="s">
        <v>17</v>
      </c>
      <c r="B11" s="32">
        <f t="shared" si="4"/>
        <v>5108405</v>
      </c>
      <c r="C11" s="37">
        <f>SUM(一般接種!D10+一般接種!G10+一般接種!J10+医療従事者等!C8)</f>
        <v>1922029</v>
      </c>
      <c r="D11" s="33">
        <f t="shared" si="1"/>
        <v>0.84226041405107566</v>
      </c>
      <c r="E11" s="37">
        <f>SUM(一般接種!E10+一般接種!H10+一般接種!K10+医療従事者等!D8)</f>
        <v>1882217</v>
      </c>
      <c r="F11" s="34">
        <f t="shared" si="2"/>
        <v>0.82481423004230081</v>
      </c>
      <c r="G11" s="32">
        <f t="shared" si="5"/>
        <v>1304159</v>
      </c>
      <c r="H11" s="34">
        <f t="shared" si="3"/>
        <v>0.57150100197678433</v>
      </c>
      <c r="I11" s="38">
        <v>18670</v>
      </c>
      <c r="J11" s="38">
        <v>123429</v>
      </c>
      <c r="K11" s="38">
        <v>457885</v>
      </c>
      <c r="L11" s="38">
        <v>391311</v>
      </c>
      <c r="M11" s="38">
        <v>266470</v>
      </c>
      <c r="N11" s="38">
        <v>46394</v>
      </c>
      <c r="P11" s="1">
        <v>2281989</v>
      </c>
    </row>
    <row r="12" spans="1:16" x14ac:dyDescent="0.45">
      <c r="A12" s="36" t="s">
        <v>18</v>
      </c>
      <c r="B12" s="32">
        <f t="shared" si="4"/>
        <v>2297466</v>
      </c>
      <c r="C12" s="37">
        <f>SUM(一般接種!D11+一般接種!G11+一般接種!J11+医療従事者等!C9)</f>
        <v>848694</v>
      </c>
      <c r="D12" s="33">
        <f t="shared" si="1"/>
        <v>0.87378202963487661</v>
      </c>
      <c r="E12" s="37">
        <f>SUM(一般接種!E11+一般接種!H11+一般接種!K11+医療従事者等!D9)</f>
        <v>834547</v>
      </c>
      <c r="F12" s="34">
        <f t="shared" si="2"/>
        <v>0.85921683373005742</v>
      </c>
      <c r="G12" s="32">
        <f t="shared" si="5"/>
        <v>614225</v>
      </c>
      <c r="H12" s="34">
        <f t="shared" si="3"/>
        <v>0.63238195056461111</v>
      </c>
      <c r="I12" s="38">
        <v>4866</v>
      </c>
      <c r="J12" s="38">
        <v>29526</v>
      </c>
      <c r="K12" s="38">
        <v>127102</v>
      </c>
      <c r="L12" s="38">
        <v>228478</v>
      </c>
      <c r="M12" s="38">
        <v>188490</v>
      </c>
      <c r="N12" s="38">
        <v>35763</v>
      </c>
      <c r="P12" s="1">
        <v>971288</v>
      </c>
    </row>
    <row r="13" spans="1:16" x14ac:dyDescent="0.45">
      <c r="A13" s="36" t="s">
        <v>19</v>
      </c>
      <c r="B13" s="32">
        <f t="shared" si="4"/>
        <v>2509884</v>
      </c>
      <c r="C13" s="37">
        <f>SUM(一般接種!D12+一般接種!G12+一般接種!J12+医療従事者等!C10)</f>
        <v>928944</v>
      </c>
      <c r="D13" s="33">
        <f t="shared" si="1"/>
        <v>0.86852749069245172</v>
      </c>
      <c r="E13" s="37">
        <f>SUM(一般接種!E12+一般接種!H12+一般接種!K12+医療従事者等!D10)</f>
        <v>912094</v>
      </c>
      <c r="F13" s="34">
        <f t="shared" si="2"/>
        <v>0.85277337826138178</v>
      </c>
      <c r="G13" s="32">
        <f t="shared" si="5"/>
        <v>668846</v>
      </c>
      <c r="H13" s="34">
        <f t="shared" si="3"/>
        <v>0.62534570225942954</v>
      </c>
      <c r="I13" s="38">
        <v>9633</v>
      </c>
      <c r="J13" s="38">
        <v>34611</v>
      </c>
      <c r="K13" s="38">
        <v>192473</v>
      </c>
      <c r="L13" s="38">
        <v>270009</v>
      </c>
      <c r="M13" s="38">
        <v>140470</v>
      </c>
      <c r="N13" s="38">
        <v>21650</v>
      </c>
      <c r="P13" s="1">
        <v>1069562</v>
      </c>
    </row>
    <row r="14" spans="1:16" x14ac:dyDescent="0.45">
      <c r="A14" s="36" t="s">
        <v>20</v>
      </c>
      <c r="B14" s="32">
        <f t="shared" si="4"/>
        <v>4280210</v>
      </c>
      <c r="C14" s="37">
        <f>SUM(一般接種!D13+一般接種!G13+一般接種!J13+医療従事者等!C11)</f>
        <v>1585138</v>
      </c>
      <c r="D14" s="33">
        <f t="shared" si="1"/>
        <v>0.85128237075194713</v>
      </c>
      <c r="E14" s="37">
        <f>SUM(一般接種!E13+一般接種!H13+一般接種!K13+医療従事者等!D11)</f>
        <v>1558192</v>
      </c>
      <c r="F14" s="34">
        <f t="shared" si="2"/>
        <v>0.83681129330488457</v>
      </c>
      <c r="G14" s="32">
        <f t="shared" si="5"/>
        <v>1136880</v>
      </c>
      <c r="H14" s="34">
        <f t="shared" si="3"/>
        <v>0.61054993423946291</v>
      </c>
      <c r="I14" s="38">
        <v>18822</v>
      </c>
      <c r="J14" s="38">
        <v>73995</v>
      </c>
      <c r="K14" s="38">
        <v>344635</v>
      </c>
      <c r="L14" s="38">
        <v>416214</v>
      </c>
      <c r="M14" s="38">
        <v>232708</v>
      </c>
      <c r="N14" s="38">
        <v>50506</v>
      </c>
      <c r="P14" s="1">
        <v>1862059</v>
      </c>
    </row>
    <row r="15" spans="1:16" x14ac:dyDescent="0.45">
      <c r="A15" s="36" t="s">
        <v>21</v>
      </c>
      <c r="B15" s="32">
        <f t="shared" si="4"/>
        <v>6607685</v>
      </c>
      <c r="C15" s="37">
        <f>SUM(一般接種!D14+一般接種!G14+一般接種!J14+医療従事者等!C12)</f>
        <v>2461335</v>
      </c>
      <c r="D15" s="33">
        <f t="shared" si="1"/>
        <v>0.84649591168201399</v>
      </c>
      <c r="E15" s="37">
        <f>SUM(一般接種!E14+一般接種!H14+一般接種!K14+医療従事者等!D12)</f>
        <v>2421006</v>
      </c>
      <c r="F15" s="34">
        <f t="shared" si="2"/>
        <v>0.83262606721865406</v>
      </c>
      <c r="G15" s="32">
        <f t="shared" si="5"/>
        <v>1725344</v>
      </c>
      <c r="H15" s="34">
        <f t="shared" si="3"/>
        <v>0.59337580713112714</v>
      </c>
      <c r="I15" s="38">
        <v>21071</v>
      </c>
      <c r="J15" s="38">
        <v>138815</v>
      </c>
      <c r="K15" s="38">
        <v>552124</v>
      </c>
      <c r="L15" s="38">
        <v>590533</v>
      </c>
      <c r="M15" s="38">
        <v>343999</v>
      </c>
      <c r="N15" s="38">
        <v>78802</v>
      </c>
      <c r="P15" s="1">
        <v>2907675</v>
      </c>
    </row>
    <row r="16" spans="1:16" x14ac:dyDescent="0.45">
      <c r="A16" s="39" t="s">
        <v>22</v>
      </c>
      <c r="B16" s="32">
        <f t="shared" si="4"/>
        <v>4329621</v>
      </c>
      <c r="C16" s="37">
        <f>SUM(一般接種!D15+一般接種!G15+一般接種!J15+医療従事者等!C13)</f>
        <v>1622591</v>
      </c>
      <c r="D16" s="33">
        <f t="shared" si="1"/>
        <v>0.82979961654923973</v>
      </c>
      <c r="E16" s="37">
        <f>SUM(一般接種!E15+一般接種!H15+一般接種!K15+医療従事者等!D13)</f>
        <v>1596954</v>
      </c>
      <c r="F16" s="34">
        <f t="shared" si="2"/>
        <v>0.81668875079842962</v>
      </c>
      <c r="G16" s="32">
        <f t="shared" si="5"/>
        <v>1110076</v>
      </c>
      <c r="H16" s="34">
        <f t="shared" si="3"/>
        <v>0.56769736744534749</v>
      </c>
      <c r="I16" s="38">
        <v>14720</v>
      </c>
      <c r="J16" s="38">
        <v>71932</v>
      </c>
      <c r="K16" s="38">
        <v>366258</v>
      </c>
      <c r="L16" s="38">
        <v>345983</v>
      </c>
      <c r="M16" s="38">
        <v>251020</v>
      </c>
      <c r="N16" s="38">
        <v>60163</v>
      </c>
      <c r="P16" s="1">
        <v>1955401</v>
      </c>
    </row>
    <row r="17" spans="1:16" x14ac:dyDescent="0.45">
      <c r="A17" s="36" t="s">
        <v>23</v>
      </c>
      <c r="B17" s="32">
        <f t="shared" si="4"/>
        <v>4364528</v>
      </c>
      <c r="C17" s="37">
        <f>SUM(一般接種!D16+一般接種!G16+一般接種!J16+医療従事者等!C14)</f>
        <v>1607773</v>
      </c>
      <c r="D17" s="33">
        <f t="shared" si="1"/>
        <v>0.82108788055365889</v>
      </c>
      <c r="E17" s="37">
        <f>SUM(一般接種!E16+一般接種!H16+一般接種!K16+医療従事者等!D14)</f>
        <v>1579716</v>
      </c>
      <c r="F17" s="34">
        <f t="shared" si="2"/>
        <v>0.80675920190020844</v>
      </c>
      <c r="G17" s="32">
        <f t="shared" si="5"/>
        <v>1177039</v>
      </c>
      <c r="H17" s="34">
        <f t="shared" si="3"/>
        <v>0.6011125064539572</v>
      </c>
      <c r="I17" s="38">
        <v>16165</v>
      </c>
      <c r="J17" s="38">
        <v>71521</v>
      </c>
      <c r="K17" s="38">
        <v>401637</v>
      </c>
      <c r="L17" s="38">
        <v>434782</v>
      </c>
      <c r="M17" s="38">
        <v>216369</v>
      </c>
      <c r="N17" s="38">
        <v>36565</v>
      </c>
      <c r="P17" s="1">
        <v>1958101</v>
      </c>
    </row>
    <row r="18" spans="1:16" x14ac:dyDescent="0.45">
      <c r="A18" s="36" t="s">
        <v>24</v>
      </c>
      <c r="B18" s="32">
        <f t="shared" si="4"/>
        <v>16177122</v>
      </c>
      <c r="C18" s="37">
        <f>SUM(一般接種!D17+一般接種!G17+一般接種!J17+医療従事者等!C15)</f>
        <v>6105287</v>
      </c>
      <c r="D18" s="33">
        <f t="shared" si="1"/>
        <v>0.82573072381329271</v>
      </c>
      <c r="E18" s="37">
        <f>SUM(一般接種!E17+一般接種!H17+一般接種!K17+医療従事者等!D15)</f>
        <v>6003726</v>
      </c>
      <c r="F18" s="34">
        <f t="shared" si="2"/>
        <v>0.81199475398235743</v>
      </c>
      <c r="G18" s="32">
        <f t="shared" si="5"/>
        <v>4068109</v>
      </c>
      <c r="H18" s="34">
        <f t="shared" si="3"/>
        <v>0.5502055168121287</v>
      </c>
      <c r="I18" s="38">
        <v>48884</v>
      </c>
      <c r="J18" s="38">
        <v>266080</v>
      </c>
      <c r="K18" s="38">
        <v>1306501</v>
      </c>
      <c r="L18" s="38">
        <v>1407118</v>
      </c>
      <c r="M18" s="38">
        <v>828673</v>
      </c>
      <c r="N18" s="38">
        <v>210853</v>
      </c>
      <c r="P18" s="1">
        <v>7393799</v>
      </c>
    </row>
    <row r="19" spans="1:16" x14ac:dyDescent="0.45">
      <c r="A19" s="36" t="s">
        <v>25</v>
      </c>
      <c r="B19" s="32">
        <f t="shared" si="4"/>
        <v>13914068</v>
      </c>
      <c r="C19" s="37">
        <f>SUM(一般接種!D18+一般接種!G18+一般接種!J18+医療従事者等!C16)</f>
        <v>5210063</v>
      </c>
      <c r="D19" s="33">
        <f t="shared" si="1"/>
        <v>0.82399999873475616</v>
      </c>
      <c r="E19" s="37">
        <f>SUM(一般接種!E18+一般接種!H18+一般接種!K18+医療従事者等!D16)</f>
        <v>5133215</v>
      </c>
      <c r="F19" s="34">
        <f t="shared" si="2"/>
        <v>0.81184606664165704</v>
      </c>
      <c r="G19" s="32">
        <f t="shared" si="5"/>
        <v>3570790</v>
      </c>
      <c r="H19" s="34">
        <f t="shared" si="3"/>
        <v>0.56473999555899423</v>
      </c>
      <c r="I19" s="38">
        <v>42717</v>
      </c>
      <c r="J19" s="38">
        <v>209394</v>
      </c>
      <c r="K19" s="38">
        <v>1080557</v>
      </c>
      <c r="L19" s="38">
        <v>1314526</v>
      </c>
      <c r="M19" s="38">
        <v>748010</v>
      </c>
      <c r="N19" s="38">
        <v>175586</v>
      </c>
      <c r="P19" s="1">
        <v>6322892</v>
      </c>
    </row>
    <row r="20" spans="1:16" x14ac:dyDescent="0.45">
      <c r="A20" s="36" t="s">
        <v>26</v>
      </c>
      <c r="B20" s="32">
        <f t="shared" si="4"/>
        <v>30042312</v>
      </c>
      <c r="C20" s="37">
        <f>SUM(一般接種!D19+一般接種!G19+一般接種!J19+医療従事者等!C17)</f>
        <v>11261012</v>
      </c>
      <c r="D20" s="33">
        <f t="shared" si="1"/>
        <v>0.81346127076803565</v>
      </c>
      <c r="E20" s="37">
        <f>SUM(一般接種!E19+一般接種!H19+一般接種!K19+医療従事者等!D17)</f>
        <v>11098923</v>
      </c>
      <c r="F20" s="34">
        <f t="shared" si="2"/>
        <v>0.8017524541965303</v>
      </c>
      <c r="G20" s="32">
        <f t="shared" si="5"/>
        <v>7682377</v>
      </c>
      <c r="H20" s="34">
        <f t="shared" si="3"/>
        <v>0.55495155825596576</v>
      </c>
      <c r="I20" s="38">
        <v>99362</v>
      </c>
      <c r="J20" s="38">
        <v>597259</v>
      </c>
      <c r="K20" s="38">
        <v>2609829</v>
      </c>
      <c r="L20" s="38">
        <v>2911665</v>
      </c>
      <c r="M20" s="38">
        <v>1227997</v>
      </c>
      <c r="N20" s="38">
        <v>236265</v>
      </c>
      <c r="P20" s="1">
        <v>13843329</v>
      </c>
    </row>
    <row r="21" spans="1:16" x14ac:dyDescent="0.45">
      <c r="A21" s="36" t="s">
        <v>27</v>
      </c>
      <c r="B21" s="32">
        <f t="shared" si="4"/>
        <v>20186958</v>
      </c>
      <c r="C21" s="37">
        <f>SUM(一般接種!D20+一般接種!G20+一般接種!J20+医療従事者等!C18)</f>
        <v>7581355</v>
      </c>
      <c r="D21" s="33">
        <f t="shared" si="1"/>
        <v>0.82225440516188031</v>
      </c>
      <c r="E21" s="37">
        <f>SUM(一般接種!E20+一般接種!H20+一般接種!K20+医療従事者等!D18)</f>
        <v>7479620</v>
      </c>
      <c r="F21" s="34">
        <f t="shared" si="2"/>
        <v>0.81122048683077141</v>
      </c>
      <c r="G21" s="32">
        <f t="shared" si="5"/>
        <v>5125983</v>
      </c>
      <c r="H21" s="34">
        <f t="shared" si="3"/>
        <v>0.55595102755838643</v>
      </c>
      <c r="I21" s="38">
        <v>49760</v>
      </c>
      <c r="J21" s="38">
        <v>295534</v>
      </c>
      <c r="K21" s="38">
        <v>1438944</v>
      </c>
      <c r="L21" s="38">
        <v>2031317</v>
      </c>
      <c r="M21" s="38">
        <v>1086915</v>
      </c>
      <c r="N21" s="38">
        <v>223513</v>
      </c>
      <c r="P21" s="1">
        <v>9220206</v>
      </c>
    </row>
    <row r="22" spans="1:16" x14ac:dyDescent="0.45">
      <c r="A22" s="36" t="s">
        <v>28</v>
      </c>
      <c r="B22" s="32">
        <f t="shared" si="4"/>
        <v>5153121</v>
      </c>
      <c r="C22" s="37">
        <f>SUM(一般接種!D21+一般接種!G21+一般接種!J21+医療従事者等!C19)</f>
        <v>1890283</v>
      </c>
      <c r="D22" s="33">
        <f t="shared" si="1"/>
        <v>0.85410500936663813</v>
      </c>
      <c r="E22" s="37">
        <f>SUM(一般接種!E21+一般接種!H21+一般接種!K21+医療従事者等!D19)</f>
        <v>1852996</v>
      </c>
      <c r="F22" s="34">
        <f t="shared" si="2"/>
        <v>0.83725726038711823</v>
      </c>
      <c r="G22" s="32">
        <f t="shared" si="5"/>
        <v>1409842</v>
      </c>
      <c r="H22" s="34">
        <f t="shared" si="3"/>
        <v>0.63702266518583717</v>
      </c>
      <c r="I22" s="38">
        <v>16788</v>
      </c>
      <c r="J22" s="38">
        <v>64484</v>
      </c>
      <c r="K22" s="38">
        <v>343537</v>
      </c>
      <c r="L22" s="38">
        <v>565216</v>
      </c>
      <c r="M22" s="38">
        <v>354122</v>
      </c>
      <c r="N22" s="38">
        <v>65695</v>
      </c>
      <c r="P22" s="1">
        <v>2213174</v>
      </c>
    </row>
    <row r="23" spans="1:16" x14ac:dyDescent="0.45">
      <c r="A23" s="36" t="s">
        <v>29</v>
      </c>
      <c r="B23" s="32">
        <f t="shared" si="4"/>
        <v>2410525</v>
      </c>
      <c r="C23" s="37">
        <f>SUM(一般接種!D22+一般接種!G22+一般接種!J22+医療従事者等!C20)</f>
        <v>894508</v>
      </c>
      <c r="D23" s="33">
        <f t="shared" si="1"/>
        <v>0.85380375956643006</v>
      </c>
      <c r="E23" s="37">
        <f>SUM(一般接種!E22+一般接種!H22+一般接種!K22+医療従事者等!D20)</f>
        <v>884661</v>
      </c>
      <c r="F23" s="34">
        <f t="shared" si="2"/>
        <v>0.84440484349139144</v>
      </c>
      <c r="G23" s="32">
        <f t="shared" si="5"/>
        <v>631356</v>
      </c>
      <c r="H23" s="34">
        <f t="shared" si="3"/>
        <v>0.60262638950665948</v>
      </c>
      <c r="I23" s="38">
        <v>10193</v>
      </c>
      <c r="J23" s="38">
        <v>38954</v>
      </c>
      <c r="K23" s="38">
        <v>212491</v>
      </c>
      <c r="L23" s="38">
        <v>218835</v>
      </c>
      <c r="M23" s="38">
        <v>125426</v>
      </c>
      <c r="N23" s="38">
        <v>25457</v>
      </c>
      <c r="P23" s="1">
        <v>1047674</v>
      </c>
    </row>
    <row r="24" spans="1:16" x14ac:dyDescent="0.45">
      <c r="A24" s="36" t="s">
        <v>30</v>
      </c>
      <c r="B24" s="32">
        <f t="shared" si="4"/>
        <v>2495758</v>
      </c>
      <c r="C24" s="37">
        <f>SUM(一般接種!D23+一般接種!G23+一般接種!J23+医療従事者等!C21)</f>
        <v>933922</v>
      </c>
      <c r="D24" s="33">
        <f t="shared" si="1"/>
        <v>0.82454160839654755</v>
      </c>
      <c r="E24" s="37">
        <f>SUM(一般接種!E23+一般接種!H23+一般接種!K23+医療従事者等!D21)</f>
        <v>920507</v>
      </c>
      <c r="F24" s="34">
        <f t="shared" si="2"/>
        <v>0.81269776525264514</v>
      </c>
      <c r="G24" s="32">
        <f t="shared" si="5"/>
        <v>641329</v>
      </c>
      <c r="H24" s="34">
        <f t="shared" si="3"/>
        <v>0.56621692729301742</v>
      </c>
      <c r="I24" s="38">
        <v>9269</v>
      </c>
      <c r="J24" s="38">
        <v>55137</v>
      </c>
      <c r="K24" s="38">
        <v>203309</v>
      </c>
      <c r="L24" s="38">
        <v>214936</v>
      </c>
      <c r="M24" s="38">
        <v>130325</v>
      </c>
      <c r="N24" s="38">
        <v>28353</v>
      </c>
      <c r="P24" s="1">
        <v>1132656</v>
      </c>
    </row>
    <row r="25" spans="1:16" x14ac:dyDescent="0.45">
      <c r="A25" s="36" t="s">
        <v>31</v>
      </c>
      <c r="B25" s="32">
        <f t="shared" si="4"/>
        <v>1741820</v>
      </c>
      <c r="C25" s="37">
        <f>SUM(一般接種!D24+一般接種!G24+一般接種!J24+医療従事者等!C22)</f>
        <v>646217</v>
      </c>
      <c r="D25" s="33">
        <f t="shared" si="1"/>
        <v>0.83427728209888419</v>
      </c>
      <c r="E25" s="37">
        <f>SUM(一般接種!E24+一般接種!H24+一般接種!K24+医療従事者等!D22)</f>
        <v>638344</v>
      </c>
      <c r="F25" s="34">
        <f t="shared" si="2"/>
        <v>0.82411310343759159</v>
      </c>
      <c r="G25" s="32">
        <f t="shared" si="5"/>
        <v>457259</v>
      </c>
      <c r="H25" s="34">
        <f t="shared" si="3"/>
        <v>0.59032924812447474</v>
      </c>
      <c r="I25" s="38">
        <v>7595</v>
      </c>
      <c r="J25" s="38">
        <v>32259</v>
      </c>
      <c r="K25" s="38">
        <v>143630</v>
      </c>
      <c r="L25" s="38">
        <v>171815</v>
      </c>
      <c r="M25" s="38">
        <v>89942</v>
      </c>
      <c r="N25" s="38">
        <v>12018</v>
      </c>
      <c r="P25" s="1">
        <v>774583</v>
      </c>
    </row>
    <row r="26" spans="1:16" x14ac:dyDescent="0.45">
      <c r="A26" s="36" t="s">
        <v>32</v>
      </c>
      <c r="B26" s="32">
        <f t="shared" si="4"/>
        <v>1834573</v>
      </c>
      <c r="C26" s="37">
        <f>SUM(一般接種!D25+一般接種!G25+一般接種!J25+医療従事者等!C23)</f>
        <v>679819</v>
      </c>
      <c r="D26" s="33">
        <f t="shared" si="1"/>
        <v>0.82804078455828711</v>
      </c>
      <c r="E26" s="37">
        <f>SUM(一般接種!E25+一般接種!H25+一般接種!K25+医療従事者等!D23)</f>
        <v>670346</v>
      </c>
      <c r="F26" s="34">
        <f t="shared" si="2"/>
        <v>0.81650237455191677</v>
      </c>
      <c r="G26" s="32">
        <f t="shared" si="5"/>
        <v>484408</v>
      </c>
      <c r="H26" s="34">
        <f t="shared" si="3"/>
        <v>0.59002408047776056</v>
      </c>
      <c r="I26" s="38">
        <v>6260</v>
      </c>
      <c r="J26" s="38">
        <v>37619</v>
      </c>
      <c r="K26" s="38">
        <v>168314</v>
      </c>
      <c r="L26" s="38">
        <v>164344</v>
      </c>
      <c r="M26" s="38">
        <v>95922</v>
      </c>
      <c r="N26" s="38">
        <v>11949</v>
      </c>
      <c r="P26" s="1">
        <v>820997</v>
      </c>
    </row>
    <row r="27" spans="1:16" x14ac:dyDescent="0.45">
      <c r="A27" s="36" t="s">
        <v>33</v>
      </c>
      <c r="B27" s="32">
        <f t="shared" si="4"/>
        <v>4660476</v>
      </c>
      <c r="C27" s="37">
        <f>SUM(一般接種!D26+一般接種!G26+一般接種!J26+医療従事者等!C24)</f>
        <v>1721252</v>
      </c>
      <c r="D27" s="33">
        <f t="shared" si="1"/>
        <v>0.83082553432216544</v>
      </c>
      <c r="E27" s="37">
        <f>SUM(一般接種!E26+一般接種!H26+一般接種!K26+医療従事者等!D24)</f>
        <v>1694400</v>
      </c>
      <c r="F27" s="34">
        <f t="shared" si="2"/>
        <v>0.81786442970319106</v>
      </c>
      <c r="G27" s="32">
        <f t="shared" si="5"/>
        <v>1244824</v>
      </c>
      <c r="H27" s="34">
        <f t="shared" si="3"/>
        <v>0.60086005125167918</v>
      </c>
      <c r="I27" s="38">
        <v>14296</v>
      </c>
      <c r="J27" s="38">
        <v>69015</v>
      </c>
      <c r="K27" s="38">
        <v>456170</v>
      </c>
      <c r="L27" s="38">
        <v>431395</v>
      </c>
      <c r="M27" s="38">
        <v>233462</v>
      </c>
      <c r="N27" s="38">
        <v>40486</v>
      </c>
      <c r="P27" s="1">
        <v>2071737</v>
      </c>
    </row>
    <row r="28" spans="1:16" x14ac:dyDescent="0.45">
      <c r="A28" s="36" t="s">
        <v>34</v>
      </c>
      <c r="B28" s="32">
        <f t="shared" si="4"/>
        <v>4512723</v>
      </c>
      <c r="C28" s="37">
        <f>SUM(一般接種!D27+一般接種!G27+一般接種!J27+医療従事者等!C25)</f>
        <v>1665020</v>
      </c>
      <c r="D28" s="33">
        <f t="shared" si="1"/>
        <v>0.8255788527418062</v>
      </c>
      <c r="E28" s="37">
        <f>SUM(一般接種!E27+一般接種!H27+一般接種!K27+医療従事者等!D25)</f>
        <v>1648121</v>
      </c>
      <c r="F28" s="34">
        <f t="shared" si="2"/>
        <v>0.81719969991932728</v>
      </c>
      <c r="G28" s="32">
        <f t="shared" si="5"/>
        <v>1199582</v>
      </c>
      <c r="H28" s="34">
        <f t="shared" si="3"/>
        <v>0.59479737860789739</v>
      </c>
      <c r="I28" s="38">
        <v>15420</v>
      </c>
      <c r="J28" s="38">
        <v>84777</v>
      </c>
      <c r="K28" s="38">
        <v>465830</v>
      </c>
      <c r="L28" s="38">
        <v>402198</v>
      </c>
      <c r="M28" s="38">
        <v>189925</v>
      </c>
      <c r="N28" s="38">
        <v>41432</v>
      </c>
      <c r="P28" s="1">
        <v>2016791</v>
      </c>
    </row>
    <row r="29" spans="1:16" x14ac:dyDescent="0.45">
      <c r="A29" s="36" t="s">
        <v>35</v>
      </c>
      <c r="B29" s="32">
        <f t="shared" si="4"/>
        <v>8308999</v>
      </c>
      <c r="C29" s="37">
        <f>SUM(一般接種!D28+一般接種!G28+一般接種!J28+医療従事者等!C26)</f>
        <v>3126695</v>
      </c>
      <c r="D29" s="33">
        <f t="shared" si="1"/>
        <v>0.8482025142013857</v>
      </c>
      <c r="E29" s="37">
        <f>SUM(一般接種!E28+一般接種!H28+一般接種!K28+医療従事者等!D26)</f>
        <v>3084503</v>
      </c>
      <c r="F29" s="34">
        <f t="shared" si="2"/>
        <v>0.83675676702131696</v>
      </c>
      <c r="G29" s="32">
        <f t="shared" si="5"/>
        <v>2097801</v>
      </c>
      <c r="H29" s="34">
        <f t="shared" si="3"/>
        <v>0.569086553851329</v>
      </c>
      <c r="I29" s="38">
        <v>23400</v>
      </c>
      <c r="J29" s="38">
        <v>113731</v>
      </c>
      <c r="K29" s="38">
        <v>651706</v>
      </c>
      <c r="L29" s="38">
        <v>749468</v>
      </c>
      <c r="M29" s="38">
        <v>447573</v>
      </c>
      <c r="N29" s="38">
        <v>111923</v>
      </c>
      <c r="P29" s="1">
        <v>3686260</v>
      </c>
    </row>
    <row r="30" spans="1:16" x14ac:dyDescent="0.45">
      <c r="A30" s="36" t="s">
        <v>36</v>
      </c>
      <c r="B30" s="32">
        <f t="shared" si="4"/>
        <v>15898490</v>
      </c>
      <c r="C30" s="37">
        <f>SUM(一般接種!D29+一般接種!G29+一般接種!J29+医療従事者等!C27)</f>
        <v>5995913</v>
      </c>
      <c r="D30" s="33">
        <f t="shared" si="1"/>
        <v>0.79323588579248405</v>
      </c>
      <c r="E30" s="37">
        <f>SUM(一般接種!E29+一般接種!H29+一般接種!K29+医療従事者等!D27)</f>
        <v>5882051</v>
      </c>
      <c r="F30" s="34">
        <f t="shared" si="2"/>
        <v>0.77817238763497176</v>
      </c>
      <c r="G30" s="32">
        <f t="shared" si="5"/>
        <v>4020526</v>
      </c>
      <c r="H30" s="34">
        <f t="shared" si="3"/>
        <v>0.5318998963063194</v>
      </c>
      <c r="I30" s="38">
        <v>42904</v>
      </c>
      <c r="J30" s="38">
        <v>370349</v>
      </c>
      <c r="K30" s="38">
        <v>1346046</v>
      </c>
      <c r="L30" s="38">
        <v>1354552</v>
      </c>
      <c r="M30" s="38">
        <v>749183</v>
      </c>
      <c r="N30" s="38">
        <v>157492</v>
      </c>
      <c r="P30" s="1">
        <v>7558802</v>
      </c>
    </row>
    <row r="31" spans="1:16" x14ac:dyDescent="0.45">
      <c r="A31" s="36" t="s">
        <v>37</v>
      </c>
      <c r="B31" s="32">
        <f t="shared" si="4"/>
        <v>3931435</v>
      </c>
      <c r="C31" s="37">
        <f>SUM(一般接種!D30+一般接種!G30+一般接種!J30+医療従事者等!C28)</f>
        <v>1475255</v>
      </c>
      <c r="D31" s="33">
        <f t="shared" si="1"/>
        <v>0.81933257319818253</v>
      </c>
      <c r="E31" s="37">
        <f>SUM(一般接種!E30+一般接種!H30+一般接種!K30+医療従事者等!D28)</f>
        <v>1456754</v>
      </c>
      <c r="F31" s="34">
        <f t="shared" si="2"/>
        <v>0.80905741945409115</v>
      </c>
      <c r="G31" s="32">
        <f t="shared" si="5"/>
        <v>999426</v>
      </c>
      <c r="H31" s="34">
        <f t="shared" si="3"/>
        <v>0.55506490491553451</v>
      </c>
      <c r="I31" s="38">
        <v>16776</v>
      </c>
      <c r="J31" s="38">
        <v>67139</v>
      </c>
      <c r="K31" s="38">
        <v>346198</v>
      </c>
      <c r="L31" s="38">
        <v>352675</v>
      </c>
      <c r="M31" s="38">
        <v>191283</v>
      </c>
      <c r="N31" s="38">
        <v>25355</v>
      </c>
      <c r="P31" s="1">
        <v>1800557</v>
      </c>
    </row>
    <row r="32" spans="1:16" x14ac:dyDescent="0.45">
      <c r="A32" s="36" t="s">
        <v>38</v>
      </c>
      <c r="B32" s="32">
        <f t="shared" si="4"/>
        <v>3074331</v>
      </c>
      <c r="C32" s="37">
        <f>SUM(一般接種!D31+一般接種!G31+一般接種!J31+医療従事者等!C29)</f>
        <v>1154837</v>
      </c>
      <c r="D32" s="33">
        <f t="shared" si="1"/>
        <v>0.81392867286937309</v>
      </c>
      <c r="E32" s="37">
        <f>SUM(一般接種!E31+一般接種!H31+一般接種!K31+医療従事者等!D29)</f>
        <v>1140637</v>
      </c>
      <c r="F32" s="34">
        <f t="shared" si="2"/>
        <v>0.80392051833782874</v>
      </c>
      <c r="G32" s="32">
        <f t="shared" si="5"/>
        <v>778857</v>
      </c>
      <c r="H32" s="34">
        <f t="shared" si="3"/>
        <v>0.54893811366021472</v>
      </c>
      <c r="I32" s="38">
        <v>8717</v>
      </c>
      <c r="J32" s="38">
        <v>52657</v>
      </c>
      <c r="K32" s="38">
        <v>238244</v>
      </c>
      <c r="L32" s="38">
        <v>285057</v>
      </c>
      <c r="M32" s="38">
        <v>158456</v>
      </c>
      <c r="N32" s="38">
        <v>35726</v>
      </c>
      <c r="P32" s="1">
        <v>1418843</v>
      </c>
    </row>
    <row r="33" spans="1:16" x14ac:dyDescent="0.45">
      <c r="A33" s="36" t="s">
        <v>39</v>
      </c>
      <c r="B33" s="32">
        <f t="shared" si="4"/>
        <v>5338220</v>
      </c>
      <c r="C33" s="37">
        <f>SUM(一般接種!D32+一般接種!G32+一般接種!J32+医療従事者等!C30)</f>
        <v>2024091</v>
      </c>
      <c r="D33" s="33">
        <f t="shared" si="1"/>
        <v>0.79986461398388176</v>
      </c>
      <c r="E33" s="37">
        <f>SUM(一般接種!E32+一般接種!H32+一般接種!K32+医療従事者等!D30)</f>
        <v>1989292</v>
      </c>
      <c r="F33" s="34">
        <f t="shared" si="2"/>
        <v>0.78611301452416127</v>
      </c>
      <c r="G33" s="32">
        <f t="shared" si="5"/>
        <v>1324837</v>
      </c>
      <c r="H33" s="34">
        <f t="shared" si="3"/>
        <v>0.52353883081173913</v>
      </c>
      <c r="I33" s="38">
        <v>25769</v>
      </c>
      <c r="J33" s="38">
        <v>93729</v>
      </c>
      <c r="K33" s="38">
        <v>446906</v>
      </c>
      <c r="L33" s="38">
        <v>469652</v>
      </c>
      <c r="M33" s="38">
        <v>246820</v>
      </c>
      <c r="N33" s="38">
        <v>41961</v>
      </c>
      <c r="P33" s="1">
        <v>2530542</v>
      </c>
    </row>
    <row r="34" spans="1:16" x14ac:dyDescent="0.45">
      <c r="A34" s="36" t="s">
        <v>40</v>
      </c>
      <c r="B34" s="32">
        <f t="shared" si="4"/>
        <v>18032641</v>
      </c>
      <c r="C34" s="37">
        <f>SUM(一般接種!D33+一般接種!G33+一般接種!J33+医療従事者等!C31)</f>
        <v>6888239</v>
      </c>
      <c r="D34" s="33">
        <f t="shared" si="1"/>
        <v>0.77925566244558098</v>
      </c>
      <c r="E34" s="37">
        <f>SUM(一般接種!E33+一般接種!H33+一般接種!K33+医療従事者等!D31)</f>
        <v>6792557</v>
      </c>
      <c r="F34" s="34">
        <f t="shared" si="2"/>
        <v>0.76843130802145054</v>
      </c>
      <c r="G34" s="32">
        <f t="shared" si="5"/>
        <v>4351845</v>
      </c>
      <c r="H34" s="34">
        <f t="shared" si="3"/>
        <v>0.49231739176522321</v>
      </c>
      <c r="I34" s="38">
        <v>63622</v>
      </c>
      <c r="J34" s="38">
        <v>365024</v>
      </c>
      <c r="K34" s="38">
        <v>1505134</v>
      </c>
      <c r="L34" s="38">
        <v>1535052</v>
      </c>
      <c r="M34" s="38">
        <v>748621</v>
      </c>
      <c r="N34" s="38">
        <v>134392</v>
      </c>
      <c r="P34" s="1">
        <v>8839511</v>
      </c>
    </row>
    <row r="35" spans="1:16" x14ac:dyDescent="0.45">
      <c r="A35" s="36" t="s">
        <v>41</v>
      </c>
      <c r="B35" s="32">
        <f t="shared" si="4"/>
        <v>11741204</v>
      </c>
      <c r="C35" s="37">
        <f>SUM(一般接種!D34+一般接種!G34+一般接種!J34+医療従事者等!C32)</f>
        <v>4424594</v>
      </c>
      <c r="D35" s="33">
        <f t="shared" si="1"/>
        <v>0.80103084478037523</v>
      </c>
      <c r="E35" s="37">
        <f>SUM(一般接種!E34+一般接種!H34+一般接種!K34+医療従事者等!D32)</f>
        <v>4367407</v>
      </c>
      <c r="F35" s="34">
        <f t="shared" si="2"/>
        <v>0.79067767996560234</v>
      </c>
      <c r="G35" s="32">
        <f t="shared" si="5"/>
        <v>2949203</v>
      </c>
      <c r="H35" s="34">
        <f t="shared" si="3"/>
        <v>0.53392527552105729</v>
      </c>
      <c r="I35" s="38">
        <v>43972</v>
      </c>
      <c r="J35" s="38">
        <v>239791</v>
      </c>
      <c r="K35" s="38">
        <v>1003102</v>
      </c>
      <c r="L35" s="38">
        <v>1029014</v>
      </c>
      <c r="M35" s="38">
        <v>533580</v>
      </c>
      <c r="N35" s="38">
        <v>99744</v>
      </c>
      <c r="P35" s="1">
        <v>5523625</v>
      </c>
    </row>
    <row r="36" spans="1:16" x14ac:dyDescent="0.45">
      <c r="A36" s="36" t="s">
        <v>42</v>
      </c>
      <c r="B36" s="32">
        <f t="shared" si="4"/>
        <v>2937948</v>
      </c>
      <c r="C36" s="37">
        <f>SUM(一般接種!D35+一般接種!G35+一般接種!J35+医療従事者等!C33)</f>
        <v>1092004</v>
      </c>
      <c r="D36" s="33">
        <f t="shared" si="1"/>
        <v>0.8120564659759254</v>
      </c>
      <c r="E36" s="37">
        <f>SUM(一般接種!E35+一般接種!H35+一般接種!K35+医療従事者等!D33)</f>
        <v>1079657</v>
      </c>
      <c r="F36" s="34">
        <f t="shared" si="2"/>
        <v>0.80287475859627777</v>
      </c>
      <c r="G36" s="32">
        <f t="shared" si="5"/>
        <v>766287</v>
      </c>
      <c r="H36" s="34">
        <f t="shared" si="3"/>
        <v>0.56984069027521322</v>
      </c>
      <c r="I36" s="38">
        <v>7445</v>
      </c>
      <c r="J36" s="38">
        <v>53471</v>
      </c>
      <c r="K36" s="38">
        <v>306130</v>
      </c>
      <c r="L36" s="38">
        <v>251912</v>
      </c>
      <c r="M36" s="38">
        <v>129011</v>
      </c>
      <c r="N36" s="38">
        <v>18318</v>
      </c>
      <c r="P36" s="1">
        <v>1344739</v>
      </c>
    </row>
    <row r="37" spans="1:16" x14ac:dyDescent="0.45">
      <c r="A37" s="36" t="s">
        <v>43</v>
      </c>
      <c r="B37" s="32">
        <f t="shared" si="4"/>
        <v>2039377</v>
      </c>
      <c r="C37" s="37">
        <f>SUM(一般接種!D36+一般接種!G36+一般接種!J36+医療従事者等!C34)</f>
        <v>748791</v>
      </c>
      <c r="D37" s="33">
        <f t="shared" si="1"/>
        <v>0.79284797634980597</v>
      </c>
      <c r="E37" s="37">
        <f>SUM(一般接種!E36+一般接種!H36+一般接種!K36+医療従事者等!D34)</f>
        <v>738867</v>
      </c>
      <c r="F37" s="34">
        <f t="shared" si="2"/>
        <v>0.78234007318684673</v>
      </c>
      <c r="G37" s="32">
        <f t="shared" si="5"/>
        <v>551719</v>
      </c>
      <c r="H37" s="34">
        <f t="shared" si="3"/>
        <v>0.5841807562640825</v>
      </c>
      <c r="I37" s="38">
        <v>7665</v>
      </c>
      <c r="J37" s="38">
        <v>43935</v>
      </c>
      <c r="K37" s="38">
        <v>210938</v>
      </c>
      <c r="L37" s="38">
        <v>195756</v>
      </c>
      <c r="M37" s="38">
        <v>82286</v>
      </c>
      <c r="N37" s="38">
        <v>11139</v>
      </c>
      <c r="P37" s="1">
        <v>944432</v>
      </c>
    </row>
    <row r="38" spans="1:16" x14ac:dyDescent="0.45">
      <c r="A38" s="36" t="s">
        <v>44</v>
      </c>
      <c r="B38" s="32">
        <f t="shared" si="4"/>
        <v>1195219</v>
      </c>
      <c r="C38" s="37">
        <f>SUM(一般接種!D37+一般接種!G37+一般接種!J37+医療従事者等!C35)</f>
        <v>442356</v>
      </c>
      <c r="D38" s="33">
        <f t="shared" si="1"/>
        <v>0.79447832927433781</v>
      </c>
      <c r="E38" s="37">
        <f>SUM(一般接種!E37+一般接種!H37+一般接種!K37+医療従事者等!D35)</f>
        <v>435841</v>
      </c>
      <c r="F38" s="34">
        <f t="shared" si="2"/>
        <v>0.78277728686681469</v>
      </c>
      <c r="G38" s="32">
        <f t="shared" si="5"/>
        <v>317022</v>
      </c>
      <c r="H38" s="34">
        <f t="shared" si="3"/>
        <v>0.56937649518308586</v>
      </c>
      <c r="I38" s="38">
        <v>4891</v>
      </c>
      <c r="J38" s="38">
        <v>23038</v>
      </c>
      <c r="K38" s="38">
        <v>107812</v>
      </c>
      <c r="L38" s="38">
        <v>110272</v>
      </c>
      <c r="M38" s="38">
        <v>59054</v>
      </c>
      <c r="N38" s="38">
        <v>11955</v>
      </c>
      <c r="P38" s="1">
        <v>556788</v>
      </c>
    </row>
    <row r="39" spans="1:16" x14ac:dyDescent="0.45">
      <c r="A39" s="36" t="s">
        <v>45</v>
      </c>
      <c r="B39" s="32">
        <f t="shared" si="4"/>
        <v>1500104</v>
      </c>
      <c r="C39" s="37">
        <f>SUM(一般接種!D38+一般接種!G38+一般接種!J38+医療従事者等!C36)</f>
        <v>561356</v>
      </c>
      <c r="D39" s="33">
        <f t="shared" si="1"/>
        <v>0.83433930575269577</v>
      </c>
      <c r="E39" s="37">
        <f>SUM(一般接種!E38+一般接種!H38+一般接種!K38+医療従事者等!D36)</f>
        <v>550273</v>
      </c>
      <c r="F39" s="34">
        <f t="shared" si="2"/>
        <v>0.81786672413664974</v>
      </c>
      <c r="G39" s="32">
        <f t="shared" si="5"/>
        <v>388475</v>
      </c>
      <c r="H39" s="34">
        <f t="shared" si="3"/>
        <v>0.57738754338116716</v>
      </c>
      <c r="I39" s="38">
        <v>4862</v>
      </c>
      <c r="J39" s="38">
        <v>30233</v>
      </c>
      <c r="K39" s="38">
        <v>111058</v>
      </c>
      <c r="L39" s="38">
        <v>142188</v>
      </c>
      <c r="M39" s="38">
        <v>81429</v>
      </c>
      <c r="N39" s="38">
        <v>18705</v>
      </c>
      <c r="P39" s="1">
        <v>672815</v>
      </c>
    </row>
    <row r="40" spans="1:16" x14ac:dyDescent="0.45">
      <c r="A40" s="36" t="s">
        <v>46</v>
      </c>
      <c r="B40" s="32">
        <f t="shared" si="4"/>
        <v>4022495</v>
      </c>
      <c r="C40" s="37">
        <f>SUM(一般接種!D39+一般接種!G39+一般接種!J39+医療従事者等!C37)</f>
        <v>1510370</v>
      </c>
      <c r="D40" s="33">
        <f t="shared" si="1"/>
        <v>0.79753784868552025</v>
      </c>
      <c r="E40" s="37">
        <f>SUM(一般接種!E39+一般接種!H39+一般接種!K39+医療従事者等!D37)</f>
        <v>1478382</v>
      </c>
      <c r="F40" s="34">
        <f t="shared" si="2"/>
        <v>0.78064686124287208</v>
      </c>
      <c r="G40" s="32">
        <f t="shared" si="5"/>
        <v>1033743</v>
      </c>
      <c r="H40" s="34">
        <f t="shared" si="3"/>
        <v>0.54585907315009941</v>
      </c>
      <c r="I40" s="38">
        <v>21858</v>
      </c>
      <c r="J40" s="38">
        <v>137529</v>
      </c>
      <c r="K40" s="38">
        <v>361582</v>
      </c>
      <c r="L40" s="38">
        <v>317086</v>
      </c>
      <c r="M40" s="38">
        <v>162563</v>
      </c>
      <c r="N40" s="38">
        <v>33125</v>
      </c>
      <c r="P40" s="1">
        <v>1893791</v>
      </c>
    </row>
    <row r="41" spans="1:16" x14ac:dyDescent="0.45">
      <c r="A41" s="36" t="s">
        <v>47</v>
      </c>
      <c r="B41" s="32">
        <f t="shared" si="4"/>
        <v>6003179</v>
      </c>
      <c r="C41" s="37">
        <f>SUM(一般接種!D40+一般接種!G40+一般接種!J40+医療従事者等!C38)</f>
        <v>2237853</v>
      </c>
      <c r="D41" s="33">
        <f t="shared" si="1"/>
        <v>0.79570002200941325</v>
      </c>
      <c r="E41" s="37">
        <f>SUM(一般接種!E40+一般接種!H40+一般接種!K40+医療従事者等!D38)</f>
        <v>2206379</v>
      </c>
      <c r="F41" s="34">
        <f t="shared" si="2"/>
        <v>0.78450899985884104</v>
      </c>
      <c r="G41" s="32">
        <f t="shared" si="5"/>
        <v>1558947</v>
      </c>
      <c r="H41" s="34">
        <f t="shared" si="3"/>
        <v>0.5543054714547867</v>
      </c>
      <c r="I41" s="38">
        <v>22359</v>
      </c>
      <c r="J41" s="38">
        <v>120839</v>
      </c>
      <c r="K41" s="38">
        <v>543395</v>
      </c>
      <c r="L41" s="38">
        <v>529708</v>
      </c>
      <c r="M41" s="38">
        <v>289268</v>
      </c>
      <c r="N41" s="38">
        <v>53378</v>
      </c>
      <c r="P41" s="1">
        <v>2812433</v>
      </c>
    </row>
    <row r="42" spans="1:16" x14ac:dyDescent="0.45">
      <c r="A42" s="36" t="s">
        <v>48</v>
      </c>
      <c r="B42" s="32">
        <f t="shared" si="4"/>
        <v>3050750</v>
      </c>
      <c r="C42" s="37">
        <f>SUM(一般接種!D41+一般接種!G41+一般接種!J41+医療従事者等!C39)</f>
        <v>1118487</v>
      </c>
      <c r="D42" s="33">
        <f t="shared" si="1"/>
        <v>0.82477601374519771</v>
      </c>
      <c r="E42" s="37">
        <f>SUM(一般接種!E41+一般接種!H41+一般接種!K41+医療従事者等!D39)</f>
        <v>1093806</v>
      </c>
      <c r="F42" s="34">
        <f t="shared" si="2"/>
        <v>0.8065761627006659</v>
      </c>
      <c r="G42" s="32">
        <f t="shared" si="5"/>
        <v>838457</v>
      </c>
      <c r="H42" s="34">
        <f t="shared" si="3"/>
        <v>0.61828096540841082</v>
      </c>
      <c r="I42" s="38">
        <v>44682</v>
      </c>
      <c r="J42" s="38">
        <v>46438</v>
      </c>
      <c r="K42" s="38">
        <v>286554</v>
      </c>
      <c r="L42" s="38">
        <v>309326</v>
      </c>
      <c r="M42" s="38">
        <v>132396</v>
      </c>
      <c r="N42" s="38">
        <v>19061</v>
      </c>
      <c r="P42" s="1">
        <v>1356110</v>
      </c>
    </row>
    <row r="43" spans="1:16" x14ac:dyDescent="0.45">
      <c r="A43" s="36" t="s">
        <v>49</v>
      </c>
      <c r="B43" s="32">
        <f t="shared" si="4"/>
        <v>1619631</v>
      </c>
      <c r="C43" s="37">
        <f>SUM(一般接種!D42+一般接種!G42+一般接種!J42+医療従事者等!C40)</f>
        <v>598361</v>
      </c>
      <c r="D43" s="33">
        <f t="shared" si="1"/>
        <v>0.8141530908947423</v>
      </c>
      <c r="E43" s="37">
        <f>SUM(一般接種!E42+一般接種!H42+一般接種!K42+医療従事者等!D40)</f>
        <v>590037</v>
      </c>
      <c r="F43" s="34">
        <f t="shared" si="2"/>
        <v>0.80282713494405733</v>
      </c>
      <c r="G43" s="32">
        <f t="shared" si="5"/>
        <v>431233</v>
      </c>
      <c r="H43" s="34">
        <f t="shared" si="3"/>
        <v>0.58675227804922514</v>
      </c>
      <c r="I43" s="38">
        <v>7884</v>
      </c>
      <c r="J43" s="38">
        <v>39418</v>
      </c>
      <c r="K43" s="38">
        <v>150147</v>
      </c>
      <c r="L43" s="38">
        <v>158989</v>
      </c>
      <c r="M43" s="38">
        <v>65974</v>
      </c>
      <c r="N43" s="38">
        <v>8821</v>
      </c>
      <c r="P43" s="1">
        <v>734949</v>
      </c>
    </row>
    <row r="44" spans="1:16" x14ac:dyDescent="0.45">
      <c r="A44" s="36" t="s">
        <v>50</v>
      </c>
      <c r="B44" s="32">
        <f t="shared" si="4"/>
        <v>2087778</v>
      </c>
      <c r="C44" s="37">
        <f>SUM(一般接種!D43+一般接種!G43+一般接種!J43+医療従事者等!C41)</f>
        <v>777594</v>
      </c>
      <c r="D44" s="33">
        <f t="shared" si="1"/>
        <v>0.79843638335099432</v>
      </c>
      <c r="E44" s="37">
        <f>SUM(一般接種!E43+一般接種!H43+一般接種!K43+医療従事者等!D41)</f>
        <v>767589</v>
      </c>
      <c r="F44" s="34">
        <f t="shared" si="2"/>
        <v>0.78816321249907584</v>
      </c>
      <c r="G44" s="32">
        <f t="shared" si="5"/>
        <v>542595</v>
      </c>
      <c r="H44" s="34">
        <f t="shared" si="3"/>
        <v>0.5571385445673871</v>
      </c>
      <c r="I44" s="38">
        <v>9367</v>
      </c>
      <c r="J44" s="38">
        <v>47918</v>
      </c>
      <c r="K44" s="38">
        <v>170156</v>
      </c>
      <c r="L44" s="38">
        <v>186560</v>
      </c>
      <c r="M44" s="38">
        <v>111733</v>
      </c>
      <c r="N44" s="38">
        <v>16861</v>
      </c>
      <c r="P44" s="1">
        <v>973896</v>
      </c>
    </row>
    <row r="45" spans="1:16" x14ac:dyDescent="0.45">
      <c r="A45" s="36" t="s">
        <v>51</v>
      </c>
      <c r="B45" s="32">
        <f t="shared" si="4"/>
        <v>2988550</v>
      </c>
      <c r="C45" s="37">
        <f>SUM(一般接種!D44+一般接種!G44+一般接種!J44+医療従事者等!C42)</f>
        <v>1110578</v>
      </c>
      <c r="D45" s="33">
        <f t="shared" si="1"/>
        <v>0.8188780720517852</v>
      </c>
      <c r="E45" s="37">
        <f>SUM(一般接種!E44+一般接種!H44+一般接種!K44+医療従事者等!D42)</f>
        <v>1097033</v>
      </c>
      <c r="F45" s="34">
        <f t="shared" si="2"/>
        <v>0.80889074699587604</v>
      </c>
      <c r="G45" s="32">
        <f t="shared" si="5"/>
        <v>780939</v>
      </c>
      <c r="H45" s="34">
        <f t="shared" si="3"/>
        <v>0.5758207192201259</v>
      </c>
      <c r="I45" s="38">
        <v>12461</v>
      </c>
      <c r="J45" s="38">
        <v>57258</v>
      </c>
      <c r="K45" s="38">
        <v>277492</v>
      </c>
      <c r="L45" s="38">
        <v>269906</v>
      </c>
      <c r="M45" s="38">
        <v>140342</v>
      </c>
      <c r="N45" s="38">
        <v>23480</v>
      </c>
      <c r="P45" s="1">
        <v>1356219</v>
      </c>
    </row>
    <row r="46" spans="1:16" x14ac:dyDescent="0.45">
      <c r="A46" s="36" t="s">
        <v>52</v>
      </c>
      <c r="B46" s="32">
        <f t="shared" si="4"/>
        <v>1514209</v>
      </c>
      <c r="C46" s="37">
        <f>SUM(一般接種!D45+一般接種!G45+一般接種!J45+医療従事者等!C43)</f>
        <v>564197</v>
      </c>
      <c r="D46" s="33">
        <f t="shared" si="1"/>
        <v>0.80465424071583513</v>
      </c>
      <c r="E46" s="37">
        <f>SUM(一般接種!E45+一般接種!H45+一般接種!K45+医療従事者等!D43)</f>
        <v>555809</v>
      </c>
      <c r="F46" s="34">
        <f t="shared" si="2"/>
        <v>0.79269132745836579</v>
      </c>
      <c r="G46" s="32">
        <f t="shared" si="5"/>
        <v>394203</v>
      </c>
      <c r="H46" s="34">
        <f t="shared" si="3"/>
        <v>0.56220985870698426</v>
      </c>
      <c r="I46" s="38">
        <v>10591</v>
      </c>
      <c r="J46" s="38">
        <v>33413</v>
      </c>
      <c r="K46" s="38">
        <v>140599</v>
      </c>
      <c r="L46" s="38">
        <v>124832</v>
      </c>
      <c r="M46" s="38">
        <v>73117</v>
      </c>
      <c r="N46" s="38">
        <v>11651</v>
      </c>
      <c r="P46" s="1">
        <v>701167</v>
      </c>
    </row>
    <row r="47" spans="1:16" x14ac:dyDescent="0.45">
      <c r="A47" s="36" t="s">
        <v>53</v>
      </c>
      <c r="B47" s="32">
        <f t="shared" si="4"/>
        <v>10927727</v>
      </c>
      <c r="C47" s="37">
        <f>SUM(一般接種!D46+一般接種!G46+一般接種!J46+医療従事者等!C44)</f>
        <v>4124393</v>
      </c>
      <c r="D47" s="33">
        <f t="shared" si="1"/>
        <v>0.80488996266712465</v>
      </c>
      <c r="E47" s="37">
        <f>SUM(一般接種!E46+一般接種!H46+一般接種!K46+医療従事者等!D44)</f>
        <v>4035679</v>
      </c>
      <c r="F47" s="34">
        <f t="shared" si="2"/>
        <v>0.78757711004904207</v>
      </c>
      <c r="G47" s="32">
        <f t="shared" si="5"/>
        <v>2767655</v>
      </c>
      <c r="H47" s="34">
        <f t="shared" si="3"/>
        <v>0.54011771662532659</v>
      </c>
      <c r="I47" s="38">
        <v>42891</v>
      </c>
      <c r="J47" s="38">
        <v>227158</v>
      </c>
      <c r="K47" s="38">
        <v>924075</v>
      </c>
      <c r="L47" s="38">
        <v>1015825</v>
      </c>
      <c r="M47" s="38">
        <v>482499</v>
      </c>
      <c r="N47" s="38">
        <v>75207</v>
      </c>
      <c r="P47" s="1">
        <v>5124170</v>
      </c>
    </row>
    <row r="48" spans="1:16" x14ac:dyDescent="0.45">
      <c r="A48" s="36" t="s">
        <v>54</v>
      </c>
      <c r="B48" s="32">
        <f t="shared" si="4"/>
        <v>1754171</v>
      </c>
      <c r="C48" s="37">
        <f>SUM(一般接種!D47+一般接種!G47+一般接種!J47+医療従事者等!C45)</f>
        <v>656033</v>
      </c>
      <c r="D48" s="33">
        <f t="shared" si="1"/>
        <v>0.80177873486657658</v>
      </c>
      <c r="E48" s="37">
        <f>SUM(一般接種!E47+一般接種!H47+一般接種!K47+医療従事者等!D45)</f>
        <v>646746</v>
      </c>
      <c r="F48" s="34">
        <f t="shared" si="2"/>
        <v>0.79042851451073182</v>
      </c>
      <c r="G48" s="32">
        <f t="shared" si="5"/>
        <v>451392</v>
      </c>
      <c r="H48" s="34">
        <f t="shared" si="3"/>
        <v>0.55167423999843568</v>
      </c>
      <c r="I48" s="38">
        <v>8389</v>
      </c>
      <c r="J48" s="38">
        <v>56399</v>
      </c>
      <c r="K48" s="38">
        <v>165000</v>
      </c>
      <c r="L48" s="38">
        <v>145751</v>
      </c>
      <c r="M48" s="38">
        <v>62577</v>
      </c>
      <c r="N48" s="38">
        <v>13276</v>
      </c>
      <c r="P48" s="1">
        <v>818222</v>
      </c>
    </row>
    <row r="49" spans="1:16" x14ac:dyDescent="0.45">
      <c r="A49" s="36" t="s">
        <v>55</v>
      </c>
      <c r="B49" s="32">
        <f t="shared" si="4"/>
        <v>2976840</v>
      </c>
      <c r="C49" s="37">
        <f>SUM(一般接種!D48+一般接種!G48+一般接種!J48+医療従事者等!C46)</f>
        <v>1095547</v>
      </c>
      <c r="D49" s="33">
        <f t="shared" si="1"/>
        <v>0.82005826617702315</v>
      </c>
      <c r="E49" s="37">
        <f>SUM(一般接種!E48+一般接種!H48+一般接種!K48+医療従事者等!D46)</f>
        <v>1077033</v>
      </c>
      <c r="F49" s="34">
        <f t="shared" si="2"/>
        <v>0.80619983861526512</v>
      </c>
      <c r="G49" s="32">
        <f t="shared" si="5"/>
        <v>804260</v>
      </c>
      <c r="H49" s="34">
        <f t="shared" si="3"/>
        <v>0.6020189559695136</v>
      </c>
      <c r="I49" s="38">
        <v>14753</v>
      </c>
      <c r="J49" s="38">
        <v>65581</v>
      </c>
      <c r="K49" s="38">
        <v>275167</v>
      </c>
      <c r="L49" s="38">
        <v>300373</v>
      </c>
      <c r="M49" s="38">
        <v>130506</v>
      </c>
      <c r="N49" s="38">
        <v>17880</v>
      </c>
      <c r="P49" s="1">
        <v>1335938</v>
      </c>
    </row>
    <row r="50" spans="1:16" x14ac:dyDescent="0.45">
      <c r="A50" s="36" t="s">
        <v>56</v>
      </c>
      <c r="B50" s="32">
        <f t="shared" si="4"/>
        <v>3957095</v>
      </c>
      <c r="C50" s="37">
        <f>SUM(一般接種!D49+一般接種!G49+一般接種!J49+医療従事者等!C47)</f>
        <v>1454612</v>
      </c>
      <c r="D50" s="33">
        <f t="shared" si="1"/>
        <v>0.82712087999567852</v>
      </c>
      <c r="E50" s="37">
        <f>SUM(一般接種!E49+一般接種!H49+一般接種!K49+医療従事者等!D47)</f>
        <v>1436102</v>
      </c>
      <c r="F50" s="34">
        <f t="shared" si="2"/>
        <v>0.816595731372733</v>
      </c>
      <c r="G50" s="32">
        <f t="shared" si="5"/>
        <v>1066381</v>
      </c>
      <c r="H50" s="34">
        <f t="shared" si="3"/>
        <v>0.60636512769774453</v>
      </c>
      <c r="I50" s="38">
        <v>20973</v>
      </c>
      <c r="J50" s="38">
        <v>77582</v>
      </c>
      <c r="K50" s="38">
        <v>343613</v>
      </c>
      <c r="L50" s="38">
        <v>428186</v>
      </c>
      <c r="M50" s="38">
        <v>174206</v>
      </c>
      <c r="N50" s="38">
        <v>21821</v>
      </c>
      <c r="P50" s="1">
        <v>1758645</v>
      </c>
    </row>
    <row r="51" spans="1:16" x14ac:dyDescent="0.45">
      <c r="A51" s="36" t="s">
        <v>57</v>
      </c>
      <c r="B51" s="32">
        <f t="shared" si="4"/>
        <v>2470971</v>
      </c>
      <c r="C51" s="37">
        <f>SUM(一般接種!D50+一般接種!G50+一般接種!J50+医療従事者等!C48)</f>
        <v>923017</v>
      </c>
      <c r="D51" s="33">
        <f t="shared" si="1"/>
        <v>0.80842940736997271</v>
      </c>
      <c r="E51" s="37">
        <f>SUM(一般接種!E50+一般接種!H50+一般接種!K50+医療従事者等!D48)</f>
        <v>906195</v>
      </c>
      <c r="F51" s="34">
        <f t="shared" si="2"/>
        <v>0.79369576812954956</v>
      </c>
      <c r="G51" s="32">
        <f t="shared" si="5"/>
        <v>641759</v>
      </c>
      <c r="H51" s="34">
        <f t="shared" si="3"/>
        <v>0.56208807426552954</v>
      </c>
      <c r="I51" s="38">
        <v>19308</v>
      </c>
      <c r="J51" s="38">
        <v>50702</v>
      </c>
      <c r="K51" s="38">
        <v>216184</v>
      </c>
      <c r="L51" s="38">
        <v>218278</v>
      </c>
      <c r="M51" s="38">
        <v>115829</v>
      </c>
      <c r="N51" s="38">
        <v>21458</v>
      </c>
      <c r="P51" s="1">
        <v>1141741</v>
      </c>
    </row>
    <row r="52" spans="1:16" x14ac:dyDescent="0.45">
      <c r="A52" s="36" t="s">
        <v>58</v>
      </c>
      <c r="B52" s="32">
        <f t="shared" si="4"/>
        <v>2326824</v>
      </c>
      <c r="C52" s="37">
        <f>SUM(一般接種!D51+一般接種!G51+一般接種!J51+医療従事者等!C49)</f>
        <v>867691</v>
      </c>
      <c r="D52" s="33">
        <f t="shared" si="1"/>
        <v>0.79806684994403265</v>
      </c>
      <c r="E52" s="37">
        <f>SUM(一般接種!E51+一般接種!H51+一般接種!K51+医療従事者等!D49)</f>
        <v>854030</v>
      </c>
      <c r="F52" s="34">
        <f t="shared" si="2"/>
        <v>0.78550201841174128</v>
      </c>
      <c r="G52" s="32">
        <f t="shared" si="5"/>
        <v>605103</v>
      </c>
      <c r="H52" s="34">
        <f t="shared" si="3"/>
        <v>0.55654909996955593</v>
      </c>
      <c r="I52" s="38">
        <v>10935</v>
      </c>
      <c r="J52" s="38">
        <v>46144</v>
      </c>
      <c r="K52" s="38">
        <v>186404</v>
      </c>
      <c r="L52" s="38">
        <v>214142</v>
      </c>
      <c r="M52" s="38">
        <v>121392</v>
      </c>
      <c r="N52" s="38">
        <v>26086</v>
      </c>
      <c r="P52" s="1">
        <v>1087241</v>
      </c>
    </row>
    <row r="53" spans="1:16" x14ac:dyDescent="0.45">
      <c r="A53" s="36" t="s">
        <v>59</v>
      </c>
      <c r="B53" s="32">
        <f t="shared" si="4"/>
        <v>3531082</v>
      </c>
      <c r="C53" s="37">
        <f>SUM(一般接種!D52+一般接種!G52+一般接種!J52+医療従事者等!C50)</f>
        <v>1315564</v>
      </c>
      <c r="D53" s="33">
        <f t="shared" si="1"/>
        <v>0.81332313663473088</v>
      </c>
      <c r="E53" s="37">
        <f>SUM(一般接種!E52+一般接種!H52+一般接種!K52+医療従事者等!D50)</f>
        <v>1289398</v>
      </c>
      <c r="F53" s="34">
        <f t="shared" si="2"/>
        <v>0.79714649057784248</v>
      </c>
      <c r="G53" s="32">
        <f t="shared" si="5"/>
        <v>926120</v>
      </c>
      <c r="H53" s="34">
        <f t="shared" si="3"/>
        <v>0.57255657900349732</v>
      </c>
      <c r="I53" s="38">
        <v>17071</v>
      </c>
      <c r="J53" s="38">
        <v>70514</v>
      </c>
      <c r="K53" s="38">
        <v>341645</v>
      </c>
      <c r="L53" s="38">
        <v>301147</v>
      </c>
      <c r="M53" s="38">
        <v>168614</v>
      </c>
      <c r="N53" s="38">
        <v>27129</v>
      </c>
      <c r="P53" s="1">
        <v>1617517</v>
      </c>
    </row>
    <row r="54" spans="1:16" x14ac:dyDescent="0.45">
      <c r="A54" s="36" t="s">
        <v>60</v>
      </c>
      <c r="B54" s="32">
        <f t="shared" si="4"/>
        <v>2704664</v>
      </c>
      <c r="C54" s="37">
        <f>SUM(一般接種!D53+一般接種!G53+一般接種!J53+医療従事者等!C51)</f>
        <v>1056240</v>
      </c>
      <c r="D54" s="40">
        <f t="shared" si="1"/>
        <v>0.71121621312245897</v>
      </c>
      <c r="E54" s="37">
        <f>SUM(一般接種!E53+一般接種!H53+一般接種!K53+医療従事者等!D51)</f>
        <v>1033854</v>
      </c>
      <c r="F54" s="34">
        <f t="shared" si="2"/>
        <v>0.69614266341125752</v>
      </c>
      <c r="G54" s="32">
        <f t="shared" si="5"/>
        <v>614570</v>
      </c>
      <c r="H54" s="34">
        <f t="shared" si="3"/>
        <v>0.41381896926708855</v>
      </c>
      <c r="I54" s="38">
        <v>17058</v>
      </c>
      <c r="J54" s="38">
        <v>57870</v>
      </c>
      <c r="K54" s="38">
        <v>209730</v>
      </c>
      <c r="L54" s="38">
        <v>189854</v>
      </c>
      <c r="M54" s="38">
        <v>115579</v>
      </c>
      <c r="N54" s="38">
        <v>24479</v>
      </c>
      <c r="P54" s="1">
        <v>1485118</v>
      </c>
    </row>
    <row r="55" spans="1:16" x14ac:dyDescent="0.45">
      <c r="A55" s="22"/>
      <c r="B55" s="23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</row>
    <row r="56" spans="1:16" x14ac:dyDescent="0.45">
      <c r="A56" s="87" t="s">
        <v>107</v>
      </c>
      <c r="B56" s="87"/>
      <c r="C56" s="87"/>
      <c r="D56" s="87"/>
      <c r="E56" s="87"/>
      <c r="F56" s="87"/>
      <c r="G56" s="87"/>
      <c r="H56" s="87"/>
      <c r="I56" s="87"/>
      <c r="J56" s="22"/>
      <c r="K56" s="22"/>
      <c r="L56" s="22"/>
      <c r="M56" s="22"/>
    </row>
    <row r="57" spans="1:16" x14ac:dyDescent="0.45">
      <c r="A57" s="22" t="s">
        <v>108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</row>
    <row r="58" spans="1:16" x14ac:dyDescent="0.45">
      <c r="A58" s="22" t="s">
        <v>109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</row>
    <row r="59" spans="1:16" x14ac:dyDescent="0.45">
      <c r="A59" s="24" t="s">
        <v>110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</row>
    <row r="60" spans="1:16" x14ac:dyDescent="0.45">
      <c r="A60" s="87" t="s">
        <v>111</v>
      </c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57"/>
      <c r="M60" s="57"/>
    </row>
    <row r="61" spans="1:16" x14ac:dyDescent="0.45">
      <c r="A61" s="24" t="s">
        <v>112</v>
      </c>
      <c r="B61" s="24"/>
      <c r="C61" s="24"/>
      <c r="D61" s="24"/>
      <c r="E61" s="24"/>
      <c r="F61" s="24"/>
      <c r="G61" s="24"/>
      <c r="H61" s="24"/>
      <c r="I61" s="22"/>
      <c r="J61" s="22"/>
      <c r="K61" s="22"/>
      <c r="L61" s="22"/>
      <c r="M61" s="22"/>
    </row>
  </sheetData>
  <mergeCells count="10">
    <mergeCell ref="A56:I56"/>
    <mergeCell ref="A60:K60"/>
    <mergeCell ref="A3:A6"/>
    <mergeCell ref="B4:B6"/>
    <mergeCell ref="C4:D5"/>
    <mergeCell ref="E4:F5"/>
    <mergeCell ref="G5:H5"/>
    <mergeCell ref="B3:N3"/>
    <mergeCell ref="G4:N4"/>
    <mergeCell ref="I6:N6"/>
  </mergeCells>
  <phoneticPr fontId="2"/>
  <pageMargins left="0.7" right="0.7" top="0.75" bottom="0.75" header="0.3" footer="0.3"/>
  <pageSetup paperSize="9" scale="4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1"/>
  <sheetViews>
    <sheetView workbookViewId="0">
      <selection activeCell="M4" sqref="M4:N4"/>
    </sheetView>
  </sheetViews>
  <sheetFormatPr defaultRowHeight="18" x14ac:dyDescent="0.45"/>
  <cols>
    <col min="1" max="1" width="13.59765625" customWidth="1"/>
    <col min="2" max="2" width="11.3984375" style="30" bestFit="1" customWidth="1"/>
    <col min="3" max="8" width="11.3984375" bestFit="1" customWidth="1"/>
    <col min="9" max="9" width="8.69921875" bestFit="1" customWidth="1"/>
    <col min="10" max="11" width="9" bestFit="1" customWidth="1"/>
    <col min="12" max="12" width="1.69921875" customWidth="1"/>
    <col min="13" max="13" width="12.59765625" customWidth="1"/>
    <col min="15" max="15" width="12.19921875" customWidth="1"/>
    <col min="16" max="16" width="9.19921875" bestFit="1" customWidth="1"/>
    <col min="17" max="17" width="12.5" bestFit="1" customWidth="1"/>
  </cols>
  <sheetData>
    <row r="1" spans="1:18" x14ac:dyDescent="0.45">
      <c r="A1" s="22" t="s">
        <v>113</v>
      </c>
      <c r="B1" s="23"/>
      <c r="C1" s="24"/>
      <c r="D1" s="24"/>
    </row>
    <row r="2" spans="1:18" x14ac:dyDescent="0.45">
      <c r="B2"/>
      <c r="Q2" s="103" t="str">
        <f>'進捗状況 (都道府県別)'!H3</f>
        <v>（5月16日公表時点）</v>
      </c>
      <c r="R2" s="103"/>
    </row>
    <row r="3" spans="1:18" ht="37.5" customHeight="1" x14ac:dyDescent="0.45">
      <c r="A3" s="104" t="s">
        <v>3</v>
      </c>
      <c r="B3" s="107" t="s">
        <v>114</v>
      </c>
      <c r="C3" s="107"/>
      <c r="D3" s="107"/>
      <c r="E3" s="107"/>
      <c r="F3" s="107"/>
      <c r="G3" s="107"/>
      <c r="H3" s="107"/>
      <c r="I3" s="107"/>
      <c r="J3" s="107"/>
      <c r="K3" s="107"/>
      <c r="M3" s="107" t="s">
        <v>115</v>
      </c>
      <c r="N3" s="107"/>
      <c r="O3" s="107"/>
      <c r="P3" s="107"/>
      <c r="Q3" s="107"/>
      <c r="R3" s="107"/>
    </row>
    <row r="4" spans="1:18" ht="18.75" customHeight="1" x14ac:dyDescent="0.45">
      <c r="A4" s="105"/>
      <c r="B4" s="108" t="s">
        <v>13</v>
      </c>
      <c r="C4" s="109" t="s">
        <v>116</v>
      </c>
      <c r="D4" s="109"/>
      <c r="E4" s="109"/>
      <c r="F4" s="110" t="s">
        <v>117</v>
      </c>
      <c r="G4" s="111"/>
      <c r="H4" s="112"/>
      <c r="I4" s="110" t="s">
        <v>118</v>
      </c>
      <c r="J4" s="111"/>
      <c r="K4" s="112"/>
      <c r="M4" s="113" t="s">
        <v>119</v>
      </c>
      <c r="N4" s="113"/>
      <c r="O4" s="107" t="s">
        <v>120</v>
      </c>
      <c r="P4" s="107"/>
      <c r="Q4" s="109" t="s">
        <v>118</v>
      </c>
      <c r="R4" s="109"/>
    </row>
    <row r="5" spans="1:18" ht="36" x14ac:dyDescent="0.45">
      <c r="A5" s="106"/>
      <c r="B5" s="108"/>
      <c r="C5" s="41" t="s">
        <v>121</v>
      </c>
      <c r="D5" s="41" t="s">
        <v>96</v>
      </c>
      <c r="E5" s="41" t="s">
        <v>97</v>
      </c>
      <c r="F5" s="41" t="s">
        <v>121</v>
      </c>
      <c r="G5" s="41" t="s">
        <v>96</v>
      </c>
      <c r="H5" s="41" t="s">
        <v>97</v>
      </c>
      <c r="I5" s="41" t="s">
        <v>121</v>
      </c>
      <c r="J5" s="41" t="s">
        <v>96</v>
      </c>
      <c r="K5" s="41" t="s">
        <v>97</v>
      </c>
      <c r="M5" s="42" t="s">
        <v>122</v>
      </c>
      <c r="N5" s="42" t="s">
        <v>123</v>
      </c>
      <c r="O5" s="42" t="s">
        <v>124</v>
      </c>
      <c r="P5" s="42" t="s">
        <v>125</v>
      </c>
      <c r="Q5" s="42" t="s">
        <v>124</v>
      </c>
      <c r="R5" s="42" t="s">
        <v>123</v>
      </c>
    </row>
    <row r="6" spans="1:18" x14ac:dyDescent="0.45">
      <c r="A6" s="31" t="s">
        <v>126</v>
      </c>
      <c r="B6" s="43">
        <f>SUM(B7:B53)</f>
        <v>192780593</v>
      </c>
      <c r="C6" s="43">
        <f t="shared" ref="C6" si="0">SUM(C7:C53)</f>
        <v>160372904</v>
      </c>
      <c r="D6" s="43">
        <f>SUM(D7:D53)</f>
        <v>80560862</v>
      </c>
      <c r="E6" s="44">
        <f>SUM(E7:E53)</f>
        <v>79812042</v>
      </c>
      <c r="F6" s="44">
        <f t="shared" ref="F6:Q6" si="1">SUM(F7:F53)</f>
        <v>32290537</v>
      </c>
      <c r="G6" s="44">
        <f>SUM(G7:G53)</f>
        <v>16197876</v>
      </c>
      <c r="H6" s="44">
        <f t="shared" ref="H6:K6" si="2">SUM(H7:H53)</f>
        <v>16092661</v>
      </c>
      <c r="I6" s="44">
        <f>SUM(I7:I53)</f>
        <v>117152</v>
      </c>
      <c r="J6" s="44">
        <f t="shared" si="2"/>
        <v>58574</v>
      </c>
      <c r="K6" s="44">
        <f t="shared" si="2"/>
        <v>58578</v>
      </c>
      <c r="L6" s="45"/>
      <c r="M6" s="44">
        <f>SUM(M7:M53)</f>
        <v>175239220</v>
      </c>
      <c r="N6" s="46">
        <f>C6/M6</f>
        <v>0.91516558907303969</v>
      </c>
      <c r="O6" s="44">
        <f t="shared" si="1"/>
        <v>34257250</v>
      </c>
      <c r="P6" s="47">
        <f>F6/O6</f>
        <v>0.94258987513592019</v>
      </c>
      <c r="Q6" s="44">
        <f t="shared" si="1"/>
        <v>198640</v>
      </c>
      <c r="R6" s="47">
        <f>I6/Q6</f>
        <v>0.58977043898509862</v>
      </c>
    </row>
    <row r="7" spans="1:18" x14ac:dyDescent="0.45">
      <c r="A7" s="48" t="s">
        <v>14</v>
      </c>
      <c r="B7" s="43">
        <v>7907275</v>
      </c>
      <c r="C7" s="43">
        <v>6410464</v>
      </c>
      <c r="D7" s="43">
        <v>3221884</v>
      </c>
      <c r="E7" s="44">
        <v>3188580</v>
      </c>
      <c r="F7" s="49">
        <v>1495954</v>
      </c>
      <c r="G7" s="44">
        <v>750002</v>
      </c>
      <c r="H7" s="44">
        <v>745952</v>
      </c>
      <c r="I7" s="44">
        <v>857</v>
      </c>
      <c r="J7" s="44">
        <v>421</v>
      </c>
      <c r="K7" s="44">
        <v>436</v>
      </c>
      <c r="L7" s="45"/>
      <c r="M7" s="44">
        <v>7348360</v>
      </c>
      <c r="N7" s="46">
        <v>0.87236662330098147</v>
      </c>
      <c r="O7" s="50">
        <v>1518200</v>
      </c>
      <c r="P7" s="46">
        <v>0.98534712159135818</v>
      </c>
      <c r="Q7" s="44">
        <v>900</v>
      </c>
      <c r="R7" s="47">
        <v>0.95222222222222219</v>
      </c>
    </row>
    <row r="8" spans="1:18" x14ac:dyDescent="0.45">
      <c r="A8" s="48" t="s">
        <v>15</v>
      </c>
      <c r="B8" s="43">
        <v>2026029</v>
      </c>
      <c r="C8" s="43">
        <v>1835611</v>
      </c>
      <c r="D8" s="43">
        <v>922556</v>
      </c>
      <c r="E8" s="44">
        <v>913055</v>
      </c>
      <c r="F8" s="49">
        <v>188009</v>
      </c>
      <c r="G8" s="44">
        <v>94517</v>
      </c>
      <c r="H8" s="44">
        <v>93492</v>
      </c>
      <c r="I8" s="44">
        <v>2409</v>
      </c>
      <c r="J8" s="44">
        <v>1213</v>
      </c>
      <c r="K8" s="44">
        <v>1196</v>
      </c>
      <c r="L8" s="45"/>
      <c r="M8" s="44">
        <v>1911555</v>
      </c>
      <c r="N8" s="46">
        <v>0.96027108819782847</v>
      </c>
      <c r="O8" s="50">
        <v>186500</v>
      </c>
      <c r="P8" s="46">
        <v>1.0080911528150134</v>
      </c>
      <c r="Q8" s="44">
        <v>3700</v>
      </c>
      <c r="R8" s="47">
        <v>0.65108108108108109</v>
      </c>
    </row>
    <row r="9" spans="1:18" x14ac:dyDescent="0.45">
      <c r="A9" s="48" t="s">
        <v>16</v>
      </c>
      <c r="B9" s="43">
        <v>1950013</v>
      </c>
      <c r="C9" s="43">
        <v>1705608</v>
      </c>
      <c r="D9" s="43">
        <v>857060</v>
      </c>
      <c r="E9" s="44">
        <v>848548</v>
      </c>
      <c r="F9" s="49">
        <v>244311</v>
      </c>
      <c r="G9" s="44">
        <v>122634</v>
      </c>
      <c r="H9" s="44">
        <v>121677</v>
      </c>
      <c r="I9" s="44">
        <v>94</v>
      </c>
      <c r="J9" s="44">
        <v>48</v>
      </c>
      <c r="K9" s="44">
        <v>46</v>
      </c>
      <c r="L9" s="45"/>
      <c r="M9" s="44">
        <v>1847685</v>
      </c>
      <c r="N9" s="46">
        <v>0.92310539945932346</v>
      </c>
      <c r="O9" s="50">
        <v>227500</v>
      </c>
      <c r="P9" s="46">
        <v>1.0738945054945055</v>
      </c>
      <c r="Q9" s="44">
        <v>160</v>
      </c>
      <c r="R9" s="47">
        <v>0.58750000000000002</v>
      </c>
    </row>
    <row r="10" spans="1:18" x14ac:dyDescent="0.45">
      <c r="A10" s="48" t="s">
        <v>17</v>
      </c>
      <c r="B10" s="43">
        <v>3524988</v>
      </c>
      <c r="C10" s="43">
        <v>2783737</v>
      </c>
      <c r="D10" s="43">
        <v>1399447</v>
      </c>
      <c r="E10" s="44">
        <v>1384290</v>
      </c>
      <c r="F10" s="49">
        <v>741201</v>
      </c>
      <c r="G10" s="44">
        <v>371549</v>
      </c>
      <c r="H10" s="44">
        <v>369652</v>
      </c>
      <c r="I10" s="44">
        <v>50</v>
      </c>
      <c r="J10" s="44">
        <v>21</v>
      </c>
      <c r="K10" s="44">
        <v>29</v>
      </c>
      <c r="L10" s="45"/>
      <c r="M10" s="44">
        <v>3111965</v>
      </c>
      <c r="N10" s="46">
        <v>0.89452709140366293</v>
      </c>
      <c r="O10" s="50">
        <v>854400</v>
      </c>
      <c r="P10" s="46">
        <v>0.86751053370786513</v>
      </c>
      <c r="Q10" s="44">
        <v>140</v>
      </c>
      <c r="R10" s="47">
        <v>0.35714285714285715</v>
      </c>
    </row>
    <row r="11" spans="1:18" x14ac:dyDescent="0.45">
      <c r="A11" s="48" t="s">
        <v>18</v>
      </c>
      <c r="B11" s="43">
        <v>1573273</v>
      </c>
      <c r="C11" s="43">
        <v>1477257</v>
      </c>
      <c r="D11" s="43">
        <v>742523</v>
      </c>
      <c r="E11" s="44">
        <v>734734</v>
      </c>
      <c r="F11" s="49">
        <v>95956</v>
      </c>
      <c r="G11" s="44">
        <v>48358</v>
      </c>
      <c r="H11" s="44">
        <v>47598</v>
      </c>
      <c r="I11" s="44">
        <v>60</v>
      </c>
      <c r="J11" s="44">
        <v>30</v>
      </c>
      <c r="K11" s="44">
        <v>30</v>
      </c>
      <c r="L11" s="45"/>
      <c r="M11" s="44">
        <v>1516455</v>
      </c>
      <c r="N11" s="46">
        <v>0.97415155741515569</v>
      </c>
      <c r="O11" s="50">
        <v>87900</v>
      </c>
      <c r="P11" s="46">
        <v>1.0916496018202504</v>
      </c>
      <c r="Q11" s="44">
        <v>140</v>
      </c>
      <c r="R11" s="47">
        <v>0.42857142857142855</v>
      </c>
    </row>
    <row r="12" spans="1:18" x14ac:dyDescent="0.45">
      <c r="A12" s="48" t="s">
        <v>19</v>
      </c>
      <c r="B12" s="43">
        <v>1726480</v>
      </c>
      <c r="C12" s="43">
        <v>1648643</v>
      </c>
      <c r="D12" s="43">
        <v>830427</v>
      </c>
      <c r="E12" s="44">
        <v>818216</v>
      </c>
      <c r="F12" s="49">
        <v>77676</v>
      </c>
      <c r="G12" s="44">
        <v>38926</v>
      </c>
      <c r="H12" s="44">
        <v>38750</v>
      </c>
      <c r="I12" s="44">
        <v>161</v>
      </c>
      <c r="J12" s="44">
        <v>80</v>
      </c>
      <c r="K12" s="44">
        <v>81</v>
      </c>
      <c r="L12" s="45"/>
      <c r="M12" s="44">
        <v>1709995</v>
      </c>
      <c r="N12" s="46">
        <v>0.96412153251910093</v>
      </c>
      <c r="O12" s="50">
        <v>61700</v>
      </c>
      <c r="P12" s="46">
        <v>1.2589303079416532</v>
      </c>
      <c r="Q12" s="44">
        <v>340</v>
      </c>
      <c r="R12" s="47">
        <v>0.47352941176470587</v>
      </c>
    </row>
    <row r="13" spans="1:18" x14ac:dyDescent="0.45">
      <c r="A13" s="48" t="s">
        <v>20</v>
      </c>
      <c r="B13" s="43">
        <v>2941207</v>
      </c>
      <c r="C13" s="43">
        <v>2733352</v>
      </c>
      <c r="D13" s="43">
        <v>1375507</v>
      </c>
      <c r="E13" s="44">
        <v>1357845</v>
      </c>
      <c r="F13" s="49">
        <v>207602</v>
      </c>
      <c r="G13" s="44">
        <v>104291</v>
      </c>
      <c r="H13" s="44">
        <v>103311</v>
      </c>
      <c r="I13" s="44">
        <v>253</v>
      </c>
      <c r="J13" s="44">
        <v>126</v>
      </c>
      <c r="K13" s="44">
        <v>127</v>
      </c>
      <c r="L13" s="45"/>
      <c r="M13" s="44">
        <v>2893840</v>
      </c>
      <c r="N13" s="46">
        <v>0.94454150886019961</v>
      </c>
      <c r="O13" s="50">
        <v>178600</v>
      </c>
      <c r="P13" s="46">
        <v>1.1623852183650616</v>
      </c>
      <c r="Q13" s="44">
        <v>560</v>
      </c>
      <c r="R13" s="47">
        <v>0.45178571428571429</v>
      </c>
    </row>
    <row r="14" spans="1:18" x14ac:dyDescent="0.45">
      <c r="A14" s="48" t="s">
        <v>21</v>
      </c>
      <c r="B14" s="43">
        <v>4609968</v>
      </c>
      <c r="C14" s="43">
        <v>3739364</v>
      </c>
      <c r="D14" s="43">
        <v>1879299</v>
      </c>
      <c r="E14" s="44">
        <v>1860065</v>
      </c>
      <c r="F14" s="49">
        <v>870236</v>
      </c>
      <c r="G14" s="44">
        <v>436669</v>
      </c>
      <c r="H14" s="44">
        <v>433567</v>
      </c>
      <c r="I14" s="44">
        <v>368</v>
      </c>
      <c r="J14" s="44">
        <v>177</v>
      </c>
      <c r="K14" s="44">
        <v>191</v>
      </c>
      <c r="L14" s="45"/>
      <c r="M14" s="44">
        <v>4032405</v>
      </c>
      <c r="N14" s="46">
        <v>0.92732848015018332</v>
      </c>
      <c r="O14" s="50">
        <v>892500</v>
      </c>
      <c r="P14" s="46">
        <v>0.9750543417366947</v>
      </c>
      <c r="Q14" s="44">
        <v>860</v>
      </c>
      <c r="R14" s="47">
        <v>0.42790697674418604</v>
      </c>
    </row>
    <row r="15" spans="1:18" x14ac:dyDescent="0.45">
      <c r="A15" s="51" t="s">
        <v>22</v>
      </c>
      <c r="B15" s="43">
        <v>3058809</v>
      </c>
      <c r="C15" s="43">
        <v>2675977</v>
      </c>
      <c r="D15" s="43">
        <v>1344948</v>
      </c>
      <c r="E15" s="44">
        <v>1331029</v>
      </c>
      <c r="F15" s="49">
        <v>382006</v>
      </c>
      <c r="G15" s="44">
        <v>192057</v>
      </c>
      <c r="H15" s="44">
        <v>189949</v>
      </c>
      <c r="I15" s="44">
        <v>826</v>
      </c>
      <c r="J15" s="44">
        <v>416</v>
      </c>
      <c r="K15" s="44">
        <v>410</v>
      </c>
      <c r="L15" s="45"/>
      <c r="M15" s="44">
        <v>2804850</v>
      </c>
      <c r="N15" s="46">
        <v>0.95405351444818798</v>
      </c>
      <c r="O15" s="50">
        <v>375900</v>
      </c>
      <c r="P15" s="46">
        <v>1.016243681830274</v>
      </c>
      <c r="Q15" s="44">
        <v>1120</v>
      </c>
      <c r="R15" s="47">
        <v>0.73750000000000004</v>
      </c>
    </row>
    <row r="16" spans="1:18" x14ac:dyDescent="0.45">
      <c r="A16" s="48" t="s">
        <v>23</v>
      </c>
      <c r="B16" s="43">
        <v>2993886</v>
      </c>
      <c r="C16" s="43">
        <v>2143478</v>
      </c>
      <c r="D16" s="43">
        <v>1077153</v>
      </c>
      <c r="E16" s="44">
        <v>1066325</v>
      </c>
      <c r="F16" s="49">
        <v>850192</v>
      </c>
      <c r="G16" s="44">
        <v>426420</v>
      </c>
      <c r="H16" s="44">
        <v>423772</v>
      </c>
      <c r="I16" s="44">
        <v>216</v>
      </c>
      <c r="J16" s="44">
        <v>95</v>
      </c>
      <c r="K16" s="44">
        <v>121</v>
      </c>
      <c r="L16" s="45"/>
      <c r="M16" s="44">
        <v>2439595</v>
      </c>
      <c r="N16" s="46">
        <v>0.87862042675116159</v>
      </c>
      <c r="O16" s="50">
        <v>887500</v>
      </c>
      <c r="P16" s="46">
        <v>0.9579628169014085</v>
      </c>
      <c r="Q16" s="44">
        <v>340</v>
      </c>
      <c r="R16" s="47">
        <v>0.63529411764705879</v>
      </c>
    </row>
    <row r="17" spans="1:18" x14ac:dyDescent="0.45">
      <c r="A17" s="48" t="s">
        <v>24</v>
      </c>
      <c r="B17" s="43">
        <v>11514828</v>
      </c>
      <c r="C17" s="43">
        <v>9819808</v>
      </c>
      <c r="D17" s="43">
        <v>4939722</v>
      </c>
      <c r="E17" s="44">
        <v>4880086</v>
      </c>
      <c r="F17" s="49">
        <v>1676954</v>
      </c>
      <c r="G17" s="44">
        <v>839874</v>
      </c>
      <c r="H17" s="44">
        <v>837080</v>
      </c>
      <c r="I17" s="44">
        <v>18066</v>
      </c>
      <c r="J17" s="44">
        <v>9062</v>
      </c>
      <c r="K17" s="44">
        <v>9004</v>
      </c>
      <c r="L17" s="45"/>
      <c r="M17" s="44">
        <v>10671110</v>
      </c>
      <c r="N17" s="46">
        <v>0.92022366932774569</v>
      </c>
      <c r="O17" s="50">
        <v>659400</v>
      </c>
      <c r="P17" s="46">
        <v>2.5431513497118594</v>
      </c>
      <c r="Q17" s="44">
        <v>37520</v>
      </c>
      <c r="R17" s="47">
        <v>0.4815031982942431</v>
      </c>
    </row>
    <row r="18" spans="1:18" x14ac:dyDescent="0.45">
      <c r="A18" s="48" t="s">
        <v>25</v>
      </c>
      <c r="B18" s="43">
        <v>9832898</v>
      </c>
      <c r="C18" s="43">
        <v>8130234</v>
      </c>
      <c r="D18" s="43">
        <v>4086178</v>
      </c>
      <c r="E18" s="44">
        <v>4044056</v>
      </c>
      <c r="F18" s="49">
        <v>1701855</v>
      </c>
      <c r="G18" s="44">
        <v>852754</v>
      </c>
      <c r="H18" s="44">
        <v>849101</v>
      </c>
      <c r="I18" s="44">
        <v>809</v>
      </c>
      <c r="J18" s="44">
        <v>370</v>
      </c>
      <c r="K18" s="44">
        <v>439</v>
      </c>
      <c r="L18" s="45"/>
      <c r="M18" s="44">
        <v>8682745</v>
      </c>
      <c r="N18" s="46">
        <v>0.93636678262461925</v>
      </c>
      <c r="O18" s="50">
        <v>643300</v>
      </c>
      <c r="P18" s="46">
        <v>2.6455075392507386</v>
      </c>
      <c r="Q18" s="44">
        <v>4360</v>
      </c>
      <c r="R18" s="47">
        <v>0.18555045871559633</v>
      </c>
    </row>
    <row r="19" spans="1:18" x14ac:dyDescent="0.45">
      <c r="A19" s="48" t="s">
        <v>26</v>
      </c>
      <c r="B19" s="43">
        <v>21203506</v>
      </c>
      <c r="C19" s="43">
        <v>15833377</v>
      </c>
      <c r="D19" s="43">
        <v>7956535</v>
      </c>
      <c r="E19" s="44">
        <v>7876842</v>
      </c>
      <c r="F19" s="49">
        <v>5356618</v>
      </c>
      <c r="G19" s="44">
        <v>2687336</v>
      </c>
      <c r="H19" s="44">
        <v>2669282</v>
      </c>
      <c r="I19" s="44">
        <v>13511</v>
      </c>
      <c r="J19" s="44">
        <v>6657</v>
      </c>
      <c r="K19" s="44">
        <v>6854</v>
      </c>
      <c r="L19" s="45"/>
      <c r="M19" s="44">
        <v>17611990</v>
      </c>
      <c r="N19" s="46">
        <v>0.89901124177336011</v>
      </c>
      <c r="O19" s="50">
        <v>10132950</v>
      </c>
      <c r="P19" s="46">
        <v>0.52863361607429227</v>
      </c>
      <c r="Q19" s="44">
        <v>43540</v>
      </c>
      <c r="R19" s="47">
        <v>0.31031235645383554</v>
      </c>
    </row>
    <row r="20" spans="1:18" x14ac:dyDescent="0.45">
      <c r="A20" s="48" t="s">
        <v>27</v>
      </c>
      <c r="B20" s="43">
        <v>14316514</v>
      </c>
      <c r="C20" s="43">
        <v>10978717</v>
      </c>
      <c r="D20" s="43">
        <v>5513054</v>
      </c>
      <c r="E20" s="44">
        <v>5465663</v>
      </c>
      <c r="F20" s="49">
        <v>3331720</v>
      </c>
      <c r="G20" s="44">
        <v>1668841</v>
      </c>
      <c r="H20" s="44">
        <v>1662879</v>
      </c>
      <c r="I20" s="44">
        <v>6077</v>
      </c>
      <c r="J20" s="44">
        <v>3054</v>
      </c>
      <c r="K20" s="44">
        <v>3023</v>
      </c>
      <c r="L20" s="45"/>
      <c r="M20" s="44">
        <v>11742235</v>
      </c>
      <c r="N20" s="46">
        <v>0.93497677401278378</v>
      </c>
      <c r="O20" s="50">
        <v>1939600</v>
      </c>
      <c r="P20" s="46">
        <v>1.7177356155908434</v>
      </c>
      <c r="Q20" s="44">
        <v>11540</v>
      </c>
      <c r="R20" s="47">
        <v>0.52660311958405548</v>
      </c>
    </row>
    <row r="21" spans="1:18" x14ac:dyDescent="0.45">
      <c r="A21" s="48" t="s">
        <v>28</v>
      </c>
      <c r="B21" s="43">
        <v>3523902</v>
      </c>
      <c r="C21" s="43">
        <v>2952805</v>
      </c>
      <c r="D21" s="43">
        <v>1482996</v>
      </c>
      <c r="E21" s="44">
        <v>1469809</v>
      </c>
      <c r="F21" s="49">
        <v>571019</v>
      </c>
      <c r="G21" s="44">
        <v>286587</v>
      </c>
      <c r="H21" s="44">
        <v>284432</v>
      </c>
      <c r="I21" s="44">
        <v>78</v>
      </c>
      <c r="J21" s="44">
        <v>35</v>
      </c>
      <c r="K21" s="44">
        <v>43</v>
      </c>
      <c r="L21" s="45"/>
      <c r="M21" s="44">
        <v>3228405</v>
      </c>
      <c r="N21" s="46">
        <v>0.91463276757408074</v>
      </c>
      <c r="O21" s="50">
        <v>584800</v>
      </c>
      <c r="P21" s="46">
        <v>0.97643467852257182</v>
      </c>
      <c r="Q21" s="44">
        <v>240</v>
      </c>
      <c r="R21" s="47">
        <v>0.32500000000000001</v>
      </c>
    </row>
    <row r="22" spans="1:18" x14ac:dyDescent="0.45">
      <c r="A22" s="48" t="s">
        <v>29</v>
      </c>
      <c r="B22" s="43">
        <v>1670802</v>
      </c>
      <c r="C22" s="43">
        <v>1484674</v>
      </c>
      <c r="D22" s="43">
        <v>745169</v>
      </c>
      <c r="E22" s="44">
        <v>739505</v>
      </c>
      <c r="F22" s="49">
        <v>185913</v>
      </c>
      <c r="G22" s="44">
        <v>93177</v>
      </c>
      <c r="H22" s="44">
        <v>92736</v>
      </c>
      <c r="I22" s="44">
        <v>215</v>
      </c>
      <c r="J22" s="44">
        <v>109</v>
      </c>
      <c r="K22" s="44">
        <v>106</v>
      </c>
      <c r="L22" s="45"/>
      <c r="M22" s="44">
        <v>1580920</v>
      </c>
      <c r="N22" s="46">
        <v>0.93912025908964403</v>
      </c>
      <c r="O22" s="50">
        <v>176600</v>
      </c>
      <c r="P22" s="46">
        <v>1.0527349943374857</v>
      </c>
      <c r="Q22" s="44">
        <v>440</v>
      </c>
      <c r="R22" s="47">
        <v>0.48863636363636365</v>
      </c>
    </row>
    <row r="23" spans="1:18" x14ac:dyDescent="0.45">
      <c r="A23" s="48" t="s">
        <v>30</v>
      </c>
      <c r="B23" s="43">
        <v>1726586</v>
      </c>
      <c r="C23" s="43">
        <v>1520174</v>
      </c>
      <c r="D23" s="43">
        <v>763364</v>
      </c>
      <c r="E23" s="44">
        <v>756810</v>
      </c>
      <c r="F23" s="49">
        <v>205403</v>
      </c>
      <c r="G23" s="44">
        <v>103058</v>
      </c>
      <c r="H23" s="44">
        <v>102345</v>
      </c>
      <c r="I23" s="44">
        <v>1009</v>
      </c>
      <c r="J23" s="44">
        <v>504</v>
      </c>
      <c r="K23" s="44">
        <v>505</v>
      </c>
      <c r="L23" s="45"/>
      <c r="M23" s="44">
        <v>1612630</v>
      </c>
      <c r="N23" s="46">
        <v>0.94266756788599992</v>
      </c>
      <c r="O23" s="50">
        <v>220900</v>
      </c>
      <c r="P23" s="46">
        <v>0.9298460842009959</v>
      </c>
      <c r="Q23" s="44">
        <v>1080</v>
      </c>
      <c r="R23" s="47">
        <v>0.93425925925925923</v>
      </c>
    </row>
    <row r="24" spans="1:18" x14ac:dyDescent="0.45">
      <c r="A24" s="48" t="s">
        <v>31</v>
      </c>
      <c r="B24" s="43">
        <v>1190165</v>
      </c>
      <c r="C24" s="43">
        <v>1047613</v>
      </c>
      <c r="D24" s="43">
        <v>526093</v>
      </c>
      <c r="E24" s="44">
        <v>521520</v>
      </c>
      <c r="F24" s="49">
        <v>142489</v>
      </c>
      <c r="G24" s="44">
        <v>71538</v>
      </c>
      <c r="H24" s="44">
        <v>70951</v>
      </c>
      <c r="I24" s="44">
        <v>63</v>
      </c>
      <c r="J24" s="44">
        <v>21</v>
      </c>
      <c r="K24" s="44">
        <v>42</v>
      </c>
      <c r="L24" s="45"/>
      <c r="M24" s="44">
        <v>1118270</v>
      </c>
      <c r="N24" s="46">
        <v>0.93681579582748353</v>
      </c>
      <c r="O24" s="50">
        <v>145200</v>
      </c>
      <c r="P24" s="46">
        <v>0.98132920110192834</v>
      </c>
      <c r="Q24" s="44">
        <v>140</v>
      </c>
      <c r="R24" s="47">
        <v>0.45</v>
      </c>
    </row>
    <row r="25" spans="1:18" x14ac:dyDescent="0.45">
      <c r="A25" s="48" t="s">
        <v>32</v>
      </c>
      <c r="B25" s="43">
        <v>1269495</v>
      </c>
      <c r="C25" s="43">
        <v>1119800</v>
      </c>
      <c r="D25" s="43">
        <v>562102</v>
      </c>
      <c r="E25" s="44">
        <v>557698</v>
      </c>
      <c r="F25" s="49">
        <v>149663</v>
      </c>
      <c r="G25" s="44">
        <v>75116</v>
      </c>
      <c r="H25" s="44">
        <v>74547</v>
      </c>
      <c r="I25" s="44">
        <v>32</v>
      </c>
      <c r="J25" s="44">
        <v>12</v>
      </c>
      <c r="K25" s="44">
        <v>20</v>
      </c>
      <c r="L25" s="45"/>
      <c r="M25" s="44">
        <v>1251490</v>
      </c>
      <c r="N25" s="46">
        <v>0.8947734300713549</v>
      </c>
      <c r="O25" s="50">
        <v>139400</v>
      </c>
      <c r="P25" s="46">
        <v>1.0736226685796271</v>
      </c>
      <c r="Q25" s="44">
        <v>280</v>
      </c>
      <c r="R25" s="47">
        <v>0.11428571428571428</v>
      </c>
    </row>
    <row r="26" spans="1:18" x14ac:dyDescent="0.45">
      <c r="A26" s="48" t="s">
        <v>33</v>
      </c>
      <c r="B26" s="43">
        <v>3219243</v>
      </c>
      <c r="C26" s="43">
        <v>2929303</v>
      </c>
      <c r="D26" s="43">
        <v>1470860</v>
      </c>
      <c r="E26" s="44">
        <v>1458443</v>
      </c>
      <c r="F26" s="49">
        <v>289818</v>
      </c>
      <c r="G26" s="44">
        <v>145534</v>
      </c>
      <c r="H26" s="44">
        <v>144284</v>
      </c>
      <c r="I26" s="44">
        <v>122</v>
      </c>
      <c r="J26" s="44">
        <v>55</v>
      </c>
      <c r="K26" s="44">
        <v>67</v>
      </c>
      <c r="L26" s="45"/>
      <c r="M26" s="44">
        <v>3146270</v>
      </c>
      <c r="N26" s="46">
        <v>0.93103992982166184</v>
      </c>
      <c r="O26" s="50">
        <v>268100</v>
      </c>
      <c r="P26" s="46">
        <v>1.0810070869078703</v>
      </c>
      <c r="Q26" s="44">
        <v>140</v>
      </c>
      <c r="R26" s="47">
        <v>0.87142857142857144</v>
      </c>
    </row>
    <row r="27" spans="1:18" x14ac:dyDescent="0.45">
      <c r="A27" s="48" t="s">
        <v>34</v>
      </c>
      <c r="B27" s="43">
        <v>3111014</v>
      </c>
      <c r="C27" s="43">
        <v>2770178</v>
      </c>
      <c r="D27" s="43">
        <v>1389371</v>
      </c>
      <c r="E27" s="44">
        <v>1380807</v>
      </c>
      <c r="F27" s="49">
        <v>338704</v>
      </c>
      <c r="G27" s="44">
        <v>170508</v>
      </c>
      <c r="H27" s="44">
        <v>168196</v>
      </c>
      <c r="I27" s="44">
        <v>2132</v>
      </c>
      <c r="J27" s="44">
        <v>1065</v>
      </c>
      <c r="K27" s="44">
        <v>1067</v>
      </c>
      <c r="L27" s="45"/>
      <c r="M27" s="44">
        <v>2968425</v>
      </c>
      <c r="N27" s="46">
        <v>0.93321475193073766</v>
      </c>
      <c r="O27" s="50">
        <v>279600</v>
      </c>
      <c r="P27" s="46">
        <v>1.2113876967095851</v>
      </c>
      <c r="Q27" s="44">
        <v>2580</v>
      </c>
      <c r="R27" s="47">
        <v>0.82635658914728682</v>
      </c>
    </row>
    <row r="28" spans="1:18" x14ac:dyDescent="0.45">
      <c r="A28" s="48" t="s">
        <v>35</v>
      </c>
      <c r="B28" s="43">
        <v>5900170</v>
      </c>
      <c r="C28" s="43">
        <v>5119389</v>
      </c>
      <c r="D28" s="43">
        <v>2571603</v>
      </c>
      <c r="E28" s="44">
        <v>2547786</v>
      </c>
      <c r="F28" s="49">
        <v>780595</v>
      </c>
      <c r="G28" s="44">
        <v>391317</v>
      </c>
      <c r="H28" s="44">
        <v>389278</v>
      </c>
      <c r="I28" s="44">
        <v>186</v>
      </c>
      <c r="J28" s="44">
        <v>91</v>
      </c>
      <c r="K28" s="44">
        <v>95</v>
      </c>
      <c r="L28" s="45"/>
      <c r="M28" s="44">
        <v>5357620</v>
      </c>
      <c r="N28" s="46">
        <v>0.95553417375625749</v>
      </c>
      <c r="O28" s="50">
        <v>752600</v>
      </c>
      <c r="P28" s="46">
        <v>1.0371977145894233</v>
      </c>
      <c r="Q28" s="44">
        <v>1060</v>
      </c>
      <c r="R28" s="47">
        <v>0.17547169811320754</v>
      </c>
    </row>
    <row r="29" spans="1:18" x14ac:dyDescent="0.45">
      <c r="A29" s="48" t="s">
        <v>36</v>
      </c>
      <c r="B29" s="43">
        <v>11194362</v>
      </c>
      <c r="C29" s="43">
        <v>8761927</v>
      </c>
      <c r="D29" s="43">
        <v>4397996</v>
      </c>
      <c r="E29" s="44">
        <v>4363931</v>
      </c>
      <c r="F29" s="49">
        <v>2431710</v>
      </c>
      <c r="G29" s="44">
        <v>1219850</v>
      </c>
      <c r="H29" s="44">
        <v>1211860</v>
      </c>
      <c r="I29" s="44">
        <v>725</v>
      </c>
      <c r="J29" s="44">
        <v>332</v>
      </c>
      <c r="K29" s="44">
        <v>393</v>
      </c>
      <c r="L29" s="45"/>
      <c r="M29" s="44">
        <v>9978610</v>
      </c>
      <c r="N29" s="46">
        <v>0.87807089364149915</v>
      </c>
      <c r="O29" s="50">
        <v>2709600</v>
      </c>
      <c r="P29" s="46">
        <v>0.89744242692648357</v>
      </c>
      <c r="Q29" s="44">
        <v>1340</v>
      </c>
      <c r="R29" s="47">
        <v>0.54104477611940294</v>
      </c>
    </row>
    <row r="30" spans="1:18" x14ac:dyDescent="0.45">
      <c r="A30" s="48" t="s">
        <v>37</v>
      </c>
      <c r="B30" s="43">
        <v>2761281</v>
      </c>
      <c r="C30" s="43">
        <v>2489603</v>
      </c>
      <c r="D30" s="43">
        <v>1249367</v>
      </c>
      <c r="E30" s="44">
        <v>1240236</v>
      </c>
      <c r="F30" s="49">
        <v>271185</v>
      </c>
      <c r="G30" s="44">
        <v>136259</v>
      </c>
      <c r="H30" s="44">
        <v>134926</v>
      </c>
      <c r="I30" s="44">
        <v>493</v>
      </c>
      <c r="J30" s="44">
        <v>246</v>
      </c>
      <c r="K30" s="44">
        <v>247</v>
      </c>
      <c r="L30" s="45"/>
      <c r="M30" s="44">
        <v>2648215</v>
      </c>
      <c r="N30" s="46">
        <v>0.94010607144812641</v>
      </c>
      <c r="O30" s="50">
        <v>239400</v>
      </c>
      <c r="P30" s="46">
        <v>1.1327694235588972</v>
      </c>
      <c r="Q30" s="44">
        <v>780</v>
      </c>
      <c r="R30" s="47">
        <v>0.63205128205128203</v>
      </c>
    </row>
    <row r="31" spans="1:18" x14ac:dyDescent="0.45">
      <c r="A31" s="48" t="s">
        <v>38</v>
      </c>
      <c r="B31" s="43">
        <v>2174320</v>
      </c>
      <c r="C31" s="43">
        <v>1805606</v>
      </c>
      <c r="D31" s="43">
        <v>906973</v>
      </c>
      <c r="E31" s="44">
        <v>898633</v>
      </c>
      <c r="F31" s="49">
        <v>368620</v>
      </c>
      <c r="G31" s="44">
        <v>184691</v>
      </c>
      <c r="H31" s="44">
        <v>183929</v>
      </c>
      <c r="I31" s="44">
        <v>94</v>
      </c>
      <c r="J31" s="44">
        <v>47</v>
      </c>
      <c r="K31" s="44">
        <v>47</v>
      </c>
      <c r="L31" s="45"/>
      <c r="M31" s="44">
        <v>1896490</v>
      </c>
      <c r="N31" s="46">
        <v>0.95207778580430158</v>
      </c>
      <c r="O31" s="50">
        <v>348300</v>
      </c>
      <c r="P31" s="46">
        <v>1.0583405110536894</v>
      </c>
      <c r="Q31" s="44">
        <v>240</v>
      </c>
      <c r="R31" s="47">
        <v>0.39166666666666666</v>
      </c>
    </row>
    <row r="32" spans="1:18" x14ac:dyDescent="0.45">
      <c r="A32" s="48" t="s">
        <v>39</v>
      </c>
      <c r="B32" s="43">
        <v>3750569</v>
      </c>
      <c r="C32" s="43">
        <v>3098624</v>
      </c>
      <c r="D32" s="43">
        <v>1555216</v>
      </c>
      <c r="E32" s="44">
        <v>1543408</v>
      </c>
      <c r="F32" s="49">
        <v>651440</v>
      </c>
      <c r="G32" s="44">
        <v>326953</v>
      </c>
      <c r="H32" s="44">
        <v>324487</v>
      </c>
      <c r="I32" s="44">
        <v>505</v>
      </c>
      <c r="J32" s="44">
        <v>259</v>
      </c>
      <c r="K32" s="44">
        <v>246</v>
      </c>
      <c r="L32" s="45"/>
      <c r="M32" s="44">
        <v>3370895</v>
      </c>
      <c r="N32" s="46">
        <v>0.91922886948421711</v>
      </c>
      <c r="O32" s="50">
        <v>704200</v>
      </c>
      <c r="P32" s="46">
        <v>0.92507810281170122</v>
      </c>
      <c r="Q32" s="44">
        <v>1060</v>
      </c>
      <c r="R32" s="47">
        <v>0.47641509433962265</v>
      </c>
    </row>
    <row r="33" spans="1:18" x14ac:dyDescent="0.45">
      <c r="A33" s="48" t="s">
        <v>40</v>
      </c>
      <c r="B33" s="43">
        <v>12891947</v>
      </c>
      <c r="C33" s="43">
        <v>9955507</v>
      </c>
      <c r="D33" s="43">
        <v>4995966</v>
      </c>
      <c r="E33" s="44">
        <v>4959541</v>
      </c>
      <c r="F33" s="49">
        <v>2872555</v>
      </c>
      <c r="G33" s="44">
        <v>1440137</v>
      </c>
      <c r="H33" s="44">
        <v>1432418</v>
      </c>
      <c r="I33" s="44">
        <v>63885</v>
      </c>
      <c r="J33" s="44">
        <v>32158</v>
      </c>
      <c r="K33" s="44">
        <v>31727</v>
      </c>
      <c r="L33" s="45"/>
      <c r="M33" s="44">
        <v>11474465</v>
      </c>
      <c r="N33" s="46">
        <v>0.86762276062544097</v>
      </c>
      <c r="O33" s="50">
        <v>3481300</v>
      </c>
      <c r="P33" s="46">
        <v>0.82513859765030306</v>
      </c>
      <c r="Q33" s="44">
        <v>72620</v>
      </c>
      <c r="R33" s="47">
        <v>0.8797163315890939</v>
      </c>
    </row>
    <row r="34" spans="1:18" x14ac:dyDescent="0.45">
      <c r="A34" s="48" t="s">
        <v>41</v>
      </c>
      <c r="B34" s="43">
        <v>8288176</v>
      </c>
      <c r="C34" s="43">
        <v>6900588</v>
      </c>
      <c r="D34" s="43">
        <v>3461975</v>
      </c>
      <c r="E34" s="44">
        <v>3438613</v>
      </c>
      <c r="F34" s="49">
        <v>1386467</v>
      </c>
      <c r="G34" s="44">
        <v>696359</v>
      </c>
      <c r="H34" s="44">
        <v>690108</v>
      </c>
      <c r="I34" s="44">
        <v>1121</v>
      </c>
      <c r="J34" s="44">
        <v>547</v>
      </c>
      <c r="K34" s="44">
        <v>574</v>
      </c>
      <c r="L34" s="45"/>
      <c r="M34" s="44">
        <v>7568135</v>
      </c>
      <c r="N34" s="46">
        <v>0.91179504593932326</v>
      </c>
      <c r="O34" s="50">
        <v>1135400</v>
      </c>
      <c r="P34" s="46">
        <v>1.2211264752510129</v>
      </c>
      <c r="Q34" s="44">
        <v>2440</v>
      </c>
      <c r="R34" s="47">
        <v>0.45942622950819673</v>
      </c>
    </row>
    <row r="35" spans="1:18" x14ac:dyDescent="0.45">
      <c r="A35" s="48" t="s">
        <v>42</v>
      </c>
      <c r="B35" s="43">
        <v>2033534</v>
      </c>
      <c r="C35" s="43">
        <v>1811405</v>
      </c>
      <c r="D35" s="43">
        <v>908762</v>
      </c>
      <c r="E35" s="44">
        <v>902643</v>
      </c>
      <c r="F35" s="49">
        <v>221932</v>
      </c>
      <c r="G35" s="44">
        <v>111212</v>
      </c>
      <c r="H35" s="44">
        <v>110720</v>
      </c>
      <c r="I35" s="44">
        <v>197</v>
      </c>
      <c r="J35" s="44">
        <v>91</v>
      </c>
      <c r="K35" s="44">
        <v>106</v>
      </c>
      <c r="L35" s="45"/>
      <c r="M35" s="44">
        <v>1961100</v>
      </c>
      <c r="N35" s="46">
        <v>0.92366783947784403</v>
      </c>
      <c r="O35" s="50">
        <v>127300</v>
      </c>
      <c r="P35" s="46">
        <v>1.7433778476040849</v>
      </c>
      <c r="Q35" s="44">
        <v>700</v>
      </c>
      <c r="R35" s="47">
        <v>0.28142857142857142</v>
      </c>
    </row>
    <row r="36" spans="1:18" x14ac:dyDescent="0.45">
      <c r="A36" s="48" t="s">
        <v>43</v>
      </c>
      <c r="B36" s="43">
        <v>1385669</v>
      </c>
      <c r="C36" s="43">
        <v>1323354</v>
      </c>
      <c r="D36" s="43">
        <v>663803</v>
      </c>
      <c r="E36" s="44">
        <v>659551</v>
      </c>
      <c r="F36" s="49">
        <v>62240</v>
      </c>
      <c r="G36" s="44">
        <v>31185</v>
      </c>
      <c r="H36" s="44">
        <v>31055</v>
      </c>
      <c r="I36" s="44">
        <v>75</v>
      </c>
      <c r="J36" s="44">
        <v>39</v>
      </c>
      <c r="K36" s="44">
        <v>36</v>
      </c>
      <c r="L36" s="45"/>
      <c r="M36" s="44">
        <v>1397945</v>
      </c>
      <c r="N36" s="46">
        <v>0.94664239294106711</v>
      </c>
      <c r="O36" s="50">
        <v>48100</v>
      </c>
      <c r="P36" s="46">
        <v>1.293970893970894</v>
      </c>
      <c r="Q36" s="44">
        <v>160</v>
      </c>
      <c r="R36" s="47">
        <v>0.46875</v>
      </c>
    </row>
    <row r="37" spans="1:18" x14ac:dyDescent="0.45">
      <c r="A37" s="48" t="s">
        <v>44</v>
      </c>
      <c r="B37" s="43">
        <v>813390</v>
      </c>
      <c r="C37" s="43">
        <v>713524</v>
      </c>
      <c r="D37" s="43">
        <v>358488</v>
      </c>
      <c r="E37" s="44">
        <v>355036</v>
      </c>
      <c r="F37" s="49">
        <v>99803</v>
      </c>
      <c r="G37" s="44">
        <v>50104</v>
      </c>
      <c r="H37" s="44">
        <v>49699</v>
      </c>
      <c r="I37" s="44">
        <v>63</v>
      </c>
      <c r="J37" s="44">
        <v>30</v>
      </c>
      <c r="K37" s="44">
        <v>33</v>
      </c>
      <c r="L37" s="45"/>
      <c r="M37" s="44">
        <v>812460</v>
      </c>
      <c r="N37" s="46">
        <v>0.87822662038746524</v>
      </c>
      <c r="O37" s="50">
        <v>110800</v>
      </c>
      <c r="P37" s="46">
        <v>0.9007490974729242</v>
      </c>
      <c r="Q37" s="44">
        <v>340</v>
      </c>
      <c r="R37" s="47">
        <v>0.18529411764705883</v>
      </c>
    </row>
    <row r="38" spans="1:18" x14ac:dyDescent="0.45">
      <c r="A38" s="48" t="s">
        <v>45</v>
      </c>
      <c r="B38" s="43">
        <v>1035662</v>
      </c>
      <c r="C38" s="43">
        <v>980187</v>
      </c>
      <c r="D38" s="43">
        <v>492627</v>
      </c>
      <c r="E38" s="44">
        <v>487560</v>
      </c>
      <c r="F38" s="49">
        <v>55365</v>
      </c>
      <c r="G38" s="44">
        <v>27761</v>
      </c>
      <c r="H38" s="44">
        <v>27604</v>
      </c>
      <c r="I38" s="44">
        <v>110</v>
      </c>
      <c r="J38" s="44">
        <v>52</v>
      </c>
      <c r="K38" s="44">
        <v>58</v>
      </c>
      <c r="L38" s="45"/>
      <c r="M38" s="44">
        <v>1059000</v>
      </c>
      <c r="N38" s="46">
        <v>0.92557790368271953</v>
      </c>
      <c r="O38" s="50">
        <v>47400</v>
      </c>
      <c r="P38" s="46">
        <v>1.1680379746835443</v>
      </c>
      <c r="Q38" s="44">
        <v>680</v>
      </c>
      <c r="R38" s="47">
        <v>0.16176470588235295</v>
      </c>
    </row>
    <row r="39" spans="1:18" x14ac:dyDescent="0.45">
      <c r="A39" s="48" t="s">
        <v>46</v>
      </c>
      <c r="B39" s="43">
        <v>2743293</v>
      </c>
      <c r="C39" s="43">
        <v>2410103</v>
      </c>
      <c r="D39" s="43">
        <v>1210202</v>
      </c>
      <c r="E39" s="44">
        <v>1199901</v>
      </c>
      <c r="F39" s="49">
        <v>332875</v>
      </c>
      <c r="G39" s="44">
        <v>167099</v>
      </c>
      <c r="H39" s="44">
        <v>165776</v>
      </c>
      <c r="I39" s="44">
        <v>315</v>
      </c>
      <c r="J39" s="44">
        <v>155</v>
      </c>
      <c r="K39" s="44">
        <v>160</v>
      </c>
      <c r="L39" s="45"/>
      <c r="M39" s="44">
        <v>2783830</v>
      </c>
      <c r="N39" s="46">
        <v>0.86575078219575186</v>
      </c>
      <c r="O39" s="50">
        <v>385900</v>
      </c>
      <c r="P39" s="46">
        <v>0.86259393625291525</v>
      </c>
      <c r="Q39" s="44">
        <v>720</v>
      </c>
      <c r="R39" s="47">
        <v>0.4375</v>
      </c>
    </row>
    <row r="40" spans="1:18" x14ac:dyDescent="0.45">
      <c r="A40" s="48" t="s">
        <v>47</v>
      </c>
      <c r="B40" s="43">
        <v>4127117</v>
      </c>
      <c r="C40" s="43">
        <v>3532693</v>
      </c>
      <c r="D40" s="43">
        <v>1773262</v>
      </c>
      <c r="E40" s="44">
        <v>1759431</v>
      </c>
      <c r="F40" s="49">
        <v>594303</v>
      </c>
      <c r="G40" s="44">
        <v>298314</v>
      </c>
      <c r="H40" s="44">
        <v>295989</v>
      </c>
      <c r="I40" s="44">
        <v>121</v>
      </c>
      <c r="J40" s="44">
        <v>58</v>
      </c>
      <c r="K40" s="44">
        <v>63</v>
      </c>
      <c r="L40" s="45"/>
      <c r="M40" s="44">
        <v>3930630</v>
      </c>
      <c r="N40" s="46">
        <v>0.89875999521705174</v>
      </c>
      <c r="O40" s="50">
        <v>616200</v>
      </c>
      <c r="P40" s="46">
        <v>0.96446445959104188</v>
      </c>
      <c r="Q40" s="44">
        <v>1140</v>
      </c>
      <c r="R40" s="47">
        <v>0.10614035087719298</v>
      </c>
    </row>
    <row r="41" spans="1:18" x14ac:dyDescent="0.45">
      <c r="A41" s="48" t="s">
        <v>48</v>
      </c>
      <c r="B41" s="43">
        <v>2026662</v>
      </c>
      <c r="C41" s="43">
        <v>1813981</v>
      </c>
      <c r="D41" s="43">
        <v>910004</v>
      </c>
      <c r="E41" s="44">
        <v>903977</v>
      </c>
      <c r="F41" s="49">
        <v>212627</v>
      </c>
      <c r="G41" s="44">
        <v>106769</v>
      </c>
      <c r="H41" s="44">
        <v>105858</v>
      </c>
      <c r="I41" s="44">
        <v>54</v>
      </c>
      <c r="J41" s="44">
        <v>29</v>
      </c>
      <c r="K41" s="44">
        <v>25</v>
      </c>
      <c r="L41" s="45"/>
      <c r="M41" s="44">
        <v>1999075</v>
      </c>
      <c r="N41" s="46">
        <v>0.90741017720695827</v>
      </c>
      <c r="O41" s="50">
        <v>210200</v>
      </c>
      <c r="P41" s="46">
        <v>1.0115461465271169</v>
      </c>
      <c r="Q41" s="44">
        <v>320</v>
      </c>
      <c r="R41" s="47">
        <v>0.16875000000000001</v>
      </c>
    </row>
    <row r="42" spans="1:18" x14ac:dyDescent="0.45">
      <c r="A42" s="48" t="s">
        <v>49</v>
      </c>
      <c r="B42" s="43">
        <v>1090155</v>
      </c>
      <c r="C42" s="43">
        <v>938106</v>
      </c>
      <c r="D42" s="43">
        <v>470797</v>
      </c>
      <c r="E42" s="44">
        <v>467309</v>
      </c>
      <c r="F42" s="49">
        <v>151884</v>
      </c>
      <c r="G42" s="44">
        <v>76168</v>
      </c>
      <c r="H42" s="44">
        <v>75716</v>
      </c>
      <c r="I42" s="44">
        <v>165</v>
      </c>
      <c r="J42" s="44">
        <v>79</v>
      </c>
      <c r="K42" s="44">
        <v>86</v>
      </c>
      <c r="L42" s="45"/>
      <c r="M42" s="44">
        <v>1008205</v>
      </c>
      <c r="N42" s="46">
        <v>0.930471481494339</v>
      </c>
      <c r="O42" s="50">
        <v>152900</v>
      </c>
      <c r="P42" s="46">
        <v>0.99335513407455855</v>
      </c>
      <c r="Q42" s="44">
        <v>660</v>
      </c>
      <c r="R42" s="47">
        <v>0.25</v>
      </c>
    </row>
    <row r="43" spans="1:18" x14ac:dyDescent="0.45">
      <c r="A43" s="48" t="s">
        <v>50</v>
      </c>
      <c r="B43" s="43">
        <v>1440346</v>
      </c>
      <c r="C43" s="43">
        <v>1328075</v>
      </c>
      <c r="D43" s="43">
        <v>666680</v>
      </c>
      <c r="E43" s="44">
        <v>661395</v>
      </c>
      <c r="F43" s="49">
        <v>112098</v>
      </c>
      <c r="G43" s="44">
        <v>56134</v>
      </c>
      <c r="H43" s="44">
        <v>55964</v>
      </c>
      <c r="I43" s="44">
        <v>173</v>
      </c>
      <c r="J43" s="44">
        <v>85</v>
      </c>
      <c r="K43" s="44">
        <v>88</v>
      </c>
      <c r="L43" s="45"/>
      <c r="M43" s="44">
        <v>1438610</v>
      </c>
      <c r="N43" s="46">
        <v>0.92316541661742935</v>
      </c>
      <c r="O43" s="50">
        <v>102300</v>
      </c>
      <c r="P43" s="46">
        <v>1.0957771260997067</v>
      </c>
      <c r="Q43" s="44">
        <v>200</v>
      </c>
      <c r="R43" s="47">
        <v>0.86499999999999999</v>
      </c>
    </row>
    <row r="44" spans="1:18" x14ac:dyDescent="0.45">
      <c r="A44" s="48" t="s">
        <v>51</v>
      </c>
      <c r="B44" s="43">
        <v>2048806</v>
      </c>
      <c r="C44" s="43">
        <v>1916110</v>
      </c>
      <c r="D44" s="43">
        <v>962068</v>
      </c>
      <c r="E44" s="44">
        <v>954042</v>
      </c>
      <c r="F44" s="49">
        <v>132640</v>
      </c>
      <c r="G44" s="44">
        <v>66604</v>
      </c>
      <c r="H44" s="44">
        <v>66036</v>
      </c>
      <c r="I44" s="44">
        <v>56</v>
      </c>
      <c r="J44" s="44">
        <v>26</v>
      </c>
      <c r="K44" s="44">
        <v>30</v>
      </c>
      <c r="L44" s="45"/>
      <c r="M44" s="44">
        <v>2067850</v>
      </c>
      <c r="N44" s="46">
        <v>0.92661943564571903</v>
      </c>
      <c r="O44" s="50">
        <v>128400</v>
      </c>
      <c r="P44" s="46">
        <v>1.0330218068535826</v>
      </c>
      <c r="Q44" s="44">
        <v>100</v>
      </c>
      <c r="R44" s="47">
        <v>0.56000000000000005</v>
      </c>
    </row>
    <row r="45" spans="1:18" x14ac:dyDescent="0.45">
      <c r="A45" s="48" t="s">
        <v>52</v>
      </c>
      <c r="B45" s="43">
        <v>1033926</v>
      </c>
      <c r="C45" s="43">
        <v>975153</v>
      </c>
      <c r="D45" s="43">
        <v>490342</v>
      </c>
      <c r="E45" s="44">
        <v>484811</v>
      </c>
      <c r="F45" s="49">
        <v>58699</v>
      </c>
      <c r="G45" s="44">
        <v>29529</v>
      </c>
      <c r="H45" s="44">
        <v>29170</v>
      </c>
      <c r="I45" s="44">
        <v>74</v>
      </c>
      <c r="J45" s="44">
        <v>33</v>
      </c>
      <c r="K45" s="44">
        <v>41</v>
      </c>
      <c r="L45" s="45"/>
      <c r="M45" s="44">
        <v>1048695</v>
      </c>
      <c r="N45" s="46">
        <v>0.92987284196072262</v>
      </c>
      <c r="O45" s="50">
        <v>55600</v>
      </c>
      <c r="P45" s="46">
        <v>1.0557374100719426</v>
      </c>
      <c r="Q45" s="44">
        <v>140</v>
      </c>
      <c r="R45" s="47">
        <v>0.52857142857142858</v>
      </c>
    </row>
    <row r="46" spans="1:18" x14ac:dyDescent="0.45">
      <c r="A46" s="48" t="s">
        <v>53</v>
      </c>
      <c r="B46" s="43">
        <v>7635138</v>
      </c>
      <c r="C46" s="43">
        <v>6657183</v>
      </c>
      <c r="D46" s="43">
        <v>3347237</v>
      </c>
      <c r="E46" s="44">
        <v>3309946</v>
      </c>
      <c r="F46" s="49">
        <v>977761</v>
      </c>
      <c r="G46" s="44">
        <v>492703</v>
      </c>
      <c r="H46" s="44">
        <v>485058</v>
      </c>
      <c r="I46" s="44">
        <v>194</v>
      </c>
      <c r="J46" s="44">
        <v>97</v>
      </c>
      <c r="K46" s="44">
        <v>97</v>
      </c>
      <c r="L46" s="45"/>
      <c r="M46" s="44">
        <v>7045230</v>
      </c>
      <c r="N46" s="46">
        <v>0.94492060585672855</v>
      </c>
      <c r="O46" s="50">
        <v>1044200</v>
      </c>
      <c r="P46" s="46">
        <v>0.93637330013407394</v>
      </c>
      <c r="Q46" s="44">
        <v>720</v>
      </c>
      <c r="R46" s="47">
        <v>0.26944444444444443</v>
      </c>
    </row>
    <row r="47" spans="1:18" x14ac:dyDescent="0.45">
      <c r="A47" s="48" t="s">
        <v>54</v>
      </c>
      <c r="B47" s="43">
        <v>1186733</v>
      </c>
      <c r="C47" s="43">
        <v>1103208</v>
      </c>
      <c r="D47" s="43">
        <v>553880</v>
      </c>
      <c r="E47" s="44">
        <v>549328</v>
      </c>
      <c r="F47" s="49">
        <v>83509</v>
      </c>
      <c r="G47" s="44">
        <v>42063</v>
      </c>
      <c r="H47" s="44">
        <v>41446</v>
      </c>
      <c r="I47" s="44">
        <v>16</v>
      </c>
      <c r="J47" s="44">
        <v>5</v>
      </c>
      <c r="K47" s="44">
        <v>11</v>
      </c>
      <c r="L47" s="45"/>
      <c r="M47" s="44">
        <v>1210605</v>
      </c>
      <c r="N47" s="46">
        <v>0.91128650550757684</v>
      </c>
      <c r="O47" s="50">
        <v>74400</v>
      </c>
      <c r="P47" s="46">
        <v>1.1224327956989246</v>
      </c>
      <c r="Q47" s="44">
        <v>140</v>
      </c>
      <c r="R47" s="47">
        <v>0.11428571428571428</v>
      </c>
    </row>
    <row r="48" spans="1:18" x14ac:dyDescent="0.45">
      <c r="A48" s="48" t="s">
        <v>55</v>
      </c>
      <c r="B48" s="43">
        <v>2021401</v>
      </c>
      <c r="C48" s="43">
        <v>1736977</v>
      </c>
      <c r="D48" s="43">
        <v>872998</v>
      </c>
      <c r="E48" s="44">
        <v>863979</v>
      </c>
      <c r="F48" s="49">
        <v>284395</v>
      </c>
      <c r="G48" s="44">
        <v>142533</v>
      </c>
      <c r="H48" s="44">
        <v>141862</v>
      </c>
      <c r="I48" s="44">
        <v>29</v>
      </c>
      <c r="J48" s="44">
        <v>12</v>
      </c>
      <c r="K48" s="44">
        <v>17</v>
      </c>
      <c r="L48" s="45"/>
      <c r="M48" s="44">
        <v>1879750</v>
      </c>
      <c r="N48" s="46">
        <v>0.92404681473600214</v>
      </c>
      <c r="O48" s="50">
        <v>288800</v>
      </c>
      <c r="P48" s="46">
        <v>0.98474722991689756</v>
      </c>
      <c r="Q48" s="44">
        <v>200</v>
      </c>
      <c r="R48" s="47">
        <v>0.14499999999999999</v>
      </c>
    </row>
    <row r="49" spans="1:18" x14ac:dyDescent="0.45">
      <c r="A49" s="48" t="s">
        <v>56</v>
      </c>
      <c r="B49" s="43">
        <v>2656517</v>
      </c>
      <c r="C49" s="43">
        <v>2288500</v>
      </c>
      <c r="D49" s="43">
        <v>1149000</v>
      </c>
      <c r="E49" s="44">
        <v>1139500</v>
      </c>
      <c r="F49" s="49">
        <v>367765</v>
      </c>
      <c r="G49" s="44">
        <v>184456</v>
      </c>
      <c r="H49" s="44">
        <v>183309</v>
      </c>
      <c r="I49" s="44">
        <v>252</v>
      </c>
      <c r="J49" s="44">
        <v>124</v>
      </c>
      <c r="K49" s="44">
        <v>128</v>
      </c>
      <c r="L49" s="45"/>
      <c r="M49" s="44">
        <v>2472555</v>
      </c>
      <c r="N49" s="46">
        <v>0.92556080653413175</v>
      </c>
      <c r="O49" s="50">
        <v>349700</v>
      </c>
      <c r="P49" s="46">
        <v>1.0516585644838432</v>
      </c>
      <c r="Q49" s="44">
        <v>720</v>
      </c>
      <c r="R49" s="47">
        <v>0.35</v>
      </c>
    </row>
    <row r="50" spans="1:18" x14ac:dyDescent="0.45">
      <c r="A50" s="48" t="s">
        <v>57</v>
      </c>
      <c r="B50" s="43">
        <v>1690087</v>
      </c>
      <c r="C50" s="43">
        <v>1554402</v>
      </c>
      <c r="D50" s="43">
        <v>781053</v>
      </c>
      <c r="E50" s="44">
        <v>773349</v>
      </c>
      <c r="F50" s="49">
        <v>135588</v>
      </c>
      <c r="G50" s="44">
        <v>68009</v>
      </c>
      <c r="H50" s="44">
        <v>67579</v>
      </c>
      <c r="I50" s="44">
        <v>97</v>
      </c>
      <c r="J50" s="44">
        <v>41</v>
      </c>
      <c r="K50" s="44">
        <v>56</v>
      </c>
      <c r="L50" s="45"/>
      <c r="M50" s="44">
        <v>1662325</v>
      </c>
      <c r="N50" s="46">
        <v>0.93507707578241317</v>
      </c>
      <c r="O50" s="50">
        <v>125500</v>
      </c>
      <c r="P50" s="46">
        <v>1.0803824701195219</v>
      </c>
      <c r="Q50" s="44">
        <v>340</v>
      </c>
      <c r="R50" s="47">
        <v>0.28529411764705881</v>
      </c>
    </row>
    <row r="51" spans="1:18" x14ac:dyDescent="0.45">
      <c r="A51" s="48" t="s">
        <v>58</v>
      </c>
      <c r="B51" s="43">
        <v>1603919</v>
      </c>
      <c r="C51" s="43">
        <v>1540922</v>
      </c>
      <c r="D51" s="43">
        <v>774214</v>
      </c>
      <c r="E51" s="44">
        <v>766708</v>
      </c>
      <c r="F51" s="49">
        <v>62970</v>
      </c>
      <c r="G51" s="44">
        <v>31581</v>
      </c>
      <c r="H51" s="44">
        <v>31389</v>
      </c>
      <c r="I51" s="44">
        <v>27</v>
      </c>
      <c r="J51" s="44">
        <v>10</v>
      </c>
      <c r="K51" s="44">
        <v>17</v>
      </c>
      <c r="L51" s="45"/>
      <c r="M51" s="44">
        <v>1617995</v>
      </c>
      <c r="N51" s="46">
        <v>0.95236511855722672</v>
      </c>
      <c r="O51" s="50">
        <v>55600</v>
      </c>
      <c r="P51" s="46">
        <v>1.1325539568345324</v>
      </c>
      <c r="Q51" s="44">
        <v>200</v>
      </c>
      <c r="R51" s="47">
        <v>0.13500000000000001</v>
      </c>
    </row>
    <row r="52" spans="1:18" x14ac:dyDescent="0.45">
      <c r="A52" s="48" t="s">
        <v>59</v>
      </c>
      <c r="B52" s="43">
        <v>2400091</v>
      </c>
      <c r="C52" s="43">
        <v>2200871</v>
      </c>
      <c r="D52" s="43">
        <v>1106398</v>
      </c>
      <c r="E52" s="44">
        <v>1094473</v>
      </c>
      <c r="F52" s="49">
        <v>198985</v>
      </c>
      <c r="G52" s="44">
        <v>99918</v>
      </c>
      <c r="H52" s="44">
        <v>99067</v>
      </c>
      <c r="I52" s="44">
        <v>235</v>
      </c>
      <c r="J52" s="44">
        <v>115</v>
      </c>
      <c r="K52" s="44">
        <v>120</v>
      </c>
      <c r="L52" s="45"/>
      <c r="M52" s="44">
        <v>2374210</v>
      </c>
      <c r="N52" s="46">
        <v>0.92699087275346326</v>
      </c>
      <c r="O52" s="50">
        <v>197100</v>
      </c>
      <c r="P52" s="46">
        <v>1.0095636732623035</v>
      </c>
      <c r="Q52" s="44">
        <v>340</v>
      </c>
      <c r="R52" s="47">
        <v>0.69117647058823528</v>
      </c>
    </row>
    <row r="53" spans="1:18" x14ac:dyDescent="0.45">
      <c r="A53" s="48" t="s">
        <v>60</v>
      </c>
      <c r="B53" s="43">
        <v>1956441</v>
      </c>
      <c r="C53" s="43">
        <v>1676732</v>
      </c>
      <c r="D53" s="43">
        <v>843703</v>
      </c>
      <c r="E53" s="44">
        <v>833029</v>
      </c>
      <c r="F53" s="49">
        <v>279227</v>
      </c>
      <c r="G53" s="44">
        <v>140422</v>
      </c>
      <c r="H53" s="44">
        <v>138805</v>
      </c>
      <c r="I53" s="44">
        <v>482</v>
      </c>
      <c r="J53" s="44">
        <v>242</v>
      </c>
      <c r="K53" s="44">
        <v>240</v>
      </c>
      <c r="L53" s="45"/>
      <c r="M53" s="44">
        <v>1943525</v>
      </c>
      <c r="N53" s="46">
        <v>0.86272726103343156</v>
      </c>
      <c r="O53" s="50">
        <v>305500</v>
      </c>
      <c r="P53" s="46">
        <v>0.91400000000000003</v>
      </c>
      <c r="Q53" s="44">
        <v>1160</v>
      </c>
      <c r="R53" s="47">
        <v>0.41551724137931034</v>
      </c>
    </row>
    <row r="55" spans="1:18" x14ac:dyDescent="0.45">
      <c r="A55" s="102" t="s">
        <v>127</v>
      </c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</row>
    <row r="56" spans="1:18" x14ac:dyDescent="0.45">
      <c r="A56" s="114" t="s">
        <v>128</v>
      </c>
      <c r="B56" s="114"/>
      <c r="C56" s="114"/>
      <c r="D56" s="114"/>
      <c r="E56" s="114"/>
      <c r="F56" s="114"/>
      <c r="G56" s="114"/>
      <c r="H56" s="114"/>
      <c r="I56" s="114"/>
      <c r="J56" s="114"/>
      <c r="K56" s="114"/>
      <c r="L56" s="114"/>
      <c r="M56" s="114"/>
      <c r="N56" s="114"/>
      <c r="O56" s="114"/>
      <c r="P56" s="114"/>
    </row>
    <row r="57" spans="1:18" x14ac:dyDescent="0.45">
      <c r="A57" s="114" t="s">
        <v>129</v>
      </c>
      <c r="B57" s="114"/>
      <c r="C57" s="114"/>
      <c r="D57" s="114"/>
      <c r="E57" s="114"/>
      <c r="F57" s="114"/>
      <c r="G57" s="114"/>
      <c r="H57" s="114"/>
      <c r="I57" s="114"/>
      <c r="J57" s="114"/>
      <c r="K57" s="114"/>
      <c r="L57" s="114"/>
      <c r="M57" s="114"/>
      <c r="N57" s="114"/>
      <c r="O57" s="114"/>
      <c r="P57" s="114"/>
    </row>
    <row r="58" spans="1:18" x14ac:dyDescent="0.45">
      <c r="A58" s="114" t="s">
        <v>130</v>
      </c>
      <c r="B58" s="114"/>
      <c r="C58" s="114"/>
      <c r="D58" s="114"/>
      <c r="E58" s="114"/>
      <c r="F58" s="114"/>
      <c r="G58" s="114"/>
      <c r="H58" s="114"/>
      <c r="I58" s="114"/>
      <c r="J58" s="114"/>
      <c r="K58" s="114"/>
      <c r="L58" s="114"/>
      <c r="M58" s="114"/>
      <c r="N58" s="114"/>
      <c r="O58" s="114"/>
      <c r="P58" s="114"/>
    </row>
    <row r="59" spans="1:18" ht="18" customHeight="1" x14ac:dyDescent="0.45">
      <c r="A59" s="102" t="s">
        <v>131</v>
      </c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</row>
    <row r="60" spans="1:18" x14ac:dyDescent="0.45">
      <c r="A60" s="22" t="s">
        <v>132</v>
      </c>
    </row>
    <row r="61" spans="1:18" x14ac:dyDescent="0.45">
      <c r="A61" s="22" t="s">
        <v>133</v>
      </c>
    </row>
  </sheetData>
  <mergeCells count="16">
    <mergeCell ref="A59:P59"/>
    <mergeCell ref="Q2:R2"/>
    <mergeCell ref="A3:A5"/>
    <mergeCell ref="B3:K3"/>
    <mergeCell ref="M3:R3"/>
    <mergeCell ref="B4:B5"/>
    <mergeCell ref="C4:E4"/>
    <mergeCell ref="F4:H4"/>
    <mergeCell ref="I4:K4"/>
    <mergeCell ref="M4:N4"/>
    <mergeCell ref="O4:P4"/>
    <mergeCell ref="Q4:R4"/>
    <mergeCell ref="A55:P55"/>
    <mergeCell ref="A56:P56"/>
    <mergeCell ref="A57:P57"/>
    <mergeCell ref="A58:P58"/>
  </mergeCells>
  <phoneticPr fontId="2"/>
  <pageMargins left="0.7" right="0.7" top="0.75" bottom="0.75" header="0.3" footer="0.3"/>
  <pageSetup paperSize="9" scale="4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workbookViewId="0">
      <selection activeCell="E7" sqref="E7"/>
    </sheetView>
  </sheetViews>
  <sheetFormatPr defaultRowHeight="18" x14ac:dyDescent="0.45"/>
  <cols>
    <col min="1" max="1" width="12" customWidth="1"/>
    <col min="2" max="2" width="15.09765625" customWidth="1"/>
    <col min="3" max="5" width="13.8984375" customWidth="1"/>
    <col min="6" max="6" width="17" customWidth="1"/>
  </cols>
  <sheetData>
    <row r="1" spans="1:6" x14ac:dyDescent="0.45">
      <c r="A1" t="s">
        <v>134</v>
      </c>
    </row>
    <row r="2" spans="1:6" x14ac:dyDescent="0.45">
      <c r="D2" s="52" t="s">
        <v>135</v>
      </c>
    </row>
    <row r="3" spans="1:6" ht="36" x14ac:dyDescent="0.45">
      <c r="A3" s="48" t="s">
        <v>3</v>
      </c>
      <c r="B3" s="42" t="s">
        <v>136</v>
      </c>
      <c r="C3" s="53" t="s">
        <v>96</v>
      </c>
      <c r="D3" s="53" t="s">
        <v>97</v>
      </c>
      <c r="E3" s="24"/>
    </row>
    <row r="4" spans="1:6" x14ac:dyDescent="0.45">
      <c r="A4" s="31" t="s">
        <v>13</v>
      </c>
      <c r="B4" s="54">
        <f>SUM(B5:B51)</f>
        <v>12294115</v>
      </c>
      <c r="C4" s="54">
        <f t="shared" ref="C4:D4" si="0">SUM(C5:C51)</f>
        <v>6532164</v>
      </c>
      <c r="D4" s="54">
        <f t="shared" si="0"/>
        <v>5761951</v>
      </c>
      <c r="E4" s="55"/>
    </row>
    <row r="5" spans="1:6" x14ac:dyDescent="0.45">
      <c r="A5" s="48" t="s">
        <v>14</v>
      </c>
      <c r="B5" s="54">
        <f>SUM(C5:D5)</f>
        <v>622010</v>
      </c>
      <c r="C5" s="54">
        <v>329121</v>
      </c>
      <c r="D5" s="54">
        <v>292889</v>
      </c>
      <c r="E5" s="55"/>
    </row>
    <row r="6" spans="1:6" x14ac:dyDescent="0.45">
      <c r="A6" s="48" t="s">
        <v>15</v>
      </c>
      <c r="B6" s="54">
        <f t="shared" ref="B6:B51" si="1">SUM(C6:D6)</f>
        <v>127635</v>
      </c>
      <c r="C6" s="54">
        <v>67672</v>
      </c>
      <c r="D6" s="54">
        <v>59963</v>
      </c>
      <c r="E6" s="55"/>
    </row>
    <row r="7" spans="1:6" x14ac:dyDescent="0.45">
      <c r="A7" s="48" t="s">
        <v>16</v>
      </c>
      <c r="B7" s="54">
        <f t="shared" si="1"/>
        <v>136340</v>
      </c>
      <c r="C7" s="54">
        <v>72438</v>
      </c>
      <c r="D7" s="54">
        <v>63902</v>
      </c>
      <c r="E7" s="55"/>
    </row>
    <row r="8" spans="1:6" x14ac:dyDescent="0.45">
      <c r="A8" s="48" t="s">
        <v>17</v>
      </c>
      <c r="B8" s="54">
        <f t="shared" si="1"/>
        <v>279258</v>
      </c>
      <c r="C8" s="54">
        <v>151012</v>
      </c>
      <c r="D8" s="54">
        <v>128246</v>
      </c>
      <c r="E8" s="55"/>
    </row>
    <row r="9" spans="1:6" x14ac:dyDescent="0.45">
      <c r="A9" s="48" t="s">
        <v>18</v>
      </c>
      <c r="B9" s="54">
        <f t="shared" si="1"/>
        <v>109968</v>
      </c>
      <c r="C9" s="54">
        <v>57783</v>
      </c>
      <c r="D9" s="54">
        <v>52185</v>
      </c>
      <c r="E9" s="55"/>
    </row>
    <row r="10" spans="1:6" x14ac:dyDescent="0.45">
      <c r="A10" s="48" t="s">
        <v>19</v>
      </c>
      <c r="B10" s="54">
        <f t="shared" si="1"/>
        <v>114558</v>
      </c>
      <c r="C10" s="54">
        <v>59511</v>
      </c>
      <c r="D10" s="54">
        <v>55047</v>
      </c>
      <c r="E10" s="55"/>
    </row>
    <row r="11" spans="1:6" x14ac:dyDescent="0.45">
      <c r="A11" s="48" t="s">
        <v>20</v>
      </c>
      <c r="B11" s="54">
        <f t="shared" si="1"/>
        <v>202123</v>
      </c>
      <c r="C11" s="54">
        <v>105214</v>
      </c>
      <c r="D11" s="54">
        <v>96909</v>
      </c>
      <c r="E11" s="55"/>
    </row>
    <row r="12" spans="1:6" x14ac:dyDescent="0.45">
      <c r="A12" s="48" t="s">
        <v>21</v>
      </c>
      <c r="B12" s="54">
        <f t="shared" si="1"/>
        <v>272373</v>
      </c>
      <c r="C12" s="54">
        <v>145190</v>
      </c>
      <c r="D12" s="54">
        <v>127183</v>
      </c>
      <c r="E12" s="55"/>
      <c r="F12" s="1"/>
    </row>
    <row r="13" spans="1:6" x14ac:dyDescent="0.45">
      <c r="A13" s="51" t="s">
        <v>22</v>
      </c>
      <c r="B13" s="54">
        <f t="shared" si="1"/>
        <v>160736</v>
      </c>
      <c r="C13" s="54">
        <v>85170</v>
      </c>
      <c r="D13" s="54">
        <v>75566</v>
      </c>
      <c r="E13" s="24"/>
    </row>
    <row r="14" spans="1:6" x14ac:dyDescent="0.45">
      <c r="A14" s="48" t="s">
        <v>23</v>
      </c>
      <c r="B14" s="54">
        <f t="shared" si="1"/>
        <v>193603</v>
      </c>
      <c r="C14" s="54">
        <v>104105</v>
      </c>
      <c r="D14" s="54">
        <v>89498</v>
      </c>
    </row>
    <row r="15" spans="1:6" x14ac:dyDescent="0.45">
      <c r="A15" s="48" t="s">
        <v>24</v>
      </c>
      <c r="B15" s="54">
        <f t="shared" si="1"/>
        <v>594185</v>
      </c>
      <c r="C15" s="54">
        <v>316629</v>
      </c>
      <c r="D15" s="54">
        <v>277556</v>
      </c>
    </row>
    <row r="16" spans="1:6" x14ac:dyDescent="0.45">
      <c r="A16" s="48" t="s">
        <v>25</v>
      </c>
      <c r="B16" s="54">
        <f t="shared" si="1"/>
        <v>510380</v>
      </c>
      <c r="C16" s="54">
        <v>270761</v>
      </c>
      <c r="D16" s="54">
        <v>239619</v>
      </c>
    </row>
    <row r="17" spans="1:4" x14ac:dyDescent="0.45">
      <c r="A17" s="48" t="s">
        <v>26</v>
      </c>
      <c r="B17" s="54">
        <f t="shared" si="1"/>
        <v>1156429</v>
      </c>
      <c r="C17" s="54">
        <v>610484</v>
      </c>
      <c r="D17" s="54">
        <v>545945</v>
      </c>
    </row>
    <row r="18" spans="1:4" x14ac:dyDescent="0.45">
      <c r="A18" s="48" t="s">
        <v>27</v>
      </c>
      <c r="B18" s="54">
        <f t="shared" si="1"/>
        <v>744461</v>
      </c>
      <c r="C18" s="54">
        <v>396406</v>
      </c>
      <c r="D18" s="54">
        <v>348055</v>
      </c>
    </row>
    <row r="19" spans="1:4" x14ac:dyDescent="0.45">
      <c r="A19" s="48" t="s">
        <v>28</v>
      </c>
      <c r="B19" s="54">
        <f t="shared" si="1"/>
        <v>219377</v>
      </c>
      <c r="C19" s="54">
        <v>120665</v>
      </c>
      <c r="D19" s="54">
        <v>98712</v>
      </c>
    </row>
    <row r="20" spans="1:4" x14ac:dyDescent="0.45">
      <c r="A20" s="48" t="s">
        <v>29</v>
      </c>
      <c r="B20" s="54">
        <f t="shared" si="1"/>
        <v>108367</v>
      </c>
      <c r="C20" s="54">
        <v>56053</v>
      </c>
      <c r="D20" s="54">
        <v>52314</v>
      </c>
    </row>
    <row r="21" spans="1:4" x14ac:dyDescent="0.45">
      <c r="A21" s="48" t="s">
        <v>30</v>
      </c>
      <c r="B21" s="54">
        <f t="shared" si="1"/>
        <v>127843</v>
      </c>
      <c r="C21" s="54">
        <v>66996</v>
      </c>
      <c r="D21" s="54">
        <v>60847</v>
      </c>
    </row>
    <row r="22" spans="1:4" x14ac:dyDescent="0.45">
      <c r="A22" s="48" t="s">
        <v>31</v>
      </c>
      <c r="B22" s="54">
        <f t="shared" si="1"/>
        <v>94396</v>
      </c>
      <c r="C22" s="54">
        <v>48565</v>
      </c>
      <c r="D22" s="54">
        <v>45831</v>
      </c>
    </row>
    <row r="23" spans="1:4" x14ac:dyDescent="0.45">
      <c r="A23" s="48" t="s">
        <v>32</v>
      </c>
      <c r="B23" s="54">
        <f t="shared" si="1"/>
        <v>80670</v>
      </c>
      <c r="C23" s="54">
        <v>42589</v>
      </c>
      <c r="D23" s="54">
        <v>38081</v>
      </c>
    </row>
    <row r="24" spans="1:4" x14ac:dyDescent="0.45">
      <c r="A24" s="48" t="s">
        <v>33</v>
      </c>
      <c r="B24" s="54">
        <f t="shared" si="1"/>
        <v>196409</v>
      </c>
      <c r="C24" s="54">
        <v>104803</v>
      </c>
      <c r="D24" s="54">
        <v>91606</v>
      </c>
    </row>
    <row r="25" spans="1:4" x14ac:dyDescent="0.45">
      <c r="A25" s="48" t="s">
        <v>34</v>
      </c>
      <c r="B25" s="54">
        <f t="shared" si="1"/>
        <v>202127</v>
      </c>
      <c r="C25" s="54">
        <v>104076</v>
      </c>
      <c r="D25" s="54">
        <v>98051</v>
      </c>
    </row>
    <row r="26" spans="1:4" x14ac:dyDescent="0.45">
      <c r="A26" s="48" t="s">
        <v>35</v>
      </c>
      <c r="B26" s="54">
        <f t="shared" si="1"/>
        <v>311028</v>
      </c>
      <c r="C26" s="54">
        <v>163684</v>
      </c>
      <c r="D26" s="54">
        <v>147344</v>
      </c>
    </row>
    <row r="27" spans="1:4" x14ac:dyDescent="0.45">
      <c r="A27" s="48" t="s">
        <v>36</v>
      </c>
      <c r="B27" s="54">
        <f t="shared" si="1"/>
        <v>683602</v>
      </c>
      <c r="C27" s="54">
        <v>377735</v>
      </c>
      <c r="D27" s="54">
        <v>305867</v>
      </c>
    </row>
    <row r="28" spans="1:4" x14ac:dyDescent="0.45">
      <c r="A28" s="48" t="s">
        <v>37</v>
      </c>
      <c r="B28" s="54">
        <f t="shared" si="1"/>
        <v>170728</v>
      </c>
      <c r="C28" s="54">
        <v>89383</v>
      </c>
      <c r="D28" s="54">
        <v>81345</v>
      </c>
    </row>
    <row r="29" spans="1:4" x14ac:dyDescent="0.45">
      <c r="A29" s="48" t="s">
        <v>38</v>
      </c>
      <c r="B29" s="54">
        <f t="shared" si="1"/>
        <v>121154</v>
      </c>
      <c r="C29" s="54">
        <v>63126</v>
      </c>
      <c r="D29" s="54">
        <v>58028</v>
      </c>
    </row>
    <row r="30" spans="1:4" x14ac:dyDescent="0.45">
      <c r="A30" s="48" t="s">
        <v>39</v>
      </c>
      <c r="B30" s="54">
        <f t="shared" si="1"/>
        <v>262814</v>
      </c>
      <c r="C30" s="54">
        <v>141663</v>
      </c>
      <c r="D30" s="54">
        <v>121151</v>
      </c>
    </row>
    <row r="31" spans="1:4" x14ac:dyDescent="0.45">
      <c r="A31" s="48" t="s">
        <v>40</v>
      </c>
      <c r="B31" s="54">
        <f t="shared" si="1"/>
        <v>788849</v>
      </c>
      <c r="C31" s="54">
        <v>419978</v>
      </c>
      <c r="D31" s="54">
        <v>368871</v>
      </c>
    </row>
    <row r="32" spans="1:4" x14ac:dyDescent="0.45">
      <c r="A32" s="48" t="s">
        <v>41</v>
      </c>
      <c r="B32" s="54">
        <f t="shared" si="1"/>
        <v>503825</v>
      </c>
      <c r="C32" s="54">
        <v>265713</v>
      </c>
      <c r="D32" s="54">
        <v>238112</v>
      </c>
    </row>
    <row r="33" spans="1:4" x14ac:dyDescent="0.45">
      <c r="A33" s="48" t="s">
        <v>42</v>
      </c>
      <c r="B33" s="54">
        <f t="shared" si="1"/>
        <v>138127</v>
      </c>
      <c r="C33" s="54">
        <v>71939</v>
      </c>
      <c r="D33" s="54">
        <v>66188</v>
      </c>
    </row>
    <row r="34" spans="1:4" x14ac:dyDescent="0.45">
      <c r="A34" s="48" t="s">
        <v>43</v>
      </c>
      <c r="B34" s="54">
        <f t="shared" si="1"/>
        <v>101989</v>
      </c>
      <c r="C34" s="54">
        <v>53764</v>
      </c>
      <c r="D34" s="54">
        <v>48225</v>
      </c>
    </row>
    <row r="35" spans="1:4" x14ac:dyDescent="0.45">
      <c r="A35" s="48" t="s">
        <v>44</v>
      </c>
      <c r="B35" s="54">
        <f t="shared" si="1"/>
        <v>64807</v>
      </c>
      <c r="C35" s="54">
        <v>33734</v>
      </c>
      <c r="D35" s="54">
        <v>31073</v>
      </c>
    </row>
    <row r="36" spans="1:4" x14ac:dyDescent="0.45">
      <c r="A36" s="48" t="s">
        <v>45</v>
      </c>
      <c r="B36" s="54">
        <f t="shared" si="1"/>
        <v>75967</v>
      </c>
      <c r="C36" s="54">
        <v>40916</v>
      </c>
      <c r="D36" s="54">
        <v>35051</v>
      </c>
    </row>
    <row r="37" spans="1:4" x14ac:dyDescent="0.45">
      <c r="A37" s="48" t="s">
        <v>46</v>
      </c>
      <c r="B37" s="54">
        <f t="shared" si="1"/>
        <v>245459</v>
      </c>
      <c r="C37" s="54">
        <v>132914</v>
      </c>
      <c r="D37" s="54">
        <v>112545</v>
      </c>
    </row>
    <row r="38" spans="1:4" x14ac:dyDescent="0.45">
      <c r="A38" s="48" t="s">
        <v>47</v>
      </c>
      <c r="B38" s="54">
        <f t="shared" si="1"/>
        <v>317115</v>
      </c>
      <c r="C38" s="54">
        <v>166219</v>
      </c>
      <c r="D38" s="54">
        <v>150896</v>
      </c>
    </row>
    <row r="39" spans="1:4" x14ac:dyDescent="0.45">
      <c r="A39" s="48" t="s">
        <v>48</v>
      </c>
      <c r="B39" s="54">
        <f t="shared" si="1"/>
        <v>185631</v>
      </c>
      <c r="C39" s="54">
        <v>101685</v>
      </c>
      <c r="D39" s="54">
        <v>83946</v>
      </c>
    </row>
    <row r="40" spans="1:4" x14ac:dyDescent="0.45">
      <c r="A40" s="48" t="s">
        <v>49</v>
      </c>
      <c r="B40" s="54">
        <f t="shared" si="1"/>
        <v>98243</v>
      </c>
      <c r="C40" s="54">
        <v>51317</v>
      </c>
      <c r="D40" s="54">
        <v>46926</v>
      </c>
    </row>
    <row r="41" spans="1:4" x14ac:dyDescent="0.45">
      <c r="A41" s="48" t="s">
        <v>50</v>
      </c>
      <c r="B41" s="54">
        <f t="shared" si="1"/>
        <v>104837</v>
      </c>
      <c r="C41" s="54">
        <v>54695</v>
      </c>
      <c r="D41" s="54">
        <v>50142</v>
      </c>
    </row>
    <row r="42" spans="1:4" x14ac:dyDescent="0.45">
      <c r="A42" s="48" t="s">
        <v>51</v>
      </c>
      <c r="B42" s="54">
        <f t="shared" si="1"/>
        <v>158805</v>
      </c>
      <c r="C42" s="54">
        <v>81880</v>
      </c>
      <c r="D42" s="54">
        <v>76925</v>
      </c>
    </row>
    <row r="43" spans="1:4" x14ac:dyDescent="0.45">
      <c r="A43" s="48" t="s">
        <v>52</v>
      </c>
      <c r="B43" s="54">
        <f t="shared" si="1"/>
        <v>86080</v>
      </c>
      <c r="C43" s="54">
        <v>44293</v>
      </c>
      <c r="D43" s="54">
        <v>41787</v>
      </c>
    </row>
    <row r="44" spans="1:4" x14ac:dyDescent="0.45">
      <c r="A44" s="48" t="s">
        <v>53</v>
      </c>
      <c r="B44" s="54">
        <f t="shared" si="1"/>
        <v>524934</v>
      </c>
      <c r="C44" s="54">
        <v>284356</v>
      </c>
      <c r="D44" s="54">
        <v>240578</v>
      </c>
    </row>
    <row r="45" spans="1:4" x14ac:dyDescent="0.45">
      <c r="A45" s="48" t="s">
        <v>54</v>
      </c>
      <c r="B45" s="54">
        <f t="shared" si="1"/>
        <v>116046</v>
      </c>
      <c r="C45" s="54">
        <v>60085</v>
      </c>
      <c r="D45" s="54">
        <v>55961</v>
      </c>
    </row>
    <row r="46" spans="1:4" x14ac:dyDescent="0.45">
      <c r="A46" s="48" t="s">
        <v>55</v>
      </c>
      <c r="B46" s="54">
        <f t="shared" si="1"/>
        <v>151179</v>
      </c>
      <c r="C46" s="54">
        <v>80004</v>
      </c>
      <c r="D46" s="54">
        <v>71175</v>
      </c>
    </row>
    <row r="47" spans="1:4" x14ac:dyDescent="0.45">
      <c r="A47" s="48" t="s">
        <v>56</v>
      </c>
      <c r="B47" s="54">
        <f t="shared" si="1"/>
        <v>234197</v>
      </c>
      <c r="C47" s="54">
        <v>121032</v>
      </c>
      <c r="D47" s="54">
        <v>113165</v>
      </c>
    </row>
    <row r="48" spans="1:4" x14ac:dyDescent="0.45">
      <c r="A48" s="48" t="s">
        <v>57</v>
      </c>
      <c r="B48" s="54">
        <f t="shared" si="1"/>
        <v>139125</v>
      </c>
      <c r="C48" s="54">
        <v>73914</v>
      </c>
      <c r="D48" s="54">
        <v>65211</v>
      </c>
    </row>
    <row r="49" spans="1:4" x14ac:dyDescent="0.45">
      <c r="A49" s="48" t="s">
        <v>58</v>
      </c>
      <c r="B49" s="54">
        <f t="shared" si="1"/>
        <v>117802</v>
      </c>
      <c r="C49" s="54">
        <v>61886</v>
      </c>
      <c r="D49" s="54">
        <v>55916</v>
      </c>
    </row>
    <row r="50" spans="1:4" x14ac:dyDescent="0.45">
      <c r="A50" s="48" t="s">
        <v>59</v>
      </c>
      <c r="B50" s="54">
        <f t="shared" si="1"/>
        <v>204871</v>
      </c>
      <c r="C50" s="54">
        <v>109133</v>
      </c>
      <c r="D50" s="54">
        <v>95738</v>
      </c>
    </row>
    <row r="51" spans="1:4" x14ac:dyDescent="0.45">
      <c r="A51" s="48" t="s">
        <v>60</v>
      </c>
      <c r="B51" s="54">
        <f t="shared" si="1"/>
        <v>133653</v>
      </c>
      <c r="C51" s="54">
        <v>71873</v>
      </c>
      <c r="D51" s="54">
        <v>61780</v>
      </c>
    </row>
    <row r="53" spans="1:4" x14ac:dyDescent="0.45">
      <c r="A53" s="24" t="s">
        <v>137</v>
      </c>
    </row>
    <row r="54" spans="1:4" x14ac:dyDescent="0.45">
      <c r="A54" t="s">
        <v>138</v>
      </c>
    </row>
    <row r="55" spans="1:4" x14ac:dyDescent="0.45">
      <c r="A55" t="s">
        <v>139</v>
      </c>
    </row>
    <row r="56" spans="1:4" x14ac:dyDescent="0.45">
      <c r="A56" t="s">
        <v>140</v>
      </c>
    </row>
    <row r="57" spans="1:4" x14ac:dyDescent="0.45">
      <c r="A57" s="22" t="s">
        <v>141</v>
      </c>
    </row>
    <row r="58" spans="1:4" x14ac:dyDescent="0.45">
      <c r="A58" t="s">
        <v>142</v>
      </c>
    </row>
    <row r="59" spans="1:4" x14ac:dyDescent="0.45">
      <c r="A59" t="s">
        <v>143</v>
      </c>
    </row>
  </sheetData>
  <phoneticPr fontId="2"/>
  <pageMargins left="0.7" right="0.7" top="0.75" bottom="0.75" header="0.3" footer="0.3"/>
  <pageSetup paperSize="9" scale="6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6" ma:contentTypeDescription="新しいドキュメントを作成します。" ma:contentTypeScope="" ma:versionID="2912107b7264d4aefd251cad6a34db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DIGI-808455956-3713531</_dlc_DocId>
    <_dlc_DocIdUrl xmlns="89559dea-130d-4237-8e78-1ce7f44b9a24">
      <Url>https://digitalgojp.sharepoint.com/sites/digi_portal/_layouts/15/DocIdRedir.aspx?ID=DIGI-808455956-3713531</Url>
      <Description>DIGI-808455956-3713531</Description>
    </_dlc_DocIdUrl>
    <_Flow_SignoffStatus xmlns="0e1d05ab-b491-48cc-a1d7-91236226a3a4" xsi:nil="true"/>
    <_ip_UnifiedCompliancePolicyUIAction xmlns="http://schemas.microsoft.com/sharepoint/v3" xsi:nil="true"/>
    <_ip_UnifiedCompliancePolicyProperties xmlns="http://schemas.microsoft.com/sharepoint/v3" xsi:nil="true"/>
    <d1ca xmlns="0e1d05ab-b491-48cc-a1d7-91236226a3a4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AFB1BC-8910-4B68-9034-56928B707243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AD25C75-A965-48B1-8C44-1E2B6840A9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5390EB-78ED-43AD-AF36-DFF0F92F84BD}">
  <ds:schemaRefs>
    <ds:schemaRef ds:uri="http://schemas.microsoft.com/office/2006/metadata/properties"/>
    <ds:schemaRef ds:uri="http://schemas.microsoft.com/office/infopath/2007/PartnerControls"/>
    <ds:schemaRef ds:uri="89559dea-130d-4237-8e78-1ce7f44b9a24"/>
    <ds:schemaRef ds:uri="0e1d05ab-b491-48cc-a1d7-91236226a3a4"/>
    <ds:schemaRef ds:uri="http://schemas.microsoft.com/sharepoint/v3"/>
  </ds:schemaRefs>
</ds:datastoreItem>
</file>

<file path=customXml/itemProps4.xml><?xml version="1.0" encoding="utf-8"?>
<ds:datastoreItem xmlns:ds="http://schemas.openxmlformats.org/officeDocument/2006/customXml" ds:itemID="{898BCFA4-BF63-4501-BA08-F3AF0A93B1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進捗状況 (都道府県別)</vt:lpstr>
      <vt:lpstr>進捗状況（政令市・特別区）</vt:lpstr>
      <vt:lpstr>総接種回数</vt:lpstr>
      <vt:lpstr>一般接種</vt:lpstr>
      <vt:lpstr>医療従事者等</vt:lpstr>
      <vt:lpstr>'進捗状況 (都道府県別)'!Print_Area</vt:lpstr>
      <vt:lpstr>'進捗状況（政令市・特別区）'!Print_Area</vt:lpstr>
      <vt:lpstr>総接種回数!Print_Area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2022-02-15T03:37:26Z</dcterms:created>
  <dcterms:modified xsi:type="dcterms:W3CDTF">2022-05-16T04:10:21Z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f01ec981-ed23-40d6-ae9d-8c0521ac83b8</vt:lpwstr>
  </property>
</Properties>
</file>