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6" r:id="rId3"/>
    <sheet name="一般接種" sheetId="7" r:id="rId4"/>
    <sheet name="医療従事者等" sheetId="8" r:id="rId5"/>
  </sheets>
  <definedNames>
    <definedName name="_xlnm.Print_Area" localSheetId="0">'進捗状況 (都道府県別)'!$A$1:$H$62</definedName>
    <definedName name="_xlnm.Print_Area" localSheetId="1">'進捗状況（政令市・特別区）'!$A$1:$H$44</definedName>
    <definedName name="_xlnm.Print_Area" localSheetId="2">総接種回数!$A$1:$K$61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0" l="1"/>
  <c r="E5" i="10"/>
  <c r="H39" i="10"/>
  <c r="F39" i="10"/>
  <c r="H28" i="10"/>
  <c r="H23" i="10"/>
  <c r="H20" i="10"/>
  <c r="H17" i="10"/>
  <c r="H15" i="10"/>
  <c r="H14" i="10"/>
  <c r="H13" i="10"/>
  <c r="H12" i="10"/>
  <c r="F30" i="10"/>
  <c r="F28" i="10"/>
  <c r="F25" i="10"/>
  <c r="F23" i="10"/>
  <c r="F22" i="10"/>
  <c r="F20" i="10"/>
  <c r="F17" i="10"/>
  <c r="F15" i="10"/>
  <c r="F14" i="10"/>
  <c r="F13" i="10"/>
  <c r="F12" i="10"/>
  <c r="H50" i="9"/>
  <c r="H42" i="9"/>
  <c r="H34" i="9"/>
  <c r="H26" i="9"/>
  <c r="H18" i="9"/>
  <c r="F52" i="9"/>
  <c r="F44" i="9"/>
  <c r="F36" i="9"/>
  <c r="F28" i="9"/>
  <c r="F20" i="9"/>
  <c r="F12" i="9"/>
  <c r="D39" i="10"/>
  <c r="H11" i="10"/>
  <c r="H16" i="10"/>
  <c r="H18" i="10"/>
  <c r="H19" i="10"/>
  <c r="H21" i="10"/>
  <c r="H22" i="10"/>
  <c r="H24" i="10"/>
  <c r="H25" i="10"/>
  <c r="H26" i="10"/>
  <c r="H27" i="10"/>
  <c r="H29" i="10"/>
  <c r="H30" i="10"/>
  <c r="F11" i="10"/>
  <c r="F16" i="10"/>
  <c r="F18" i="10"/>
  <c r="F19" i="10"/>
  <c r="F21" i="10"/>
  <c r="F24" i="10"/>
  <c r="F26" i="10"/>
  <c r="F27" i="10"/>
  <c r="F29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C10" i="10"/>
  <c r="D10" i="10" s="1"/>
  <c r="Q2" i="7"/>
  <c r="H3" i="10"/>
  <c r="K2" i="6"/>
  <c r="H11" i="9"/>
  <c r="H12" i="9"/>
  <c r="H13" i="9"/>
  <c r="H14" i="9"/>
  <c r="H15" i="9"/>
  <c r="H16" i="9"/>
  <c r="H17" i="9"/>
  <c r="H19" i="9"/>
  <c r="H20" i="9"/>
  <c r="H21" i="9"/>
  <c r="H22" i="9"/>
  <c r="H23" i="9"/>
  <c r="H24" i="9"/>
  <c r="H25" i="9"/>
  <c r="H27" i="9"/>
  <c r="H28" i="9"/>
  <c r="H29" i="9"/>
  <c r="H30" i="9"/>
  <c r="H31" i="9"/>
  <c r="H32" i="9"/>
  <c r="H33" i="9"/>
  <c r="H35" i="9"/>
  <c r="H36" i="9"/>
  <c r="H37" i="9"/>
  <c r="H38" i="9"/>
  <c r="H39" i="9"/>
  <c r="H40" i="9"/>
  <c r="H41" i="9"/>
  <c r="H43" i="9"/>
  <c r="H44" i="9"/>
  <c r="H45" i="9"/>
  <c r="H46" i="9"/>
  <c r="H47" i="9"/>
  <c r="H48" i="9"/>
  <c r="H49" i="9"/>
  <c r="H51" i="9"/>
  <c r="H52" i="9"/>
  <c r="H53" i="9"/>
  <c r="H54" i="9"/>
  <c r="H55" i="9"/>
  <c r="H56" i="9"/>
  <c r="H57" i="9"/>
  <c r="F11" i="9"/>
  <c r="F13" i="9"/>
  <c r="F14" i="9"/>
  <c r="F15" i="9"/>
  <c r="F16" i="9"/>
  <c r="F17" i="9"/>
  <c r="F18" i="9"/>
  <c r="F19" i="9"/>
  <c r="F21" i="9"/>
  <c r="F22" i="9"/>
  <c r="F23" i="9"/>
  <c r="F24" i="9"/>
  <c r="F25" i="9"/>
  <c r="F26" i="9"/>
  <c r="F27" i="9"/>
  <c r="F29" i="9"/>
  <c r="F30" i="9"/>
  <c r="F31" i="9"/>
  <c r="F32" i="9"/>
  <c r="F33" i="9"/>
  <c r="F34" i="9"/>
  <c r="F35" i="9"/>
  <c r="F37" i="9"/>
  <c r="F38" i="9"/>
  <c r="F39" i="9"/>
  <c r="F40" i="9"/>
  <c r="F41" i="9"/>
  <c r="F42" i="9"/>
  <c r="F43" i="9"/>
  <c r="F45" i="9"/>
  <c r="F46" i="9"/>
  <c r="F47" i="9"/>
  <c r="F48" i="9"/>
  <c r="F49" i="9"/>
  <c r="F50" i="9"/>
  <c r="F51" i="9"/>
  <c r="F53" i="9"/>
  <c r="F54" i="9"/>
  <c r="F55" i="9"/>
  <c r="F56" i="9"/>
  <c r="F57" i="9"/>
  <c r="G10" i="9"/>
  <c r="H10" i="9" s="1"/>
  <c r="E10" i="9"/>
  <c r="F10" i="9" s="1"/>
  <c r="G34" i="10"/>
  <c r="G5" i="10"/>
  <c r="G10" i="10" l="1"/>
  <c r="H10" i="10" s="1"/>
  <c r="E10" i="10"/>
  <c r="F10" i="10" s="1"/>
  <c r="G8" i="6"/>
  <c r="C11" i="9" s="1"/>
  <c r="D11" i="9" s="1"/>
  <c r="G9" i="6"/>
  <c r="C12" i="9" s="1"/>
  <c r="D12" i="9" s="1"/>
  <c r="G10" i="6"/>
  <c r="G11" i="6"/>
  <c r="C14" i="9" s="1"/>
  <c r="D14" i="9" s="1"/>
  <c r="G12" i="6"/>
  <c r="C15" i="9" s="1"/>
  <c r="D15" i="9" s="1"/>
  <c r="G13" i="6"/>
  <c r="C16" i="9" s="1"/>
  <c r="D16" i="9" s="1"/>
  <c r="H13" i="6"/>
  <c r="G14" i="6"/>
  <c r="C17" i="9" s="1"/>
  <c r="D17" i="9" s="1"/>
  <c r="G15" i="6"/>
  <c r="C18" i="9" s="1"/>
  <c r="D18" i="9" s="1"/>
  <c r="G16" i="6"/>
  <c r="C19" i="9" s="1"/>
  <c r="D19" i="9" s="1"/>
  <c r="G17" i="6"/>
  <c r="C20" i="9" s="1"/>
  <c r="D20" i="9" s="1"/>
  <c r="G18" i="6"/>
  <c r="C21" i="9" s="1"/>
  <c r="D21" i="9" s="1"/>
  <c r="G19" i="6"/>
  <c r="C22" i="9" s="1"/>
  <c r="D22" i="9" s="1"/>
  <c r="G20" i="6"/>
  <c r="C23" i="9" s="1"/>
  <c r="D23" i="9" s="1"/>
  <c r="G21" i="6"/>
  <c r="C24" i="9" s="1"/>
  <c r="D24" i="9" s="1"/>
  <c r="G22" i="6"/>
  <c r="C25" i="9" s="1"/>
  <c r="D25" i="9" s="1"/>
  <c r="G23" i="6"/>
  <c r="G24" i="6"/>
  <c r="C27" i="9" s="1"/>
  <c r="D27" i="9" s="1"/>
  <c r="G25" i="6"/>
  <c r="G26" i="6"/>
  <c r="G27" i="6"/>
  <c r="C30" i="9" s="1"/>
  <c r="D30" i="9" s="1"/>
  <c r="G28" i="6"/>
  <c r="G29" i="6"/>
  <c r="C32" i="9" s="1"/>
  <c r="D32" i="9" s="1"/>
  <c r="G30" i="6"/>
  <c r="C33" i="9" s="1"/>
  <c r="D33" i="9" s="1"/>
  <c r="G31" i="6"/>
  <c r="G32" i="6"/>
  <c r="C35" i="9" s="1"/>
  <c r="D35" i="9" s="1"/>
  <c r="G33" i="6"/>
  <c r="C36" i="9" s="1"/>
  <c r="D36" i="9" s="1"/>
  <c r="G34" i="6"/>
  <c r="C37" i="9" s="1"/>
  <c r="D37" i="9" s="1"/>
  <c r="G35" i="6"/>
  <c r="C38" i="9" s="1"/>
  <c r="D38" i="9" s="1"/>
  <c r="G36" i="6"/>
  <c r="C39" i="9" s="1"/>
  <c r="D39" i="9" s="1"/>
  <c r="G37" i="6"/>
  <c r="C40" i="9" s="1"/>
  <c r="D40" i="9" s="1"/>
  <c r="H37" i="6"/>
  <c r="G38" i="6"/>
  <c r="C41" i="9" s="1"/>
  <c r="D41" i="9" s="1"/>
  <c r="G39" i="6"/>
  <c r="G40" i="6"/>
  <c r="C43" i="9" s="1"/>
  <c r="D43" i="9" s="1"/>
  <c r="G41" i="6"/>
  <c r="G42" i="6"/>
  <c r="G43" i="6"/>
  <c r="C46" i="9" s="1"/>
  <c r="D46" i="9" s="1"/>
  <c r="G44" i="6"/>
  <c r="H44" i="6" s="1"/>
  <c r="G45" i="6"/>
  <c r="G46" i="6"/>
  <c r="C49" i="9" s="1"/>
  <c r="D49" i="9" s="1"/>
  <c r="G47" i="6"/>
  <c r="G48" i="6"/>
  <c r="C51" i="9" s="1"/>
  <c r="D51" i="9" s="1"/>
  <c r="G49" i="6"/>
  <c r="C52" i="9" s="1"/>
  <c r="D52" i="9" s="1"/>
  <c r="G50" i="6"/>
  <c r="G51" i="6"/>
  <c r="C54" i="9" s="1"/>
  <c r="D54" i="9" s="1"/>
  <c r="G52" i="6"/>
  <c r="H52" i="6" s="1"/>
  <c r="G53" i="6"/>
  <c r="G54" i="6"/>
  <c r="C57" i="9" s="1"/>
  <c r="D57" i="9" s="1"/>
  <c r="K7" i="6"/>
  <c r="J7" i="6"/>
  <c r="I7" i="6"/>
  <c r="H49" i="6" l="1"/>
  <c r="H29" i="6"/>
  <c r="H17" i="6"/>
  <c r="H15" i="6"/>
  <c r="H8" i="6"/>
  <c r="C48" i="9"/>
  <c r="D48" i="9" s="1"/>
  <c r="C29" i="9"/>
  <c r="D29" i="9" s="1"/>
  <c r="H23" i="6"/>
  <c r="C26" i="9"/>
  <c r="D26" i="9" s="1"/>
  <c r="C50" i="9"/>
  <c r="D50" i="9" s="1"/>
  <c r="C45" i="9"/>
  <c r="D45" i="9" s="1"/>
  <c r="C28" i="9"/>
  <c r="D28" i="9" s="1"/>
  <c r="H20" i="6"/>
  <c r="H18" i="6"/>
  <c r="C13" i="9"/>
  <c r="D13" i="9" s="1"/>
  <c r="C53" i="9"/>
  <c r="D53" i="9" s="1"/>
  <c r="C55" i="9"/>
  <c r="D55" i="9" s="1"/>
  <c r="H39" i="6"/>
  <c r="C42" i="9"/>
  <c r="D42" i="9" s="1"/>
  <c r="H12" i="6"/>
  <c r="C47" i="9"/>
  <c r="D47" i="9" s="1"/>
  <c r="C56" i="9"/>
  <c r="D56" i="9" s="1"/>
  <c r="H28" i="6"/>
  <c r="C31" i="9"/>
  <c r="D31" i="9" s="1"/>
  <c r="C44" i="9"/>
  <c r="D44" i="9" s="1"/>
  <c r="H36" i="6"/>
  <c r="C34" i="9"/>
  <c r="D34" i="9" s="1"/>
  <c r="H9" i="6"/>
  <c r="H50" i="6"/>
  <c r="H42" i="6"/>
  <c r="H31" i="6"/>
  <c r="H25" i="6"/>
  <c r="H10" i="6"/>
  <c r="H26" i="6"/>
  <c r="H53" i="6"/>
  <c r="H47" i="6"/>
  <c r="H45" i="6"/>
  <c r="H41" i="6"/>
  <c r="H34" i="6"/>
  <c r="H21" i="6"/>
  <c r="H54" i="6"/>
  <c r="H51" i="6"/>
  <c r="H48" i="6"/>
  <c r="H46" i="6"/>
  <c r="H43" i="6"/>
  <c r="H40" i="6"/>
  <c r="H38" i="6"/>
  <c r="H35" i="6"/>
  <c r="H33" i="6"/>
  <c r="H32" i="6"/>
  <c r="H30" i="6"/>
  <c r="H27" i="6"/>
  <c r="H24" i="6"/>
  <c r="H22" i="6"/>
  <c r="H19" i="6"/>
  <c r="H16" i="6"/>
  <c r="H14" i="6"/>
  <c r="H11" i="6"/>
  <c r="C10" i="9" l="1"/>
  <c r="D10" i="9" s="1"/>
  <c r="G7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 s="1"/>
  <c r="D4" i="8"/>
  <c r="C4" i="8"/>
  <c r="H7" i="6" l="1"/>
  <c r="C20" i="6"/>
  <c r="D20" i="6"/>
  <c r="C52" i="6"/>
  <c r="D52" i="6"/>
  <c r="E41" i="6"/>
  <c r="F41" i="6" s="1"/>
  <c r="C45" i="6"/>
  <c r="D45" i="6"/>
  <c r="C44" i="6"/>
  <c r="D44" i="6"/>
  <c r="E39" i="6"/>
  <c r="F39" i="6" s="1"/>
  <c r="C19" i="6"/>
  <c r="D19" i="6" s="1"/>
  <c r="C30" i="6"/>
  <c r="D30" i="6"/>
  <c r="E8" i="6"/>
  <c r="F8" i="6"/>
  <c r="C16" i="6"/>
  <c r="D16" i="6"/>
  <c r="C11" i="6"/>
  <c r="D11" i="6"/>
  <c r="C37" i="6"/>
  <c r="D37" i="6"/>
  <c r="C14" i="6"/>
  <c r="D14" i="6"/>
  <c r="C54" i="6"/>
  <c r="D54" i="6"/>
  <c r="C32" i="6"/>
  <c r="D32" i="6"/>
  <c r="C33" i="6"/>
  <c r="D33" i="6"/>
  <c r="C36" i="6"/>
  <c r="D36" i="6"/>
  <c r="E42" i="6"/>
  <c r="F42" i="6" s="1"/>
  <c r="E51" i="6"/>
  <c r="F51" i="6" s="1"/>
  <c r="C40" i="6"/>
  <c r="D40" i="6" s="1"/>
  <c r="C23" i="6"/>
  <c r="D23" i="6" s="1"/>
  <c r="C50" i="6"/>
  <c r="D50" i="6" s="1"/>
  <c r="C28" i="6"/>
  <c r="D28" i="6" s="1"/>
  <c r="E53" i="6"/>
  <c r="F53" i="6" s="1"/>
  <c r="E49" i="6"/>
  <c r="F49" i="6" s="1"/>
  <c r="E46" i="6"/>
  <c r="F46" i="6" s="1"/>
  <c r="C21" i="6"/>
  <c r="D21" i="6" s="1"/>
  <c r="C13" i="6"/>
  <c r="D13" i="6" s="1"/>
  <c r="F6" i="7"/>
  <c r="C25" i="6"/>
  <c r="D25" i="6"/>
  <c r="C8" i="6"/>
  <c r="D8" i="6"/>
  <c r="C38" i="6"/>
  <c r="D38" i="6" s="1"/>
  <c r="C10" i="6"/>
  <c r="D10" i="6" s="1"/>
  <c r="E22" i="6"/>
  <c r="F22" i="6" s="1"/>
  <c r="C47" i="6"/>
  <c r="D47" i="6"/>
  <c r="C9" i="6"/>
  <c r="D9" i="6" s="1"/>
  <c r="C43" i="6"/>
  <c r="D43" i="6" s="1"/>
  <c r="C27" i="6"/>
  <c r="D27" i="6" s="1"/>
  <c r="C17" i="6"/>
  <c r="D17" i="6" s="1"/>
  <c r="E48" i="6"/>
  <c r="F48" i="6" s="1"/>
  <c r="E24" i="6"/>
  <c r="F24" i="6" s="1"/>
  <c r="C24" i="6"/>
  <c r="B24" i="6" s="1"/>
  <c r="D24" i="6"/>
  <c r="E26" i="6"/>
  <c r="F26" i="6" s="1"/>
  <c r="C26" i="6"/>
  <c r="B26" i="6" s="1"/>
  <c r="D26" i="6"/>
  <c r="E12" i="6"/>
  <c r="F12" i="6" s="1"/>
  <c r="C12" i="6"/>
  <c r="B12" i="6" s="1"/>
  <c r="D12" i="6"/>
  <c r="E9" i="6"/>
  <c r="E16" i="6"/>
  <c r="F16" i="6" s="1"/>
  <c r="E23" i="6"/>
  <c r="E28" i="6"/>
  <c r="E33" i="6"/>
  <c r="F33" i="6" s="1"/>
  <c r="E38" i="6"/>
  <c r="E43" i="6"/>
  <c r="E29" i="6"/>
  <c r="F29" i="6" s="1"/>
  <c r="E52" i="6"/>
  <c r="F52" i="6" s="1"/>
  <c r="E13" i="6"/>
  <c r="E27" i="6"/>
  <c r="E11" i="6"/>
  <c r="F11" i="6" s="1"/>
  <c r="E30" i="6"/>
  <c r="F30" i="6" s="1"/>
  <c r="E14" i="6"/>
  <c r="F14" i="6" s="1"/>
  <c r="E36" i="6"/>
  <c r="F36" i="6" s="1"/>
  <c r="E34" i="6"/>
  <c r="F34" i="6" s="1"/>
  <c r="E44" i="6"/>
  <c r="F44" i="6" s="1"/>
  <c r="E37" i="6"/>
  <c r="F37" i="6" s="1"/>
  <c r="E47" i="6"/>
  <c r="F47" i="6" s="1"/>
  <c r="E15" i="6"/>
  <c r="F15" i="6" s="1"/>
  <c r="E25" i="6"/>
  <c r="F25" i="6" s="1"/>
  <c r="E35" i="6"/>
  <c r="F35" i="6" s="1"/>
  <c r="E45" i="6"/>
  <c r="F45" i="6" s="1"/>
  <c r="E18" i="6"/>
  <c r="F18" i="6" s="1"/>
  <c r="E21" i="6"/>
  <c r="E31" i="6"/>
  <c r="F31" i="6" s="1"/>
  <c r="E54" i="6"/>
  <c r="F54" i="6" s="1"/>
  <c r="E10" i="6"/>
  <c r="E19" i="6"/>
  <c r="E17" i="6"/>
  <c r="E32" i="6"/>
  <c r="F32" i="6" s="1"/>
  <c r="E20" i="6"/>
  <c r="F20" i="6" s="1"/>
  <c r="E40" i="6"/>
  <c r="E50" i="6"/>
  <c r="C35" i="6"/>
  <c r="B35" i="6" s="1"/>
  <c r="D35" i="6"/>
  <c r="C31" i="6"/>
  <c r="B31" i="6" s="1"/>
  <c r="D31" i="6"/>
  <c r="C15" i="6"/>
  <c r="B15" i="6" s="1"/>
  <c r="D15" i="6"/>
  <c r="E6" i="7"/>
  <c r="C29" i="6"/>
  <c r="B29" i="6" s="1"/>
  <c r="D29" i="6"/>
  <c r="C34" i="6"/>
  <c r="B34" i="6" s="1"/>
  <c r="D34" i="6"/>
  <c r="C53" i="6"/>
  <c r="B53" i="6" s="1"/>
  <c r="D53" i="6"/>
  <c r="C18" i="6"/>
  <c r="B18" i="6" s="1"/>
  <c r="D18" i="6"/>
  <c r="M6" i="7"/>
  <c r="B6" i="7"/>
  <c r="H6" i="7"/>
  <c r="O6" i="7"/>
  <c r="Q6" i="7"/>
  <c r="D6" i="7"/>
  <c r="G6" i="7"/>
  <c r="J6" i="7"/>
  <c r="C6" i="7"/>
  <c r="N6" i="7" s="1"/>
  <c r="K6" i="7"/>
  <c r="I6" i="7"/>
  <c r="R6" i="7" s="1"/>
  <c r="C22" i="6"/>
  <c r="B22" i="6" s="1"/>
  <c r="D22" i="6"/>
  <c r="C39" i="6"/>
  <c r="B39" i="6" s="1"/>
  <c r="D39" i="6"/>
  <c r="C41" i="6"/>
  <c r="B41" i="6" s="1"/>
  <c r="D41" i="6"/>
  <c r="C42" i="6"/>
  <c r="B42" i="6" s="1"/>
  <c r="D42" i="6"/>
  <c r="C46" i="6"/>
  <c r="B46" i="6" s="1"/>
  <c r="D46" i="6"/>
  <c r="C48" i="6"/>
  <c r="B48" i="6" s="1"/>
  <c r="D48" i="6"/>
  <c r="C49" i="6"/>
  <c r="B49" i="6" s="1"/>
  <c r="D49" i="6"/>
  <c r="C51" i="6"/>
  <c r="B51" i="6" s="1"/>
  <c r="D51" i="6"/>
  <c r="B50" i="6" l="1"/>
  <c r="F50" i="6"/>
  <c r="B40" i="6"/>
  <c r="F40" i="6"/>
  <c r="B17" i="6"/>
  <c r="F17" i="6"/>
  <c r="B19" i="6"/>
  <c r="F19" i="6"/>
  <c r="B10" i="6"/>
  <c r="F10" i="6"/>
  <c r="B21" i="6"/>
  <c r="F21" i="6"/>
  <c r="B27" i="6"/>
  <c r="F27" i="6"/>
  <c r="B13" i="6"/>
  <c r="F13" i="6"/>
  <c r="B43" i="6"/>
  <c r="F43" i="6"/>
  <c r="B38" i="6"/>
  <c r="F38" i="6"/>
  <c r="B28" i="6"/>
  <c r="F28" i="6"/>
  <c r="B23" i="6"/>
  <c r="F23" i="6"/>
  <c r="B9" i="6"/>
  <c r="F9" i="6"/>
  <c r="B47" i="6"/>
  <c r="C7" i="6"/>
  <c r="B8" i="6"/>
  <c r="B25" i="6"/>
  <c r="P6" i="7"/>
  <c r="B36" i="6"/>
  <c r="B33" i="6"/>
  <c r="B32" i="6"/>
  <c r="B54" i="6"/>
  <c r="B14" i="6"/>
  <c r="B37" i="6"/>
  <c r="B11" i="6"/>
  <c r="B16" i="6"/>
  <c r="E7" i="6"/>
  <c r="F7" i="6" s="1"/>
  <c r="B30" i="6"/>
  <c r="B44" i="6"/>
  <c r="B45" i="6"/>
  <c r="B52" i="6"/>
  <c r="B20" i="6"/>
  <c r="B7" i="6" l="1"/>
  <c r="D7" i="6"/>
</calcChain>
</file>

<file path=xl/sharedStrings.xml><?xml version="1.0" encoding="utf-8"?>
<sst xmlns="http://schemas.openxmlformats.org/spreadsheetml/2006/main" count="330" uniqueCount="138">
  <si>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</si>
  <si>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（2月18日公表時点）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</si>
  <si>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</si>
  <si>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</si>
  <si>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</si>
  <si>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</si>
  <si>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直近8日間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</si>
  <si>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</si>
  <si>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</si>
  <si>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</si>
  <si>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</si>
  <si>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</si>
  <si>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</si>
  <si>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</si>
  <si>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</si>
  <si>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</si>
  <si>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</si>
  <si>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</si>
  <si>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</si>
  <si>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</si>
  <si>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</si>
  <si>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</si>
  <si>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</si>
  <si>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</si>
  <si>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</si>
  <si>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</si>
  <si>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</si>
  <si>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</si>
  <si>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</si>
  <si>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</si>
  <si>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</si>
  <si>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</si>
  <si>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</si>
  <si>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</si>
  <si>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</si>
  <si>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</si>
  <si>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</si>
  <si>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</si>
  <si>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</si>
  <si>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</si>
  <si>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</si>
  <si>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</si>
  <si>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</si>
  <si>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</si>
  <si>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</si>
  <si>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</si>
  <si>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</si>
  <si>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</si>
  <si>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</si>
  <si>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</si>
  <si>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</si>
  <si>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</si>
  <si>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</si>
  <si>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</si>
  <si>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</si>
  <si>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</si>
  <si>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</si>
  <si>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</si>
  <si>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</si>
  <si>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</si>
  <si>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</si>
  <si>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</si>
  <si>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</si>
  <si>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</si>
  <si>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</si>
  <si>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</si>
  <si>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</si>
  <si>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</si>
  <si>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</si>
  <si>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</si>
  <si>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</si>
  <si>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</si>
  <si>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</si>
  <si>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</si>
  <si>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</si>
  <si>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</si>
  <si>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</si>
  <si>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</si>
  <si>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</si>
  <si>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</si>
  <si>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</si>
  <si>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</si>
  <si>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</si>
  <si>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</si>
  <si>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</si>
  <si>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</si>
  <si>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</si>
  <si>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</si>
  <si>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</si>
  <si>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</si>
  <si>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</si>
  <si>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</si>
  <si>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</si>
  <si>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接種回数（2月17日まで）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</si>
  <si>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</si>
  <si>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</si>
  <si>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</si>
  <si>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</si>
  <si>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</si>
  <si>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</si>
  <si>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</si>
  <si>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</si>
  <si>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</si>
  <si>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</si>
  <si>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</si>
  <si>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</si>
  <si>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</si>
  <si>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</si>
  <si>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</si>
  <si>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（2月17日まで）</t>
  </si>
  <si>
    <t>ワクチン供給量
（2月17日まで）※4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</si>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</sst>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_ "/>
    <numFmt numFmtId="178" formatCode="0.0%"/>
    <numFmt numFmtId="179" formatCode="#,##0.0;[Red]\-#,##0.0"/>
    <numFmt numFmtId="180" formatCode="#,##0_ ;[Red]\-#,##0\ 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4" fillId="0" borderId="1" xfId="3" applyNumberFormat="1" applyFont="1" applyBorder="1">
      <alignment vertical="center"/>
    </xf>
    <xf numFmtId="10" fontId="4" fillId="0" borderId="1" xfId="3" applyNumberFormat="1" applyFont="1" applyFill="1" applyBorder="1">
      <alignment vertical="center"/>
    </xf>
    <xf numFmtId="10" fontId="4" fillId="0" borderId="7" xfId="3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38" fontId="9" fillId="0" borderId="0" xfId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38" fontId="9" fillId="0" borderId="0" xfId="1" applyFont="1" applyAlignment="1">
      <alignment horizontal="center" vertical="center"/>
    </xf>
    <xf numFmtId="177" fontId="10" fillId="0" borderId="0" xfId="0" applyNumberFormat="1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178" fontId="9" fillId="0" borderId="1" xfId="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38" fontId="4" fillId="0" borderId="0" xfId="1" applyFont="1" applyFill="1" applyBorder="1" applyAlignment="1">
      <alignment horizontal="center" vertical="center"/>
    </xf>
    <xf numFmtId="38" fontId="9" fillId="0" borderId="0" xfId="1" applyFont="1" applyFill="1" applyBorder="1" applyAlignment="1">
      <alignment horizontal="center" vertical="center"/>
    </xf>
    <xf numFmtId="178" fontId="9" fillId="0" borderId="0" xfId="3" applyNumberFormat="1" applyFont="1" applyFill="1" applyBorder="1" applyAlignment="1">
      <alignment horizontal="center" vertical="center"/>
    </xf>
    <xf numFmtId="179" fontId="9" fillId="0" borderId="0" xfId="1" applyNumberFormat="1" applyFont="1" applyFill="1" applyBorder="1" applyAlignment="1">
      <alignment horizontal="center" vertical="center"/>
    </xf>
    <xf numFmtId="38" fontId="9" fillId="0" borderId="0" xfId="1" applyFont="1">
      <alignment vertical="center"/>
    </xf>
    <xf numFmtId="0" fontId="9" fillId="0" borderId="0" xfId="0" applyFont="1">
      <alignment vertical="center"/>
    </xf>
    <xf numFmtId="38" fontId="10" fillId="0" borderId="0" xfId="1" applyFont="1">
      <alignment vertical="center"/>
    </xf>
    <xf numFmtId="180" fontId="4" fillId="0" borderId="1" xfId="1" applyNumberFormat="1" applyFont="1" applyFill="1" applyBorder="1" applyAlignment="1">
      <alignment vertical="center"/>
    </xf>
    <xf numFmtId="180" fontId="9" fillId="0" borderId="1" xfId="1" applyNumberFormat="1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8" fontId="9" fillId="0" borderId="1" xfId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56" fontId="9" fillId="0" borderId="2" xfId="0" applyNumberFormat="1" applyFont="1" applyBorder="1" applyAlignment="1">
      <alignment horizontal="center" vertical="center" wrapText="1"/>
    </xf>
    <xf numFmtId="56" fontId="9" fillId="0" borderId="2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56" fontId="9" fillId="0" borderId="11" xfId="0" applyNumberFormat="1" applyFont="1" applyBorder="1" applyAlignment="1">
      <alignment horizontal="center" vertical="center" wrapText="1"/>
    </xf>
    <xf numFmtId="56" fontId="9" fillId="0" borderId="12" xfId="0" applyNumberFormat="1" applyFont="1" applyBorder="1" applyAlignment="1">
      <alignment horizontal="center" vertical="center" wrapText="1"/>
    </xf>
    <xf numFmtId="38" fontId="9" fillId="0" borderId="4" xfId="1" applyFont="1" applyFill="1" applyBorder="1" applyAlignment="1">
      <alignment horizontal="center" vertical="center"/>
    </xf>
    <xf numFmtId="38" fontId="9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view="pageBreakPreview" zoomScaleNormal="100" zoomScaleSheetLayoutView="100" workbookViewId="0">
      <selection activeCell="C23" sqref="C23"/>
    </sheetView>
  </sheetViews>
  <sheetFormatPr defaultRowHeight="18" x14ac:dyDescent="0.45"/>
  <cols>
    <col min="1" max="1" width="13.59765625" customWidth="1"/>
    <col min="2" max="3" width="13.59765625" style="21" customWidth="1"/>
    <col min="4" max="8" width="13.59765625" customWidth="1"/>
    <col min="10" max="10" width="10.5" bestFit="1" customWidth="1"/>
  </cols>
  <sheetData>
    <row r="1" spans="1:8" x14ac:dyDescent="0.45">
      <c r="A1" s="62" t="s">
        <v>0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6"/>
      <c r="F2" s="36"/>
      <c r="G2" s="36"/>
      <c r="H2" s="36"/>
    </row>
    <row r="3" spans="1:8" x14ac:dyDescent="0.45">
      <c r="A3" s="36"/>
      <c r="B3" s="37"/>
      <c r="C3" s="37"/>
      <c r="D3" s="36"/>
      <c r="E3" s="36"/>
      <c r="F3" s="36"/>
      <c r="G3" s="36"/>
      <c r="H3" s="38" t="s">
        <v>1</v>
      </c>
    </row>
    <row r="4" spans="1:8" x14ac:dyDescent="0.45">
      <c r="A4" s="39"/>
      <c r="B4" s="40"/>
      <c r="C4" s="40"/>
      <c r="D4" s="39"/>
      <c r="E4" s="41"/>
      <c r="F4" s="41"/>
      <c r="G4" s="41"/>
      <c r="H4" s="42" t="s">
        <v>2</v>
      </c>
    </row>
    <row r="5" spans="1:8" ht="19.5" customHeight="1" x14ac:dyDescent="0.45">
      <c r="A5" s="58" t="s">
        <v>3</v>
      </c>
      <c r="B5" s="63" t="s">
        <v>4</v>
      </c>
      <c r="C5" s="59" t="s">
        <v>5</v>
      </c>
      <c r="D5" s="64"/>
      <c r="E5" s="67" t="s">
        <v>6</v>
      </c>
      <c r="F5" s="68"/>
      <c r="G5" s="69">
        <v>44610</v>
      </c>
      <c r="H5" s="70"/>
    </row>
    <row r="6" spans="1:8" ht="21.75" customHeight="1" x14ac:dyDescent="0.45">
      <c r="A6" s="58"/>
      <c r="B6" s="63"/>
      <c r="C6" s="65"/>
      <c r="D6" s="66"/>
      <c r="E6" s="71" t="s">
        <v>7</v>
      </c>
      <c r="F6" s="72"/>
      <c r="G6" s="73" t="s">
        <v>8</v>
      </c>
      <c r="H6" s="74"/>
    </row>
    <row r="7" spans="1:8" ht="18.75" customHeight="1" x14ac:dyDescent="0.45">
      <c r="A7" s="58"/>
      <c r="B7" s="63"/>
      <c r="C7" s="75" t="s">
        <v>9</v>
      </c>
      <c r="D7" s="43"/>
      <c r="E7" s="57" t="s">
        <v>10</v>
      </c>
      <c r="F7" s="43"/>
      <c r="G7" s="57" t="s">
        <v>10</v>
      </c>
      <c r="H7" s="44"/>
    </row>
    <row r="8" spans="1:8" ht="18.75" customHeight="1" x14ac:dyDescent="0.45">
      <c r="A8" s="58"/>
      <c r="B8" s="63"/>
      <c r="C8" s="76"/>
      <c r="D8" s="59" t="s">
        <v>11</v>
      </c>
      <c r="E8" s="58"/>
      <c r="F8" s="59" t="s">
        <v>12</v>
      </c>
      <c r="G8" s="58"/>
      <c r="H8" s="61" t="s">
        <v>12</v>
      </c>
    </row>
    <row r="9" spans="1:8" ht="35.1" customHeight="1" x14ac:dyDescent="0.45">
      <c r="A9" s="58"/>
      <c r="B9" s="63"/>
      <c r="C9" s="76"/>
      <c r="D9" s="60"/>
      <c r="E9" s="58"/>
      <c r="F9" s="60"/>
      <c r="G9" s="58"/>
      <c r="H9" s="60"/>
    </row>
    <row r="10" spans="1:8" x14ac:dyDescent="0.45">
      <c r="A10" s="45" t="s">
        <v>13</v>
      </c>
      <c r="B10" s="55">
        <v>126645025.00000003</v>
      </c>
      <c r="C10" s="56">
        <f>SUM(C11:C57)</f>
        <v>16009146</v>
      </c>
      <c r="D10" s="46">
        <f>C10/$B10</f>
        <v>0.12640959248103109</v>
      </c>
      <c r="E10" s="56">
        <f>SUM(E11:E57)</f>
        <v>6038863</v>
      </c>
      <c r="F10" s="46">
        <f>E10/$B10</f>
        <v>4.7683381167163877E-2</v>
      </c>
      <c r="G10" s="56">
        <f>SUM(G11:G57)</f>
        <v>947564</v>
      </c>
      <c r="H10" s="46">
        <f>G10/$B10</f>
        <v>7.482046768122157E-3</v>
      </c>
    </row>
    <row r="11" spans="1:8" x14ac:dyDescent="0.45">
      <c r="A11" s="47" t="s">
        <v>14</v>
      </c>
      <c r="B11" s="55">
        <v>5226603</v>
      </c>
      <c r="C11" s="56">
        <f>総接種回数!G8</f>
        <v>591603</v>
      </c>
      <c r="D11" s="46">
        <f t="shared" ref="D11:D57" si="0">C11/$B11</f>
        <v>0.11319072827991719</v>
      </c>
      <c r="E11" s="56">
        <v>229235</v>
      </c>
      <c r="F11" s="46">
        <f t="shared" ref="F11:F57" si="1">E11/$B11</f>
        <v>4.3859271500054621E-2</v>
      </c>
      <c r="G11" s="56">
        <v>31485</v>
      </c>
      <c r="H11" s="46">
        <f t="shared" ref="H11:H57" si="2">G11/$B11</f>
        <v>6.0239891952765497E-3</v>
      </c>
    </row>
    <row r="12" spans="1:8" x14ac:dyDescent="0.45">
      <c r="A12" s="47" t="s">
        <v>15</v>
      </c>
      <c r="B12" s="55">
        <v>1259615</v>
      </c>
      <c r="C12" s="56">
        <f>総接種回数!G9</f>
        <v>137094</v>
      </c>
      <c r="D12" s="46">
        <f t="shared" si="0"/>
        <v>0.10883801796580701</v>
      </c>
      <c r="E12" s="56">
        <v>53810</v>
      </c>
      <c r="F12" s="46">
        <f t="shared" si="1"/>
        <v>4.2719402357069419E-2</v>
      </c>
      <c r="G12" s="56">
        <v>9240</v>
      </c>
      <c r="H12" s="46">
        <f t="shared" si="2"/>
        <v>7.3355747589541245E-3</v>
      </c>
    </row>
    <row r="13" spans="1:8" x14ac:dyDescent="0.45">
      <c r="A13" s="47" t="s">
        <v>16</v>
      </c>
      <c r="B13" s="55">
        <v>1220823</v>
      </c>
      <c r="C13" s="56">
        <f>総接種回数!G10</f>
        <v>145176</v>
      </c>
      <c r="D13" s="46">
        <f t="shared" si="0"/>
        <v>0.1189165014092952</v>
      </c>
      <c r="E13" s="56">
        <v>54280</v>
      </c>
      <c r="F13" s="46">
        <f t="shared" si="1"/>
        <v>4.4461809779140792E-2</v>
      </c>
      <c r="G13" s="56">
        <v>6987</v>
      </c>
      <c r="H13" s="46">
        <f t="shared" si="2"/>
        <v>5.7231883737445966E-3</v>
      </c>
    </row>
    <row r="14" spans="1:8" x14ac:dyDescent="0.45">
      <c r="A14" s="47" t="s">
        <v>17</v>
      </c>
      <c r="B14" s="55">
        <v>2281989</v>
      </c>
      <c r="C14" s="56">
        <f>総接種回数!G11</f>
        <v>334251</v>
      </c>
      <c r="D14" s="46">
        <f t="shared" si="0"/>
        <v>0.14647353690136106</v>
      </c>
      <c r="E14" s="56">
        <v>137985</v>
      </c>
      <c r="F14" s="46">
        <f t="shared" si="1"/>
        <v>6.0466987351823341E-2</v>
      </c>
      <c r="G14" s="56">
        <v>20474</v>
      </c>
      <c r="H14" s="46">
        <f t="shared" si="2"/>
        <v>8.97199767395899E-3</v>
      </c>
    </row>
    <row r="15" spans="1:8" x14ac:dyDescent="0.45">
      <c r="A15" s="47" t="s">
        <v>18</v>
      </c>
      <c r="B15" s="55">
        <v>971288</v>
      </c>
      <c r="C15" s="56">
        <f>総接種回数!G12</f>
        <v>82396</v>
      </c>
      <c r="D15" s="46">
        <f t="shared" si="0"/>
        <v>8.4831687408883874E-2</v>
      </c>
      <c r="E15" s="56">
        <v>28851</v>
      </c>
      <c r="F15" s="46">
        <f t="shared" si="1"/>
        <v>2.9703857146387066E-2</v>
      </c>
      <c r="G15" s="56">
        <v>3524</v>
      </c>
      <c r="H15" s="46">
        <f t="shared" si="2"/>
        <v>3.6281720766652118E-3</v>
      </c>
    </row>
    <row r="16" spans="1:8" x14ac:dyDescent="0.45">
      <c r="A16" s="47" t="s">
        <v>19</v>
      </c>
      <c r="B16" s="55">
        <v>1069562</v>
      </c>
      <c r="C16" s="56">
        <f>総接種回数!G13</f>
        <v>124703</v>
      </c>
      <c r="D16" s="46">
        <f t="shared" si="0"/>
        <v>0.11659258649802443</v>
      </c>
      <c r="E16" s="56">
        <v>51911</v>
      </c>
      <c r="F16" s="46">
        <f t="shared" si="1"/>
        <v>4.8534820795802396E-2</v>
      </c>
      <c r="G16" s="56">
        <v>8364</v>
      </c>
      <c r="H16" s="46">
        <f t="shared" si="2"/>
        <v>7.8200235236479988E-3</v>
      </c>
    </row>
    <row r="17" spans="1:8" x14ac:dyDescent="0.45">
      <c r="A17" s="47" t="s">
        <v>20</v>
      </c>
      <c r="B17" s="55">
        <v>1862059.0000000002</v>
      </c>
      <c r="C17" s="56">
        <f>総接種回数!G14</f>
        <v>257438</v>
      </c>
      <c r="D17" s="46">
        <f t="shared" si="0"/>
        <v>0.13825448065823906</v>
      </c>
      <c r="E17" s="56">
        <v>102967</v>
      </c>
      <c r="F17" s="46">
        <f t="shared" si="1"/>
        <v>5.5297388536023825E-2</v>
      </c>
      <c r="G17" s="56">
        <v>29945</v>
      </c>
      <c r="H17" s="46">
        <f t="shared" si="2"/>
        <v>1.6081660140736677E-2</v>
      </c>
    </row>
    <row r="18" spans="1:8" x14ac:dyDescent="0.45">
      <c r="A18" s="47" t="s">
        <v>21</v>
      </c>
      <c r="B18" s="55">
        <v>2907675</v>
      </c>
      <c r="C18" s="56">
        <f>総接種回数!G15</f>
        <v>428964</v>
      </c>
      <c r="D18" s="46">
        <f t="shared" si="0"/>
        <v>0.14752817973122856</v>
      </c>
      <c r="E18" s="56">
        <v>150974</v>
      </c>
      <c r="F18" s="46">
        <f t="shared" si="1"/>
        <v>5.1922584195276296E-2</v>
      </c>
      <c r="G18" s="56">
        <v>19836</v>
      </c>
      <c r="H18" s="46">
        <f t="shared" si="2"/>
        <v>6.8219453687224331E-3</v>
      </c>
    </row>
    <row r="19" spans="1:8" x14ac:dyDescent="0.45">
      <c r="A19" s="47" t="s">
        <v>22</v>
      </c>
      <c r="B19" s="55">
        <v>1955401</v>
      </c>
      <c r="C19" s="56">
        <f>総接種回数!G16</f>
        <v>260623</v>
      </c>
      <c r="D19" s="46">
        <f t="shared" si="0"/>
        <v>0.13328365895281838</v>
      </c>
      <c r="E19" s="56">
        <v>95460</v>
      </c>
      <c r="F19" s="46">
        <f t="shared" si="1"/>
        <v>4.8818631063398246E-2</v>
      </c>
      <c r="G19" s="56">
        <v>13957</v>
      </c>
      <c r="H19" s="46">
        <f t="shared" si="2"/>
        <v>7.1376663917017535E-3</v>
      </c>
    </row>
    <row r="20" spans="1:8" x14ac:dyDescent="0.45">
      <c r="A20" s="47" t="s">
        <v>23</v>
      </c>
      <c r="B20" s="55">
        <v>1958101</v>
      </c>
      <c r="C20" s="56">
        <f>総接種回数!G17</f>
        <v>292205</v>
      </c>
      <c r="D20" s="46">
        <f t="shared" si="0"/>
        <v>0.14922876807682545</v>
      </c>
      <c r="E20" s="56">
        <v>116580</v>
      </c>
      <c r="F20" s="46">
        <f t="shared" si="1"/>
        <v>5.9537276167061864E-2</v>
      </c>
      <c r="G20" s="56">
        <v>17774</v>
      </c>
      <c r="H20" s="46">
        <f t="shared" si="2"/>
        <v>9.0771620054328154E-3</v>
      </c>
    </row>
    <row r="21" spans="1:8" x14ac:dyDescent="0.45">
      <c r="A21" s="47" t="s">
        <v>24</v>
      </c>
      <c r="B21" s="55">
        <v>7393799</v>
      </c>
      <c r="C21" s="56">
        <f>総接種回数!G18</f>
        <v>898599</v>
      </c>
      <c r="D21" s="46">
        <f t="shared" si="0"/>
        <v>0.12153413962159372</v>
      </c>
      <c r="E21" s="56">
        <v>354193</v>
      </c>
      <c r="F21" s="46">
        <f t="shared" si="1"/>
        <v>4.7904061227523227E-2</v>
      </c>
      <c r="G21" s="56">
        <v>68806</v>
      </c>
      <c r="H21" s="46">
        <f t="shared" si="2"/>
        <v>9.3059062059977563E-3</v>
      </c>
    </row>
    <row r="22" spans="1:8" x14ac:dyDescent="0.45">
      <c r="A22" s="47" t="s">
        <v>25</v>
      </c>
      <c r="B22" s="55">
        <v>6322892.0000000009</v>
      </c>
      <c r="C22" s="56">
        <f>総接種回数!G19</f>
        <v>743302</v>
      </c>
      <c r="D22" s="46">
        <f t="shared" si="0"/>
        <v>0.1175572823321986</v>
      </c>
      <c r="E22" s="56">
        <v>285398</v>
      </c>
      <c r="F22" s="46">
        <f t="shared" si="1"/>
        <v>4.5137256812230853E-2</v>
      </c>
      <c r="G22" s="56">
        <v>40519</v>
      </c>
      <c r="H22" s="46">
        <f t="shared" si="2"/>
        <v>6.4083017707719809E-3</v>
      </c>
    </row>
    <row r="23" spans="1:8" x14ac:dyDescent="0.45">
      <c r="A23" s="47" t="s">
        <v>26</v>
      </c>
      <c r="B23" s="55">
        <v>13843329.000000002</v>
      </c>
      <c r="C23" s="56">
        <f>総接種回数!G20</f>
        <v>1774937</v>
      </c>
      <c r="D23" s="46">
        <f t="shared" si="0"/>
        <v>0.12821605265612049</v>
      </c>
      <c r="E23" s="56">
        <v>663681</v>
      </c>
      <c r="F23" s="46">
        <f t="shared" si="1"/>
        <v>4.7942297694434623E-2</v>
      </c>
      <c r="G23" s="56">
        <v>106377</v>
      </c>
      <c r="H23" s="46">
        <f t="shared" si="2"/>
        <v>7.6843510690239314E-3</v>
      </c>
    </row>
    <row r="24" spans="1:8" x14ac:dyDescent="0.45">
      <c r="A24" s="47" t="s">
        <v>27</v>
      </c>
      <c r="B24" s="55">
        <v>9220206</v>
      </c>
      <c r="C24" s="56">
        <f>総接種回数!G21</f>
        <v>891716</v>
      </c>
      <c r="D24" s="46">
        <f t="shared" si="0"/>
        <v>9.6713240463390943E-2</v>
      </c>
      <c r="E24" s="56">
        <v>369600</v>
      </c>
      <c r="F24" s="46">
        <f t="shared" si="1"/>
        <v>4.0085872267929805E-2</v>
      </c>
      <c r="G24" s="56">
        <v>58610</v>
      </c>
      <c r="H24" s="46">
        <f t="shared" si="2"/>
        <v>6.3566909459506649E-3</v>
      </c>
    </row>
    <row r="25" spans="1:8" x14ac:dyDescent="0.45">
      <c r="A25" s="47" t="s">
        <v>28</v>
      </c>
      <c r="B25" s="55">
        <v>2213174</v>
      </c>
      <c r="C25" s="56">
        <f>総接種回数!G22</f>
        <v>217006</v>
      </c>
      <c r="D25" s="46">
        <f t="shared" si="0"/>
        <v>9.8051938076265124E-2</v>
      </c>
      <c r="E25" s="56">
        <v>83600</v>
      </c>
      <c r="F25" s="46">
        <f t="shared" si="1"/>
        <v>3.7773803596102253E-2</v>
      </c>
      <c r="G25" s="56">
        <v>12584</v>
      </c>
      <c r="H25" s="46">
        <f t="shared" si="2"/>
        <v>5.6859514886764438E-3</v>
      </c>
    </row>
    <row r="26" spans="1:8" x14ac:dyDescent="0.45">
      <c r="A26" s="47" t="s">
        <v>29</v>
      </c>
      <c r="B26" s="55">
        <v>1047674</v>
      </c>
      <c r="C26" s="56">
        <f>総接種回数!G23</f>
        <v>146455</v>
      </c>
      <c r="D26" s="46">
        <f t="shared" si="0"/>
        <v>0.1397906218919244</v>
      </c>
      <c r="E26" s="56">
        <v>53551</v>
      </c>
      <c r="F26" s="46">
        <f t="shared" si="1"/>
        <v>5.1114182465156144E-2</v>
      </c>
      <c r="G26" s="56">
        <v>7870</v>
      </c>
      <c r="H26" s="46">
        <f t="shared" si="2"/>
        <v>7.5118786950902662E-3</v>
      </c>
    </row>
    <row r="27" spans="1:8" x14ac:dyDescent="0.45">
      <c r="A27" s="47" t="s">
        <v>30</v>
      </c>
      <c r="B27" s="55">
        <v>1132656</v>
      </c>
      <c r="C27" s="56">
        <f>総接種回数!G24</f>
        <v>158055</v>
      </c>
      <c r="D27" s="46">
        <f t="shared" si="0"/>
        <v>0.13954369199474509</v>
      </c>
      <c r="E27" s="56">
        <v>57201</v>
      </c>
      <c r="F27" s="46">
        <f t="shared" si="1"/>
        <v>5.0501652752468533E-2</v>
      </c>
      <c r="G27" s="56">
        <v>8319</v>
      </c>
      <c r="H27" s="46">
        <f t="shared" si="2"/>
        <v>7.3446836462262152E-3</v>
      </c>
    </row>
    <row r="28" spans="1:8" x14ac:dyDescent="0.45">
      <c r="A28" s="47" t="s">
        <v>31</v>
      </c>
      <c r="B28" s="55">
        <v>774582.99999999988</v>
      </c>
      <c r="C28" s="56">
        <f>総接種回数!G25</f>
        <v>99076</v>
      </c>
      <c r="D28" s="46">
        <f t="shared" si="0"/>
        <v>0.12790882319906327</v>
      </c>
      <c r="E28" s="56">
        <v>37572</v>
      </c>
      <c r="F28" s="46">
        <f t="shared" si="1"/>
        <v>4.8506099410908846E-2</v>
      </c>
      <c r="G28" s="56">
        <v>7722</v>
      </c>
      <c r="H28" s="46">
        <f t="shared" si="2"/>
        <v>9.9692350593803391E-3</v>
      </c>
    </row>
    <row r="29" spans="1:8" x14ac:dyDescent="0.45">
      <c r="A29" s="47" t="s">
        <v>32</v>
      </c>
      <c r="B29" s="55">
        <v>820997</v>
      </c>
      <c r="C29" s="56">
        <f>総接種回数!G26</f>
        <v>120221</v>
      </c>
      <c r="D29" s="46">
        <f t="shared" si="0"/>
        <v>0.14643293459050399</v>
      </c>
      <c r="E29" s="56">
        <v>45271</v>
      </c>
      <c r="F29" s="46">
        <f t="shared" si="1"/>
        <v>5.5141492599851155E-2</v>
      </c>
      <c r="G29" s="56">
        <v>5768</v>
      </c>
      <c r="H29" s="46">
        <f t="shared" si="2"/>
        <v>7.0256042348510409E-3</v>
      </c>
    </row>
    <row r="30" spans="1:8" x14ac:dyDescent="0.45">
      <c r="A30" s="47" t="s">
        <v>33</v>
      </c>
      <c r="B30" s="55">
        <v>2071737</v>
      </c>
      <c r="C30" s="56">
        <f>総接種回数!G27</f>
        <v>257632</v>
      </c>
      <c r="D30" s="46">
        <f t="shared" si="0"/>
        <v>0.12435555285250975</v>
      </c>
      <c r="E30" s="56">
        <v>117665</v>
      </c>
      <c r="F30" s="46">
        <f t="shared" si="1"/>
        <v>5.6795336473693329E-2</v>
      </c>
      <c r="G30" s="56">
        <v>19062</v>
      </c>
      <c r="H30" s="46">
        <f t="shared" si="2"/>
        <v>9.200974834160899E-3</v>
      </c>
    </row>
    <row r="31" spans="1:8" x14ac:dyDescent="0.45">
      <c r="A31" s="47" t="s">
        <v>34</v>
      </c>
      <c r="B31" s="55">
        <v>2016791</v>
      </c>
      <c r="C31" s="56">
        <f>総接種回数!G28</f>
        <v>332703</v>
      </c>
      <c r="D31" s="46">
        <f t="shared" si="0"/>
        <v>0.16496652355152319</v>
      </c>
      <c r="E31" s="56">
        <v>129933</v>
      </c>
      <c r="F31" s="46">
        <f t="shared" si="1"/>
        <v>6.4425614751354998E-2</v>
      </c>
      <c r="G31" s="56">
        <v>16082</v>
      </c>
      <c r="H31" s="46">
        <f t="shared" si="2"/>
        <v>7.974053831061324E-3</v>
      </c>
    </row>
    <row r="32" spans="1:8" x14ac:dyDescent="0.45">
      <c r="A32" s="47" t="s">
        <v>35</v>
      </c>
      <c r="B32" s="55">
        <v>3686259.9999999995</v>
      </c>
      <c r="C32" s="56">
        <f>総接種回数!G29</f>
        <v>432988</v>
      </c>
      <c r="D32" s="46">
        <f t="shared" si="0"/>
        <v>0.11745997298074473</v>
      </c>
      <c r="E32" s="56">
        <v>168798</v>
      </c>
      <c r="F32" s="46">
        <f t="shared" si="1"/>
        <v>4.5791127050180951E-2</v>
      </c>
      <c r="G32" s="56">
        <v>24095</v>
      </c>
      <c r="H32" s="46">
        <f t="shared" si="2"/>
        <v>6.536435302990023E-3</v>
      </c>
    </row>
    <row r="33" spans="1:8" x14ac:dyDescent="0.45">
      <c r="A33" s="47" t="s">
        <v>36</v>
      </c>
      <c r="B33" s="55">
        <v>7558801.9999999991</v>
      </c>
      <c r="C33" s="56">
        <f>総接種回数!G30</f>
        <v>1069945</v>
      </c>
      <c r="D33" s="46">
        <f t="shared" si="0"/>
        <v>0.14154954713723156</v>
      </c>
      <c r="E33" s="56">
        <v>364985</v>
      </c>
      <c r="F33" s="46">
        <f t="shared" si="1"/>
        <v>4.828609083820426E-2</v>
      </c>
      <c r="G33" s="56">
        <v>47016</v>
      </c>
      <c r="H33" s="46">
        <f t="shared" si="2"/>
        <v>6.2200332804060758E-3</v>
      </c>
    </row>
    <row r="34" spans="1:8" x14ac:dyDescent="0.45">
      <c r="A34" s="47" t="s">
        <v>37</v>
      </c>
      <c r="B34" s="55">
        <v>1800557</v>
      </c>
      <c r="C34" s="56">
        <f>総接種回数!G31</f>
        <v>211884</v>
      </c>
      <c r="D34" s="46">
        <f t="shared" si="0"/>
        <v>0.11767691886455135</v>
      </c>
      <c r="E34" s="56">
        <v>87476</v>
      </c>
      <c r="F34" s="46">
        <f t="shared" si="1"/>
        <v>4.8582744117514745E-2</v>
      </c>
      <c r="G34" s="56">
        <v>19384</v>
      </c>
      <c r="H34" s="46">
        <f t="shared" si="2"/>
        <v>1.0765557546914649E-2</v>
      </c>
    </row>
    <row r="35" spans="1:8" x14ac:dyDescent="0.45">
      <c r="A35" s="47" t="s">
        <v>38</v>
      </c>
      <c r="B35" s="55">
        <v>1418843</v>
      </c>
      <c r="C35" s="56">
        <f>総接種回数!G32</f>
        <v>165370</v>
      </c>
      <c r="D35" s="46">
        <f t="shared" si="0"/>
        <v>0.11655271231559799</v>
      </c>
      <c r="E35" s="56">
        <v>60275</v>
      </c>
      <c r="F35" s="46">
        <f t="shared" si="1"/>
        <v>4.2481796787946238E-2</v>
      </c>
      <c r="G35" s="56">
        <v>9305</v>
      </c>
      <c r="H35" s="46">
        <f t="shared" si="2"/>
        <v>6.5581604166211485E-3</v>
      </c>
    </row>
    <row r="36" spans="1:8" x14ac:dyDescent="0.45">
      <c r="A36" s="47" t="s">
        <v>39</v>
      </c>
      <c r="B36" s="55">
        <v>2530542</v>
      </c>
      <c r="C36" s="56">
        <f>総接種回数!G33</f>
        <v>283101</v>
      </c>
      <c r="D36" s="46">
        <f t="shared" si="0"/>
        <v>0.11187366184793614</v>
      </c>
      <c r="E36" s="56">
        <v>111622</v>
      </c>
      <c r="F36" s="46">
        <f t="shared" si="1"/>
        <v>4.4109917954335477E-2</v>
      </c>
      <c r="G36" s="56">
        <v>18494</v>
      </c>
      <c r="H36" s="46">
        <f t="shared" si="2"/>
        <v>7.3083157679263971E-3</v>
      </c>
    </row>
    <row r="37" spans="1:8" x14ac:dyDescent="0.45">
      <c r="A37" s="47" t="s">
        <v>40</v>
      </c>
      <c r="B37" s="55">
        <v>8839511</v>
      </c>
      <c r="C37" s="56">
        <f>総接種回数!G34</f>
        <v>972756</v>
      </c>
      <c r="D37" s="46">
        <f t="shared" si="0"/>
        <v>0.11004635889926491</v>
      </c>
      <c r="E37" s="56">
        <v>364238</v>
      </c>
      <c r="F37" s="46">
        <f t="shared" si="1"/>
        <v>4.1205673028745594E-2</v>
      </c>
      <c r="G37" s="56">
        <v>51207</v>
      </c>
      <c r="H37" s="46">
        <f t="shared" si="2"/>
        <v>5.7929675069129955E-3</v>
      </c>
    </row>
    <row r="38" spans="1:8" x14ac:dyDescent="0.45">
      <c r="A38" s="47" t="s">
        <v>41</v>
      </c>
      <c r="B38" s="55">
        <v>5523625</v>
      </c>
      <c r="C38" s="56">
        <f>総接種回数!G35</f>
        <v>676259</v>
      </c>
      <c r="D38" s="46">
        <f t="shared" si="0"/>
        <v>0.12243028808074408</v>
      </c>
      <c r="E38" s="56">
        <v>245409</v>
      </c>
      <c r="F38" s="46">
        <f t="shared" si="1"/>
        <v>4.442897553689832E-2</v>
      </c>
      <c r="G38" s="56">
        <v>36455</v>
      </c>
      <c r="H38" s="46">
        <f t="shared" si="2"/>
        <v>6.5998325375093347E-3</v>
      </c>
    </row>
    <row r="39" spans="1:8" x14ac:dyDescent="0.45">
      <c r="A39" s="47" t="s">
        <v>42</v>
      </c>
      <c r="B39" s="55">
        <v>1344738.9999999998</v>
      </c>
      <c r="C39" s="56">
        <f>総接種回数!G36</f>
        <v>187639</v>
      </c>
      <c r="D39" s="46">
        <f t="shared" si="0"/>
        <v>0.13953562735965866</v>
      </c>
      <c r="E39" s="56">
        <v>76819</v>
      </c>
      <c r="F39" s="46">
        <f t="shared" si="1"/>
        <v>5.7125583477537288E-2</v>
      </c>
      <c r="G39" s="56">
        <v>11798</v>
      </c>
      <c r="H39" s="46">
        <f t="shared" si="2"/>
        <v>8.773449717751923E-3</v>
      </c>
    </row>
    <row r="40" spans="1:8" x14ac:dyDescent="0.45">
      <c r="A40" s="47" t="s">
        <v>43</v>
      </c>
      <c r="B40" s="55">
        <v>944432</v>
      </c>
      <c r="C40" s="56">
        <f>総接種回数!G37</f>
        <v>148903</v>
      </c>
      <c r="D40" s="46">
        <f t="shared" si="0"/>
        <v>0.15766407745607941</v>
      </c>
      <c r="E40" s="56">
        <v>54935</v>
      </c>
      <c r="F40" s="46">
        <f t="shared" si="1"/>
        <v>5.8167237027123182E-2</v>
      </c>
      <c r="G40" s="56">
        <v>6820</v>
      </c>
      <c r="H40" s="46">
        <f t="shared" si="2"/>
        <v>7.2212716214613655E-3</v>
      </c>
    </row>
    <row r="41" spans="1:8" x14ac:dyDescent="0.45">
      <c r="A41" s="47" t="s">
        <v>44</v>
      </c>
      <c r="B41" s="55">
        <v>556788</v>
      </c>
      <c r="C41" s="56">
        <f>総接種回数!G38</f>
        <v>83658</v>
      </c>
      <c r="D41" s="46">
        <f t="shared" si="0"/>
        <v>0.15025108299747839</v>
      </c>
      <c r="E41" s="56">
        <v>31604</v>
      </c>
      <c r="F41" s="46">
        <f t="shared" si="1"/>
        <v>5.676128077472934E-2</v>
      </c>
      <c r="G41" s="56">
        <v>4095</v>
      </c>
      <c r="H41" s="46">
        <f t="shared" si="2"/>
        <v>7.3546843681975907E-3</v>
      </c>
    </row>
    <row r="42" spans="1:8" x14ac:dyDescent="0.45">
      <c r="A42" s="47" t="s">
        <v>45</v>
      </c>
      <c r="B42" s="55">
        <v>672814.99999999988</v>
      </c>
      <c r="C42" s="56">
        <f>総接種回数!G39</f>
        <v>86974</v>
      </c>
      <c r="D42" s="46">
        <f t="shared" si="0"/>
        <v>0.12926881832301601</v>
      </c>
      <c r="E42" s="56">
        <v>26138</v>
      </c>
      <c r="F42" s="46">
        <f t="shared" si="1"/>
        <v>3.8848717701002511E-2</v>
      </c>
      <c r="G42" s="56">
        <v>4861</v>
      </c>
      <c r="H42" s="46">
        <f t="shared" si="2"/>
        <v>7.2248686488856533E-3</v>
      </c>
    </row>
    <row r="43" spans="1:8" x14ac:dyDescent="0.45">
      <c r="A43" s="47" t="s">
        <v>46</v>
      </c>
      <c r="B43" s="55">
        <v>1893791</v>
      </c>
      <c r="C43" s="56">
        <f>総接種回数!G40</f>
        <v>326825</v>
      </c>
      <c r="D43" s="46">
        <f t="shared" si="0"/>
        <v>0.17257712176264434</v>
      </c>
      <c r="E43" s="56">
        <v>87437</v>
      </c>
      <c r="F43" s="46">
        <f t="shared" si="1"/>
        <v>4.6170353539540528E-2</v>
      </c>
      <c r="G43" s="56">
        <v>13240</v>
      </c>
      <c r="H43" s="46">
        <f t="shared" si="2"/>
        <v>6.9912677798130837E-3</v>
      </c>
    </row>
    <row r="44" spans="1:8" x14ac:dyDescent="0.45">
      <c r="A44" s="47" t="s">
        <v>47</v>
      </c>
      <c r="B44" s="55">
        <v>2812432.9999999995</v>
      </c>
      <c r="C44" s="56">
        <f>総接種回数!G41</f>
        <v>410899</v>
      </c>
      <c r="D44" s="46">
        <f t="shared" si="0"/>
        <v>0.14610090267039252</v>
      </c>
      <c r="E44" s="56">
        <v>146186</v>
      </c>
      <c r="F44" s="46">
        <f t="shared" si="1"/>
        <v>5.1978482687409809E-2</v>
      </c>
      <c r="G44" s="56">
        <v>20550</v>
      </c>
      <c r="H44" s="46">
        <f t="shared" si="2"/>
        <v>7.3068407318503245E-3</v>
      </c>
    </row>
    <row r="45" spans="1:8" x14ac:dyDescent="0.45">
      <c r="A45" s="47" t="s">
        <v>48</v>
      </c>
      <c r="B45" s="55">
        <v>1356110</v>
      </c>
      <c r="C45" s="56">
        <f>総接種回数!G42</f>
        <v>230453</v>
      </c>
      <c r="D45" s="46">
        <f t="shared" si="0"/>
        <v>0.16993680453650514</v>
      </c>
      <c r="E45" s="56">
        <v>77255</v>
      </c>
      <c r="F45" s="46">
        <f t="shared" si="1"/>
        <v>5.6968092558863218E-2</v>
      </c>
      <c r="G45" s="56">
        <v>12206</v>
      </c>
      <c r="H45" s="46">
        <f t="shared" si="2"/>
        <v>9.0007447773410715E-3</v>
      </c>
    </row>
    <row r="46" spans="1:8" x14ac:dyDescent="0.45">
      <c r="A46" s="47" t="s">
        <v>49</v>
      </c>
      <c r="B46" s="55">
        <v>734949</v>
      </c>
      <c r="C46" s="56">
        <f>総接種回数!G43</f>
        <v>105073</v>
      </c>
      <c r="D46" s="46">
        <f t="shared" si="0"/>
        <v>0.14296638270138473</v>
      </c>
      <c r="E46" s="56">
        <v>40136</v>
      </c>
      <c r="F46" s="46">
        <f t="shared" si="1"/>
        <v>5.4610592027474016E-2</v>
      </c>
      <c r="G46" s="56">
        <v>5294</v>
      </c>
      <c r="H46" s="46">
        <f t="shared" si="2"/>
        <v>7.2032209037633903E-3</v>
      </c>
    </row>
    <row r="47" spans="1:8" x14ac:dyDescent="0.45">
      <c r="A47" s="47" t="s">
        <v>50</v>
      </c>
      <c r="B47" s="55">
        <v>973896</v>
      </c>
      <c r="C47" s="56">
        <f>総接種回数!G44</f>
        <v>124072</v>
      </c>
      <c r="D47" s="46">
        <f t="shared" si="0"/>
        <v>0.12739758660062264</v>
      </c>
      <c r="E47" s="56">
        <v>57712</v>
      </c>
      <c r="F47" s="46">
        <f t="shared" si="1"/>
        <v>5.9258894173505182E-2</v>
      </c>
      <c r="G47" s="56">
        <v>20441</v>
      </c>
      <c r="H47" s="46">
        <f t="shared" si="2"/>
        <v>2.0988894091360885E-2</v>
      </c>
    </row>
    <row r="48" spans="1:8" x14ac:dyDescent="0.45">
      <c r="A48" s="47" t="s">
        <v>51</v>
      </c>
      <c r="B48" s="55">
        <v>1356219</v>
      </c>
      <c r="C48" s="56">
        <f>総接種回数!G45</f>
        <v>168420</v>
      </c>
      <c r="D48" s="46">
        <f t="shared" si="0"/>
        <v>0.1241834836409164</v>
      </c>
      <c r="E48" s="56">
        <v>67052</v>
      </c>
      <c r="F48" s="46">
        <f t="shared" si="1"/>
        <v>4.9440392738930805E-2</v>
      </c>
      <c r="G48" s="56">
        <v>11073</v>
      </c>
      <c r="H48" s="46">
        <f t="shared" si="2"/>
        <v>8.1646105828041046E-3</v>
      </c>
    </row>
    <row r="49" spans="1:8" x14ac:dyDescent="0.45">
      <c r="A49" s="47" t="s">
        <v>52</v>
      </c>
      <c r="B49" s="55">
        <v>701167</v>
      </c>
      <c r="C49" s="56">
        <f>総接種回数!G46</f>
        <v>100887</v>
      </c>
      <c r="D49" s="46">
        <f t="shared" si="0"/>
        <v>0.14388440984815315</v>
      </c>
      <c r="E49" s="56">
        <v>33632</v>
      </c>
      <c r="F49" s="46">
        <f t="shared" si="1"/>
        <v>4.7965748530663876E-2</v>
      </c>
      <c r="G49" s="56">
        <v>4986</v>
      </c>
      <c r="H49" s="46">
        <f t="shared" si="2"/>
        <v>7.1110020865214705E-3</v>
      </c>
    </row>
    <row r="50" spans="1:8" x14ac:dyDescent="0.45">
      <c r="A50" s="47" t="s">
        <v>53</v>
      </c>
      <c r="B50" s="55">
        <v>5124170</v>
      </c>
      <c r="C50" s="56">
        <f>総接種回数!G47</f>
        <v>658663</v>
      </c>
      <c r="D50" s="46">
        <f t="shared" si="0"/>
        <v>0.12854042703501251</v>
      </c>
      <c r="E50" s="56">
        <v>267688</v>
      </c>
      <c r="F50" s="46">
        <f t="shared" si="1"/>
        <v>5.2240265252714101E-2</v>
      </c>
      <c r="G50" s="56">
        <v>35580</v>
      </c>
      <c r="H50" s="46">
        <f t="shared" si="2"/>
        <v>6.943563542973789E-3</v>
      </c>
    </row>
    <row r="51" spans="1:8" x14ac:dyDescent="0.45">
      <c r="A51" s="47" t="s">
        <v>54</v>
      </c>
      <c r="B51" s="55">
        <v>818222</v>
      </c>
      <c r="C51" s="56">
        <f>総接種回数!G48</f>
        <v>149877</v>
      </c>
      <c r="D51" s="46">
        <f t="shared" si="0"/>
        <v>0.18317400412113094</v>
      </c>
      <c r="E51" s="56">
        <v>42792</v>
      </c>
      <c r="F51" s="46">
        <f t="shared" si="1"/>
        <v>5.2298764882880197E-2</v>
      </c>
      <c r="G51" s="56">
        <v>7740</v>
      </c>
      <c r="H51" s="46">
        <f t="shared" si="2"/>
        <v>9.4595354317043544E-3</v>
      </c>
    </row>
    <row r="52" spans="1:8" x14ac:dyDescent="0.45">
      <c r="A52" s="47" t="s">
        <v>55</v>
      </c>
      <c r="B52" s="55">
        <v>1335937.9999999998</v>
      </c>
      <c r="C52" s="56">
        <f>総接種回数!G49</f>
        <v>188909</v>
      </c>
      <c r="D52" s="46">
        <f t="shared" si="0"/>
        <v>0.14140551432776075</v>
      </c>
      <c r="E52" s="56">
        <v>80571</v>
      </c>
      <c r="F52" s="46">
        <f t="shared" si="1"/>
        <v>6.0310433568024874E-2</v>
      </c>
      <c r="G52" s="56">
        <v>14663</v>
      </c>
      <c r="H52" s="46">
        <f t="shared" si="2"/>
        <v>1.0975808757592046E-2</v>
      </c>
    </row>
    <row r="53" spans="1:8" x14ac:dyDescent="0.45">
      <c r="A53" s="47" t="s">
        <v>56</v>
      </c>
      <c r="B53" s="55">
        <v>1758645</v>
      </c>
      <c r="C53" s="56">
        <f>総接種回数!G50</f>
        <v>230579</v>
      </c>
      <c r="D53" s="46">
        <f t="shared" si="0"/>
        <v>0.13111173659266082</v>
      </c>
      <c r="E53" s="56">
        <v>83230</v>
      </c>
      <c r="F53" s="46">
        <f t="shared" si="1"/>
        <v>4.7326208529862482E-2</v>
      </c>
      <c r="G53" s="56">
        <v>18815</v>
      </c>
      <c r="H53" s="46">
        <f t="shared" si="2"/>
        <v>1.0698577598093987E-2</v>
      </c>
    </row>
    <row r="54" spans="1:8" x14ac:dyDescent="0.45">
      <c r="A54" s="47" t="s">
        <v>57</v>
      </c>
      <c r="B54" s="55">
        <v>1141741</v>
      </c>
      <c r="C54" s="56">
        <f>総接種回数!G51</f>
        <v>146663</v>
      </c>
      <c r="D54" s="46">
        <f t="shared" si="0"/>
        <v>0.1284555779287947</v>
      </c>
      <c r="E54" s="56">
        <v>53132</v>
      </c>
      <c r="F54" s="46">
        <f t="shared" si="1"/>
        <v>4.6535948170381897E-2</v>
      </c>
      <c r="G54" s="56">
        <v>7609</v>
      </c>
      <c r="H54" s="46">
        <f t="shared" si="2"/>
        <v>6.664383603636902E-3</v>
      </c>
    </row>
    <row r="55" spans="1:8" x14ac:dyDescent="0.45">
      <c r="A55" s="47" t="s">
        <v>58</v>
      </c>
      <c r="B55" s="55">
        <v>1087241</v>
      </c>
      <c r="C55" s="56">
        <f>総接種回数!G52</f>
        <v>152021</v>
      </c>
      <c r="D55" s="46">
        <f t="shared" si="0"/>
        <v>0.13982272559625694</v>
      </c>
      <c r="E55" s="56">
        <v>52361</v>
      </c>
      <c r="F55" s="46">
        <f t="shared" si="1"/>
        <v>4.8159515691553204E-2</v>
      </c>
      <c r="G55" s="56">
        <v>7779</v>
      </c>
      <c r="H55" s="46">
        <f t="shared" si="2"/>
        <v>7.15480744379581E-3</v>
      </c>
    </row>
    <row r="56" spans="1:8" x14ac:dyDescent="0.45">
      <c r="A56" s="47" t="s">
        <v>59</v>
      </c>
      <c r="B56" s="55">
        <v>1617517</v>
      </c>
      <c r="C56" s="56">
        <f>総接種回数!G53</f>
        <v>224726</v>
      </c>
      <c r="D56" s="46">
        <f t="shared" si="0"/>
        <v>0.13893269746160319</v>
      </c>
      <c r="E56" s="56">
        <v>80117</v>
      </c>
      <c r="F56" s="46">
        <f t="shared" si="1"/>
        <v>4.9530855008015372E-2</v>
      </c>
      <c r="G56" s="56">
        <v>13329</v>
      </c>
      <c r="H56" s="46">
        <f t="shared" si="2"/>
        <v>8.240407983347315E-3</v>
      </c>
    </row>
    <row r="57" spans="1:8" x14ac:dyDescent="0.45">
      <c r="A57" s="47" t="s">
        <v>60</v>
      </c>
      <c r="B57" s="55">
        <v>1485118</v>
      </c>
      <c r="C57" s="56">
        <f>総接種回数!G54</f>
        <v>177447</v>
      </c>
      <c r="D57" s="46">
        <f t="shared" si="0"/>
        <v>0.11948343498631085</v>
      </c>
      <c r="E57" s="56">
        <v>57545</v>
      </c>
      <c r="F57" s="46">
        <f t="shared" si="1"/>
        <v>3.8747762804033081E-2</v>
      </c>
      <c r="G57" s="56">
        <v>7424</v>
      </c>
      <c r="H57" s="46">
        <f t="shared" si="2"/>
        <v>4.9989293780022866E-3</v>
      </c>
    </row>
    <row r="58" spans="1:8" ht="9.75" customHeight="1" x14ac:dyDescent="0.45">
      <c r="A58" s="39"/>
      <c r="B58" s="48"/>
      <c r="C58" s="49"/>
      <c r="D58" s="50"/>
      <c r="E58" s="51"/>
      <c r="F58" s="50"/>
      <c r="G58" s="51"/>
      <c r="H58" s="50"/>
    </row>
    <row r="59" spans="1:8" ht="18.75" customHeight="1" x14ac:dyDescent="0.45">
      <c r="A59" s="36" t="s">
        <v>61</v>
      </c>
      <c r="B59" s="48"/>
      <c r="C59" s="49"/>
      <c r="D59" s="50"/>
      <c r="E59" s="51"/>
      <c r="F59" s="50"/>
      <c r="G59" s="51"/>
      <c r="H59" s="50"/>
    </row>
    <row r="60" spans="1:8" ht="18.75" customHeight="1" x14ac:dyDescent="0.45">
      <c r="A60" s="36" t="s">
        <v>62</v>
      </c>
      <c r="B60" s="48"/>
      <c r="C60" s="49"/>
      <c r="D60" s="50"/>
      <c r="E60" s="51"/>
      <c r="F60" s="50"/>
      <c r="G60" s="51"/>
      <c r="H60" s="50"/>
    </row>
    <row r="61" spans="1:8" x14ac:dyDescent="0.45">
      <c r="A61" s="36" t="s">
        <v>63</v>
      </c>
      <c r="B61" s="52"/>
      <c r="C61" s="52"/>
      <c r="D61" s="53"/>
      <c r="E61" s="53"/>
      <c r="F61" s="53"/>
      <c r="G61" s="53"/>
      <c r="H61" s="53"/>
    </row>
    <row r="62" spans="1:8" x14ac:dyDescent="0.45">
      <c r="A62" s="36" t="s">
        <v>64</v>
      </c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view="pageBreakPreview" zoomScaleNormal="100" zoomScaleSheetLayoutView="100" workbookViewId="0">
      <selection activeCell="E34" sqref="E34:F34"/>
    </sheetView>
  </sheetViews>
  <sheetFormatPr defaultRowHeight="18" x14ac:dyDescent="0.45"/>
  <cols>
    <col min="1" max="1" width="13.59765625" customWidth="1"/>
    <col min="2" max="3" width="13.59765625" style="21" customWidth="1"/>
    <col min="4" max="4" width="13.59765625" customWidth="1"/>
    <col min="5" max="5" width="13.59765625" style="21" customWidth="1"/>
    <col min="6" max="6" width="13.59765625" customWidth="1"/>
    <col min="7" max="7" width="13.59765625" style="21" customWidth="1"/>
    <col min="8" max="8" width="13.59765625" customWidth="1"/>
    <col min="10" max="10" width="9.5" bestFit="1" customWidth="1"/>
  </cols>
  <sheetData>
    <row r="1" spans="1:8" x14ac:dyDescent="0.45">
      <c r="A1" s="62" t="s">
        <v>65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7"/>
      <c r="F2" s="36"/>
      <c r="G2" s="37"/>
      <c r="H2" s="36"/>
    </row>
    <row r="3" spans="1:8" x14ac:dyDescent="0.45">
      <c r="A3" s="39"/>
      <c r="B3" s="40"/>
      <c r="C3" s="40"/>
      <c r="D3" s="39"/>
      <c r="E3" s="54"/>
      <c r="F3" s="41"/>
      <c r="G3" s="54"/>
      <c r="H3" s="38" t="str">
        <f>'進捗状況 (都道府県別)'!H3</f>
        <v>（2月18日公表時点）</v>
      </c>
    </row>
    <row r="4" spans="1:8" x14ac:dyDescent="0.45">
      <c r="A4" s="36" t="s">
        <v>66</v>
      </c>
      <c r="B4" s="40"/>
      <c r="C4" s="40"/>
      <c r="D4" s="39"/>
      <c r="E4" s="54"/>
      <c r="F4" s="41"/>
      <c r="G4" s="54"/>
      <c r="H4" s="42" t="s">
        <v>2</v>
      </c>
    </row>
    <row r="5" spans="1:8" ht="24" customHeight="1" x14ac:dyDescent="0.45">
      <c r="A5" s="77" t="s">
        <v>67</v>
      </c>
      <c r="B5" s="63" t="s">
        <v>4</v>
      </c>
      <c r="C5" s="59" t="s">
        <v>5</v>
      </c>
      <c r="D5" s="64"/>
      <c r="E5" s="67" t="str">
        <f>'進捗状況 (都道府県別)'!E5</f>
        <v>直近8日間</v>
      </c>
      <c r="F5" s="68"/>
      <c r="G5" s="69">
        <f>'進捗状況 (都道府県別)'!G5:H5</f>
        <v>44610</v>
      </c>
      <c r="H5" s="70"/>
    </row>
    <row r="6" spans="1:8" ht="23.25" customHeight="1" x14ac:dyDescent="0.45">
      <c r="A6" s="77"/>
      <c r="B6" s="63"/>
      <c r="C6" s="65"/>
      <c r="D6" s="66"/>
      <c r="E6" s="71" t="s">
        <v>7</v>
      </c>
      <c r="F6" s="72"/>
      <c r="G6" s="73" t="s">
        <v>8</v>
      </c>
      <c r="H6" s="74"/>
    </row>
    <row r="7" spans="1:8" ht="18.75" customHeight="1" x14ac:dyDescent="0.45">
      <c r="A7" s="58"/>
      <c r="B7" s="63"/>
      <c r="C7" s="75" t="s">
        <v>9</v>
      </c>
      <c r="D7" s="43"/>
      <c r="E7" s="75" t="s">
        <v>10</v>
      </c>
      <c r="F7" s="43"/>
      <c r="G7" s="75" t="s">
        <v>10</v>
      </c>
      <c r="H7" s="44"/>
    </row>
    <row r="8" spans="1:8" ht="18.75" customHeight="1" x14ac:dyDescent="0.45">
      <c r="A8" s="58"/>
      <c r="B8" s="63"/>
      <c r="C8" s="76"/>
      <c r="D8" s="61" t="s">
        <v>11</v>
      </c>
      <c r="E8" s="76"/>
      <c r="F8" s="59" t="s">
        <v>12</v>
      </c>
      <c r="G8" s="76"/>
      <c r="H8" s="61" t="s">
        <v>12</v>
      </c>
    </row>
    <row r="9" spans="1:8" ht="35.1" customHeight="1" x14ac:dyDescent="0.45">
      <c r="A9" s="58"/>
      <c r="B9" s="63"/>
      <c r="C9" s="76"/>
      <c r="D9" s="60"/>
      <c r="E9" s="76"/>
      <c r="F9" s="60"/>
      <c r="G9" s="76"/>
      <c r="H9" s="60"/>
    </row>
    <row r="10" spans="1:8" x14ac:dyDescent="0.45">
      <c r="A10" s="45" t="s">
        <v>68</v>
      </c>
      <c r="B10" s="55">
        <v>27549031.999999996</v>
      </c>
      <c r="C10" s="56">
        <f>SUM(C11:C30)</f>
        <v>3108849</v>
      </c>
      <c r="D10" s="46">
        <f>C10/$B10</f>
        <v>0.11284784888267582</v>
      </c>
      <c r="E10" s="56">
        <f>SUM(E11:E30)</f>
        <v>1148544</v>
      </c>
      <c r="F10" s="46">
        <f>E10/$B10</f>
        <v>4.169090224295359E-2</v>
      </c>
      <c r="G10" s="56">
        <f>SUM(G11:G30)</f>
        <v>171549</v>
      </c>
      <c r="H10" s="46">
        <f>G10/$B10</f>
        <v>6.2270427505402015E-3</v>
      </c>
    </row>
    <row r="11" spans="1:8" x14ac:dyDescent="0.45">
      <c r="A11" s="47" t="s">
        <v>69</v>
      </c>
      <c r="B11" s="55">
        <v>1961575</v>
      </c>
      <c r="C11" s="56">
        <v>165895</v>
      </c>
      <c r="D11" s="46">
        <f t="shared" ref="D11:D30" si="0">C11/$B11</f>
        <v>8.4572346201394283E-2</v>
      </c>
      <c r="E11" s="56">
        <v>71067</v>
      </c>
      <c r="F11" s="46">
        <f t="shared" ref="F11:F30" si="1">E11/$B11</f>
        <v>3.6229560429756703E-2</v>
      </c>
      <c r="G11" s="56">
        <v>3393</v>
      </c>
      <c r="H11" s="46">
        <f t="shared" ref="H11:H30" si="2">G11/$B11</f>
        <v>1.7297324853752724E-3</v>
      </c>
    </row>
    <row r="12" spans="1:8" x14ac:dyDescent="0.45">
      <c r="A12" s="47" t="s">
        <v>70</v>
      </c>
      <c r="B12" s="55">
        <v>1065932</v>
      </c>
      <c r="C12" s="56">
        <v>192907</v>
      </c>
      <c r="D12" s="46">
        <f t="shared" si="0"/>
        <v>0.18097495900301333</v>
      </c>
      <c r="E12" s="56">
        <v>74716</v>
      </c>
      <c r="F12" s="46">
        <f t="shared" si="1"/>
        <v>7.0094527605888551E-2</v>
      </c>
      <c r="G12" s="56">
        <v>9706</v>
      </c>
      <c r="H12" s="46">
        <f t="shared" si="2"/>
        <v>9.1056465140365427E-3</v>
      </c>
    </row>
    <row r="13" spans="1:8" x14ac:dyDescent="0.45">
      <c r="A13" s="47" t="s">
        <v>71</v>
      </c>
      <c r="B13" s="55">
        <v>1324589</v>
      </c>
      <c r="C13" s="56">
        <v>161257</v>
      </c>
      <c r="D13" s="46">
        <f t="shared" si="0"/>
        <v>0.12174115895572137</v>
      </c>
      <c r="E13" s="56">
        <v>60990</v>
      </c>
      <c r="F13" s="46">
        <f t="shared" si="1"/>
        <v>4.6044471152938762E-2</v>
      </c>
      <c r="G13" s="56">
        <v>9183</v>
      </c>
      <c r="H13" s="46">
        <f t="shared" si="2"/>
        <v>6.932716487906815E-3</v>
      </c>
    </row>
    <row r="14" spans="1:8" x14ac:dyDescent="0.45">
      <c r="A14" s="47" t="s">
        <v>72</v>
      </c>
      <c r="B14" s="55">
        <v>974726</v>
      </c>
      <c r="C14" s="56">
        <v>157035</v>
      </c>
      <c r="D14" s="46">
        <f t="shared" si="0"/>
        <v>0.16110681360710599</v>
      </c>
      <c r="E14" s="56">
        <v>51289</v>
      </c>
      <c r="F14" s="46">
        <f t="shared" si="1"/>
        <v>5.2618889821344668E-2</v>
      </c>
      <c r="G14" s="56">
        <v>7009</v>
      </c>
      <c r="H14" s="46">
        <f t="shared" si="2"/>
        <v>7.1907387306791859E-3</v>
      </c>
    </row>
    <row r="15" spans="1:8" x14ac:dyDescent="0.45">
      <c r="A15" s="47" t="s">
        <v>73</v>
      </c>
      <c r="B15" s="55">
        <v>3759920</v>
      </c>
      <c r="C15" s="56">
        <v>201457</v>
      </c>
      <c r="D15" s="46">
        <f t="shared" si="0"/>
        <v>5.3580129364454561E-2</v>
      </c>
      <c r="E15" s="56">
        <v>101231</v>
      </c>
      <c r="F15" s="46">
        <f t="shared" si="1"/>
        <v>2.6923711142790272E-2</v>
      </c>
      <c r="G15" s="56">
        <v>21232</v>
      </c>
      <c r="H15" s="46">
        <f t="shared" si="2"/>
        <v>5.6469286580565544E-3</v>
      </c>
    </row>
    <row r="16" spans="1:8" x14ac:dyDescent="0.45">
      <c r="A16" s="47" t="s">
        <v>74</v>
      </c>
      <c r="B16" s="55">
        <v>1521562.0000000002</v>
      </c>
      <c r="C16" s="56">
        <v>166891</v>
      </c>
      <c r="D16" s="46">
        <f t="shared" si="0"/>
        <v>0.10968399578853834</v>
      </c>
      <c r="E16" s="56">
        <v>58375</v>
      </c>
      <c r="F16" s="46">
        <f t="shared" si="1"/>
        <v>3.8365179992665428E-2</v>
      </c>
      <c r="G16" s="56">
        <v>8546</v>
      </c>
      <c r="H16" s="46">
        <f t="shared" si="2"/>
        <v>5.6165966289904706E-3</v>
      </c>
    </row>
    <row r="17" spans="1:8" x14ac:dyDescent="0.45">
      <c r="A17" s="47" t="s">
        <v>75</v>
      </c>
      <c r="B17" s="55">
        <v>718601</v>
      </c>
      <c r="C17" s="56">
        <v>81896</v>
      </c>
      <c r="D17" s="46">
        <f t="shared" si="0"/>
        <v>0.11396588649333914</v>
      </c>
      <c r="E17" s="56">
        <v>43718</v>
      </c>
      <c r="F17" s="46">
        <f t="shared" si="1"/>
        <v>6.08376553887345E-2</v>
      </c>
      <c r="G17" s="56">
        <v>6252</v>
      </c>
      <c r="H17" s="46">
        <f t="shared" si="2"/>
        <v>8.7002383798519631E-3</v>
      </c>
    </row>
    <row r="18" spans="1:8" x14ac:dyDescent="0.45">
      <c r="A18" s="47" t="s">
        <v>76</v>
      </c>
      <c r="B18" s="55">
        <v>784774</v>
      </c>
      <c r="C18" s="56">
        <v>94706</v>
      </c>
      <c r="D18" s="46">
        <f t="shared" si="0"/>
        <v>0.12067932933557941</v>
      </c>
      <c r="E18" s="56">
        <v>31656</v>
      </c>
      <c r="F18" s="46">
        <f t="shared" si="1"/>
        <v>4.0337727804437964E-2</v>
      </c>
      <c r="G18" s="56">
        <v>4530</v>
      </c>
      <c r="H18" s="46">
        <f t="shared" si="2"/>
        <v>5.7723624890732876E-3</v>
      </c>
    </row>
    <row r="19" spans="1:8" x14ac:dyDescent="0.45">
      <c r="A19" s="47" t="s">
        <v>77</v>
      </c>
      <c r="B19" s="55">
        <v>694295.99999999988</v>
      </c>
      <c r="C19" s="56">
        <v>59994</v>
      </c>
      <c r="D19" s="46">
        <f t="shared" si="0"/>
        <v>8.6409830965467199E-2</v>
      </c>
      <c r="E19" s="56">
        <v>22819</v>
      </c>
      <c r="F19" s="46">
        <f t="shared" si="1"/>
        <v>3.2866385518568457E-2</v>
      </c>
      <c r="G19" s="56">
        <v>3795</v>
      </c>
      <c r="H19" s="46">
        <f t="shared" si="2"/>
        <v>5.4659684054063403E-3</v>
      </c>
    </row>
    <row r="20" spans="1:8" x14ac:dyDescent="0.45">
      <c r="A20" s="47" t="s">
        <v>78</v>
      </c>
      <c r="B20" s="55">
        <v>799966</v>
      </c>
      <c r="C20" s="56">
        <v>128171</v>
      </c>
      <c r="D20" s="46">
        <f t="shared" si="0"/>
        <v>0.16022055937377339</v>
      </c>
      <c r="E20" s="56">
        <v>44068</v>
      </c>
      <c r="F20" s="46">
        <f t="shared" si="1"/>
        <v>5.5087341212001512E-2</v>
      </c>
      <c r="G20" s="56">
        <v>6019</v>
      </c>
      <c r="H20" s="46">
        <f t="shared" si="2"/>
        <v>7.524069772965351E-3</v>
      </c>
    </row>
    <row r="21" spans="1:8" x14ac:dyDescent="0.45">
      <c r="A21" s="47" t="s">
        <v>79</v>
      </c>
      <c r="B21" s="55">
        <v>2300944</v>
      </c>
      <c r="C21" s="56">
        <v>276497</v>
      </c>
      <c r="D21" s="46">
        <f t="shared" si="0"/>
        <v>0.12016676633590387</v>
      </c>
      <c r="E21" s="56">
        <v>87307</v>
      </c>
      <c r="F21" s="46">
        <f t="shared" si="1"/>
        <v>3.7943991683413419E-2</v>
      </c>
      <c r="G21" s="56">
        <v>13615</v>
      </c>
      <c r="H21" s="46">
        <f t="shared" si="2"/>
        <v>5.9171366187095384E-3</v>
      </c>
    </row>
    <row r="22" spans="1:8" x14ac:dyDescent="0.45">
      <c r="A22" s="47" t="s">
        <v>80</v>
      </c>
      <c r="B22" s="55">
        <v>1400720</v>
      </c>
      <c r="C22" s="56">
        <v>164352</v>
      </c>
      <c r="D22" s="46">
        <f t="shared" si="0"/>
        <v>0.1173339425438346</v>
      </c>
      <c r="E22" s="56">
        <v>67627</v>
      </c>
      <c r="F22" s="46">
        <f t="shared" si="1"/>
        <v>4.8280170198183793E-2</v>
      </c>
      <c r="G22" s="56">
        <v>13287</v>
      </c>
      <c r="H22" s="46">
        <f t="shared" si="2"/>
        <v>9.4858358558455643E-3</v>
      </c>
    </row>
    <row r="23" spans="1:8" x14ac:dyDescent="0.45">
      <c r="A23" s="47" t="s">
        <v>81</v>
      </c>
      <c r="B23" s="55">
        <v>2739963</v>
      </c>
      <c r="C23" s="56">
        <v>231139</v>
      </c>
      <c r="D23" s="46">
        <f t="shared" si="0"/>
        <v>8.435843841686913E-2</v>
      </c>
      <c r="E23" s="56">
        <v>78833</v>
      </c>
      <c r="F23" s="46">
        <f t="shared" si="1"/>
        <v>2.8771556404228817E-2</v>
      </c>
      <c r="G23" s="56">
        <v>12245</v>
      </c>
      <c r="H23" s="46">
        <f t="shared" si="2"/>
        <v>4.4690384505192225E-3</v>
      </c>
    </row>
    <row r="24" spans="1:8" x14ac:dyDescent="0.45">
      <c r="A24" s="47" t="s">
        <v>82</v>
      </c>
      <c r="B24" s="55">
        <v>831479.00000000012</v>
      </c>
      <c r="C24" s="56">
        <v>119469</v>
      </c>
      <c r="D24" s="46">
        <f t="shared" si="0"/>
        <v>0.14368252234873038</v>
      </c>
      <c r="E24" s="56">
        <v>39024</v>
      </c>
      <c r="F24" s="46">
        <f t="shared" si="1"/>
        <v>4.6933235836383112E-2</v>
      </c>
      <c r="G24" s="56">
        <v>6039</v>
      </c>
      <c r="H24" s="46">
        <f t="shared" si="2"/>
        <v>7.2629615420233091E-3</v>
      </c>
    </row>
    <row r="25" spans="1:8" x14ac:dyDescent="0.45">
      <c r="A25" s="47" t="s">
        <v>83</v>
      </c>
      <c r="B25" s="55">
        <v>1526835</v>
      </c>
      <c r="C25" s="56">
        <v>219297</v>
      </c>
      <c r="D25" s="46">
        <f t="shared" si="0"/>
        <v>0.14362848637868533</v>
      </c>
      <c r="E25" s="56">
        <v>71441</v>
      </c>
      <c r="F25" s="46">
        <f t="shared" si="1"/>
        <v>4.6790255659583384E-2</v>
      </c>
      <c r="G25" s="56">
        <v>10213</v>
      </c>
      <c r="H25" s="46">
        <f t="shared" si="2"/>
        <v>6.6890004486404881E-3</v>
      </c>
    </row>
    <row r="26" spans="1:8" x14ac:dyDescent="0.45">
      <c r="A26" s="47" t="s">
        <v>84</v>
      </c>
      <c r="B26" s="55">
        <v>708155</v>
      </c>
      <c r="C26" s="56">
        <v>138272</v>
      </c>
      <c r="D26" s="46">
        <f t="shared" si="0"/>
        <v>0.19525668815442948</v>
      </c>
      <c r="E26" s="56">
        <v>30522</v>
      </c>
      <c r="F26" s="46">
        <f t="shared" si="1"/>
        <v>4.3100733596458406E-2</v>
      </c>
      <c r="G26" s="56">
        <v>5042</v>
      </c>
      <c r="H26" s="46">
        <f t="shared" si="2"/>
        <v>7.1199101891535046E-3</v>
      </c>
    </row>
    <row r="27" spans="1:8" x14ac:dyDescent="0.45">
      <c r="A27" s="47" t="s">
        <v>85</v>
      </c>
      <c r="B27" s="55">
        <v>1194817</v>
      </c>
      <c r="C27" s="56">
        <v>166300</v>
      </c>
      <c r="D27" s="46">
        <f t="shared" si="0"/>
        <v>0.13918449436189809</v>
      </c>
      <c r="E27" s="56">
        <v>57191</v>
      </c>
      <c r="F27" s="46">
        <f t="shared" si="1"/>
        <v>4.7865907498805253E-2</v>
      </c>
      <c r="G27" s="56">
        <v>7353</v>
      </c>
      <c r="H27" s="46">
        <f t="shared" si="2"/>
        <v>6.1540804993568052E-3</v>
      </c>
    </row>
    <row r="28" spans="1:8" x14ac:dyDescent="0.45">
      <c r="A28" s="47" t="s">
        <v>86</v>
      </c>
      <c r="B28" s="55">
        <v>944709</v>
      </c>
      <c r="C28" s="56">
        <v>95689</v>
      </c>
      <c r="D28" s="46">
        <f t="shared" si="0"/>
        <v>0.10128939175979058</v>
      </c>
      <c r="E28" s="56">
        <v>42041</v>
      </c>
      <c r="F28" s="46">
        <f t="shared" si="1"/>
        <v>4.4501534334911594E-2</v>
      </c>
      <c r="G28" s="56">
        <v>6360</v>
      </c>
      <c r="H28" s="46">
        <f t="shared" si="2"/>
        <v>6.7322318301191158E-3</v>
      </c>
    </row>
    <row r="29" spans="1:8" x14ac:dyDescent="0.45">
      <c r="A29" s="47" t="s">
        <v>87</v>
      </c>
      <c r="B29" s="55">
        <v>1562767</v>
      </c>
      <c r="C29" s="56">
        <v>213467</v>
      </c>
      <c r="D29" s="46">
        <f t="shared" si="0"/>
        <v>0.13659553855437184</v>
      </c>
      <c r="E29" s="56">
        <v>86155</v>
      </c>
      <c r="F29" s="46">
        <f t="shared" si="1"/>
        <v>5.5129779423292148E-2</v>
      </c>
      <c r="G29" s="56">
        <v>9708</v>
      </c>
      <c r="H29" s="46">
        <f t="shared" si="2"/>
        <v>6.2120584834463484E-3</v>
      </c>
    </row>
    <row r="30" spans="1:8" x14ac:dyDescent="0.45">
      <c r="A30" s="47" t="s">
        <v>88</v>
      </c>
      <c r="B30" s="55">
        <v>732702</v>
      </c>
      <c r="C30" s="56">
        <v>74158</v>
      </c>
      <c r="D30" s="46">
        <f t="shared" si="0"/>
        <v>0.10121167950954139</v>
      </c>
      <c r="E30" s="56">
        <v>28474</v>
      </c>
      <c r="F30" s="46">
        <f t="shared" si="1"/>
        <v>3.886163815575773E-2</v>
      </c>
      <c r="G30" s="56">
        <v>8022</v>
      </c>
      <c r="H30" s="46">
        <f t="shared" si="2"/>
        <v>1.0948516586552241E-2</v>
      </c>
    </row>
    <row r="31" spans="1:8" x14ac:dyDescent="0.45">
      <c r="A31" s="39"/>
      <c r="B31" s="48"/>
      <c r="C31" s="49"/>
      <c r="D31" s="50"/>
      <c r="E31" s="49"/>
      <c r="F31" s="50"/>
      <c r="G31" s="49"/>
      <c r="H31" s="50"/>
    </row>
    <row r="32" spans="1:8" x14ac:dyDescent="0.45">
      <c r="A32" s="39"/>
      <c r="B32" s="48"/>
      <c r="C32" s="49"/>
      <c r="D32" s="50"/>
      <c r="E32" s="49"/>
      <c r="F32" s="50"/>
      <c r="G32" s="49"/>
      <c r="H32" s="50"/>
    </row>
    <row r="33" spans="1:8" x14ac:dyDescent="0.45">
      <c r="A33" s="36" t="s">
        <v>89</v>
      </c>
      <c r="B33" s="40"/>
      <c r="C33" s="40"/>
      <c r="D33" s="39"/>
      <c r="E33" s="54"/>
      <c r="F33" s="41"/>
      <c r="G33" s="54"/>
      <c r="H33" s="41"/>
    </row>
    <row r="34" spans="1:8" ht="22.5" customHeight="1" x14ac:dyDescent="0.45">
      <c r="A34" s="77"/>
      <c r="B34" s="63" t="s">
        <v>4</v>
      </c>
      <c r="C34" s="59" t="s">
        <v>5</v>
      </c>
      <c r="D34" s="64"/>
      <c r="E34" s="67" t="str">
        <f>E5</f>
        <v>直近8日間</v>
      </c>
      <c r="F34" s="68"/>
      <c r="G34" s="69">
        <f>'進捗状況 (都道府県別)'!G5:H5</f>
        <v>44610</v>
      </c>
      <c r="H34" s="70"/>
    </row>
    <row r="35" spans="1:8" ht="24" customHeight="1" x14ac:dyDescent="0.45">
      <c r="A35" s="77"/>
      <c r="B35" s="63"/>
      <c r="C35" s="65"/>
      <c r="D35" s="66"/>
      <c r="E35" s="71" t="s">
        <v>7</v>
      </c>
      <c r="F35" s="72"/>
      <c r="G35" s="73" t="s">
        <v>8</v>
      </c>
      <c r="H35" s="74"/>
    </row>
    <row r="36" spans="1:8" ht="18.75" customHeight="1" x14ac:dyDescent="0.45">
      <c r="A36" s="58"/>
      <c r="B36" s="63"/>
      <c r="C36" s="75" t="s">
        <v>9</v>
      </c>
      <c r="D36" s="43"/>
      <c r="E36" s="75" t="s">
        <v>10</v>
      </c>
      <c r="F36" s="43"/>
      <c r="G36" s="75" t="s">
        <v>10</v>
      </c>
      <c r="H36" s="44"/>
    </row>
    <row r="37" spans="1:8" ht="18.75" customHeight="1" x14ac:dyDescent="0.45">
      <c r="A37" s="58"/>
      <c r="B37" s="63"/>
      <c r="C37" s="76"/>
      <c r="D37" s="61" t="s">
        <v>11</v>
      </c>
      <c r="E37" s="76"/>
      <c r="F37" s="59" t="s">
        <v>12</v>
      </c>
      <c r="G37" s="76"/>
      <c r="H37" s="61" t="s">
        <v>12</v>
      </c>
    </row>
    <row r="38" spans="1:8" ht="35.1" customHeight="1" x14ac:dyDescent="0.45">
      <c r="A38" s="58"/>
      <c r="B38" s="63"/>
      <c r="C38" s="76"/>
      <c r="D38" s="60"/>
      <c r="E38" s="76"/>
      <c r="F38" s="60"/>
      <c r="G38" s="76"/>
      <c r="H38" s="60"/>
    </row>
    <row r="39" spans="1:8" x14ac:dyDescent="0.45">
      <c r="A39" s="45" t="s">
        <v>68</v>
      </c>
      <c r="B39" s="55">
        <v>9572763</v>
      </c>
      <c r="C39" s="56">
        <v>1225473</v>
      </c>
      <c r="D39" s="46">
        <f>C39/$B39</f>
        <v>0.12801664472420346</v>
      </c>
      <c r="E39" s="56">
        <v>455719</v>
      </c>
      <c r="F39" s="46">
        <f>E39/$B39</f>
        <v>4.760579573525428E-2</v>
      </c>
      <c r="G39" s="56">
        <v>74897</v>
      </c>
      <c r="H39" s="46">
        <f>G39/$B39</f>
        <v>7.8239689000970773E-3</v>
      </c>
    </row>
    <row r="40" spans="1:8" ht="18.75" customHeight="1" x14ac:dyDescent="0.45">
      <c r="A40" s="39"/>
      <c r="B40" s="48"/>
      <c r="C40" s="49"/>
      <c r="D40" s="50"/>
      <c r="E40" s="49"/>
      <c r="F40" s="50"/>
      <c r="G40" s="49"/>
      <c r="H40" s="50"/>
    </row>
    <row r="41" spans="1:8" ht="18.75" customHeight="1" x14ac:dyDescent="0.45">
      <c r="A41" s="36" t="s">
        <v>90</v>
      </c>
      <c r="B41" s="48"/>
      <c r="C41" s="49"/>
      <c r="D41" s="50"/>
      <c r="E41" s="49"/>
      <c r="F41" s="50"/>
      <c r="G41" s="49"/>
      <c r="H41" s="50"/>
    </row>
    <row r="42" spans="1:8" ht="18.75" customHeight="1" x14ac:dyDescent="0.45">
      <c r="A42" s="36" t="s">
        <v>91</v>
      </c>
      <c r="B42" s="48"/>
      <c r="C42" s="49"/>
      <c r="D42" s="50"/>
      <c r="E42" s="49"/>
      <c r="F42" s="50"/>
      <c r="G42" s="49"/>
      <c r="H42" s="50"/>
    </row>
    <row r="43" spans="1:8" x14ac:dyDescent="0.45">
      <c r="A43" s="36" t="s">
        <v>63</v>
      </c>
      <c r="B43" s="52"/>
      <c r="C43" s="52"/>
      <c r="D43" s="53"/>
      <c r="E43" s="52"/>
      <c r="F43" s="53"/>
      <c r="G43" s="52"/>
      <c r="H43" s="53"/>
    </row>
    <row r="44" spans="1:8" x14ac:dyDescent="0.45">
      <c r="A44" s="36" t="s">
        <v>64</v>
      </c>
      <c r="B44" s="52"/>
      <c r="C44" s="52"/>
      <c r="D44" s="53"/>
      <c r="E44" s="52"/>
      <c r="F44" s="53"/>
      <c r="G44" s="52"/>
      <c r="H44" s="53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2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1" width="13.09765625" customWidth="1"/>
    <col min="13" max="13" width="11.59765625" bestFit="1" customWidth="1"/>
  </cols>
  <sheetData>
    <row r="1" spans="1:13" x14ac:dyDescent="0.45">
      <c r="A1" s="1" t="s">
        <v>92</v>
      </c>
      <c r="B1" s="8"/>
      <c r="C1" s="9"/>
      <c r="D1" s="9"/>
      <c r="E1" s="9"/>
      <c r="F1" s="9"/>
      <c r="J1" s="22"/>
    </row>
    <row r="2" spans="1:13" x14ac:dyDescent="0.45">
      <c r="A2" s="1"/>
      <c r="B2" s="1"/>
      <c r="C2" s="1"/>
      <c r="D2" s="1"/>
      <c r="E2" s="1"/>
      <c r="F2" s="1"/>
      <c r="G2" s="1"/>
      <c r="H2" s="1"/>
      <c r="I2" s="1"/>
      <c r="K2" s="23" t="str">
        <f>'進捗状況 (都道府県別)'!H3</f>
        <v>（2月18日公表時点）</v>
      </c>
    </row>
    <row r="3" spans="1:13" x14ac:dyDescent="0.45">
      <c r="A3" s="82" t="s">
        <v>3</v>
      </c>
      <c r="B3" s="79" t="s">
        <v>93</v>
      </c>
      <c r="C3" s="80"/>
      <c r="D3" s="80"/>
      <c r="E3" s="80"/>
      <c r="F3" s="80"/>
      <c r="G3" s="80"/>
      <c r="H3" s="80"/>
      <c r="I3" s="80"/>
      <c r="J3" s="80"/>
      <c r="K3" s="81"/>
    </row>
    <row r="4" spans="1:13" x14ac:dyDescent="0.45">
      <c r="A4" s="87"/>
      <c r="B4" s="87"/>
      <c r="C4" s="89" t="s">
        <v>94</v>
      </c>
      <c r="D4" s="90"/>
      <c r="E4" s="89" t="s">
        <v>95</v>
      </c>
      <c r="F4" s="90"/>
      <c r="G4" s="82" t="s">
        <v>96</v>
      </c>
      <c r="H4" s="82"/>
      <c r="I4" s="83"/>
      <c r="J4" s="83"/>
      <c r="K4" s="83"/>
    </row>
    <row r="5" spans="1:13" x14ac:dyDescent="0.45">
      <c r="A5" s="87"/>
      <c r="B5" s="87"/>
      <c r="C5" s="91"/>
      <c r="D5" s="92"/>
      <c r="E5" s="91"/>
      <c r="F5" s="92"/>
      <c r="G5" s="91"/>
      <c r="H5" s="92"/>
      <c r="I5" s="30" t="s">
        <v>97</v>
      </c>
      <c r="J5" s="30" t="s">
        <v>98</v>
      </c>
      <c r="K5" s="31" t="s">
        <v>99</v>
      </c>
    </row>
    <row r="6" spans="1:13" x14ac:dyDescent="0.45">
      <c r="A6" s="88"/>
      <c r="B6" s="88"/>
      <c r="C6" s="32" t="s">
        <v>9</v>
      </c>
      <c r="D6" s="32" t="s">
        <v>100</v>
      </c>
      <c r="E6" s="32" t="s">
        <v>9</v>
      </c>
      <c r="F6" s="32" t="s">
        <v>100</v>
      </c>
      <c r="G6" s="32" t="s">
        <v>9</v>
      </c>
      <c r="H6" s="32" t="s">
        <v>100</v>
      </c>
      <c r="I6" s="84" t="s">
        <v>9</v>
      </c>
      <c r="J6" s="85"/>
      <c r="K6" s="86"/>
      <c r="M6" s="2" t="s">
        <v>101</v>
      </c>
    </row>
    <row r="7" spans="1:13" x14ac:dyDescent="0.45">
      <c r="A7" s="7" t="s">
        <v>13</v>
      </c>
      <c r="B7" s="26">
        <f>C7+E7+G7</f>
        <v>217499112</v>
      </c>
      <c r="C7" s="26">
        <f t="shared" ref="C7:K7" si="0">SUM(C8:C54)</f>
        <v>101513835</v>
      </c>
      <c r="D7" s="33">
        <f t="shared" ref="D7:D54" si="1">C7/M7</f>
        <v>0.80156196423823201</v>
      </c>
      <c r="E7" s="26">
        <f t="shared" si="0"/>
        <v>99976131</v>
      </c>
      <c r="F7" s="35">
        <f t="shared" ref="F7:F54" si="2">E7/M7</f>
        <v>0.7894201213194123</v>
      </c>
      <c r="G7" s="27">
        <f t="shared" si="0"/>
        <v>16009146</v>
      </c>
      <c r="H7" s="35">
        <f t="shared" ref="H7:H54" si="3">G7/M7</f>
        <v>0.12640959248103115</v>
      </c>
      <c r="I7" s="27">
        <f t="shared" si="0"/>
        <v>930210</v>
      </c>
      <c r="J7" s="27">
        <f t="shared" si="0"/>
        <v>4638994</v>
      </c>
      <c r="K7" s="27">
        <f t="shared" si="0"/>
        <v>10439942</v>
      </c>
      <c r="M7" s="21">
        <v>126645025</v>
      </c>
    </row>
    <row r="8" spans="1:13" x14ac:dyDescent="0.45">
      <c r="A8" s="24" t="s">
        <v>14</v>
      </c>
      <c r="B8" s="26">
        <f t="shared" ref="B8:B54" si="4">C8+E8+G8</f>
        <v>8976212</v>
      </c>
      <c r="C8" s="28">
        <f>SUM(一般接種!D7+一般接種!G7+一般接種!J7+医療従事者等!C5)</f>
        <v>4226856</v>
      </c>
      <c r="D8" s="33">
        <f t="shared" si="1"/>
        <v>0.80871954498935539</v>
      </c>
      <c r="E8" s="28">
        <f>SUM(一般接種!E7+一般接種!H7+一般接種!K7+医療従事者等!D5)</f>
        <v>4157753</v>
      </c>
      <c r="F8" s="35">
        <f t="shared" si="2"/>
        <v>0.79549814669298591</v>
      </c>
      <c r="G8" s="26">
        <f>SUM(I8:K8)</f>
        <v>591603</v>
      </c>
      <c r="H8" s="35">
        <f t="shared" si="3"/>
        <v>0.11319072827991719</v>
      </c>
      <c r="I8" s="29">
        <v>40118</v>
      </c>
      <c r="J8" s="29">
        <v>204152</v>
      </c>
      <c r="K8" s="29">
        <v>347333</v>
      </c>
      <c r="M8" s="21">
        <v>5226603</v>
      </c>
    </row>
    <row r="9" spans="1:13" x14ac:dyDescent="0.45">
      <c r="A9" s="24" t="s">
        <v>15</v>
      </c>
      <c r="B9" s="26">
        <f t="shared" si="4"/>
        <v>2242185</v>
      </c>
      <c r="C9" s="28">
        <f>SUM(一般接種!D8+一般接種!G8+一般接種!J8+医療従事者等!C6)</f>
        <v>1059971</v>
      </c>
      <c r="D9" s="33">
        <f t="shared" si="1"/>
        <v>0.84150395160426006</v>
      </c>
      <c r="E9" s="28">
        <f>SUM(一般接種!E8+一般接種!H8+一般接種!K8+医療従事者等!D6)</f>
        <v>1045120</v>
      </c>
      <c r="F9" s="35">
        <f t="shared" si="2"/>
        <v>0.82971384113399727</v>
      </c>
      <c r="G9" s="26">
        <f t="shared" ref="G9:G54" si="5">SUM(I9:K9)</f>
        <v>137094</v>
      </c>
      <c r="H9" s="35">
        <f t="shared" si="3"/>
        <v>0.10883801796580701</v>
      </c>
      <c r="I9" s="29">
        <v>10362</v>
      </c>
      <c r="J9" s="29">
        <v>38584</v>
      </c>
      <c r="K9" s="29">
        <v>88148</v>
      </c>
      <c r="M9" s="21">
        <v>1259615</v>
      </c>
    </row>
    <row r="10" spans="1:13" x14ac:dyDescent="0.45">
      <c r="A10" s="24" t="s">
        <v>16</v>
      </c>
      <c r="B10" s="26">
        <f t="shared" si="4"/>
        <v>2183680</v>
      </c>
      <c r="C10" s="28">
        <f>SUM(一般接種!D9+一般接種!G9+一般接種!J9+医療従事者等!C7)</f>
        <v>1026942</v>
      </c>
      <c r="D10" s="33">
        <f t="shared" si="1"/>
        <v>0.84118828036496696</v>
      </c>
      <c r="E10" s="28">
        <f>SUM(一般接種!E9+一般接種!H9+一般接種!K9+医療従事者等!D7)</f>
        <v>1011562</v>
      </c>
      <c r="F10" s="35">
        <f t="shared" si="2"/>
        <v>0.8285902215145029</v>
      </c>
      <c r="G10" s="26">
        <f t="shared" si="5"/>
        <v>145176</v>
      </c>
      <c r="H10" s="35">
        <f t="shared" si="3"/>
        <v>0.1189165014092952</v>
      </c>
      <c r="I10" s="29">
        <v>9148</v>
      </c>
      <c r="J10" s="29">
        <v>43724</v>
      </c>
      <c r="K10" s="29">
        <v>92304</v>
      </c>
      <c r="M10" s="21">
        <v>1220823</v>
      </c>
    </row>
    <row r="11" spans="1:13" x14ac:dyDescent="0.45">
      <c r="A11" s="24" t="s">
        <v>17</v>
      </c>
      <c r="B11" s="26">
        <f t="shared" si="4"/>
        <v>4066364</v>
      </c>
      <c r="C11" s="28">
        <f>SUM(一般接種!D10+一般接種!G10+一般接種!J10+医療従事者等!C8)</f>
        <v>1883605</v>
      </c>
      <c r="D11" s="33">
        <f t="shared" si="1"/>
        <v>0.82542247136160607</v>
      </c>
      <c r="E11" s="28">
        <f>SUM(一般接種!E10+一般接種!H10+一般接種!K10+医療従事者等!D8)</f>
        <v>1848508</v>
      </c>
      <c r="F11" s="35">
        <f t="shared" si="2"/>
        <v>0.81004246733879959</v>
      </c>
      <c r="G11" s="26">
        <f t="shared" si="5"/>
        <v>334251</v>
      </c>
      <c r="H11" s="35">
        <f t="shared" si="3"/>
        <v>0.14647353690136106</v>
      </c>
      <c r="I11" s="29">
        <v>17358</v>
      </c>
      <c r="J11" s="29">
        <v>110514</v>
      </c>
      <c r="K11" s="29">
        <v>206379</v>
      </c>
      <c r="M11" s="21">
        <v>2281989</v>
      </c>
    </row>
    <row r="12" spans="1:13" x14ac:dyDescent="0.45">
      <c r="A12" s="24" t="s">
        <v>18</v>
      </c>
      <c r="B12" s="26">
        <f t="shared" si="4"/>
        <v>1721840</v>
      </c>
      <c r="C12" s="28">
        <f>SUM(一般接種!D11+一般接種!G11+一般接種!J11+医療従事者等!C9)</f>
        <v>825893</v>
      </c>
      <c r="D12" s="33">
        <f t="shared" si="1"/>
        <v>0.85030701501511397</v>
      </c>
      <c r="E12" s="28">
        <f>SUM(一般接種!E11+一般接種!H11+一般接種!K11+医療従事者等!D9)</f>
        <v>813551</v>
      </c>
      <c r="F12" s="35">
        <f t="shared" si="2"/>
        <v>0.83760017626080008</v>
      </c>
      <c r="G12" s="26">
        <f t="shared" si="5"/>
        <v>82396</v>
      </c>
      <c r="H12" s="35">
        <f t="shared" si="3"/>
        <v>8.4831687408883874E-2</v>
      </c>
      <c r="I12" s="29">
        <v>4839</v>
      </c>
      <c r="J12" s="29">
        <v>28579</v>
      </c>
      <c r="K12" s="29">
        <v>48978</v>
      </c>
      <c r="M12" s="21">
        <v>971288</v>
      </c>
    </row>
    <row r="13" spans="1:13" x14ac:dyDescent="0.45">
      <c r="A13" s="24" t="s">
        <v>19</v>
      </c>
      <c r="B13" s="26">
        <f t="shared" si="4"/>
        <v>1911775</v>
      </c>
      <c r="C13" s="28">
        <f>SUM(一般接種!D12+一般接種!G12+一般接種!J12+医療従事者等!C10)</f>
        <v>898918</v>
      </c>
      <c r="D13" s="33">
        <f t="shared" si="1"/>
        <v>0.84045431681379856</v>
      </c>
      <c r="E13" s="28">
        <f>SUM(一般接種!E12+一般接種!H12+一般接種!K12+医療従事者等!D10)</f>
        <v>888154</v>
      </c>
      <c r="F13" s="35">
        <f t="shared" si="2"/>
        <v>0.8303903841011554</v>
      </c>
      <c r="G13" s="26">
        <f t="shared" si="5"/>
        <v>124703</v>
      </c>
      <c r="H13" s="35">
        <f t="shared" si="3"/>
        <v>0.11659258649802443</v>
      </c>
      <c r="I13" s="29">
        <v>8800</v>
      </c>
      <c r="J13" s="29">
        <v>32836</v>
      </c>
      <c r="K13" s="29">
        <v>83067</v>
      </c>
      <c r="M13" s="21">
        <v>1069562</v>
      </c>
    </row>
    <row r="14" spans="1:13" x14ac:dyDescent="0.45">
      <c r="A14" s="24" t="s">
        <v>20</v>
      </c>
      <c r="B14" s="26">
        <f t="shared" si="4"/>
        <v>3327151</v>
      </c>
      <c r="C14" s="28">
        <f>SUM(一般接種!D13+一般接種!G13+一般接種!J13+医療従事者等!C11)</f>
        <v>1545132</v>
      </c>
      <c r="D14" s="33">
        <f t="shared" si="1"/>
        <v>0.82979755206467676</v>
      </c>
      <c r="E14" s="28">
        <f>SUM(一般接種!E13+一般接種!H13+一般接種!K13+医療従事者等!D11)</f>
        <v>1524581</v>
      </c>
      <c r="F14" s="35">
        <f t="shared" si="2"/>
        <v>0.81876084484970668</v>
      </c>
      <c r="G14" s="26">
        <f t="shared" si="5"/>
        <v>257438</v>
      </c>
      <c r="H14" s="35">
        <f t="shared" si="3"/>
        <v>0.13825448065823909</v>
      </c>
      <c r="I14" s="29">
        <v>17767</v>
      </c>
      <c r="J14" s="29">
        <v>68996</v>
      </c>
      <c r="K14" s="29">
        <v>170675</v>
      </c>
      <c r="M14" s="21">
        <v>1862059</v>
      </c>
    </row>
    <row r="15" spans="1:13" x14ac:dyDescent="0.45">
      <c r="A15" s="24" t="s">
        <v>21</v>
      </c>
      <c r="B15" s="26">
        <f t="shared" si="4"/>
        <v>5210100</v>
      </c>
      <c r="C15" s="28">
        <f>SUM(一般接種!D14+一般接種!G14+一般接種!J14+医療従事者等!C12)</f>
        <v>2408388</v>
      </c>
      <c r="D15" s="33">
        <f t="shared" si="1"/>
        <v>0.8282865175784776</v>
      </c>
      <c r="E15" s="28">
        <f>SUM(一般接種!E14+一般接種!H14+一般接種!K14+医療従事者等!D12)</f>
        <v>2372748</v>
      </c>
      <c r="F15" s="35">
        <f t="shared" si="2"/>
        <v>0.81602930176171684</v>
      </c>
      <c r="G15" s="26">
        <f t="shared" si="5"/>
        <v>428964</v>
      </c>
      <c r="H15" s="35">
        <f t="shared" si="3"/>
        <v>0.14752817973122856</v>
      </c>
      <c r="I15" s="29">
        <v>20009</v>
      </c>
      <c r="J15" s="29">
        <v>130720</v>
      </c>
      <c r="K15" s="29">
        <v>278235</v>
      </c>
      <c r="M15" s="21">
        <v>2907675</v>
      </c>
    </row>
    <row r="16" spans="1:13" x14ac:dyDescent="0.45">
      <c r="A16" s="25" t="s">
        <v>22</v>
      </c>
      <c r="B16" s="26">
        <f t="shared" si="4"/>
        <v>3415743</v>
      </c>
      <c r="C16" s="28">
        <f>SUM(一般接種!D15+一般接種!G15+一般接種!J15+医療従事者等!C13)</f>
        <v>1588441</v>
      </c>
      <c r="D16" s="33">
        <f t="shared" si="1"/>
        <v>0.81233516808061368</v>
      </c>
      <c r="E16" s="28">
        <f>SUM(一般接種!E15+一般接種!H15+一般接種!K15+医療従事者等!D13)</f>
        <v>1566679</v>
      </c>
      <c r="F16" s="35">
        <f t="shared" si="2"/>
        <v>0.80120599304183648</v>
      </c>
      <c r="G16" s="26">
        <f t="shared" si="5"/>
        <v>260623</v>
      </c>
      <c r="H16" s="35">
        <f t="shared" si="3"/>
        <v>0.13328365895281838</v>
      </c>
      <c r="I16" s="29">
        <v>14431</v>
      </c>
      <c r="J16" s="29">
        <v>65715</v>
      </c>
      <c r="K16" s="29">
        <v>180477</v>
      </c>
      <c r="M16" s="21">
        <v>1955401</v>
      </c>
    </row>
    <row r="17" spans="1:13" x14ac:dyDescent="0.45">
      <c r="A17" s="24" t="s">
        <v>23</v>
      </c>
      <c r="B17" s="26">
        <f t="shared" si="4"/>
        <v>3429878</v>
      </c>
      <c r="C17" s="28">
        <f>SUM(一般接種!D16+一般接種!G16+一般接種!J16+医療従事者等!C14)</f>
        <v>1582319</v>
      </c>
      <c r="D17" s="33">
        <f t="shared" si="1"/>
        <v>0.80808855110129663</v>
      </c>
      <c r="E17" s="28">
        <f>SUM(一般接種!E16+一般接種!H16+一般接種!K16+医療従事者等!D14)</f>
        <v>1555354</v>
      </c>
      <c r="F17" s="35">
        <f t="shared" si="2"/>
        <v>0.79431755563170647</v>
      </c>
      <c r="G17" s="26">
        <f t="shared" si="5"/>
        <v>292205</v>
      </c>
      <c r="H17" s="35">
        <f t="shared" si="3"/>
        <v>0.14922876807682545</v>
      </c>
      <c r="I17" s="29">
        <v>15604</v>
      </c>
      <c r="J17" s="29">
        <v>66713</v>
      </c>
      <c r="K17" s="29">
        <v>209888</v>
      </c>
      <c r="M17" s="21">
        <v>1958101</v>
      </c>
    </row>
    <row r="18" spans="1:13" x14ac:dyDescent="0.45">
      <c r="A18" s="24" t="s">
        <v>24</v>
      </c>
      <c r="B18" s="26">
        <f t="shared" si="4"/>
        <v>12774052</v>
      </c>
      <c r="C18" s="28">
        <f>SUM(一般接種!D17+一般接種!G17+一般接種!J17+医療従事者等!C15)</f>
        <v>5983325</v>
      </c>
      <c r="D18" s="33">
        <f t="shared" si="1"/>
        <v>0.80923554995206115</v>
      </c>
      <c r="E18" s="28">
        <f>SUM(一般接種!E17+一般接種!H17+一般接種!K17+医療従事者等!D15)</f>
        <v>5892128</v>
      </c>
      <c r="F18" s="35">
        <f t="shared" si="2"/>
        <v>0.79690129526106945</v>
      </c>
      <c r="G18" s="26">
        <f t="shared" si="5"/>
        <v>898599</v>
      </c>
      <c r="H18" s="35">
        <f t="shared" si="3"/>
        <v>0.12153413962159372</v>
      </c>
      <c r="I18" s="29">
        <v>44476</v>
      </c>
      <c r="J18" s="29">
        <v>238407</v>
      </c>
      <c r="K18" s="29">
        <v>615716</v>
      </c>
      <c r="M18" s="21">
        <v>7393799</v>
      </c>
    </row>
    <row r="19" spans="1:13" x14ac:dyDescent="0.45">
      <c r="A19" s="24" t="s">
        <v>25</v>
      </c>
      <c r="B19" s="26">
        <f t="shared" si="4"/>
        <v>10863964</v>
      </c>
      <c r="C19" s="28">
        <f>SUM(一般接種!D18+一般接種!G18+一般接種!J18+医療従事者等!C16)</f>
        <v>5094893</v>
      </c>
      <c r="D19" s="33">
        <f t="shared" si="1"/>
        <v>0.80578523245375688</v>
      </c>
      <c r="E19" s="28">
        <f>SUM(一般接種!E18+一般接種!H18+一般接種!K18+医療従事者等!D16)</f>
        <v>5025769</v>
      </c>
      <c r="F19" s="35">
        <f t="shared" si="2"/>
        <v>0.79485289326466435</v>
      </c>
      <c r="G19" s="26">
        <f t="shared" si="5"/>
        <v>743302</v>
      </c>
      <c r="H19" s="35">
        <f t="shared" si="3"/>
        <v>0.11755728233219861</v>
      </c>
      <c r="I19" s="29">
        <v>40265</v>
      </c>
      <c r="J19" s="29">
        <v>193819</v>
      </c>
      <c r="K19" s="29">
        <v>509218</v>
      </c>
      <c r="M19" s="21">
        <v>6322892</v>
      </c>
    </row>
    <row r="20" spans="1:13" x14ac:dyDescent="0.45">
      <c r="A20" s="24" t="s">
        <v>26</v>
      </c>
      <c r="B20" s="26">
        <f t="shared" si="4"/>
        <v>23742090</v>
      </c>
      <c r="C20" s="28">
        <f>SUM(一般接種!D19+一般接種!G19+一般接種!J19+医療従事者等!C17)</f>
        <v>11060933</v>
      </c>
      <c r="D20" s="33">
        <f t="shared" si="1"/>
        <v>0.7990081720950214</v>
      </c>
      <c r="E20" s="28">
        <f>SUM(一般接種!E19+一般接種!H19+一般接種!K19+医療従事者等!D17)</f>
        <v>10906220</v>
      </c>
      <c r="F20" s="35">
        <f t="shared" si="2"/>
        <v>0.78783217533874983</v>
      </c>
      <c r="G20" s="26">
        <f t="shared" si="5"/>
        <v>1774937</v>
      </c>
      <c r="H20" s="35">
        <f t="shared" si="3"/>
        <v>0.12821605265612052</v>
      </c>
      <c r="I20" s="29">
        <v>84953</v>
      </c>
      <c r="J20" s="29">
        <v>507057</v>
      </c>
      <c r="K20" s="29">
        <v>1182927</v>
      </c>
      <c r="M20" s="21">
        <v>13843329</v>
      </c>
    </row>
    <row r="21" spans="1:13" x14ac:dyDescent="0.45">
      <c r="A21" s="24" t="s">
        <v>27</v>
      </c>
      <c r="B21" s="26">
        <f t="shared" si="4"/>
        <v>15693823</v>
      </c>
      <c r="C21" s="28">
        <f>SUM(一般接種!D20+一般接種!G20+一般接種!J20+医療従事者等!C18)</f>
        <v>7445900</v>
      </c>
      <c r="D21" s="33">
        <f t="shared" si="1"/>
        <v>0.80756330173100255</v>
      </c>
      <c r="E21" s="28">
        <f>SUM(一般接種!E20+一般接種!H20+一般接種!K20+医療従事者等!D18)</f>
        <v>7356207</v>
      </c>
      <c r="F21" s="35">
        <f t="shared" si="2"/>
        <v>0.7978354279719998</v>
      </c>
      <c r="G21" s="26">
        <f t="shared" si="5"/>
        <v>891716</v>
      </c>
      <c r="H21" s="35">
        <f t="shared" si="3"/>
        <v>9.6713240463390943E-2</v>
      </c>
      <c r="I21" s="29">
        <v>42905</v>
      </c>
      <c r="J21" s="29">
        <v>237987</v>
      </c>
      <c r="K21" s="29">
        <v>610824</v>
      </c>
      <c r="M21" s="21">
        <v>9220206</v>
      </c>
    </row>
    <row r="22" spans="1:13" x14ac:dyDescent="0.45">
      <c r="A22" s="24" t="s">
        <v>28</v>
      </c>
      <c r="B22" s="26">
        <f t="shared" si="4"/>
        <v>3891560</v>
      </c>
      <c r="C22" s="28">
        <f>SUM(一般接種!D21+一般接種!G21+一般接種!J21+医療従事者等!C19)</f>
        <v>1853243</v>
      </c>
      <c r="D22" s="33">
        <f t="shared" si="1"/>
        <v>0.83736886480683403</v>
      </c>
      <c r="E22" s="28">
        <f>SUM(一般接種!E21+一般接種!H21+一般接種!K21+医療従事者等!D19)</f>
        <v>1821311</v>
      </c>
      <c r="F22" s="35">
        <f t="shared" si="2"/>
        <v>0.82294071772034194</v>
      </c>
      <c r="G22" s="26">
        <f t="shared" si="5"/>
        <v>217006</v>
      </c>
      <c r="H22" s="35">
        <f t="shared" si="3"/>
        <v>9.8051938076265124E-2</v>
      </c>
      <c r="I22" s="29">
        <v>15179</v>
      </c>
      <c r="J22" s="29">
        <v>60412</v>
      </c>
      <c r="K22" s="29">
        <v>141415</v>
      </c>
      <c r="M22" s="21">
        <v>2213174</v>
      </c>
    </row>
    <row r="23" spans="1:13" x14ac:dyDescent="0.45">
      <c r="A23" s="24" t="s">
        <v>29</v>
      </c>
      <c r="B23" s="26">
        <f t="shared" si="4"/>
        <v>1894418</v>
      </c>
      <c r="C23" s="28">
        <f>SUM(一般接種!D22+一般接種!G22+一般接種!J22+医療従事者等!C20)</f>
        <v>878391</v>
      </c>
      <c r="D23" s="33">
        <f t="shared" si="1"/>
        <v>0.83842015741537923</v>
      </c>
      <c r="E23" s="28">
        <f>SUM(一般接種!E22+一般接種!H22+一般接種!K22+医療従事者等!D20)</f>
        <v>869572</v>
      </c>
      <c r="F23" s="35">
        <f t="shared" si="2"/>
        <v>0.83000246259809829</v>
      </c>
      <c r="G23" s="26">
        <f t="shared" si="5"/>
        <v>146455</v>
      </c>
      <c r="H23" s="35">
        <f t="shared" si="3"/>
        <v>0.1397906218919244</v>
      </c>
      <c r="I23" s="29">
        <v>9625</v>
      </c>
      <c r="J23" s="29">
        <v>34858</v>
      </c>
      <c r="K23" s="29">
        <v>101972</v>
      </c>
      <c r="M23" s="21">
        <v>1047674</v>
      </c>
    </row>
    <row r="24" spans="1:13" x14ac:dyDescent="0.45">
      <c r="A24" s="24" t="s">
        <v>30</v>
      </c>
      <c r="B24" s="26">
        <f t="shared" si="4"/>
        <v>1977572</v>
      </c>
      <c r="C24" s="28">
        <f>SUM(一般接種!D23+一般接種!G23+一般接種!J23+医療従事者等!C21)</f>
        <v>916271</v>
      </c>
      <c r="D24" s="33">
        <f t="shared" si="1"/>
        <v>0.80895788306423133</v>
      </c>
      <c r="E24" s="28">
        <f>SUM(一般接種!E23+一般接種!H23+一般接種!K23+医療従事者等!D21)</f>
        <v>903246</v>
      </c>
      <c r="F24" s="35">
        <f t="shared" si="2"/>
        <v>0.79745836335127351</v>
      </c>
      <c r="G24" s="26">
        <f t="shared" si="5"/>
        <v>158055</v>
      </c>
      <c r="H24" s="35">
        <f t="shared" si="3"/>
        <v>0.13954369199474509</v>
      </c>
      <c r="I24" s="29">
        <v>7931</v>
      </c>
      <c r="J24" s="29">
        <v>51984</v>
      </c>
      <c r="K24" s="29">
        <v>98140</v>
      </c>
      <c r="M24" s="21">
        <v>1132656</v>
      </c>
    </row>
    <row r="25" spans="1:13" x14ac:dyDescent="0.45">
      <c r="A25" s="24" t="s">
        <v>31</v>
      </c>
      <c r="B25" s="26">
        <f t="shared" si="4"/>
        <v>1357124</v>
      </c>
      <c r="C25" s="28">
        <f>SUM(一般接種!D24+一般接種!G24+一般接種!J24+医療従事者等!C22)</f>
        <v>632565</v>
      </c>
      <c r="D25" s="33">
        <f t="shared" si="1"/>
        <v>0.81665231485844647</v>
      </c>
      <c r="E25" s="28">
        <f>SUM(一般接種!E24+一般接種!H24+一般接種!K24+医療従事者等!D22)</f>
        <v>625483</v>
      </c>
      <c r="F25" s="35">
        <f t="shared" si="2"/>
        <v>0.80750933082703857</v>
      </c>
      <c r="G25" s="26">
        <f t="shared" si="5"/>
        <v>99076</v>
      </c>
      <c r="H25" s="35">
        <f t="shared" si="3"/>
        <v>0.12790882319906324</v>
      </c>
      <c r="I25" s="29">
        <v>7194</v>
      </c>
      <c r="J25" s="29">
        <v>31130</v>
      </c>
      <c r="K25" s="29">
        <v>60752</v>
      </c>
      <c r="M25" s="21">
        <v>774583</v>
      </c>
    </row>
    <row r="26" spans="1:13" x14ac:dyDescent="0.45">
      <c r="A26" s="24" t="s">
        <v>32</v>
      </c>
      <c r="B26" s="26">
        <f t="shared" si="4"/>
        <v>1445651</v>
      </c>
      <c r="C26" s="28">
        <f>SUM(一般接種!D25+一般接種!G25+一般接種!J25+医療従事者等!C23)</f>
        <v>667437</v>
      </c>
      <c r="D26" s="33">
        <f t="shared" si="1"/>
        <v>0.81295912165330686</v>
      </c>
      <c r="E26" s="28">
        <f>SUM(一般接種!E25+一般接種!H25+一般接種!K25+医療従事者等!D23)</f>
        <v>657993</v>
      </c>
      <c r="F26" s="35">
        <f t="shared" si="2"/>
        <v>0.80145603455311043</v>
      </c>
      <c r="G26" s="26">
        <f t="shared" si="5"/>
        <v>120221</v>
      </c>
      <c r="H26" s="35">
        <f t="shared" si="3"/>
        <v>0.14643293459050399</v>
      </c>
      <c r="I26" s="29">
        <v>6049</v>
      </c>
      <c r="J26" s="29">
        <v>35920</v>
      </c>
      <c r="K26" s="29">
        <v>78252</v>
      </c>
      <c r="M26" s="21">
        <v>820997</v>
      </c>
    </row>
    <row r="27" spans="1:13" x14ac:dyDescent="0.45">
      <c r="A27" s="24" t="s">
        <v>33</v>
      </c>
      <c r="B27" s="26">
        <f t="shared" si="4"/>
        <v>3607260</v>
      </c>
      <c r="C27" s="28">
        <f>SUM(一般接種!D26+一般接種!G26+一般接種!J26+医療従事者等!C24)</f>
        <v>1688056</v>
      </c>
      <c r="D27" s="33">
        <f t="shared" si="1"/>
        <v>0.81480226495930708</v>
      </c>
      <c r="E27" s="28">
        <f>SUM(一般接種!E26+一般接種!H26+一般接種!K26+医療従事者等!D24)</f>
        <v>1661572</v>
      </c>
      <c r="F27" s="35">
        <f t="shared" si="2"/>
        <v>0.80201878906444202</v>
      </c>
      <c r="G27" s="26">
        <f t="shared" si="5"/>
        <v>257632</v>
      </c>
      <c r="H27" s="35">
        <f t="shared" si="3"/>
        <v>0.12435555285250975</v>
      </c>
      <c r="I27" s="29">
        <v>13262</v>
      </c>
      <c r="J27" s="29">
        <v>64044</v>
      </c>
      <c r="K27" s="29">
        <v>180326</v>
      </c>
      <c r="M27" s="21">
        <v>2071737</v>
      </c>
    </row>
    <row r="28" spans="1:13" x14ac:dyDescent="0.45">
      <c r="A28" s="24" t="s">
        <v>34</v>
      </c>
      <c r="B28" s="26">
        <f t="shared" si="4"/>
        <v>3588304</v>
      </c>
      <c r="C28" s="28">
        <f>SUM(一般接種!D27+一般接種!G27+一般接種!J27+医療従事者等!C25)</f>
        <v>1635427</v>
      </c>
      <c r="D28" s="33">
        <f t="shared" si="1"/>
        <v>0.8109055425177919</v>
      </c>
      <c r="E28" s="28">
        <f>SUM(一般接種!E27+一般接種!H27+一般接種!K27+医療従事者等!D25)</f>
        <v>1620174</v>
      </c>
      <c r="F28" s="35">
        <f t="shared" si="2"/>
        <v>0.80334253772453368</v>
      </c>
      <c r="G28" s="26">
        <f t="shared" si="5"/>
        <v>332703</v>
      </c>
      <c r="H28" s="35">
        <f t="shared" si="3"/>
        <v>0.16496652355152319</v>
      </c>
      <c r="I28" s="29">
        <v>14507</v>
      </c>
      <c r="J28" s="29">
        <v>83003</v>
      </c>
      <c r="K28" s="29">
        <v>235193</v>
      </c>
      <c r="M28" s="21">
        <v>2016791</v>
      </c>
    </row>
    <row r="29" spans="1:13" x14ac:dyDescent="0.45">
      <c r="A29" s="24" t="s">
        <v>35</v>
      </c>
      <c r="B29" s="26">
        <f t="shared" si="4"/>
        <v>6533376</v>
      </c>
      <c r="C29" s="28">
        <f>SUM(一般接種!D28+一般接種!G28+一般接種!J28+医療従事者等!C26)</f>
        <v>3069168</v>
      </c>
      <c r="D29" s="33">
        <f t="shared" si="1"/>
        <v>0.8325967240509351</v>
      </c>
      <c r="E29" s="28">
        <f>SUM(一般接種!E28+一般接種!H28+一般接種!K28+医療従事者等!D26)</f>
        <v>3031220</v>
      </c>
      <c r="F29" s="35">
        <f t="shared" si="2"/>
        <v>0.82230227927492905</v>
      </c>
      <c r="G29" s="26">
        <f t="shared" si="5"/>
        <v>432988</v>
      </c>
      <c r="H29" s="35">
        <f t="shared" si="3"/>
        <v>0.11745997298074472</v>
      </c>
      <c r="I29" s="29">
        <v>21211</v>
      </c>
      <c r="J29" s="29">
        <v>104032</v>
      </c>
      <c r="K29" s="29">
        <v>307745</v>
      </c>
      <c r="M29" s="21">
        <v>3686260</v>
      </c>
    </row>
    <row r="30" spans="1:13" x14ac:dyDescent="0.45">
      <c r="A30" s="24" t="s">
        <v>36</v>
      </c>
      <c r="B30" s="26">
        <f t="shared" si="4"/>
        <v>12761546</v>
      </c>
      <c r="C30" s="28">
        <f>SUM(一般接種!D29+一般接種!G29+一般接種!J29+医療従事者等!C27)</f>
        <v>5902485</v>
      </c>
      <c r="D30" s="33">
        <f t="shared" si="1"/>
        <v>0.78087572607405242</v>
      </c>
      <c r="E30" s="28">
        <f>SUM(一般接種!E29+一般接種!H29+一般接種!K29+医療従事者等!D27)</f>
        <v>5789116</v>
      </c>
      <c r="F30" s="35">
        <f t="shared" si="2"/>
        <v>0.76587744989219186</v>
      </c>
      <c r="G30" s="26">
        <f t="shared" si="5"/>
        <v>1069945</v>
      </c>
      <c r="H30" s="35">
        <f t="shared" si="3"/>
        <v>0.14154954713723153</v>
      </c>
      <c r="I30" s="29">
        <v>41983</v>
      </c>
      <c r="J30" s="29">
        <v>343535</v>
      </c>
      <c r="K30" s="29">
        <v>684427</v>
      </c>
      <c r="M30" s="21">
        <v>7558802</v>
      </c>
    </row>
    <row r="31" spans="1:13" x14ac:dyDescent="0.45">
      <c r="A31" s="24" t="s">
        <v>37</v>
      </c>
      <c r="B31" s="26">
        <f t="shared" si="4"/>
        <v>3097111</v>
      </c>
      <c r="C31" s="28">
        <f>SUM(一般接種!D30+一般接種!G30+一般接種!J30+医療従事者等!C28)</f>
        <v>1451516</v>
      </c>
      <c r="D31" s="33">
        <f t="shared" si="1"/>
        <v>0.80614831965886113</v>
      </c>
      <c r="E31" s="28">
        <f>SUM(一般接種!E30+一般接種!H30+一般接種!K30+医療従事者等!D28)</f>
        <v>1433711</v>
      </c>
      <c r="F31" s="35">
        <f t="shared" si="2"/>
        <v>0.7962597129665987</v>
      </c>
      <c r="G31" s="26">
        <f t="shared" si="5"/>
        <v>211884</v>
      </c>
      <c r="H31" s="35">
        <f t="shared" si="3"/>
        <v>0.11767691886455135</v>
      </c>
      <c r="I31" s="29">
        <v>14835</v>
      </c>
      <c r="J31" s="29">
        <v>61032</v>
      </c>
      <c r="K31" s="29">
        <v>136017</v>
      </c>
      <c r="M31" s="21">
        <v>1800557</v>
      </c>
    </row>
    <row r="32" spans="1:13" x14ac:dyDescent="0.45">
      <c r="A32" s="24" t="s">
        <v>38</v>
      </c>
      <c r="B32" s="26">
        <f t="shared" si="4"/>
        <v>2426033</v>
      </c>
      <c r="C32" s="28">
        <f>SUM(一般接種!D31+一般接種!G31+一般接種!J31+医療従事者等!C29)</f>
        <v>1137013</v>
      </c>
      <c r="D32" s="33">
        <f t="shared" si="1"/>
        <v>0.80136632453344026</v>
      </c>
      <c r="E32" s="28">
        <f>SUM(一般接種!E31+一般接種!H31+一般接種!K31+医療従事者等!D29)</f>
        <v>1123650</v>
      </c>
      <c r="F32" s="35">
        <f t="shared" si="2"/>
        <v>0.79194808727956512</v>
      </c>
      <c r="G32" s="26">
        <f t="shared" si="5"/>
        <v>165370</v>
      </c>
      <c r="H32" s="35">
        <f t="shared" si="3"/>
        <v>0.11655271231559799</v>
      </c>
      <c r="I32" s="29">
        <v>8391</v>
      </c>
      <c r="J32" s="29">
        <v>48137</v>
      </c>
      <c r="K32" s="29">
        <v>108842</v>
      </c>
      <c r="M32" s="21">
        <v>1418843</v>
      </c>
    </row>
    <row r="33" spans="1:13" x14ac:dyDescent="0.45">
      <c r="A33" s="24" t="s">
        <v>39</v>
      </c>
      <c r="B33" s="26">
        <f t="shared" si="4"/>
        <v>4244464</v>
      </c>
      <c r="C33" s="28">
        <f>SUM(一般接種!D32+一般接種!G32+一般接種!J32+医療従事者等!C30)</f>
        <v>1998351</v>
      </c>
      <c r="D33" s="33">
        <f t="shared" si="1"/>
        <v>0.78969288002333093</v>
      </c>
      <c r="E33" s="28">
        <f>SUM(一般接種!E32+一般接種!H32+一般接種!K32+医療従事者等!D30)</f>
        <v>1963012</v>
      </c>
      <c r="F33" s="35">
        <f t="shared" si="2"/>
        <v>0.77572788754345912</v>
      </c>
      <c r="G33" s="26">
        <f t="shared" si="5"/>
        <v>283101</v>
      </c>
      <c r="H33" s="35">
        <f t="shared" si="3"/>
        <v>0.11187366184793614</v>
      </c>
      <c r="I33" s="29">
        <v>21054</v>
      </c>
      <c r="J33" s="29">
        <v>72399</v>
      </c>
      <c r="K33" s="29">
        <v>189648</v>
      </c>
      <c r="M33" s="21">
        <v>2530542</v>
      </c>
    </row>
    <row r="34" spans="1:13" x14ac:dyDescent="0.45">
      <c r="A34" s="24" t="s">
        <v>40</v>
      </c>
      <c r="B34" s="26">
        <f t="shared" si="4"/>
        <v>14488202</v>
      </c>
      <c r="C34" s="28">
        <f>SUM(一般接種!D33+一般接種!G33+一般接種!J33+医療従事者等!C31)</f>
        <v>6809433</v>
      </c>
      <c r="D34" s="33">
        <f t="shared" si="1"/>
        <v>0.77034046340346207</v>
      </c>
      <c r="E34" s="28">
        <f>SUM(一般接種!E33+一般接種!H33+一般接種!K33+医療従事者等!D31)</f>
        <v>6706013</v>
      </c>
      <c r="F34" s="35">
        <f t="shared" si="2"/>
        <v>0.75864072118921511</v>
      </c>
      <c r="G34" s="26">
        <f t="shared" si="5"/>
        <v>972756</v>
      </c>
      <c r="H34" s="35">
        <f t="shared" si="3"/>
        <v>0.11004635889926491</v>
      </c>
      <c r="I34" s="29">
        <v>51669</v>
      </c>
      <c r="J34" s="29">
        <v>303045</v>
      </c>
      <c r="K34" s="29">
        <v>618042</v>
      </c>
      <c r="M34" s="21">
        <v>8839511</v>
      </c>
    </row>
    <row r="35" spans="1:13" x14ac:dyDescent="0.45">
      <c r="A35" s="24" t="s">
        <v>41</v>
      </c>
      <c r="B35" s="26">
        <f t="shared" si="4"/>
        <v>9354097</v>
      </c>
      <c r="C35" s="28">
        <f>SUM(一般接種!D34+一般接種!G34+一般接種!J34+医療従事者等!C32)</f>
        <v>4369518</v>
      </c>
      <c r="D35" s="33">
        <f t="shared" si="1"/>
        <v>0.79105985652537958</v>
      </c>
      <c r="E35" s="28">
        <f>SUM(一般接種!E34+一般接種!H34+一般接種!K34+医療従事者等!D32)</f>
        <v>4308320</v>
      </c>
      <c r="F35" s="35">
        <f t="shared" si="2"/>
        <v>0.77998053814297674</v>
      </c>
      <c r="G35" s="26">
        <f t="shared" si="5"/>
        <v>676259</v>
      </c>
      <c r="H35" s="35">
        <f t="shared" si="3"/>
        <v>0.12243028808074408</v>
      </c>
      <c r="I35" s="29">
        <v>39345</v>
      </c>
      <c r="J35" s="29">
        <v>206002</v>
      </c>
      <c r="K35" s="29">
        <v>430912</v>
      </c>
      <c r="M35" s="21">
        <v>5523625</v>
      </c>
    </row>
    <row r="36" spans="1:13" x14ac:dyDescent="0.45">
      <c r="A36" s="24" t="s">
        <v>42</v>
      </c>
      <c r="B36" s="26">
        <f t="shared" si="4"/>
        <v>2334554</v>
      </c>
      <c r="C36" s="28">
        <f>SUM(一般接種!D35+一般接種!G35+一般接種!J35+医療従事者等!C33)</f>
        <v>1079889</v>
      </c>
      <c r="D36" s="33">
        <f t="shared" si="1"/>
        <v>0.80304728278126836</v>
      </c>
      <c r="E36" s="28">
        <f>SUM(一般接種!E35+一般接種!H35+一般接種!K35+医療従事者等!D33)</f>
        <v>1067026</v>
      </c>
      <c r="F36" s="35">
        <f t="shared" si="2"/>
        <v>0.79348185781776237</v>
      </c>
      <c r="G36" s="26">
        <f t="shared" si="5"/>
        <v>187639</v>
      </c>
      <c r="H36" s="35">
        <f t="shared" si="3"/>
        <v>0.13953562735965863</v>
      </c>
      <c r="I36" s="29">
        <v>5591</v>
      </c>
      <c r="J36" s="29">
        <v>46605</v>
      </c>
      <c r="K36" s="29">
        <v>135443</v>
      </c>
      <c r="M36" s="21">
        <v>1344739</v>
      </c>
    </row>
    <row r="37" spans="1:13" x14ac:dyDescent="0.45">
      <c r="A37" s="24" t="s">
        <v>43</v>
      </c>
      <c r="B37" s="26">
        <f t="shared" si="4"/>
        <v>1612769</v>
      </c>
      <c r="C37" s="28">
        <f>SUM(一般接種!D36+一般接種!G36+一般接種!J36+医療従事者等!C34)</f>
        <v>738210</v>
      </c>
      <c r="D37" s="33">
        <f t="shared" si="1"/>
        <v>0.78164441696172937</v>
      </c>
      <c r="E37" s="28">
        <f>SUM(一般接種!E36+一般接種!H36+一般接種!K36+医療従事者等!D34)</f>
        <v>725656</v>
      </c>
      <c r="F37" s="35">
        <f t="shared" si="2"/>
        <v>0.76835177122333842</v>
      </c>
      <c r="G37" s="26">
        <f t="shared" si="5"/>
        <v>148903</v>
      </c>
      <c r="H37" s="35">
        <f t="shared" si="3"/>
        <v>0.15766407745607941</v>
      </c>
      <c r="I37" s="29">
        <v>7382</v>
      </c>
      <c r="J37" s="29">
        <v>42310</v>
      </c>
      <c r="K37" s="29">
        <v>99211</v>
      </c>
      <c r="M37" s="21">
        <v>944432</v>
      </c>
    </row>
    <row r="38" spans="1:13" x14ac:dyDescent="0.45">
      <c r="A38" s="24" t="s">
        <v>44</v>
      </c>
      <c r="B38" s="26">
        <f t="shared" si="4"/>
        <v>944021</v>
      </c>
      <c r="C38" s="28">
        <f>SUM(一般接種!D37+一般接種!G37+一般接種!J37+医療従事者等!C35)</f>
        <v>433249</v>
      </c>
      <c r="D38" s="33">
        <f t="shared" si="1"/>
        <v>0.77812201412386761</v>
      </c>
      <c r="E38" s="28">
        <f>SUM(一般接種!E37+一般接種!H37+一般接種!K37+医療従事者等!D35)</f>
        <v>427114</v>
      </c>
      <c r="F38" s="35">
        <f t="shared" si="2"/>
        <v>0.76710345768946164</v>
      </c>
      <c r="G38" s="26">
        <f t="shared" si="5"/>
        <v>83658</v>
      </c>
      <c r="H38" s="35">
        <f t="shared" si="3"/>
        <v>0.15025108299747839</v>
      </c>
      <c r="I38" s="29">
        <v>4830</v>
      </c>
      <c r="J38" s="29">
        <v>22278</v>
      </c>
      <c r="K38" s="29">
        <v>56550</v>
      </c>
      <c r="M38" s="21">
        <v>556788</v>
      </c>
    </row>
    <row r="39" spans="1:13" x14ac:dyDescent="0.45">
      <c r="A39" s="24" t="s">
        <v>45</v>
      </c>
      <c r="B39" s="26">
        <f t="shared" si="4"/>
        <v>1174346</v>
      </c>
      <c r="C39" s="28">
        <f>SUM(一般接種!D38+一般接種!G38+一般接種!J38+医療従事者等!C36)</f>
        <v>548553</v>
      </c>
      <c r="D39" s="33">
        <f t="shared" si="1"/>
        <v>0.81531030075132094</v>
      </c>
      <c r="E39" s="28">
        <f>SUM(一般接種!E38+一般接種!H38+一般接種!K38+医療従事者等!D36)</f>
        <v>538819</v>
      </c>
      <c r="F39" s="35">
        <f t="shared" si="2"/>
        <v>0.80084272794155897</v>
      </c>
      <c r="G39" s="26">
        <f t="shared" si="5"/>
        <v>86974</v>
      </c>
      <c r="H39" s="35">
        <f t="shared" si="3"/>
        <v>0.12926881832301598</v>
      </c>
      <c r="I39" s="29">
        <v>4774</v>
      </c>
      <c r="J39" s="29">
        <v>28944</v>
      </c>
      <c r="K39" s="29">
        <v>53256</v>
      </c>
      <c r="M39" s="21">
        <v>672815</v>
      </c>
    </row>
    <row r="40" spans="1:13" x14ac:dyDescent="0.45">
      <c r="A40" s="24" t="s">
        <v>46</v>
      </c>
      <c r="B40" s="26">
        <f t="shared" si="4"/>
        <v>3260950</v>
      </c>
      <c r="C40" s="28">
        <f>SUM(一般接種!D39+一般接種!G39+一般接種!J39+医療従事者等!C37)</f>
        <v>1483340</v>
      </c>
      <c r="D40" s="33">
        <f t="shared" si="1"/>
        <v>0.78326489037069036</v>
      </c>
      <c r="E40" s="28">
        <f>SUM(一般接種!E39+一般接種!H39+一般接種!K39+医療従事者等!D37)</f>
        <v>1450785</v>
      </c>
      <c r="F40" s="35">
        <f t="shared" si="2"/>
        <v>0.76607450346949579</v>
      </c>
      <c r="G40" s="26">
        <f t="shared" si="5"/>
        <v>326825</v>
      </c>
      <c r="H40" s="35">
        <f t="shared" si="3"/>
        <v>0.17257712176264434</v>
      </c>
      <c r="I40" s="29">
        <v>21655</v>
      </c>
      <c r="J40" s="29">
        <v>130748</v>
      </c>
      <c r="K40" s="29">
        <v>174422</v>
      </c>
      <c r="M40" s="21">
        <v>1893791</v>
      </c>
    </row>
    <row r="41" spans="1:13" x14ac:dyDescent="0.45">
      <c r="A41" s="24" t="s">
        <v>47</v>
      </c>
      <c r="B41" s="26">
        <f t="shared" si="4"/>
        <v>4779147</v>
      </c>
      <c r="C41" s="28">
        <f>SUM(一般接種!D40+一般接種!G40+一般接種!J40+医療従事者等!C38)</f>
        <v>2200346</v>
      </c>
      <c r="D41" s="33">
        <f t="shared" si="1"/>
        <v>0.78236388209070229</v>
      </c>
      <c r="E41" s="28">
        <f>SUM(一般接種!E40+一般接種!H40+一般接種!K40+医療従事者等!D38)</f>
        <v>2167902</v>
      </c>
      <c r="F41" s="35">
        <f t="shared" si="2"/>
        <v>0.77082796283502575</v>
      </c>
      <c r="G41" s="26">
        <f t="shared" si="5"/>
        <v>410899</v>
      </c>
      <c r="H41" s="35">
        <f t="shared" si="3"/>
        <v>0.1461009026703925</v>
      </c>
      <c r="I41" s="29">
        <v>22070</v>
      </c>
      <c r="J41" s="29">
        <v>113312</v>
      </c>
      <c r="K41" s="29">
        <v>275517</v>
      </c>
      <c r="M41" s="21">
        <v>2812433</v>
      </c>
    </row>
    <row r="42" spans="1:13" x14ac:dyDescent="0.45">
      <c r="A42" s="24" t="s">
        <v>48</v>
      </c>
      <c r="B42" s="26">
        <f t="shared" si="4"/>
        <v>2402071</v>
      </c>
      <c r="C42" s="28">
        <f>SUM(一般接種!D41+一般接種!G41+一般接種!J41+医療従事者等!C39)</f>
        <v>1098333</v>
      </c>
      <c r="D42" s="33">
        <f t="shared" si="1"/>
        <v>0.80991438747594224</v>
      </c>
      <c r="E42" s="28">
        <f>SUM(一般接種!E41+一般接種!H41+一般接種!K41+医療従事者等!D39)</f>
        <v>1073285</v>
      </c>
      <c r="F42" s="35">
        <f t="shared" si="2"/>
        <v>0.79144390941737763</v>
      </c>
      <c r="G42" s="26">
        <f t="shared" si="5"/>
        <v>230453</v>
      </c>
      <c r="H42" s="35">
        <f t="shared" si="3"/>
        <v>0.16993680453650514</v>
      </c>
      <c r="I42" s="29">
        <v>43990</v>
      </c>
      <c r="J42" s="29">
        <v>43605</v>
      </c>
      <c r="K42" s="29">
        <v>142858</v>
      </c>
      <c r="M42" s="21">
        <v>1356110</v>
      </c>
    </row>
    <row r="43" spans="1:13" x14ac:dyDescent="0.45">
      <c r="A43" s="24" t="s">
        <v>49</v>
      </c>
      <c r="B43" s="26">
        <f t="shared" si="4"/>
        <v>1273098</v>
      </c>
      <c r="C43" s="28">
        <f>SUM(一般接種!D42+一般接種!G42+一般接種!J42+医療従事者等!C40)</f>
        <v>588025</v>
      </c>
      <c r="D43" s="33">
        <f t="shared" si="1"/>
        <v>0.80008953002181105</v>
      </c>
      <c r="E43" s="28">
        <f>SUM(一般接種!E42+一般接種!H42+一般接種!K42+医療従事者等!D40)</f>
        <v>580000</v>
      </c>
      <c r="F43" s="35">
        <f t="shared" si="2"/>
        <v>0.78917040502130076</v>
      </c>
      <c r="G43" s="26">
        <f t="shared" si="5"/>
        <v>105073</v>
      </c>
      <c r="H43" s="35">
        <f t="shared" si="3"/>
        <v>0.14296638270138473</v>
      </c>
      <c r="I43" s="29">
        <v>7382</v>
      </c>
      <c r="J43" s="29">
        <v>35727</v>
      </c>
      <c r="K43" s="29">
        <v>61964</v>
      </c>
      <c r="M43" s="21">
        <v>734949</v>
      </c>
    </row>
    <row r="44" spans="1:13" x14ac:dyDescent="0.45">
      <c r="A44" s="24" t="s">
        <v>50</v>
      </c>
      <c r="B44" s="26">
        <f t="shared" si="4"/>
        <v>1641184</v>
      </c>
      <c r="C44" s="28">
        <f>SUM(一般接種!D43+一般接種!G43+一般接種!J43+医療従事者等!C41)</f>
        <v>763586</v>
      </c>
      <c r="D44" s="33">
        <f t="shared" si="1"/>
        <v>0.78405291735462512</v>
      </c>
      <c r="E44" s="28">
        <f>SUM(一般接種!E43+一般接種!H43+一般接種!K43+医療従事者等!D41)</f>
        <v>753526</v>
      </c>
      <c r="F44" s="35">
        <f t="shared" si="2"/>
        <v>0.77372327230012239</v>
      </c>
      <c r="G44" s="26">
        <f t="shared" si="5"/>
        <v>124072</v>
      </c>
      <c r="H44" s="35">
        <f t="shared" si="3"/>
        <v>0.12739758660062264</v>
      </c>
      <c r="I44" s="29">
        <v>8805</v>
      </c>
      <c r="J44" s="29">
        <v>40165</v>
      </c>
      <c r="K44" s="29">
        <v>75102</v>
      </c>
      <c r="M44" s="21">
        <v>973896</v>
      </c>
    </row>
    <row r="45" spans="1:13" x14ac:dyDescent="0.45">
      <c r="A45" s="24" t="s">
        <v>51</v>
      </c>
      <c r="B45" s="26">
        <f t="shared" si="4"/>
        <v>2333317</v>
      </c>
      <c r="C45" s="28">
        <f>SUM(一般接種!D44+一般接種!G44+一般接種!J44+医療従事者等!C42)</f>
        <v>1088585</v>
      </c>
      <c r="D45" s="33">
        <f t="shared" si="1"/>
        <v>0.80266166452468224</v>
      </c>
      <c r="E45" s="28">
        <f>SUM(一般接種!E44+一般接種!H44+一般接種!K44+医療従事者等!D42)</f>
        <v>1076312</v>
      </c>
      <c r="F45" s="35">
        <f t="shared" si="2"/>
        <v>0.79361224109085626</v>
      </c>
      <c r="G45" s="26">
        <f t="shared" si="5"/>
        <v>168420</v>
      </c>
      <c r="H45" s="35">
        <f t="shared" si="3"/>
        <v>0.1241834836409164</v>
      </c>
      <c r="I45" s="29">
        <v>11490</v>
      </c>
      <c r="J45" s="29">
        <v>51296</v>
      </c>
      <c r="K45" s="29">
        <v>105634</v>
      </c>
      <c r="M45" s="21">
        <v>1356219</v>
      </c>
    </row>
    <row r="46" spans="1:13" x14ac:dyDescent="0.45">
      <c r="A46" s="24" t="s">
        <v>52</v>
      </c>
      <c r="B46" s="26">
        <f t="shared" si="4"/>
        <v>1203310</v>
      </c>
      <c r="C46" s="28">
        <f>SUM(一般接種!D45+一般接種!G45+一般接種!J45+医療従事者等!C43)</f>
        <v>555018</v>
      </c>
      <c r="D46" s="33">
        <f t="shared" si="1"/>
        <v>0.7915632081943389</v>
      </c>
      <c r="E46" s="28">
        <f>SUM(一般接種!E45+一般接種!H45+一般接種!K45+医療従事者等!D43)</f>
        <v>547405</v>
      </c>
      <c r="F46" s="35">
        <f t="shared" si="2"/>
        <v>0.78070559510073922</v>
      </c>
      <c r="G46" s="26">
        <f t="shared" si="5"/>
        <v>100887</v>
      </c>
      <c r="H46" s="35">
        <f t="shared" si="3"/>
        <v>0.14388440984815315</v>
      </c>
      <c r="I46" s="29">
        <v>10293</v>
      </c>
      <c r="J46" s="29">
        <v>32450</v>
      </c>
      <c r="K46" s="29">
        <v>58144</v>
      </c>
      <c r="M46" s="21">
        <v>701167</v>
      </c>
    </row>
    <row r="47" spans="1:13" x14ac:dyDescent="0.45">
      <c r="A47" s="24" t="s">
        <v>53</v>
      </c>
      <c r="B47" s="26">
        <f t="shared" si="4"/>
        <v>8687657</v>
      </c>
      <c r="C47" s="28">
        <f>SUM(一般接種!D46+一般接種!G46+一般接種!J46+医療従事者等!C44)</f>
        <v>4058256</v>
      </c>
      <c r="D47" s="33">
        <f t="shared" si="1"/>
        <v>0.79198309189585825</v>
      </c>
      <c r="E47" s="28">
        <f>SUM(一般接種!E46+一般接種!H46+一般接種!K46+医療従事者等!D44)</f>
        <v>3970738</v>
      </c>
      <c r="F47" s="35">
        <f t="shared" si="2"/>
        <v>0.77490364293144065</v>
      </c>
      <c r="G47" s="26">
        <f t="shared" si="5"/>
        <v>658663</v>
      </c>
      <c r="H47" s="35">
        <f t="shared" si="3"/>
        <v>0.12854042703501251</v>
      </c>
      <c r="I47" s="29">
        <v>36559</v>
      </c>
      <c r="J47" s="29">
        <v>190378</v>
      </c>
      <c r="K47" s="29">
        <v>431726</v>
      </c>
      <c r="M47" s="21">
        <v>5124170</v>
      </c>
    </row>
    <row r="48" spans="1:13" x14ac:dyDescent="0.45">
      <c r="A48" s="24" t="s">
        <v>54</v>
      </c>
      <c r="B48" s="26">
        <f t="shared" si="4"/>
        <v>1429143</v>
      </c>
      <c r="C48" s="28">
        <f>SUM(一般接種!D47+一般接種!G47+一般接種!J47+医療従事者等!C45)</f>
        <v>644318</v>
      </c>
      <c r="D48" s="33">
        <f t="shared" si="1"/>
        <v>0.78746110468796982</v>
      </c>
      <c r="E48" s="28">
        <f>SUM(一般接種!E47+一般接種!H47+一般接種!K47+医療従事者等!D45)</f>
        <v>634948</v>
      </c>
      <c r="F48" s="35">
        <f t="shared" si="2"/>
        <v>0.77600944486948531</v>
      </c>
      <c r="G48" s="26">
        <f t="shared" si="5"/>
        <v>149877</v>
      </c>
      <c r="H48" s="35">
        <f t="shared" si="3"/>
        <v>0.18317400412113094</v>
      </c>
      <c r="I48" s="29">
        <v>7832</v>
      </c>
      <c r="J48" s="29">
        <v>54355</v>
      </c>
      <c r="K48" s="29">
        <v>87690</v>
      </c>
      <c r="M48" s="21">
        <v>818222</v>
      </c>
    </row>
    <row r="49" spans="1:13" x14ac:dyDescent="0.45">
      <c r="A49" s="24" t="s">
        <v>55</v>
      </c>
      <c r="B49" s="26">
        <f t="shared" si="4"/>
        <v>2324470</v>
      </c>
      <c r="C49" s="28">
        <f>SUM(一般接種!D48+一般接種!G48+一般接種!J48+医療従事者等!C46)</f>
        <v>1076450</v>
      </c>
      <c r="D49" s="33">
        <f t="shared" si="1"/>
        <v>0.80576344111777642</v>
      </c>
      <c r="E49" s="28">
        <f>SUM(一般接種!E48+一般接種!H48+一般接種!K48+医療従事者等!D46)</f>
        <v>1059111</v>
      </c>
      <c r="F49" s="35">
        <f t="shared" si="2"/>
        <v>0.79278454539057952</v>
      </c>
      <c r="G49" s="26">
        <f t="shared" si="5"/>
        <v>188909</v>
      </c>
      <c r="H49" s="35">
        <f t="shared" si="3"/>
        <v>0.14140551432776072</v>
      </c>
      <c r="I49" s="29">
        <v>13233</v>
      </c>
      <c r="J49" s="29">
        <v>56224</v>
      </c>
      <c r="K49" s="29">
        <v>119452</v>
      </c>
      <c r="M49" s="21">
        <v>1335938</v>
      </c>
    </row>
    <row r="50" spans="1:13" x14ac:dyDescent="0.45">
      <c r="A50" s="24" t="s">
        <v>56</v>
      </c>
      <c r="B50" s="26">
        <f t="shared" si="4"/>
        <v>3071135</v>
      </c>
      <c r="C50" s="28">
        <f>SUM(一般接種!D49+一般接種!G49+一般接種!J49+医療従事者等!C47)</f>
        <v>1429312</v>
      </c>
      <c r="D50" s="33">
        <f t="shared" si="1"/>
        <v>0.81273480435221435</v>
      </c>
      <c r="E50" s="28">
        <f>SUM(一般接種!E49+一般接種!H49+一般接種!K49+医療従事者等!D47)</f>
        <v>1411244</v>
      </c>
      <c r="F50" s="35">
        <f t="shared" si="2"/>
        <v>0.80246098558833645</v>
      </c>
      <c r="G50" s="26">
        <f t="shared" si="5"/>
        <v>230579</v>
      </c>
      <c r="H50" s="35">
        <f t="shared" si="3"/>
        <v>0.13111173659266082</v>
      </c>
      <c r="I50" s="29">
        <v>20679</v>
      </c>
      <c r="J50" s="29">
        <v>71414</v>
      </c>
      <c r="K50" s="29">
        <v>138486</v>
      </c>
      <c r="M50" s="21">
        <v>1758645</v>
      </c>
    </row>
    <row r="51" spans="1:13" x14ac:dyDescent="0.45">
      <c r="A51" s="24" t="s">
        <v>57</v>
      </c>
      <c r="B51" s="26">
        <f t="shared" si="4"/>
        <v>1943079</v>
      </c>
      <c r="C51" s="28">
        <f>SUM(一般接種!D50+一般接種!G50+一般接種!J50+医療従事者等!C48)</f>
        <v>906342</v>
      </c>
      <c r="D51" s="33">
        <f t="shared" si="1"/>
        <v>0.79382451887074212</v>
      </c>
      <c r="E51" s="28">
        <f>SUM(一般接種!E50+一般接種!H50+一般接種!K50+医療従事者等!D48)</f>
        <v>890074</v>
      </c>
      <c r="F51" s="35">
        <f t="shared" si="2"/>
        <v>0.7795761035120925</v>
      </c>
      <c r="G51" s="26">
        <f t="shared" si="5"/>
        <v>146663</v>
      </c>
      <c r="H51" s="35">
        <f t="shared" si="3"/>
        <v>0.1284555779287947</v>
      </c>
      <c r="I51" s="29">
        <v>17394</v>
      </c>
      <c r="J51" s="29">
        <v>46024</v>
      </c>
      <c r="K51" s="29">
        <v>83245</v>
      </c>
      <c r="M51" s="21">
        <v>1141741</v>
      </c>
    </row>
    <row r="52" spans="1:13" x14ac:dyDescent="0.45">
      <c r="A52" s="24" t="s">
        <v>58</v>
      </c>
      <c r="B52" s="26">
        <f t="shared" si="4"/>
        <v>1839888</v>
      </c>
      <c r="C52" s="28">
        <f>SUM(一般接種!D51+一般接種!G51+一般接種!J51+医療従事者等!C49)</f>
        <v>850442</v>
      </c>
      <c r="D52" s="33">
        <f t="shared" si="1"/>
        <v>0.78220192211294459</v>
      </c>
      <c r="E52" s="28">
        <f>SUM(一般接種!E51+一般接種!H51+一般接種!K51+医療従事者等!D49)</f>
        <v>837425</v>
      </c>
      <c r="F52" s="35">
        <f t="shared" si="2"/>
        <v>0.77022941555736035</v>
      </c>
      <c r="G52" s="26">
        <f t="shared" si="5"/>
        <v>152021</v>
      </c>
      <c r="H52" s="35">
        <f t="shared" si="3"/>
        <v>0.13982272559625694</v>
      </c>
      <c r="I52" s="29">
        <v>10547</v>
      </c>
      <c r="J52" s="29">
        <v>44426</v>
      </c>
      <c r="K52" s="29">
        <v>97048</v>
      </c>
      <c r="M52" s="21">
        <v>1087241</v>
      </c>
    </row>
    <row r="53" spans="1:13" x14ac:dyDescent="0.45">
      <c r="A53" s="24" t="s">
        <v>59</v>
      </c>
      <c r="B53" s="26">
        <f t="shared" si="4"/>
        <v>2780206</v>
      </c>
      <c r="C53" s="28">
        <f>SUM(一般接種!D52+一般接種!G52+一般接種!J52+医療従事者等!C50)</f>
        <v>1289474</v>
      </c>
      <c r="D53" s="33">
        <f t="shared" si="1"/>
        <v>0.7971934761736662</v>
      </c>
      <c r="E53" s="28">
        <f>SUM(一般接種!E52+一般接種!H52+一般接種!K52+医療従事者等!D50)</f>
        <v>1266006</v>
      </c>
      <c r="F53" s="35">
        <f t="shared" si="2"/>
        <v>0.78268481876851992</v>
      </c>
      <c r="G53" s="26">
        <f t="shared" si="5"/>
        <v>224726</v>
      </c>
      <c r="H53" s="35">
        <f t="shared" si="3"/>
        <v>0.13893269746160319</v>
      </c>
      <c r="I53" s="29">
        <v>16310</v>
      </c>
      <c r="J53" s="29">
        <v>67261</v>
      </c>
      <c r="K53" s="29">
        <v>141155</v>
      </c>
      <c r="M53" s="21">
        <v>1617517</v>
      </c>
    </row>
    <row r="54" spans="1:13" x14ac:dyDescent="0.45">
      <c r="A54" s="24" t="s">
        <v>60</v>
      </c>
      <c r="B54" s="26">
        <f t="shared" si="4"/>
        <v>2239192</v>
      </c>
      <c r="C54" s="28">
        <f>SUM(一般接種!D53+一般接種!G53+一般接種!J53+医療従事者等!C51)</f>
        <v>1041717</v>
      </c>
      <c r="D54" s="34">
        <f t="shared" si="1"/>
        <v>0.70143719219617562</v>
      </c>
      <c r="E54" s="28">
        <f>SUM(一般接種!E53+一般接種!H53+一般接種!K53+医療従事者等!D51)</f>
        <v>1020028</v>
      </c>
      <c r="F54" s="35">
        <f t="shared" si="2"/>
        <v>0.68683296546133032</v>
      </c>
      <c r="G54" s="26">
        <f t="shared" si="5"/>
        <v>177447</v>
      </c>
      <c r="H54" s="35">
        <f t="shared" si="3"/>
        <v>0.11948343498631085</v>
      </c>
      <c r="I54" s="29">
        <v>16124</v>
      </c>
      <c r="J54" s="29">
        <v>54136</v>
      </c>
      <c r="K54" s="29">
        <v>107187</v>
      </c>
      <c r="M54" s="21">
        <v>1485118</v>
      </c>
    </row>
    <row r="55" spans="1:13" x14ac:dyDescent="0.4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</row>
    <row r="56" spans="1:13" x14ac:dyDescent="0.45">
      <c r="A56" s="78" t="s">
        <v>102</v>
      </c>
      <c r="B56" s="78"/>
      <c r="C56" s="78"/>
      <c r="D56" s="78"/>
      <c r="E56" s="78"/>
      <c r="F56" s="78"/>
      <c r="G56" s="78"/>
      <c r="H56" s="78"/>
      <c r="I56" s="78"/>
      <c r="J56" s="1"/>
      <c r="K56" s="1"/>
    </row>
    <row r="57" spans="1:13" x14ac:dyDescent="0.45">
      <c r="A57" s="1" t="s">
        <v>103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3" x14ac:dyDescent="0.45">
      <c r="A58" s="1" t="s">
        <v>104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3" x14ac:dyDescent="0.45">
      <c r="A59" s="9" t="s">
        <v>105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3" x14ac:dyDescent="0.45">
      <c r="A60" s="78" t="s">
        <v>106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3" x14ac:dyDescent="0.45">
      <c r="A61" s="9" t="s">
        <v>107</v>
      </c>
      <c r="B61" s="9"/>
      <c r="C61" s="9"/>
      <c r="D61" s="9"/>
      <c r="E61" s="9"/>
      <c r="F61" s="9"/>
      <c r="G61" s="9"/>
      <c r="H61" s="9"/>
      <c r="I61" s="1"/>
      <c r="J61" s="1"/>
      <c r="K61" s="1"/>
    </row>
  </sheetData>
  <mergeCells count="10">
    <mergeCell ref="A60:K60"/>
    <mergeCell ref="A56:I56"/>
    <mergeCell ref="B3:K3"/>
    <mergeCell ref="G4:K4"/>
    <mergeCell ref="I6:K6"/>
    <mergeCell ref="B4:B6"/>
    <mergeCell ref="A3:A6"/>
    <mergeCell ref="C4:D5"/>
    <mergeCell ref="E4:F5"/>
    <mergeCell ref="G5:H5"/>
  </mergeCells>
  <phoneticPr fontId="2"/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B6" sqref="B6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108</v>
      </c>
      <c r="B1" s="8"/>
      <c r="C1" s="9"/>
      <c r="D1" s="9"/>
    </row>
    <row r="2" spans="1:18" x14ac:dyDescent="0.45">
      <c r="B2"/>
      <c r="Q2" s="94" t="str">
        <f>'進捗状況 (都道府県別)'!H3</f>
        <v>（2月18日公表時点）</v>
      </c>
      <c r="R2" s="94"/>
    </row>
    <row r="3" spans="1:18" ht="37.5" customHeight="1" x14ac:dyDescent="0.45">
      <c r="A3" s="95" t="s">
        <v>3</v>
      </c>
      <c r="B3" s="98" t="s">
        <v>109</v>
      </c>
      <c r="C3" s="98"/>
      <c r="D3" s="98"/>
      <c r="E3" s="98"/>
      <c r="F3" s="98"/>
      <c r="G3" s="98"/>
      <c r="H3" s="98"/>
      <c r="I3" s="98"/>
      <c r="J3" s="98"/>
      <c r="K3" s="98"/>
      <c r="M3" s="98" t="s">
        <v>110</v>
      </c>
      <c r="N3" s="98"/>
      <c r="O3" s="98"/>
      <c r="P3" s="98"/>
      <c r="Q3" s="98"/>
      <c r="R3" s="98"/>
    </row>
    <row r="4" spans="1:18" ht="18.75" customHeight="1" x14ac:dyDescent="0.45">
      <c r="A4" s="96"/>
      <c r="B4" s="99" t="s">
        <v>13</v>
      </c>
      <c r="C4" s="100" t="s">
        <v>111</v>
      </c>
      <c r="D4" s="100"/>
      <c r="E4" s="100"/>
      <c r="F4" s="101" t="s">
        <v>112</v>
      </c>
      <c r="G4" s="102"/>
      <c r="H4" s="103"/>
      <c r="I4" s="101" t="s">
        <v>113</v>
      </c>
      <c r="J4" s="102"/>
      <c r="K4" s="103"/>
      <c r="M4" s="83" t="s">
        <v>114</v>
      </c>
      <c r="N4" s="83"/>
      <c r="O4" s="98" t="s">
        <v>115</v>
      </c>
      <c r="P4" s="98"/>
      <c r="Q4" s="100" t="s">
        <v>113</v>
      </c>
      <c r="R4" s="100"/>
    </row>
    <row r="5" spans="1:18" ht="36" x14ac:dyDescent="0.45">
      <c r="A5" s="97"/>
      <c r="B5" s="99"/>
      <c r="C5" s="11" t="s">
        <v>116</v>
      </c>
      <c r="D5" s="11" t="s">
        <v>94</v>
      </c>
      <c r="E5" s="11" t="s">
        <v>95</v>
      </c>
      <c r="F5" s="11" t="s">
        <v>116</v>
      </c>
      <c r="G5" s="11" t="s">
        <v>94</v>
      </c>
      <c r="H5" s="11" t="s">
        <v>95</v>
      </c>
      <c r="I5" s="11" t="s">
        <v>116</v>
      </c>
      <c r="J5" s="11" t="s">
        <v>94</v>
      </c>
      <c r="K5" s="11" t="s">
        <v>95</v>
      </c>
      <c r="M5" s="12" t="s">
        <v>117</v>
      </c>
      <c r="N5" s="12" t="s">
        <v>118</v>
      </c>
      <c r="O5" s="12" t="s">
        <v>119</v>
      </c>
      <c r="P5" s="12" t="s">
        <v>120</v>
      </c>
      <c r="Q5" s="12" t="s">
        <v>119</v>
      </c>
      <c r="R5" s="12" t="s">
        <v>118</v>
      </c>
    </row>
    <row r="6" spans="1:18" x14ac:dyDescent="0.45">
      <c r="A6" s="7" t="s">
        <v>121</v>
      </c>
      <c r="B6" s="13">
        <f>SUM(B7:B53)</f>
        <v>189195851</v>
      </c>
      <c r="C6" s="13">
        <f t="shared" ref="C6" si="0">SUM(C7:C53)</f>
        <v>157012961</v>
      </c>
      <c r="D6" s="13">
        <f>SUM(D7:D53)</f>
        <v>78833024</v>
      </c>
      <c r="E6" s="14">
        <f>SUM(E7:E53)</f>
        <v>78179937</v>
      </c>
      <c r="F6" s="14">
        <f t="shared" ref="F6:Q6" si="1">SUM(F7:F53)</f>
        <v>32066637</v>
      </c>
      <c r="G6" s="14">
        <f>SUM(G7:G53)</f>
        <v>16090339</v>
      </c>
      <c r="H6" s="14">
        <f t="shared" ref="H6:K6" si="2">SUM(H7:H53)</f>
        <v>15976298</v>
      </c>
      <c r="I6" s="14">
        <f>SUM(I7:I53)</f>
        <v>116253</v>
      </c>
      <c r="J6" s="14">
        <f t="shared" si="2"/>
        <v>58308</v>
      </c>
      <c r="K6" s="14">
        <f t="shared" si="2"/>
        <v>57945</v>
      </c>
      <c r="L6" s="15"/>
      <c r="M6" s="14">
        <f>SUM(M7:M53)</f>
        <v>165153300</v>
      </c>
      <c r="N6" s="16">
        <f>C6/M6</f>
        <v>0.95071040663432094</v>
      </c>
      <c r="O6" s="14">
        <f t="shared" si="1"/>
        <v>34252100</v>
      </c>
      <c r="P6" s="17">
        <f>F6/O6</f>
        <v>0.93619477345914559</v>
      </c>
      <c r="Q6" s="14">
        <f t="shared" si="1"/>
        <v>195220</v>
      </c>
      <c r="R6" s="17">
        <f>I6/Q6</f>
        <v>0.59549738756274972</v>
      </c>
    </row>
    <row r="7" spans="1:18" x14ac:dyDescent="0.45">
      <c r="A7" s="4" t="s">
        <v>14</v>
      </c>
      <c r="B7" s="13">
        <v>7762599</v>
      </c>
      <c r="C7" s="13">
        <v>6273264</v>
      </c>
      <c r="D7" s="13">
        <v>3151296</v>
      </c>
      <c r="E7" s="14">
        <v>3121968</v>
      </c>
      <c r="F7" s="18">
        <v>1488510</v>
      </c>
      <c r="G7" s="14">
        <v>746027</v>
      </c>
      <c r="H7" s="14">
        <v>742483</v>
      </c>
      <c r="I7" s="14">
        <v>825</v>
      </c>
      <c r="J7" s="14">
        <v>412</v>
      </c>
      <c r="K7" s="14">
        <v>413</v>
      </c>
      <c r="L7" s="15"/>
      <c r="M7" s="14">
        <v>6947460</v>
      </c>
      <c r="N7" s="16">
        <v>0.90295791555474947</v>
      </c>
      <c r="O7" s="19">
        <v>1518200</v>
      </c>
      <c r="P7" s="16">
        <v>0.98044394677908053</v>
      </c>
      <c r="Q7" s="14">
        <v>900</v>
      </c>
      <c r="R7" s="17">
        <v>0.91666666666666663</v>
      </c>
    </row>
    <row r="8" spans="1:18" x14ac:dyDescent="0.45">
      <c r="A8" s="4" t="s">
        <v>15</v>
      </c>
      <c r="B8" s="13">
        <v>1977456</v>
      </c>
      <c r="C8" s="13">
        <v>1789873</v>
      </c>
      <c r="D8" s="13">
        <v>898010</v>
      </c>
      <c r="E8" s="14">
        <v>891863</v>
      </c>
      <c r="F8" s="18">
        <v>185231</v>
      </c>
      <c r="G8" s="14">
        <v>93117</v>
      </c>
      <c r="H8" s="14">
        <v>92114</v>
      </c>
      <c r="I8" s="14">
        <v>2352</v>
      </c>
      <c r="J8" s="14">
        <v>1172</v>
      </c>
      <c r="K8" s="14">
        <v>1180</v>
      </c>
      <c r="L8" s="15"/>
      <c r="M8" s="14">
        <v>1807455</v>
      </c>
      <c r="N8" s="16">
        <v>0.99027251024230201</v>
      </c>
      <c r="O8" s="19">
        <v>186500</v>
      </c>
      <c r="P8" s="16">
        <v>0.99319571045576405</v>
      </c>
      <c r="Q8" s="14">
        <v>3640</v>
      </c>
      <c r="R8" s="17">
        <v>0.64615384615384619</v>
      </c>
    </row>
    <row r="9" spans="1:18" x14ac:dyDescent="0.45">
      <c r="A9" s="4" t="s">
        <v>16</v>
      </c>
      <c r="B9" s="13">
        <v>1902164</v>
      </c>
      <c r="C9" s="13">
        <v>1659908</v>
      </c>
      <c r="D9" s="13">
        <v>832848</v>
      </c>
      <c r="E9" s="14">
        <v>827060</v>
      </c>
      <c r="F9" s="18">
        <v>242164</v>
      </c>
      <c r="G9" s="14">
        <v>121608</v>
      </c>
      <c r="H9" s="14">
        <v>120556</v>
      </c>
      <c r="I9" s="14">
        <v>92</v>
      </c>
      <c r="J9" s="14">
        <v>48</v>
      </c>
      <c r="K9" s="14">
        <v>44</v>
      </c>
      <c r="L9" s="15"/>
      <c r="M9" s="14">
        <v>1739985</v>
      </c>
      <c r="N9" s="16">
        <v>0.95397833889372607</v>
      </c>
      <c r="O9" s="19">
        <v>227500</v>
      </c>
      <c r="P9" s="16">
        <v>1.0644571428571428</v>
      </c>
      <c r="Q9" s="14">
        <v>120</v>
      </c>
      <c r="R9" s="17">
        <v>0.76666666666666672</v>
      </c>
    </row>
    <row r="10" spans="1:18" x14ac:dyDescent="0.45">
      <c r="A10" s="4" t="s">
        <v>17</v>
      </c>
      <c r="B10" s="13">
        <v>3452855</v>
      </c>
      <c r="C10" s="13">
        <v>2715464</v>
      </c>
      <c r="D10" s="13">
        <v>1362920</v>
      </c>
      <c r="E10" s="14">
        <v>1352544</v>
      </c>
      <c r="F10" s="18">
        <v>737346</v>
      </c>
      <c r="G10" s="14">
        <v>369649</v>
      </c>
      <c r="H10" s="14">
        <v>367697</v>
      </c>
      <c r="I10" s="14">
        <v>45</v>
      </c>
      <c r="J10" s="14">
        <v>24</v>
      </c>
      <c r="K10" s="14">
        <v>21</v>
      </c>
      <c r="L10" s="15"/>
      <c r="M10" s="14">
        <v>2895165</v>
      </c>
      <c r="N10" s="16">
        <v>0.93793065334790937</v>
      </c>
      <c r="O10" s="19">
        <v>854400</v>
      </c>
      <c r="P10" s="16">
        <v>0.86299859550561797</v>
      </c>
      <c r="Q10" s="14">
        <v>120</v>
      </c>
      <c r="R10" s="17">
        <v>0.375</v>
      </c>
    </row>
    <row r="11" spans="1:18" x14ac:dyDescent="0.45">
      <c r="A11" s="4" t="s">
        <v>18</v>
      </c>
      <c r="B11" s="13">
        <v>1529476</v>
      </c>
      <c r="C11" s="13">
        <v>1437781</v>
      </c>
      <c r="D11" s="13">
        <v>721503</v>
      </c>
      <c r="E11" s="14">
        <v>716278</v>
      </c>
      <c r="F11" s="18">
        <v>91639</v>
      </c>
      <c r="G11" s="14">
        <v>46579</v>
      </c>
      <c r="H11" s="14">
        <v>45060</v>
      </c>
      <c r="I11" s="14">
        <v>56</v>
      </c>
      <c r="J11" s="14">
        <v>28</v>
      </c>
      <c r="K11" s="14">
        <v>28</v>
      </c>
      <c r="L11" s="15"/>
      <c r="M11" s="14">
        <v>1444755</v>
      </c>
      <c r="N11" s="16">
        <v>0.99517288398378967</v>
      </c>
      <c r="O11" s="19">
        <v>87900</v>
      </c>
      <c r="P11" s="16">
        <v>1.0425369738339021</v>
      </c>
      <c r="Q11" s="14">
        <v>140</v>
      </c>
      <c r="R11" s="17">
        <v>0.4</v>
      </c>
    </row>
    <row r="12" spans="1:18" x14ac:dyDescent="0.45">
      <c r="A12" s="4" t="s">
        <v>19</v>
      </c>
      <c r="B12" s="13">
        <v>1672514</v>
      </c>
      <c r="C12" s="13">
        <v>1596402</v>
      </c>
      <c r="D12" s="13">
        <v>801185</v>
      </c>
      <c r="E12" s="14">
        <v>795217</v>
      </c>
      <c r="F12" s="18">
        <v>75951</v>
      </c>
      <c r="G12" s="14">
        <v>38142</v>
      </c>
      <c r="H12" s="14">
        <v>37809</v>
      </c>
      <c r="I12" s="14">
        <v>161</v>
      </c>
      <c r="J12" s="14">
        <v>80</v>
      </c>
      <c r="K12" s="14">
        <v>81</v>
      </c>
      <c r="L12" s="15"/>
      <c r="M12" s="14">
        <v>1614795</v>
      </c>
      <c r="N12" s="16">
        <v>0.98860969968324153</v>
      </c>
      <c r="O12" s="19">
        <v>61700</v>
      </c>
      <c r="P12" s="16">
        <v>1.2309724473257699</v>
      </c>
      <c r="Q12" s="14">
        <v>340</v>
      </c>
      <c r="R12" s="17">
        <v>0.47352941176470587</v>
      </c>
    </row>
    <row r="13" spans="1:18" x14ac:dyDescent="0.45">
      <c r="A13" s="4" t="s">
        <v>20</v>
      </c>
      <c r="B13" s="13">
        <v>2867590</v>
      </c>
      <c r="C13" s="13">
        <v>2662719</v>
      </c>
      <c r="D13" s="13">
        <v>1336934</v>
      </c>
      <c r="E13" s="14">
        <v>1325785</v>
      </c>
      <c r="F13" s="18">
        <v>204624</v>
      </c>
      <c r="G13" s="14">
        <v>102860</v>
      </c>
      <c r="H13" s="14">
        <v>101764</v>
      </c>
      <c r="I13" s="14">
        <v>247</v>
      </c>
      <c r="J13" s="14">
        <v>124</v>
      </c>
      <c r="K13" s="14">
        <v>123</v>
      </c>
      <c r="L13" s="15"/>
      <c r="M13" s="14">
        <v>2736240</v>
      </c>
      <c r="N13" s="16">
        <v>0.97313064643452329</v>
      </c>
      <c r="O13" s="19">
        <v>178600</v>
      </c>
      <c r="P13" s="16">
        <v>1.1457110862262039</v>
      </c>
      <c r="Q13" s="14">
        <v>520</v>
      </c>
      <c r="R13" s="17">
        <v>0.47499999999999998</v>
      </c>
    </row>
    <row r="14" spans="1:18" x14ac:dyDescent="0.45">
      <c r="A14" s="4" t="s">
        <v>21</v>
      </c>
      <c r="B14" s="13">
        <v>4508763</v>
      </c>
      <c r="C14" s="13">
        <v>3643051</v>
      </c>
      <c r="D14" s="13">
        <v>1828742</v>
      </c>
      <c r="E14" s="14">
        <v>1814309</v>
      </c>
      <c r="F14" s="18">
        <v>865352</v>
      </c>
      <c r="G14" s="14">
        <v>434278</v>
      </c>
      <c r="H14" s="14">
        <v>431074</v>
      </c>
      <c r="I14" s="14">
        <v>360</v>
      </c>
      <c r="J14" s="14">
        <v>178</v>
      </c>
      <c r="K14" s="14">
        <v>182</v>
      </c>
      <c r="L14" s="15"/>
      <c r="M14" s="14">
        <v>3802305</v>
      </c>
      <c r="N14" s="16">
        <v>0.95811645830621162</v>
      </c>
      <c r="O14" s="19">
        <v>892500</v>
      </c>
      <c r="P14" s="16">
        <v>0.96958207282913167</v>
      </c>
      <c r="Q14" s="14">
        <v>800</v>
      </c>
      <c r="R14" s="17">
        <v>0.45</v>
      </c>
    </row>
    <row r="15" spans="1:18" x14ac:dyDescent="0.45">
      <c r="A15" s="6" t="s">
        <v>22</v>
      </c>
      <c r="B15" s="13">
        <v>2994384</v>
      </c>
      <c r="C15" s="13">
        <v>2613739</v>
      </c>
      <c r="D15" s="13">
        <v>1311838</v>
      </c>
      <c r="E15" s="14">
        <v>1301901</v>
      </c>
      <c r="F15" s="18">
        <v>379822</v>
      </c>
      <c r="G15" s="14">
        <v>191014</v>
      </c>
      <c r="H15" s="14">
        <v>188808</v>
      </c>
      <c r="I15" s="14">
        <v>823</v>
      </c>
      <c r="J15" s="14">
        <v>419</v>
      </c>
      <c r="K15" s="14">
        <v>404</v>
      </c>
      <c r="L15" s="15"/>
      <c r="M15" s="14">
        <v>2653950</v>
      </c>
      <c r="N15" s="16">
        <v>0.98484862186552125</v>
      </c>
      <c r="O15" s="19">
        <v>375900</v>
      </c>
      <c r="P15" s="16">
        <v>1.0104336259643523</v>
      </c>
      <c r="Q15" s="14">
        <v>1080</v>
      </c>
      <c r="R15" s="17">
        <v>0.76203703703703707</v>
      </c>
    </row>
    <row r="16" spans="1:18" x14ac:dyDescent="0.45">
      <c r="A16" s="4" t="s">
        <v>23</v>
      </c>
      <c r="B16" s="13">
        <v>2944070</v>
      </c>
      <c r="C16" s="13">
        <v>2098434</v>
      </c>
      <c r="D16" s="13">
        <v>1053703</v>
      </c>
      <c r="E16" s="14">
        <v>1044731</v>
      </c>
      <c r="F16" s="18">
        <v>845426</v>
      </c>
      <c r="G16" s="14">
        <v>424417</v>
      </c>
      <c r="H16" s="14">
        <v>421009</v>
      </c>
      <c r="I16" s="14">
        <v>210</v>
      </c>
      <c r="J16" s="14">
        <v>94</v>
      </c>
      <c r="K16" s="14">
        <v>116</v>
      </c>
      <c r="L16" s="15"/>
      <c r="M16" s="14">
        <v>2285595</v>
      </c>
      <c r="N16" s="16">
        <v>0.91811278901117654</v>
      </c>
      <c r="O16" s="19">
        <v>887500</v>
      </c>
      <c r="P16" s="16">
        <v>0.95259267605633802</v>
      </c>
      <c r="Q16" s="14">
        <v>320</v>
      </c>
      <c r="R16" s="17">
        <v>0.65625</v>
      </c>
    </row>
    <row r="17" spans="1:18" x14ac:dyDescent="0.45">
      <c r="A17" s="4" t="s">
        <v>24</v>
      </c>
      <c r="B17" s="13">
        <v>11281268</v>
      </c>
      <c r="C17" s="13">
        <v>9598063</v>
      </c>
      <c r="D17" s="13">
        <v>4823711</v>
      </c>
      <c r="E17" s="14">
        <v>4774352</v>
      </c>
      <c r="F17" s="18">
        <v>1665228</v>
      </c>
      <c r="G17" s="14">
        <v>833952</v>
      </c>
      <c r="H17" s="14">
        <v>831276</v>
      </c>
      <c r="I17" s="14">
        <v>17977</v>
      </c>
      <c r="J17" s="14">
        <v>9033</v>
      </c>
      <c r="K17" s="14">
        <v>8944</v>
      </c>
      <c r="L17" s="15"/>
      <c r="M17" s="14">
        <v>9975810</v>
      </c>
      <c r="N17" s="16">
        <v>0.96213370142374399</v>
      </c>
      <c r="O17" s="19">
        <v>659400</v>
      </c>
      <c r="P17" s="16">
        <v>2.5253685168334852</v>
      </c>
      <c r="Q17" s="14">
        <v>36860</v>
      </c>
      <c r="R17" s="17">
        <v>0.48771025501899079</v>
      </c>
    </row>
    <row r="18" spans="1:18" x14ac:dyDescent="0.45">
      <c r="A18" s="4" t="s">
        <v>25</v>
      </c>
      <c r="B18" s="13">
        <v>9610282</v>
      </c>
      <c r="C18" s="13">
        <v>7926885</v>
      </c>
      <c r="D18" s="13">
        <v>3980639</v>
      </c>
      <c r="E18" s="14">
        <v>3946246</v>
      </c>
      <c r="F18" s="18">
        <v>1682640</v>
      </c>
      <c r="G18" s="14">
        <v>843139</v>
      </c>
      <c r="H18" s="14">
        <v>839501</v>
      </c>
      <c r="I18" s="14">
        <v>757</v>
      </c>
      <c r="J18" s="14">
        <v>354</v>
      </c>
      <c r="K18" s="14">
        <v>403</v>
      </c>
      <c r="L18" s="15"/>
      <c r="M18" s="14">
        <v>8203845</v>
      </c>
      <c r="N18" s="16">
        <v>0.96624022028695078</v>
      </c>
      <c r="O18" s="19">
        <v>643300</v>
      </c>
      <c r="P18" s="16">
        <v>2.6156381159645576</v>
      </c>
      <c r="Q18" s="14">
        <v>4260</v>
      </c>
      <c r="R18" s="17">
        <v>0.17769953051643192</v>
      </c>
    </row>
    <row r="19" spans="1:18" x14ac:dyDescent="0.45">
      <c r="A19" s="4" t="s">
        <v>26</v>
      </c>
      <c r="B19" s="13">
        <v>20810724</v>
      </c>
      <c r="C19" s="13">
        <v>15474886</v>
      </c>
      <c r="D19" s="13">
        <v>7772611</v>
      </c>
      <c r="E19" s="14">
        <v>7702275</v>
      </c>
      <c r="F19" s="18">
        <v>5322542</v>
      </c>
      <c r="G19" s="14">
        <v>2671314</v>
      </c>
      <c r="H19" s="14">
        <v>2651228</v>
      </c>
      <c r="I19" s="14">
        <v>13296</v>
      </c>
      <c r="J19" s="14">
        <v>6524</v>
      </c>
      <c r="K19" s="14">
        <v>6772</v>
      </c>
      <c r="L19" s="15"/>
      <c r="M19" s="14">
        <v>16587480</v>
      </c>
      <c r="N19" s="16">
        <v>0.93292567647406355</v>
      </c>
      <c r="O19" s="19">
        <v>10129800</v>
      </c>
      <c r="P19" s="16">
        <v>0.52543406582558394</v>
      </c>
      <c r="Q19" s="14">
        <v>42380</v>
      </c>
      <c r="R19" s="17">
        <v>0.31373289287399719</v>
      </c>
    </row>
    <row r="20" spans="1:18" x14ac:dyDescent="0.45">
      <c r="A20" s="4" t="s">
        <v>27</v>
      </c>
      <c r="B20" s="13">
        <v>14057646</v>
      </c>
      <c r="C20" s="13">
        <v>10735327</v>
      </c>
      <c r="D20" s="13">
        <v>5386044</v>
      </c>
      <c r="E20" s="14">
        <v>5349283</v>
      </c>
      <c r="F20" s="18">
        <v>3316317</v>
      </c>
      <c r="G20" s="14">
        <v>1660398</v>
      </c>
      <c r="H20" s="14">
        <v>1655919</v>
      </c>
      <c r="I20" s="14">
        <v>6002</v>
      </c>
      <c r="J20" s="14">
        <v>3052</v>
      </c>
      <c r="K20" s="14">
        <v>2950</v>
      </c>
      <c r="L20" s="15"/>
      <c r="M20" s="14">
        <v>11191635</v>
      </c>
      <c r="N20" s="16">
        <v>0.95922776252084707</v>
      </c>
      <c r="O20" s="19">
        <v>1939600</v>
      </c>
      <c r="P20" s="16">
        <v>1.7097942874819549</v>
      </c>
      <c r="Q20" s="14">
        <v>11440</v>
      </c>
      <c r="R20" s="17">
        <v>0.52465034965034962</v>
      </c>
    </row>
    <row r="21" spans="1:18" x14ac:dyDescent="0.45">
      <c r="A21" s="4" t="s">
        <v>28</v>
      </c>
      <c r="B21" s="13">
        <v>3455177</v>
      </c>
      <c r="C21" s="13">
        <v>2887504</v>
      </c>
      <c r="D21" s="13">
        <v>1447781</v>
      </c>
      <c r="E21" s="14">
        <v>1439723</v>
      </c>
      <c r="F21" s="18">
        <v>567598</v>
      </c>
      <c r="G21" s="14">
        <v>284763</v>
      </c>
      <c r="H21" s="14">
        <v>282835</v>
      </c>
      <c r="I21" s="14">
        <v>75</v>
      </c>
      <c r="J21" s="14">
        <v>34</v>
      </c>
      <c r="K21" s="14">
        <v>41</v>
      </c>
      <c r="L21" s="15"/>
      <c r="M21" s="14">
        <v>3030105</v>
      </c>
      <c r="N21" s="16">
        <v>0.95293859453715302</v>
      </c>
      <c r="O21" s="19">
        <v>584800</v>
      </c>
      <c r="P21" s="16">
        <v>0.97058481532147745</v>
      </c>
      <c r="Q21" s="14">
        <v>240</v>
      </c>
      <c r="R21" s="17">
        <v>0.3125</v>
      </c>
    </row>
    <row r="22" spans="1:18" x14ac:dyDescent="0.45">
      <c r="A22" s="4" t="s">
        <v>29</v>
      </c>
      <c r="B22" s="13">
        <v>1639596</v>
      </c>
      <c r="C22" s="13">
        <v>1454280</v>
      </c>
      <c r="D22" s="13">
        <v>729423</v>
      </c>
      <c r="E22" s="14">
        <v>724857</v>
      </c>
      <c r="F22" s="18">
        <v>185105</v>
      </c>
      <c r="G22" s="14">
        <v>92805</v>
      </c>
      <c r="H22" s="14">
        <v>92300</v>
      </c>
      <c r="I22" s="14">
        <v>211</v>
      </c>
      <c r="J22" s="14">
        <v>110</v>
      </c>
      <c r="K22" s="14">
        <v>101</v>
      </c>
      <c r="L22" s="15"/>
      <c r="M22" s="14">
        <v>1489020</v>
      </c>
      <c r="N22" s="16">
        <v>0.97666921868074308</v>
      </c>
      <c r="O22" s="19">
        <v>176600</v>
      </c>
      <c r="P22" s="16">
        <v>1.0481596828992072</v>
      </c>
      <c r="Q22" s="14">
        <v>400</v>
      </c>
      <c r="R22" s="17">
        <v>0.52749999999999997</v>
      </c>
    </row>
    <row r="23" spans="1:18" x14ac:dyDescent="0.45">
      <c r="A23" s="4" t="s">
        <v>30</v>
      </c>
      <c r="B23" s="13">
        <v>1691674</v>
      </c>
      <c r="C23" s="13">
        <v>1486579</v>
      </c>
      <c r="D23" s="13">
        <v>746337</v>
      </c>
      <c r="E23" s="14">
        <v>740242</v>
      </c>
      <c r="F23" s="18">
        <v>204097</v>
      </c>
      <c r="G23" s="14">
        <v>102434</v>
      </c>
      <c r="H23" s="14">
        <v>101663</v>
      </c>
      <c r="I23" s="14">
        <v>998</v>
      </c>
      <c r="J23" s="14">
        <v>504</v>
      </c>
      <c r="K23" s="14">
        <v>494</v>
      </c>
      <c r="L23" s="15"/>
      <c r="M23" s="14">
        <v>1519830</v>
      </c>
      <c r="N23" s="16">
        <v>0.97812189521196446</v>
      </c>
      <c r="O23" s="19">
        <v>220900</v>
      </c>
      <c r="P23" s="16">
        <v>0.92393390674513354</v>
      </c>
      <c r="Q23" s="14">
        <v>1060</v>
      </c>
      <c r="R23" s="17">
        <v>0.94150943396226416</v>
      </c>
    </row>
    <row r="24" spans="1:18" x14ac:dyDescent="0.45">
      <c r="A24" s="4" t="s">
        <v>31</v>
      </c>
      <c r="B24" s="13">
        <v>1163652</v>
      </c>
      <c r="C24" s="13">
        <v>1023708</v>
      </c>
      <c r="D24" s="13">
        <v>513784</v>
      </c>
      <c r="E24" s="14">
        <v>509924</v>
      </c>
      <c r="F24" s="18">
        <v>139869</v>
      </c>
      <c r="G24" s="14">
        <v>70183</v>
      </c>
      <c r="H24" s="14">
        <v>69686</v>
      </c>
      <c r="I24" s="14">
        <v>75</v>
      </c>
      <c r="J24" s="14">
        <v>33</v>
      </c>
      <c r="K24" s="14">
        <v>42</v>
      </c>
      <c r="L24" s="15"/>
      <c r="M24" s="14">
        <v>1050270</v>
      </c>
      <c r="N24" s="16">
        <v>0.97470936045016998</v>
      </c>
      <c r="O24" s="19">
        <v>145200</v>
      </c>
      <c r="P24" s="16">
        <v>0.9632851239669421</v>
      </c>
      <c r="Q24" s="14">
        <v>120</v>
      </c>
      <c r="R24" s="17">
        <v>0.625</v>
      </c>
    </row>
    <row r="25" spans="1:18" x14ac:dyDescent="0.45">
      <c r="A25" s="4" t="s">
        <v>32</v>
      </c>
      <c r="B25" s="13">
        <v>1244760</v>
      </c>
      <c r="C25" s="13">
        <v>1098480</v>
      </c>
      <c r="D25" s="13">
        <v>551388</v>
      </c>
      <c r="E25" s="14">
        <v>547092</v>
      </c>
      <c r="F25" s="18">
        <v>146253</v>
      </c>
      <c r="G25" s="14">
        <v>73450</v>
      </c>
      <c r="H25" s="14">
        <v>72803</v>
      </c>
      <c r="I25" s="14">
        <v>27</v>
      </c>
      <c r="J25" s="14">
        <v>10</v>
      </c>
      <c r="K25" s="14">
        <v>17</v>
      </c>
      <c r="L25" s="15"/>
      <c r="M25" s="14">
        <v>1178190</v>
      </c>
      <c r="N25" s="16">
        <v>0.93234537723117661</v>
      </c>
      <c r="O25" s="19">
        <v>139400</v>
      </c>
      <c r="P25" s="16">
        <v>1.0491606886657101</v>
      </c>
      <c r="Q25" s="14">
        <v>220</v>
      </c>
      <c r="R25" s="17">
        <v>0.12272727272727273</v>
      </c>
    </row>
    <row r="26" spans="1:18" x14ac:dyDescent="0.45">
      <c r="A26" s="4" t="s">
        <v>33</v>
      </c>
      <c r="B26" s="13">
        <v>3153219</v>
      </c>
      <c r="C26" s="13">
        <v>2868775</v>
      </c>
      <c r="D26" s="13">
        <v>1439979</v>
      </c>
      <c r="E26" s="14">
        <v>1428796</v>
      </c>
      <c r="F26" s="18">
        <v>284342</v>
      </c>
      <c r="G26" s="14">
        <v>143227</v>
      </c>
      <c r="H26" s="14">
        <v>141115</v>
      </c>
      <c r="I26" s="14">
        <v>102</v>
      </c>
      <c r="J26" s="14">
        <v>47</v>
      </c>
      <c r="K26" s="14">
        <v>55</v>
      </c>
      <c r="L26" s="15"/>
      <c r="M26" s="14">
        <v>2953470</v>
      </c>
      <c r="N26" s="16">
        <v>0.9713235617764866</v>
      </c>
      <c r="O26" s="19">
        <v>268100</v>
      </c>
      <c r="P26" s="16">
        <v>1.0605818724356584</v>
      </c>
      <c r="Q26" s="14">
        <v>140</v>
      </c>
      <c r="R26" s="17">
        <v>0.72857142857142854</v>
      </c>
    </row>
    <row r="27" spans="1:18" x14ac:dyDescent="0.45">
      <c r="A27" s="4" t="s">
        <v>34</v>
      </c>
      <c r="B27" s="13">
        <v>3053474</v>
      </c>
      <c r="C27" s="13">
        <v>2714101</v>
      </c>
      <c r="D27" s="13">
        <v>1360464</v>
      </c>
      <c r="E27" s="14">
        <v>1353637</v>
      </c>
      <c r="F27" s="18">
        <v>337246</v>
      </c>
      <c r="G27" s="14">
        <v>169820</v>
      </c>
      <c r="H27" s="14">
        <v>167426</v>
      </c>
      <c r="I27" s="14">
        <v>2127</v>
      </c>
      <c r="J27" s="14">
        <v>1067</v>
      </c>
      <c r="K27" s="14">
        <v>1060</v>
      </c>
      <c r="L27" s="15"/>
      <c r="M27" s="14">
        <v>2779725</v>
      </c>
      <c r="N27" s="16">
        <v>0.97639190927160058</v>
      </c>
      <c r="O27" s="19">
        <v>279600</v>
      </c>
      <c r="P27" s="16">
        <v>1.2061731044349071</v>
      </c>
      <c r="Q27" s="14">
        <v>2540</v>
      </c>
      <c r="R27" s="17">
        <v>0.83740157480314958</v>
      </c>
    </row>
    <row r="28" spans="1:18" x14ac:dyDescent="0.45">
      <c r="A28" s="4" t="s">
        <v>35</v>
      </c>
      <c r="B28" s="13">
        <v>5789360</v>
      </c>
      <c r="C28" s="13">
        <v>5015568</v>
      </c>
      <c r="D28" s="13">
        <v>2517009</v>
      </c>
      <c r="E28" s="14">
        <v>2498559</v>
      </c>
      <c r="F28" s="18">
        <v>773623</v>
      </c>
      <c r="G28" s="14">
        <v>388388</v>
      </c>
      <c r="H28" s="14">
        <v>385235</v>
      </c>
      <c r="I28" s="14">
        <v>169</v>
      </c>
      <c r="J28" s="14">
        <v>87</v>
      </c>
      <c r="K28" s="14">
        <v>82</v>
      </c>
      <c r="L28" s="15"/>
      <c r="M28" s="14">
        <v>5045820</v>
      </c>
      <c r="N28" s="16">
        <v>0.99400454237368752</v>
      </c>
      <c r="O28" s="19">
        <v>752600</v>
      </c>
      <c r="P28" s="16">
        <v>1.0279338293914431</v>
      </c>
      <c r="Q28" s="14">
        <v>920</v>
      </c>
      <c r="R28" s="17">
        <v>0.18369565217391304</v>
      </c>
    </row>
    <row r="29" spans="1:18" x14ac:dyDescent="0.45">
      <c r="A29" s="4" t="s">
        <v>36</v>
      </c>
      <c r="B29" s="13">
        <v>11007999</v>
      </c>
      <c r="C29" s="13">
        <v>8586646</v>
      </c>
      <c r="D29" s="13">
        <v>4309945</v>
      </c>
      <c r="E29" s="14">
        <v>4276701</v>
      </c>
      <c r="F29" s="18">
        <v>2420645</v>
      </c>
      <c r="G29" s="14">
        <v>1214462</v>
      </c>
      <c r="H29" s="14">
        <v>1206183</v>
      </c>
      <c r="I29" s="14">
        <v>708</v>
      </c>
      <c r="J29" s="14">
        <v>343</v>
      </c>
      <c r="K29" s="14">
        <v>365</v>
      </c>
      <c r="L29" s="15"/>
      <c r="M29" s="14">
        <v>9308910</v>
      </c>
      <c r="N29" s="16">
        <v>0.92241153905237028</v>
      </c>
      <c r="O29" s="19">
        <v>2709600</v>
      </c>
      <c r="P29" s="16">
        <v>0.89335879834661946</v>
      </c>
      <c r="Q29" s="14">
        <v>1260</v>
      </c>
      <c r="R29" s="17">
        <v>0.56190476190476191</v>
      </c>
    </row>
    <row r="30" spans="1:18" x14ac:dyDescent="0.45">
      <c r="A30" s="4" t="s">
        <v>37</v>
      </c>
      <c r="B30" s="13">
        <v>2714499</v>
      </c>
      <c r="C30" s="13">
        <v>2445411</v>
      </c>
      <c r="D30" s="13">
        <v>1226871</v>
      </c>
      <c r="E30" s="14">
        <v>1218540</v>
      </c>
      <c r="F30" s="18">
        <v>268634</v>
      </c>
      <c r="G30" s="14">
        <v>135030</v>
      </c>
      <c r="H30" s="14">
        <v>133604</v>
      </c>
      <c r="I30" s="14">
        <v>454</v>
      </c>
      <c r="J30" s="14">
        <v>232</v>
      </c>
      <c r="K30" s="14">
        <v>222</v>
      </c>
      <c r="L30" s="15"/>
      <c r="M30" s="14">
        <v>2514915</v>
      </c>
      <c r="N30" s="16">
        <v>0.97236328066753752</v>
      </c>
      <c r="O30" s="19">
        <v>239400</v>
      </c>
      <c r="P30" s="16">
        <v>1.1221136173767752</v>
      </c>
      <c r="Q30" s="14">
        <v>760</v>
      </c>
      <c r="R30" s="17">
        <v>0.59736842105263155</v>
      </c>
    </row>
    <row r="31" spans="1:18" x14ac:dyDescent="0.45">
      <c r="A31" s="4" t="s">
        <v>38</v>
      </c>
      <c r="B31" s="13">
        <v>2139509</v>
      </c>
      <c r="C31" s="13">
        <v>1771394</v>
      </c>
      <c r="D31" s="13">
        <v>889426</v>
      </c>
      <c r="E31" s="14">
        <v>881968</v>
      </c>
      <c r="F31" s="18">
        <v>368023</v>
      </c>
      <c r="G31" s="14">
        <v>184410</v>
      </c>
      <c r="H31" s="14">
        <v>183613</v>
      </c>
      <c r="I31" s="14">
        <v>92</v>
      </c>
      <c r="J31" s="14">
        <v>51</v>
      </c>
      <c r="K31" s="14">
        <v>41</v>
      </c>
      <c r="L31" s="15"/>
      <c r="M31" s="14">
        <v>1802580</v>
      </c>
      <c r="N31" s="16">
        <v>0.98269924219729499</v>
      </c>
      <c r="O31" s="19">
        <v>348300</v>
      </c>
      <c r="P31" s="16">
        <v>1.056626471432673</v>
      </c>
      <c r="Q31" s="14">
        <v>240</v>
      </c>
      <c r="R31" s="17">
        <v>0.38333333333333336</v>
      </c>
    </row>
    <row r="32" spans="1:18" x14ac:dyDescent="0.45">
      <c r="A32" s="4" t="s">
        <v>39</v>
      </c>
      <c r="B32" s="13">
        <v>3698549</v>
      </c>
      <c r="C32" s="13">
        <v>3049783</v>
      </c>
      <c r="D32" s="13">
        <v>1530909</v>
      </c>
      <c r="E32" s="14">
        <v>1518874</v>
      </c>
      <c r="F32" s="18">
        <v>648284</v>
      </c>
      <c r="G32" s="14">
        <v>325528</v>
      </c>
      <c r="H32" s="14">
        <v>322756</v>
      </c>
      <c r="I32" s="14">
        <v>482</v>
      </c>
      <c r="J32" s="14">
        <v>251</v>
      </c>
      <c r="K32" s="14">
        <v>231</v>
      </c>
      <c r="L32" s="15"/>
      <c r="M32" s="14">
        <v>3213795</v>
      </c>
      <c r="N32" s="16">
        <v>0.9489662532924471</v>
      </c>
      <c r="O32" s="19">
        <v>704200</v>
      </c>
      <c r="P32" s="16">
        <v>0.92059642147117293</v>
      </c>
      <c r="Q32" s="14">
        <v>1040</v>
      </c>
      <c r="R32" s="17">
        <v>0.46346153846153848</v>
      </c>
    </row>
    <row r="33" spans="1:18" x14ac:dyDescent="0.45">
      <c r="A33" s="4" t="s">
        <v>40</v>
      </c>
      <c r="B33" s="13">
        <v>12726597</v>
      </c>
      <c r="C33" s="13">
        <v>9802867</v>
      </c>
      <c r="D33" s="13">
        <v>4923302</v>
      </c>
      <c r="E33" s="14">
        <v>4879565</v>
      </c>
      <c r="F33" s="18">
        <v>2859973</v>
      </c>
      <c r="G33" s="14">
        <v>1434025</v>
      </c>
      <c r="H33" s="14">
        <v>1425948</v>
      </c>
      <c r="I33" s="14">
        <v>63757</v>
      </c>
      <c r="J33" s="14">
        <v>32128</v>
      </c>
      <c r="K33" s="14">
        <v>31629</v>
      </c>
      <c r="L33" s="15"/>
      <c r="M33" s="14">
        <v>10847265</v>
      </c>
      <c r="N33" s="16">
        <v>0.90371784961462631</v>
      </c>
      <c r="O33" s="19">
        <v>3481300</v>
      </c>
      <c r="P33" s="16">
        <v>0.8215244305288254</v>
      </c>
      <c r="Q33" s="14">
        <v>72500</v>
      </c>
      <c r="R33" s="17">
        <v>0.8794068965517241</v>
      </c>
    </row>
    <row r="34" spans="1:18" x14ac:dyDescent="0.45">
      <c r="A34" s="4" t="s">
        <v>41</v>
      </c>
      <c r="B34" s="13">
        <v>8174013</v>
      </c>
      <c r="C34" s="13">
        <v>6797126</v>
      </c>
      <c r="D34" s="13">
        <v>3411680</v>
      </c>
      <c r="E34" s="14">
        <v>3385446</v>
      </c>
      <c r="F34" s="18">
        <v>1375776</v>
      </c>
      <c r="G34" s="14">
        <v>691577</v>
      </c>
      <c r="H34" s="14">
        <v>684199</v>
      </c>
      <c r="I34" s="14">
        <v>1111</v>
      </c>
      <c r="J34" s="14">
        <v>548</v>
      </c>
      <c r="K34" s="14">
        <v>563</v>
      </c>
      <c r="L34" s="15"/>
      <c r="M34" s="14">
        <v>7170735</v>
      </c>
      <c r="N34" s="16">
        <v>0.94789808855019742</v>
      </c>
      <c r="O34" s="19">
        <v>1135400</v>
      </c>
      <c r="P34" s="16">
        <v>1.2117104104280429</v>
      </c>
      <c r="Q34" s="14">
        <v>2420</v>
      </c>
      <c r="R34" s="17">
        <v>0.45909090909090911</v>
      </c>
    </row>
    <row r="35" spans="1:18" x14ac:dyDescent="0.45">
      <c r="A35" s="4" t="s">
        <v>42</v>
      </c>
      <c r="B35" s="13">
        <v>2008788</v>
      </c>
      <c r="C35" s="13">
        <v>1787409</v>
      </c>
      <c r="D35" s="13">
        <v>897012</v>
      </c>
      <c r="E35" s="14">
        <v>890397</v>
      </c>
      <c r="F35" s="18">
        <v>221198</v>
      </c>
      <c r="G35" s="14">
        <v>110849</v>
      </c>
      <c r="H35" s="14">
        <v>110349</v>
      </c>
      <c r="I35" s="14">
        <v>181</v>
      </c>
      <c r="J35" s="14">
        <v>89</v>
      </c>
      <c r="K35" s="14">
        <v>92</v>
      </c>
      <c r="L35" s="15"/>
      <c r="M35" s="14">
        <v>1903200</v>
      </c>
      <c r="N35" s="16">
        <v>0.93915983606557374</v>
      </c>
      <c r="O35" s="19">
        <v>127300</v>
      </c>
      <c r="P35" s="16">
        <v>1.7376119402985075</v>
      </c>
      <c r="Q35" s="14">
        <v>660</v>
      </c>
      <c r="R35" s="17">
        <v>0.27424242424242423</v>
      </c>
    </row>
    <row r="36" spans="1:18" x14ac:dyDescent="0.45">
      <c r="A36" s="4" t="s">
        <v>43</v>
      </c>
      <c r="B36" s="13">
        <v>1361877</v>
      </c>
      <c r="C36" s="13">
        <v>1300269</v>
      </c>
      <c r="D36" s="13">
        <v>653548</v>
      </c>
      <c r="E36" s="14">
        <v>646721</v>
      </c>
      <c r="F36" s="18">
        <v>61533</v>
      </c>
      <c r="G36" s="14">
        <v>30859</v>
      </c>
      <c r="H36" s="14">
        <v>30674</v>
      </c>
      <c r="I36" s="14">
        <v>75</v>
      </c>
      <c r="J36" s="14">
        <v>39</v>
      </c>
      <c r="K36" s="14">
        <v>36</v>
      </c>
      <c r="L36" s="15"/>
      <c r="M36" s="14">
        <v>1343745</v>
      </c>
      <c r="N36" s="16">
        <v>0.96764564705357048</v>
      </c>
      <c r="O36" s="19">
        <v>46100</v>
      </c>
      <c r="P36" s="16">
        <v>1.3347722342733188</v>
      </c>
      <c r="Q36" s="14">
        <v>160</v>
      </c>
      <c r="R36" s="17">
        <v>0.46875</v>
      </c>
    </row>
    <row r="37" spans="1:18" x14ac:dyDescent="0.45">
      <c r="A37" s="4" t="s">
        <v>44</v>
      </c>
      <c r="B37" s="13">
        <v>795556</v>
      </c>
      <c r="C37" s="13">
        <v>696188</v>
      </c>
      <c r="D37" s="13">
        <v>349620</v>
      </c>
      <c r="E37" s="14">
        <v>346568</v>
      </c>
      <c r="F37" s="18">
        <v>99306</v>
      </c>
      <c r="G37" s="14">
        <v>49865</v>
      </c>
      <c r="H37" s="14">
        <v>49441</v>
      </c>
      <c r="I37" s="14">
        <v>62</v>
      </c>
      <c r="J37" s="14">
        <v>30</v>
      </c>
      <c r="K37" s="14">
        <v>32</v>
      </c>
      <c r="L37" s="15"/>
      <c r="M37" s="14">
        <v>758160</v>
      </c>
      <c r="N37" s="16">
        <v>0.91825999788962753</v>
      </c>
      <c r="O37" s="19">
        <v>110800</v>
      </c>
      <c r="P37" s="16">
        <v>0.89626353790613722</v>
      </c>
      <c r="Q37" s="14">
        <v>320</v>
      </c>
      <c r="R37" s="17">
        <v>0.19375000000000001</v>
      </c>
    </row>
    <row r="38" spans="1:18" x14ac:dyDescent="0.45">
      <c r="A38" s="4" t="s">
        <v>45</v>
      </c>
      <c r="B38" s="13">
        <v>1011405</v>
      </c>
      <c r="C38" s="13">
        <v>956312</v>
      </c>
      <c r="D38" s="13">
        <v>479998</v>
      </c>
      <c r="E38" s="14">
        <v>476314</v>
      </c>
      <c r="F38" s="18">
        <v>54985</v>
      </c>
      <c r="G38" s="14">
        <v>27589</v>
      </c>
      <c r="H38" s="14">
        <v>27396</v>
      </c>
      <c r="I38" s="14">
        <v>108</v>
      </c>
      <c r="J38" s="14">
        <v>50</v>
      </c>
      <c r="K38" s="14">
        <v>58</v>
      </c>
      <c r="L38" s="15"/>
      <c r="M38" s="14">
        <v>994500</v>
      </c>
      <c r="N38" s="16">
        <v>0.96160080442433382</v>
      </c>
      <c r="O38" s="19">
        <v>47400</v>
      </c>
      <c r="P38" s="16">
        <v>1.1600210970464135</v>
      </c>
      <c r="Q38" s="14">
        <v>640</v>
      </c>
      <c r="R38" s="17">
        <v>0.16875000000000001</v>
      </c>
    </row>
    <row r="39" spans="1:18" x14ac:dyDescent="0.45">
      <c r="A39" s="4" t="s">
        <v>46</v>
      </c>
      <c r="B39" s="13">
        <v>2688666</v>
      </c>
      <c r="C39" s="13">
        <v>2357192</v>
      </c>
      <c r="D39" s="13">
        <v>1183988</v>
      </c>
      <c r="E39" s="14">
        <v>1173204</v>
      </c>
      <c r="F39" s="18">
        <v>331173</v>
      </c>
      <c r="G39" s="14">
        <v>166286</v>
      </c>
      <c r="H39" s="14">
        <v>164887</v>
      </c>
      <c r="I39" s="14">
        <v>301</v>
      </c>
      <c r="J39" s="14">
        <v>152</v>
      </c>
      <c r="K39" s="14">
        <v>149</v>
      </c>
      <c r="L39" s="15"/>
      <c r="M39" s="14">
        <v>2592330</v>
      </c>
      <c r="N39" s="16">
        <v>0.90929472713736292</v>
      </c>
      <c r="O39" s="19">
        <v>385900</v>
      </c>
      <c r="P39" s="16">
        <v>0.85818346721948691</v>
      </c>
      <c r="Q39" s="14">
        <v>700</v>
      </c>
      <c r="R39" s="17">
        <v>0.43</v>
      </c>
    </row>
    <row r="40" spans="1:18" x14ac:dyDescent="0.45">
      <c r="A40" s="4" t="s">
        <v>47</v>
      </c>
      <c r="B40" s="13">
        <v>4051133</v>
      </c>
      <c r="C40" s="13">
        <v>3463516</v>
      </c>
      <c r="D40" s="13">
        <v>1739081</v>
      </c>
      <c r="E40" s="14">
        <v>1724435</v>
      </c>
      <c r="F40" s="18">
        <v>587502</v>
      </c>
      <c r="G40" s="14">
        <v>294987</v>
      </c>
      <c r="H40" s="14">
        <v>292515</v>
      </c>
      <c r="I40" s="14">
        <v>115</v>
      </c>
      <c r="J40" s="14">
        <v>59</v>
      </c>
      <c r="K40" s="14">
        <v>56</v>
      </c>
      <c r="L40" s="15"/>
      <c r="M40" s="14">
        <v>3653130</v>
      </c>
      <c r="N40" s="16">
        <v>0.94809546881715134</v>
      </c>
      <c r="O40" s="19">
        <v>616200</v>
      </c>
      <c r="P40" s="16">
        <v>0.95342745861733202</v>
      </c>
      <c r="Q40" s="14">
        <v>1120</v>
      </c>
      <c r="R40" s="17">
        <v>0.10267857142857142</v>
      </c>
    </row>
    <row r="41" spans="1:18" x14ac:dyDescent="0.45">
      <c r="A41" s="4" t="s">
        <v>48</v>
      </c>
      <c r="B41" s="13">
        <v>1985987</v>
      </c>
      <c r="C41" s="13">
        <v>1774748</v>
      </c>
      <c r="D41" s="13">
        <v>890566</v>
      </c>
      <c r="E41" s="14">
        <v>884182</v>
      </c>
      <c r="F41" s="18">
        <v>211187</v>
      </c>
      <c r="G41" s="14">
        <v>106051</v>
      </c>
      <c r="H41" s="14">
        <v>105136</v>
      </c>
      <c r="I41" s="14">
        <v>52</v>
      </c>
      <c r="J41" s="14">
        <v>31</v>
      </c>
      <c r="K41" s="14">
        <v>21</v>
      </c>
      <c r="L41" s="15"/>
      <c r="M41" s="14">
        <v>1888575</v>
      </c>
      <c r="N41" s="16">
        <v>0.93972863137550799</v>
      </c>
      <c r="O41" s="19">
        <v>210200</v>
      </c>
      <c r="P41" s="16">
        <v>1.0046955280685061</v>
      </c>
      <c r="Q41" s="14">
        <v>300</v>
      </c>
      <c r="R41" s="17">
        <v>0.17333333333333334</v>
      </c>
    </row>
    <row r="42" spans="1:18" x14ac:dyDescent="0.45">
      <c r="A42" s="4" t="s">
        <v>49</v>
      </c>
      <c r="B42" s="13">
        <v>1069782</v>
      </c>
      <c r="C42" s="13">
        <v>918710</v>
      </c>
      <c r="D42" s="13">
        <v>460994</v>
      </c>
      <c r="E42" s="14">
        <v>457716</v>
      </c>
      <c r="F42" s="18">
        <v>150909</v>
      </c>
      <c r="G42" s="14">
        <v>75635</v>
      </c>
      <c r="H42" s="14">
        <v>75274</v>
      </c>
      <c r="I42" s="14">
        <v>163</v>
      </c>
      <c r="J42" s="14">
        <v>79</v>
      </c>
      <c r="K42" s="14">
        <v>84</v>
      </c>
      <c r="L42" s="15"/>
      <c r="M42" s="14">
        <v>951405</v>
      </c>
      <c r="N42" s="16">
        <v>0.96563503450160548</v>
      </c>
      <c r="O42" s="19">
        <v>152900</v>
      </c>
      <c r="P42" s="16">
        <v>0.98697841726618707</v>
      </c>
      <c r="Q42" s="14">
        <v>560</v>
      </c>
      <c r="R42" s="17">
        <v>0.29107142857142859</v>
      </c>
    </row>
    <row r="43" spans="1:18" x14ac:dyDescent="0.45">
      <c r="A43" s="4" t="s">
        <v>50</v>
      </c>
      <c r="B43" s="13">
        <v>1412275</v>
      </c>
      <c r="C43" s="13">
        <v>1300667</v>
      </c>
      <c r="D43" s="13">
        <v>653001</v>
      </c>
      <c r="E43" s="14">
        <v>647666</v>
      </c>
      <c r="F43" s="18">
        <v>111435</v>
      </c>
      <c r="G43" s="14">
        <v>55805</v>
      </c>
      <c r="H43" s="14">
        <v>55630</v>
      </c>
      <c r="I43" s="14">
        <v>173</v>
      </c>
      <c r="J43" s="14">
        <v>85</v>
      </c>
      <c r="K43" s="14">
        <v>88</v>
      </c>
      <c r="L43" s="15"/>
      <c r="M43" s="14">
        <v>1352910</v>
      </c>
      <c r="N43" s="16">
        <v>0.96138471886526078</v>
      </c>
      <c r="O43" s="19">
        <v>102300</v>
      </c>
      <c r="P43" s="16">
        <v>1.0892961876832845</v>
      </c>
      <c r="Q43" s="14">
        <v>200</v>
      </c>
      <c r="R43" s="17">
        <v>0.86499999999999999</v>
      </c>
    </row>
    <row r="44" spans="1:18" x14ac:dyDescent="0.45">
      <c r="A44" s="4" t="s">
        <v>51</v>
      </c>
      <c r="B44" s="13">
        <v>2006092</v>
      </c>
      <c r="C44" s="13">
        <v>1875179</v>
      </c>
      <c r="D44" s="13">
        <v>940984</v>
      </c>
      <c r="E44" s="14">
        <v>934195</v>
      </c>
      <c r="F44" s="18">
        <v>130859</v>
      </c>
      <c r="G44" s="14">
        <v>65694</v>
      </c>
      <c r="H44" s="14">
        <v>65165</v>
      </c>
      <c r="I44" s="14">
        <v>54</v>
      </c>
      <c r="J44" s="14">
        <v>27</v>
      </c>
      <c r="K44" s="14">
        <v>27</v>
      </c>
      <c r="L44" s="15"/>
      <c r="M44" s="14">
        <v>1944150</v>
      </c>
      <c r="N44" s="16">
        <v>0.9645238278939382</v>
      </c>
      <c r="O44" s="19">
        <v>128400</v>
      </c>
      <c r="P44" s="16">
        <v>1.019151090342679</v>
      </c>
      <c r="Q44" s="14">
        <v>100</v>
      </c>
      <c r="R44" s="17">
        <v>0.54</v>
      </c>
    </row>
    <row r="45" spans="1:18" x14ac:dyDescent="0.45">
      <c r="A45" s="4" t="s">
        <v>52</v>
      </c>
      <c r="B45" s="13">
        <v>1016343</v>
      </c>
      <c r="C45" s="13">
        <v>958212</v>
      </c>
      <c r="D45" s="13">
        <v>481521</v>
      </c>
      <c r="E45" s="14">
        <v>476691</v>
      </c>
      <c r="F45" s="18">
        <v>58060</v>
      </c>
      <c r="G45" s="14">
        <v>29172</v>
      </c>
      <c r="H45" s="14">
        <v>28888</v>
      </c>
      <c r="I45" s="14">
        <v>71</v>
      </c>
      <c r="J45" s="14">
        <v>32</v>
      </c>
      <c r="K45" s="14">
        <v>39</v>
      </c>
      <c r="L45" s="15"/>
      <c r="M45" s="14">
        <v>1002495</v>
      </c>
      <c r="N45" s="16">
        <v>0.95582721110828484</v>
      </c>
      <c r="O45" s="19">
        <v>55600</v>
      </c>
      <c r="P45" s="16">
        <v>1.0442446043165468</v>
      </c>
      <c r="Q45" s="14">
        <v>120</v>
      </c>
      <c r="R45" s="17">
        <v>0.59166666666666667</v>
      </c>
    </row>
    <row r="46" spans="1:18" x14ac:dyDescent="0.45">
      <c r="A46" s="4" t="s">
        <v>53</v>
      </c>
      <c r="B46" s="13">
        <v>7504060</v>
      </c>
      <c r="C46" s="13">
        <v>6539429</v>
      </c>
      <c r="D46" s="13">
        <v>3286498</v>
      </c>
      <c r="E46" s="14">
        <v>3252931</v>
      </c>
      <c r="F46" s="18">
        <v>964446</v>
      </c>
      <c r="G46" s="14">
        <v>487302</v>
      </c>
      <c r="H46" s="14">
        <v>477144</v>
      </c>
      <c r="I46" s="14">
        <v>185</v>
      </c>
      <c r="J46" s="14">
        <v>100</v>
      </c>
      <c r="K46" s="14">
        <v>85</v>
      </c>
      <c r="L46" s="15"/>
      <c r="M46" s="14">
        <v>6570330</v>
      </c>
      <c r="N46" s="16">
        <v>0.99529688767535274</v>
      </c>
      <c r="O46" s="19">
        <v>1044200</v>
      </c>
      <c r="P46" s="16">
        <v>0.92362191151120476</v>
      </c>
      <c r="Q46" s="14">
        <v>700</v>
      </c>
      <c r="R46" s="17">
        <v>0.26428571428571429</v>
      </c>
    </row>
    <row r="47" spans="1:18" x14ac:dyDescent="0.45">
      <c r="A47" s="4" t="s">
        <v>54</v>
      </c>
      <c r="B47" s="13">
        <v>1163220</v>
      </c>
      <c r="C47" s="13">
        <v>1080365</v>
      </c>
      <c r="D47" s="13">
        <v>542498</v>
      </c>
      <c r="E47" s="14">
        <v>537867</v>
      </c>
      <c r="F47" s="18">
        <v>82839</v>
      </c>
      <c r="G47" s="14">
        <v>41730</v>
      </c>
      <c r="H47" s="14">
        <v>41109</v>
      </c>
      <c r="I47" s="14">
        <v>16</v>
      </c>
      <c r="J47" s="14">
        <v>5</v>
      </c>
      <c r="K47" s="14">
        <v>11</v>
      </c>
      <c r="L47" s="15"/>
      <c r="M47" s="14">
        <v>1146405</v>
      </c>
      <c r="N47" s="16">
        <v>0.94239383115042241</v>
      </c>
      <c r="O47" s="19">
        <v>74400</v>
      </c>
      <c r="P47" s="16">
        <v>1.1134274193548388</v>
      </c>
      <c r="Q47" s="14">
        <v>120</v>
      </c>
      <c r="R47" s="17">
        <v>0.13333333333333333</v>
      </c>
    </row>
    <row r="48" spans="1:18" x14ac:dyDescent="0.45">
      <c r="A48" s="4" t="s">
        <v>55</v>
      </c>
      <c r="B48" s="13">
        <v>1984382</v>
      </c>
      <c r="C48" s="13">
        <v>1701716</v>
      </c>
      <c r="D48" s="13">
        <v>854799</v>
      </c>
      <c r="E48" s="14">
        <v>846917</v>
      </c>
      <c r="F48" s="18">
        <v>282637</v>
      </c>
      <c r="G48" s="14">
        <v>141635</v>
      </c>
      <c r="H48" s="14">
        <v>141002</v>
      </c>
      <c r="I48" s="14">
        <v>29</v>
      </c>
      <c r="J48" s="14">
        <v>12</v>
      </c>
      <c r="K48" s="14">
        <v>17</v>
      </c>
      <c r="L48" s="15"/>
      <c r="M48" s="14">
        <v>1756950</v>
      </c>
      <c r="N48" s="16">
        <v>0.96856256581006861</v>
      </c>
      <c r="O48" s="19">
        <v>288800</v>
      </c>
      <c r="P48" s="16">
        <v>0.97865997229916901</v>
      </c>
      <c r="Q48" s="14">
        <v>160</v>
      </c>
      <c r="R48" s="17">
        <v>0.18124999999999999</v>
      </c>
    </row>
    <row r="49" spans="1:18" x14ac:dyDescent="0.45">
      <c r="A49" s="4" t="s">
        <v>56</v>
      </c>
      <c r="B49" s="13">
        <v>2606359</v>
      </c>
      <c r="C49" s="13">
        <v>2239828</v>
      </c>
      <c r="D49" s="13">
        <v>1124481</v>
      </c>
      <c r="E49" s="14">
        <v>1115347</v>
      </c>
      <c r="F49" s="18">
        <v>366282</v>
      </c>
      <c r="G49" s="14">
        <v>183674</v>
      </c>
      <c r="H49" s="14">
        <v>182608</v>
      </c>
      <c r="I49" s="14">
        <v>249</v>
      </c>
      <c r="J49" s="14">
        <v>125</v>
      </c>
      <c r="K49" s="14">
        <v>124</v>
      </c>
      <c r="L49" s="15"/>
      <c r="M49" s="14">
        <v>2318355</v>
      </c>
      <c r="N49" s="16">
        <v>0.96612813827045474</v>
      </c>
      <c r="O49" s="19">
        <v>349700</v>
      </c>
      <c r="P49" s="16">
        <v>1.0474177866742922</v>
      </c>
      <c r="Q49" s="14">
        <v>680</v>
      </c>
      <c r="R49" s="17">
        <v>0.36617647058823527</v>
      </c>
    </row>
    <row r="50" spans="1:18" x14ac:dyDescent="0.45">
      <c r="A50" s="4" t="s">
        <v>57</v>
      </c>
      <c r="B50" s="13">
        <v>1657291</v>
      </c>
      <c r="C50" s="13">
        <v>1522187</v>
      </c>
      <c r="D50" s="13">
        <v>764629</v>
      </c>
      <c r="E50" s="14">
        <v>757558</v>
      </c>
      <c r="F50" s="18">
        <v>135013</v>
      </c>
      <c r="G50" s="14">
        <v>67760</v>
      </c>
      <c r="H50" s="14">
        <v>67253</v>
      </c>
      <c r="I50" s="14">
        <v>91</v>
      </c>
      <c r="J50" s="14">
        <v>39</v>
      </c>
      <c r="K50" s="14">
        <v>52</v>
      </c>
      <c r="L50" s="15"/>
      <c r="M50" s="14">
        <v>1559025</v>
      </c>
      <c r="N50" s="16">
        <v>0.97637112939176729</v>
      </c>
      <c r="O50" s="19">
        <v>125500</v>
      </c>
      <c r="P50" s="16">
        <v>1.075800796812749</v>
      </c>
      <c r="Q50" s="14">
        <v>300</v>
      </c>
      <c r="R50" s="17">
        <v>0.30333333333333334</v>
      </c>
    </row>
    <row r="51" spans="1:18" x14ac:dyDescent="0.45">
      <c r="A51" s="4" t="s">
        <v>58</v>
      </c>
      <c r="B51" s="13">
        <v>1570065</v>
      </c>
      <c r="C51" s="13">
        <v>1507831</v>
      </c>
      <c r="D51" s="13">
        <v>757323</v>
      </c>
      <c r="E51" s="14">
        <v>750508</v>
      </c>
      <c r="F51" s="18">
        <v>62209</v>
      </c>
      <c r="G51" s="14">
        <v>31223</v>
      </c>
      <c r="H51" s="14">
        <v>30986</v>
      </c>
      <c r="I51" s="14">
        <v>25</v>
      </c>
      <c r="J51" s="14">
        <v>10</v>
      </c>
      <c r="K51" s="14">
        <v>15</v>
      </c>
      <c r="L51" s="15"/>
      <c r="M51" s="14">
        <v>1567995</v>
      </c>
      <c r="N51" s="16">
        <v>0.96162997968743524</v>
      </c>
      <c r="O51" s="19">
        <v>55600</v>
      </c>
      <c r="P51" s="16">
        <v>1.1188669064748202</v>
      </c>
      <c r="Q51" s="14">
        <v>180</v>
      </c>
      <c r="R51" s="17">
        <v>0.1388888888888889</v>
      </c>
    </row>
    <row r="52" spans="1:18" x14ac:dyDescent="0.45">
      <c r="A52" s="4" t="s">
        <v>59</v>
      </c>
      <c r="B52" s="13">
        <v>2350609</v>
      </c>
      <c r="C52" s="13">
        <v>2155052</v>
      </c>
      <c r="D52" s="13">
        <v>1082135</v>
      </c>
      <c r="E52" s="14">
        <v>1072917</v>
      </c>
      <c r="F52" s="18">
        <v>195323</v>
      </c>
      <c r="G52" s="14">
        <v>98091</v>
      </c>
      <c r="H52" s="14">
        <v>97232</v>
      </c>
      <c r="I52" s="14">
        <v>234</v>
      </c>
      <c r="J52" s="14">
        <v>115</v>
      </c>
      <c r="K52" s="14">
        <v>119</v>
      </c>
      <c r="L52" s="15"/>
      <c r="M52" s="14">
        <v>2222610</v>
      </c>
      <c r="N52" s="16">
        <v>0.96960420406639036</v>
      </c>
      <c r="O52" s="19">
        <v>197100</v>
      </c>
      <c r="P52" s="16">
        <v>0.99098427194317606</v>
      </c>
      <c r="Q52" s="14">
        <v>340</v>
      </c>
      <c r="R52" s="17">
        <v>0.68823529411764706</v>
      </c>
    </row>
    <row r="53" spans="1:18" x14ac:dyDescent="0.45">
      <c r="A53" s="4" t="s">
        <v>60</v>
      </c>
      <c r="B53" s="13">
        <v>1928092</v>
      </c>
      <c r="C53" s="13">
        <v>1650133</v>
      </c>
      <c r="D53" s="13">
        <v>830066</v>
      </c>
      <c r="E53" s="14">
        <v>820067</v>
      </c>
      <c r="F53" s="18">
        <v>277481</v>
      </c>
      <c r="G53" s="14">
        <v>139536</v>
      </c>
      <c r="H53" s="14">
        <v>137945</v>
      </c>
      <c r="I53" s="14">
        <v>478</v>
      </c>
      <c r="J53" s="14">
        <v>242</v>
      </c>
      <c r="K53" s="14">
        <v>236</v>
      </c>
      <c r="L53" s="15"/>
      <c r="M53" s="14">
        <v>1835925</v>
      </c>
      <c r="N53" s="16">
        <v>0.89880196631125997</v>
      </c>
      <c r="O53" s="19">
        <v>305500</v>
      </c>
      <c r="P53" s="16">
        <v>0.90828477905073646</v>
      </c>
      <c r="Q53" s="14">
        <v>1080</v>
      </c>
      <c r="R53" s="17">
        <v>0.44259259259259259</v>
      </c>
    </row>
    <row r="55" spans="1:18" x14ac:dyDescent="0.45">
      <c r="A55" s="93" t="s">
        <v>122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1:18" x14ac:dyDescent="0.45">
      <c r="A56" s="104" t="s">
        <v>123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1:18" x14ac:dyDescent="0.45">
      <c r="A57" s="104" t="s">
        <v>124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1:18" x14ac:dyDescent="0.45">
      <c r="A58" s="104" t="s">
        <v>125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1:18" ht="18" customHeight="1" x14ac:dyDescent="0.45">
      <c r="A59" s="93" t="s">
        <v>126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</row>
    <row r="60" spans="1:18" x14ac:dyDescent="0.45">
      <c r="A60" s="1" t="s">
        <v>127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I11" sqref="I1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128</v>
      </c>
    </row>
    <row r="2" spans="1:6" x14ac:dyDescent="0.45">
      <c r="D2" s="3" t="s">
        <v>129</v>
      </c>
    </row>
    <row r="3" spans="1:6" ht="36" x14ac:dyDescent="0.45">
      <c r="A3" s="4" t="s">
        <v>3</v>
      </c>
      <c r="B3" s="12" t="s">
        <v>130</v>
      </c>
      <c r="C3" s="5" t="s">
        <v>94</v>
      </c>
      <c r="D3" s="5" t="s">
        <v>95</v>
      </c>
      <c r="E3" s="9"/>
    </row>
    <row r="4" spans="1:6" x14ac:dyDescent="0.45">
      <c r="A4" s="7" t="s">
        <v>13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14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15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16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17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18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19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20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21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22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23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24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25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26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27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28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29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30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31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32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33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34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35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36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37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38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39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40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41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42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43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44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45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46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47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48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49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50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51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52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53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54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55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56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57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58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59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60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131</v>
      </c>
    </row>
    <row r="54" spans="1:4" x14ac:dyDescent="0.45">
      <c r="A54" t="s">
        <v>132</v>
      </c>
    </row>
    <row r="55" spans="1:4" x14ac:dyDescent="0.45">
      <c r="A55" t="s">
        <v>133</v>
      </c>
    </row>
    <row r="56" spans="1:4" x14ac:dyDescent="0.45">
      <c r="A56" t="s">
        <v>134</v>
      </c>
    </row>
    <row r="57" spans="1:4" x14ac:dyDescent="0.45">
      <c r="A57" s="1" t="s">
        <v>135</v>
      </c>
    </row>
    <row r="58" spans="1:4" x14ac:dyDescent="0.45">
      <c r="A58" t="s">
        <v>136</v>
      </c>
    </row>
    <row r="59" spans="1:4" x14ac:dyDescent="0.45">
      <c r="A59" t="s">
        <v>137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DIGI-808455956-3424230</_dlc_DocId>
    <_dlc_DocIdUrl xmlns="89559dea-130d-4237-8e78-1ce7f44b9a24">
      <Url>https://digitalgojp.sharepoint.com/sites/digi_portal/_layouts/15/DocIdRedir.aspx?ID=DIGI-808455956-3424230</Url>
      <Description>DIGI-808455956-3424230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2022-02-18T02:43:10Z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b5182fee-13bc-4c68-9dd7-b4ea2506cda3</vt:lpwstr>
  </property>
</Properties>
</file>