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<sst xmlns="http://schemas.openxmlformats.org/spreadsheetml/2006/main" count="350" uniqueCount="150">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</sst>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11" sqref="B1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44757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44756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78652199</v>
      </c>
      <c r="D10" s="11">
        <f>C10/$B10</f>
        <v>0.62104452188311365</v>
      </c>
      <c r="E10" s="21">
        <f>SUM(E11:E57)</f>
        <v>405415</v>
      </c>
      <c r="F10" s="11">
        <f>E10/$B10</f>
        <v>3.2011916772885464E-3</v>
      </c>
      <c r="G10" s="21">
        <f>SUM(G11:G57)</f>
        <v>51184</v>
      </c>
      <c r="H10" s="11">
        <f>G10/$B10</f>
        <v>4.0415326223829155E-4</v>
      </c>
    </row>
    <row r="11" spans="1:8" x14ac:dyDescent="0.45">
      <c r="A11" s="12" t="s">
        <v>13</v>
      </c>
      <c r="B11" s="20">
        <v>5226603</v>
      </c>
      <c r="C11" s="21">
        <v>3373824</v>
      </c>
      <c r="D11" s="11">
        <f t="shared" ref="D11:D57" si="0">C11/$B11</f>
        <v>0.64550990385150742</v>
      </c>
      <c r="E11" s="21">
        <v>16847</v>
      </c>
      <c r="F11" s="11">
        <f t="shared" ref="F11:F57" si="1">E11/$B11</f>
        <v>3.2233173248475155E-3</v>
      </c>
      <c r="G11" s="21">
        <v>2194</v>
      </c>
      <c r="H11" s="11">
        <f t="shared" ref="H11:H57" si="2">G11/$B11</f>
        <v>4.1977552150029379E-4</v>
      </c>
    </row>
    <row r="12" spans="1:8" x14ac:dyDescent="0.45">
      <c r="A12" s="12" t="s">
        <v>14</v>
      </c>
      <c r="B12" s="20">
        <v>1259615</v>
      </c>
      <c r="C12" s="21">
        <v>868251</v>
      </c>
      <c r="D12" s="11">
        <f t="shared" si="0"/>
        <v>0.6892987142896837</v>
      </c>
      <c r="E12" s="21">
        <v>4749</v>
      </c>
      <c r="F12" s="11">
        <f t="shared" si="1"/>
        <v>3.770199624488435E-3</v>
      </c>
      <c r="G12" s="21">
        <v>637</v>
      </c>
      <c r="H12" s="11">
        <f t="shared" si="2"/>
        <v>5.057100780794132E-4</v>
      </c>
    </row>
    <row r="13" spans="1:8" x14ac:dyDescent="0.45">
      <c r="A13" s="12" t="s">
        <v>15</v>
      </c>
      <c r="B13" s="20">
        <v>1220823</v>
      </c>
      <c r="C13" s="21">
        <v>856032</v>
      </c>
      <c r="D13" s="11">
        <f t="shared" si="0"/>
        <v>0.70119255616907605</v>
      </c>
      <c r="E13" s="21">
        <v>4410</v>
      </c>
      <c r="F13" s="11">
        <f t="shared" si="1"/>
        <v>3.6123172646649023E-3</v>
      </c>
      <c r="G13" s="21">
        <v>1286</v>
      </c>
      <c r="H13" s="11">
        <f t="shared" si="2"/>
        <v>1.053387755636976E-3</v>
      </c>
    </row>
    <row r="14" spans="1:8" x14ac:dyDescent="0.45">
      <c r="A14" s="12" t="s">
        <v>16</v>
      </c>
      <c r="B14" s="20">
        <v>2281989</v>
      </c>
      <c r="C14" s="21">
        <v>1489863</v>
      </c>
      <c r="D14" s="11">
        <f t="shared" si="0"/>
        <v>0.65287913307207002</v>
      </c>
      <c r="E14" s="21">
        <v>7114</v>
      </c>
      <c r="F14" s="11">
        <f t="shared" si="1"/>
        <v>3.1174558685427493E-3</v>
      </c>
      <c r="G14" s="21">
        <v>1734</v>
      </c>
      <c r="H14" s="11">
        <f t="shared" si="2"/>
        <v>7.5986343492453296E-4</v>
      </c>
    </row>
    <row r="15" spans="1:8" x14ac:dyDescent="0.45">
      <c r="A15" s="12" t="s">
        <v>17</v>
      </c>
      <c r="B15" s="20">
        <v>971288</v>
      </c>
      <c r="C15" s="21">
        <v>706436</v>
      </c>
      <c r="D15" s="11">
        <f t="shared" si="0"/>
        <v>0.72731877671710143</v>
      </c>
      <c r="E15" s="21">
        <v>2856</v>
      </c>
      <c r="F15" s="11">
        <f t="shared" si="1"/>
        <v>2.9404254968660171E-3</v>
      </c>
      <c r="G15" s="21">
        <v>473</v>
      </c>
      <c r="H15" s="11">
        <f t="shared" si="2"/>
        <v>4.8698223389972902E-4</v>
      </c>
    </row>
    <row r="16" spans="1:8" x14ac:dyDescent="0.45">
      <c r="A16" s="12" t="s">
        <v>18</v>
      </c>
      <c r="B16" s="20">
        <v>1069562</v>
      </c>
      <c r="C16" s="21">
        <v>757936</v>
      </c>
      <c r="D16" s="11">
        <f t="shared" si="0"/>
        <v>0.70864148127925264</v>
      </c>
      <c r="E16" s="21">
        <v>2666</v>
      </c>
      <c r="F16" s="11">
        <f t="shared" si="1"/>
        <v>2.4926091241087474E-3</v>
      </c>
      <c r="G16" s="21">
        <v>406</v>
      </c>
      <c r="H16" s="11">
        <f t="shared" si="2"/>
        <v>3.7959463780500805E-4</v>
      </c>
    </row>
    <row r="17" spans="1:8" x14ac:dyDescent="0.45">
      <c r="A17" s="12" t="s">
        <v>19</v>
      </c>
      <c r="B17" s="20">
        <v>1862059.0000000002</v>
      </c>
      <c r="C17" s="21">
        <v>1282514</v>
      </c>
      <c r="D17" s="11">
        <f t="shared" si="0"/>
        <v>0.68876120466644708</v>
      </c>
      <c r="E17" s="21">
        <v>5356</v>
      </c>
      <c r="F17" s="11">
        <f t="shared" si="1"/>
        <v>2.8763857643608498E-3</v>
      </c>
      <c r="G17" s="21">
        <v>677</v>
      </c>
      <c r="H17" s="11">
        <f t="shared" si="2"/>
        <v>3.6357601987906931E-4</v>
      </c>
    </row>
    <row r="18" spans="1:8" x14ac:dyDescent="0.45">
      <c r="A18" s="12" t="s">
        <v>20</v>
      </c>
      <c r="B18" s="20">
        <v>2907675</v>
      </c>
      <c r="C18" s="21">
        <v>1925995</v>
      </c>
      <c r="D18" s="11">
        <f t="shared" si="0"/>
        <v>0.66238317556123016</v>
      </c>
      <c r="E18" s="21">
        <v>8569</v>
      </c>
      <c r="F18" s="11">
        <f t="shared" si="1"/>
        <v>2.9470281238446524E-3</v>
      </c>
      <c r="G18" s="21">
        <v>1138</v>
      </c>
      <c r="H18" s="11">
        <f t="shared" si="2"/>
        <v>3.9137799100656022E-4</v>
      </c>
    </row>
    <row r="19" spans="1:8" x14ac:dyDescent="0.45">
      <c r="A19" s="12" t="s">
        <v>21</v>
      </c>
      <c r="B19" s="20">
        <v>1955401</v>
      </c>
      <c r="C19" s="21">
        <v>1278916</v>
      </c>
      <c r="D19" s="11">
        <f t="shared" si="0"/>
        <v>0.65404282804396641</v>
      </c>
      <c r="E19" s="21">
        <v>6854</v>
      </c>
      <c r="F19" s="11">
        <f t="shared" si="1"/>
        <v>3.5051633910384624E-3</v>
      </c>
      <c r="G19" s="21">
        <v>709</v>
      </c>
      <c r="H19" s="11">
        <f t="shared" si="2"/>
        <v>3.6258547479519547E-4</v>
      </c>
    </row>
    <row r="20" spans="1:8" x14ac:dyDescent="0.45">
      <c r="A20" s="12" t="s">
        <v>22</v>
      </c>
      <c r="B20" s="20">
        <v>1958101</v>
      </c>
      <c r="C20" s="21">
        <v>1266838</v>
      </c>
      <c r="D20" s="11">
        <f t="shared" si="0"/>
        <v>0.64697275574651159</v>
      </c>
      <c r="E20" s="21">
        <v>3602</v>
      </c>
      <c r="F20" s="11">
        <f t="shared" si="1"/>
        <v>1.8395373885208169E-3</v>
      </c>
      <c r="G20" s="21">
        <v>348</v>
      </c>
      <c r="H20" s="11">
        <f t="shared" si="2"/>
        <v>1.7772321243899063E-4</v>
      </c>
    </row>
    <row r="21" spans="1:8" x14ac:dyDescent="0.45">
      <c r="A21" s="12" t="s">
        <v>23</v>
      </c>
      <c r="B21" s="20">
        <v>7393799</v>
      </c>
      <c r="C21" s="21">
        <v>4613486</v>
      </c>
      <c r="D21" s="11">
        <f t="shared" si="0"/>
        <v>0.62396692147027533</v>
      </c>
      <c r="E21" s="21">
        <v>28716</v>
      </c>
      <c r="F21" s="11">
        <f t="shared" si="1"/>
        <v>3.8837950558298921E-3</v>
      </c>
      <c r="G21" s="21">
        <v>4579</v>
      </c>
      <c r="H21" s="11">
        <f t="shared" si="2"/>
        <v>6.1930274274429149E-4</v>
      </c>
    </row>
    <row r="22" spans="1:8" x14ac:dyDescent="0.45">
      <c r="A22" s="12" t="s">
        <v>24</v>
      </c>
      <c r="B22" s="20">
        <v>6322892.0000000009</v>
      </c>
      <c r="C22" s="21">
        <v>4030843</v>
      </c>
      <c r="D22" s="11">
        <f t="shared" si="0"/>
        <v>0.63749989719893985</v>
      </c>
      <c r="E22" s="21">
        <v>27662</v>
      </c>
      <c r="F22" s="11">
        <f t="shared" si="1"/>
        <v>4.3748968035512859E-3</v>
      </c>
      <c r="G22" s="21">
        <v>2793</v>
      </c>
      <c r="H22" s="11">
        <f t="shared" si="2"/>
        <v>4.4172824713754395E-4</v>
      </c>
    </row>
    <row r="23" spans="1:8" x14ac:dyDescent="0.45">
      <c r="A23" s="12" t="s">
        <v>25</v>
      </c>
      <c r="B23" s="20">
        <v>13843329.000000002</v>
      </c>
      <c r="C23" s="21">
        <v>8382674</v>
      </c>
      <c r="D23" s="11">
        <f t="shared" si="0"/>
        <v>0.6055388844691908</v>
      </c>
      <c r="E23" s="21">
        <v>49875</v>
      </c>
      <c r="F23" s="11">
        <f t="shared" si="1"/>
        <v>3.6028183683274443E-3</v>
      </c>
      <c r="G23" s="21">
        <v>6353</v>
      </c>
      <c r="H23" s="11">
        <f t="shared" si="2"/>
        <v>4.5892140539316803E-4</v>
      </c>
    </row>
    <row r="24" spans="1:8" x14ac:dyDescent="0.45">
      <c r="A24" s="12" t="s">
        <v>26</v>
      </c>
      <c r="B24" s="20">
        <v>9220206</v>
      </c>
      <c r="C24" s="21">
        <v>5690695</v>
      </c>
      <c r="D24" s="11">
        <f t="shared" si="0"/>
        <v>0.61719824914974786</v>
      </c>
      <c r="E24" s="21">
        <v>35668</v>
      </c>
      <c r="F24" s="11">
        <f t="shared" si="1"/>
        <v>3.8684602057698059E-3</v>
      </c>
      <c r="G24" s="21">
        <v>4262</v>
      </c>
      <c r="H24" s="11">
        <f t="shared" si="2"/>
        <v>4.6224563746189617E-4</v>
      </c>
    </row>
    <row r="25" spans="1:8" x14ac:dyDescent="0.45">
      <c r="A25" s="12" t="s">
        <v>27</v>
      </c>
      <c r="B25" s="20">
        <v>2213174</v>
      </c>
      <c r="C25" s="21">
        <v>1559310</v>
      </c>
      <c r="D25" s="11">
        <f t="shared" si="0"/>
        <v>0.70455824982581572</v>
      </c>
      <c r="E25" s="21">
        <v>4889</v>
      </c>
      <c r="F25" s="11">
        <f t="shared" si="1"/>
        <v>2.2090445667624866E-3</v>
      </c>
      <c r="G25" s="21">
        <v>454</v>
      </c>
      <c r="H25" s="11">
        <f t="shared" si="2"/>
        <v>2.0513524919414379E-4</v>
      </c>
    </row>
    <row r="26" spans="1:8" x14ac:dyDescent="0.45">
      <c r="A26" s="12" t="s">
        <v>28</v>
      </c>
      <c r="B26" s="20">
        <v>1047674</v>
      </c>
      <c r="C26" s="21">
        <v>697680</v>
      </c>
      <c r="D26" s="11">
        <f t="shared" si="0"/>
        <v>0.66593234154899328</v>
      </c>
      <c r="E26" s="21">
        <v>3166</v>
      </c>
      <c r="F26" s="11">
        <f t="shared" si="1"/>
        <v>3.021932395000735E-3</v>
      </c>
      <c r="G26" s="21">
        <v>347</v>
      </c>
      <c r="H26" s="11">
        <f t="shared" si="2"/>
        <v>3.3120989926255684E-4</v>
      </c>
    </row>
    <row r="27" spans="1:8" x14ac:dyDescent="0.45">
      <c r="A27" s="12" t="s">
        <v>29</v>
      </c>
      <c r="B27" s="20">
        <v>1132656</v>
      </c>
      <c r="C27" s="21">
        <v>716929</v>
      </c>
      <c r="D27" s="11">
        <f t="shared" si="0"/>
        <v>0.63296270006074218</v>
      </c>
      <c r="E27" s="21">
        <v>4056</v>
      </c>
      <c r="F27" s="11">
        <f t="shared" si="1"/>
        <v>3.5809636818239605E-3</v>
      </c>
      <c r="G27" s="21">
        <v>356</v>
      </c>
      <c r="H27" s="11">
        <f t="shared" si="2"/>
        <v>3.1430549081097879E-4</v>
      </c>
    </row>
    <row r="28" spans="1:8" x14ac:dyDescent="0.45">
      <c r="A28" s="12" t="s">
        <v>30</v>
      </c>
      <c r="B28" s="20">
        <v>774582.99999999988</v>
      </c>
      <c r="C28" s="21">
        <v>501658</v>
      </c>
      <c r="D28" s="11">
        <f t="shared" si="0"/>
        <v>0.64764912217283377</v>
      </c>
      <c r="E28" s="21">
        <v>2005</v>
      </c>
      <c r="F28" s="11">
        <f t="shared" si="1"/>
        <v>2.5884895485700052E-3</v>
      </c>
      <c r="G28" s="21">
        <v>727</v>
      </c>
      <c r="H28" s="11">
        <f t="shared" si="2"/>
        <v>9.3856952708747815E-4</v>
      </c>
    </row>
    <row r="29" spans="1:8" x14ac:dyDescent="0.45">
      <c r="A29" s="12" t="s">
        <v>31</v>
      </c>
      <c r="B29" s="20">
        <v>820997</v>
      </c>
      <c r="C29" s="21">
        <v>525252</v>
      </c>
      <c r="D29" s="11">
        <f t="shared" si="0"/>
        <v>0.63977334874548875</v>
      </c>
      <c r="E29" s="21">
        <v>2400</v>
      </c>
      <c r="F29" s="11">
        <f t="shared" si="1"/>
        <v>2.9232749936966883E-3</v>
      </c>
      <c r="G29" s="21">
        <v>943</v>
      </c>
      <c r="H29" s="11">
        <f t="shared" si="2"/>
        <v>1.1486034662733238E-3</v>
      </c>
    </row>
    <row r="30" spans="1:8" x14ac:dyDescent="0.45">
      <c r="A30" s="12" t="s">
        <v>32</v>
      </c>
      <c r="B30" s="20">
        <v>2071737</v>
      </c>
      <c r="C30" s="21">
        <v>1390698</v>
      </c>
      <c r="D30" s="11">
        <f t="shared" si="0"/>
        <v>0.67127149826449983</v>
      </c>
      <c r="E30" s="21">
        <v>5591</v>
      </c>
      <c r="F30" s="11">
        <f t="shared" si="1"/>
        <v>2.698701620910376E-3</v>
      </c>
      <c r="G30" s="21">
        <v>1002</v>
      </c>
      <c r="H30" s="11">
        <f t="shared" si="2"/>
        <v>4.8365212379756698E-4</v>
      </c>
    </row>
    <row r="31" spans="1:8" x14ac:dyDescent="0.45">
      <c r="A31" s="12" t="s">
        <v>33</v>
      </c>
      <c r="B31" s="20">
        <v>2016791</v>
      </c>
      <c r="C31" s="21">
        <v>1307279</v>
      </c>
      <c r="D31" s="11">
        <f t="shared" si="0"/>
        <v>0.6481975574067913</v>
      </c>
      <c r="E31" s="21">
        <v>5227</v>
      </c>
      <c r="F31" s="11">
        <f t="shared" si="1"/>
        <v>2.5917410381145096E-3</v>
      </c>
      <c r="G31" s="21">
        <v>317</v>
      </c>
      <c r="H31" s="11">
        <f t="shared" si="2"/>
        <v>1.5718039201880613E-4</v>
      </c>
    </row>
    <row r="32" spans="1:8" x14ac:dyDescent="0.45">
      <c r="A32" s="12" t="s">
        <v>34</v>
      </c>
      <c r="B32" s="20">
        <v>3686259.9999999995</v>
      </c>
      <c r="C32" s="21">
        <v>2364275</v>
      </c>
      <c r="D32" s="11">
        <f t="shared" si="0"/>
        <v>0.64137499796541764</v>
      </c>
      <c r="E32" s="21">
        <v>11094</v>
      </c>
      <c r="F32" s="11">
        <f t="shared" si="1"/>
        <v>3.0095543993098701E-3</v>
      </c>
      <c r="G32" s="21">
        <v>1023</v>
      </c>
      <c r="H32" s="11">
        <f t="shared" si="2"/>
        <v>2.7751704980115351E-4</v>
      </c>
    </row>
    <row r="33" spans="1:8" x14ac:dyDescent="0.45">
      <c r="A33" s="12" t="s">
        <v>35</v>
      </c>
      <c r="B33" s="20">
        <v>7558801.9999999991</v>
      </c>
      <c r="C33" s="21">
        <v>4452699</v>
      </c>
      <c r="D33" s="11">
        <f t="shared" si="0"/>
        <v>0.58907469728668649</v>
      </c>
      <c r="E33" s="21">
        <v>23214</v>
      </c>
      <c r="F33" s="11">
        <f t="shared" si="1"/>
        <v>3.0711215877860013E-3</v>
      </c>
      <c r="G33" s="21">
        <v>2639</v>
      </c>
      <c r="H33" s="11">
        <f t="shared" si="2"/>
        <v>3.4912939907673205E-4</v>
      </c>
    </row>
    <row r="34" spans="1:8" x14ac:dyDescent="0.45">
      <c r="A34" s="12" t="s">
        <v>36</v>
      </c>
      <c r="B34" s="20">
        <v>1800557</v>
      </c>
      <c r="C34" s="21">
        <v>1129385</v>
      </c>
      <c r="D34" s="11">
        <f t="shared" si="0"/>
        <v>0.62724201455438511</v>
      </c>
      <c r="E34" s="21">
        <v>5322</v>
      </c>
      <c r="F34" s="11">
        <f t="shared" si="1"/>
        <v>2.9557520256231823E-3</v>
      </c>
      <c r="G34" s="21">
        <v>828</v>
      </c>
      <c r="H34" s="11">
        <f t="shared" si="2"/>
        <v>4.5985769958962699E-4</v>
      </c>
    </row>
    <row r="35" spans="1:8" x14ac:dyDescent="0.45">
      <c r="A35" s="12" t="s">
        <v>37</v>
      </c>
      <c r="B35" s="20">
        <v>1418843</v>
      </c>
      <c r="C35" s="21">
        <v>862971</v>
      </c>
      <c r="D35" s="11">
        <f t="shared" si="0"/>
        <v>0.60822162846770222</v>
      </c>
      <c r="E35" s="21">
        <v>4958</v>
      </c>
      <c r="F35" s="11">
        <f t="shared" si="1"/>
        <v>3.4943964906617576E-3</v>
      </c>
      <c r="G35" s="21">
        <v>261</v>
      </c>
      <c r="H35" s="11">
        <f t="shared" si="2"/>
        <v>1.83952699488245E-4</v>
      </c>
    </row>
    <row r="36" spans="1:8" x14ac:dyDescent="0.45">
      <c r="A36" s="12" t="s">
        <v>38</v>
      </c>
      <c r="B36" s="20">
        <v>2530542</v>
      </c>
      <c r="C36" s="21">
        <v>1487306</v>
      </c>
      <c r="D36" s="11">
        <f t="shared" si="0"/>
        <v>0.58774207264688749</v>
      </c>
      <c r="E36" s="21">
        <v>7282</v>
      </c>
      <c r="F36" s="11">
        <f t="shared" si="1"/>
        <v>2.8776443939677746E-3</v>
      </c>
      <c r="G36" s="21">
        <v>948</v>
      </c>
      <c r="H36" s="11">
        <f t="shared" si="2"/>
        <v>3.7462330204359384E-4</v>
      </c>
    </row>
    <row r="37" spans="1:8" x14ac:dyDescent="0.45">
      <c r="A37" s="12" t="s">
        <v>39</v>
      </c>
      <c r="B37" s="20">
        <v>8839511</v>
      </c>
      <c r="C37" s="21">
        <v>4906442</v>
      </c>
      <c r="D37" s="11">
        <f t="shared" si="0"/>
        <v>0.55505807957023867</v>
      </c>
      <c r="E37" s="21">
        <v>32458</v>
      </c>
      <c r="F37" s="11">
        <f t="shared" si="1"/>
        <v>3.6719225758076435E-3</v>
      </c>
      <c r="G37" s="21">
        <v>3686</v>
      </c>
      <c r="H37" s="11">
        <f t="shared" si="2"/>
        <v>4.1699139239715862E-4</v>
      </c>
    </row>
    <row r="38" spans="1:8" x14ac:dyDescent="0.45">
      <c r="A38" s="12" t="s">
        <v>40</v>
      </c>
      <c r="B38" s="20">
        <v>5523625</v>
      </c>
      <c r="C38" s="21">
        <v>3274615</v>
      </c>
      <c r="D38" s="11">
        <f t="shared" si="0"/>
        <v>0.59283803661544732</v>
      </c>
      <c r="E38" s="21">
        <v>16819</v>
      </c>
      <c r="F38" s="11">
        <f t="shared" si="1"/>
        <v>3.044920681617597E-3</v>
      </c>
      <c r="G38" s="21">
        <v>1501</v>
      </c>
      <c r="H38" s="11">
        <f t="shared" si="2"/>
        <v>2.7174183620358005E-4</v>
      </c>
    </row>
    <row r="39" spans="1:8" x14ac:dyDescent="0.45">
      <c r="A39" s="12" t="s">
        <v>41</v>
      </c>
      <c r="B39" s="20">
        <v>1344738.9999999998</v>
      </c>
      <c r="C39" s="21">
        <v>834092</v>
      </c>
      <c r="D39" s="11">
        <f t="shared" si="0"/>
        <v>0.62026311425488523</v>
      </c>
      <c r="E39" s="21">
        <v>3195</v>
      </c>
      <c r="F39" s="11">
        <f t="shared" si="1"/>
        <v>2.3759257372620267E-3</v>
      </c>
      <c r="G39" s="21">
        <v>917</v>
      </c>
      <c r="H39" s="11">
        <f t="shared" si="2"/>
        <v>6.8191671394969588E-4</v>
      </c>
    </row>
    <row r="40" spans="1:8" x14ac:dyDescent="0.45">
      <c r="A40" s="12" t="s">
        <v>42</v>
      </c>
      <c r="B40" s="20">
        <v>944432</v>
      </c>
      <c r="C40" s="21">
        <v>588748</v>
      </c>
      <c r="D40" s="11">
        <f t="shared" si="0"/>
        <v>0.62338844935368565</v>
      </c>
      <c r="E40" s="21">
        <v>2126</v>
      </c>
      <c r="F40" s="11">
        <f t="shared" si="1"/>
        <v>2.2510884849306248E-3</v>
      </c>
      <c r="G40" s="21">
        <v>134</v>
      </c>
      <c r="H40" s="11">
        <f t="shared" si="2"/>
        <v>1.4188422247446084E-4</v>
      </c>
    </row>
    <row r="41" spans="1:8" x14ac:dyDescent="0.45">
      <c r="A41" s="12" t="s">
        <v>43</v>
      </c>
      <c r="B41" s="20">
        <v>556788</v>
      </c>
      <c r="C41" s="21">
        <v>344121</v>
      </c>
      <c r="D41" s="11">
        <f t="shared" si="0"/>
        <v>0.61804672514493841</v>
      </c>
      <c r="E41" s="21">
        <v>1787</v>
      </c>
      <c r="F41" s="11">
        <f t="shared" si="1"/>
        <v>3.2094800893697423E-3</v>
      </c>
      <c r="G41" s="21">
        <v>174</v>
      </c>
      <c r="H41" s="11">
        <f t="shared" si="2"/>
        <v>3.1250673505894524E-4</v>
      </c>
    </row>
    <row r="42" spans="1:8" x14ac:dyDescent="0.45">
      <c r="A42" s="12" t="s">
        <v>44</v>
      </c>
      <c r="B42" s="20">
        <v>672814.99999999988</v>
      </c>
      <c r="C42" s="21">
        <v>442966</v>
      </c>
      <c r="D42" s="11">
        <f t="shared" si="0"/>
        <v>0.65837711703811608</v>
      </c>
      <c r="E42" s="21">
        <v>2473</v>
      </c>
      <c r="F42" s="11">
        <f t="shared" si="1"/>
        <v>3.6756017627431023E-3</v>
      </c>
      <c r="G42" s="21">
        <v>233</v>
      </c>
      <c r="H42" s="11">
        <f t="shared" si="2"/>
        <v>3.4630619115209985E-4</v>
      </c>
    </row>
    <row r="43" spans="1:8" x14ac:dyDescent="0.45">
      <c r="A43" s="12" t="s">
        <v>45</v>
      </c>
      <c r="B43" s="20">
        <v>1893791</v>
      </c>
      <c r="C43" s="21">
        <v>1157216</v>
      </c>
      <c r="D43" s="11">
        <f t="shared" si="0"/>
        <v>0.61105792561058747</v>
      </c>
      <c r="E43" s="21">
        <v>5549</v>
      </c>
      <c r="F43" s="11">
        <f t="shared" si="1"/>
        <v>2.9301015793189427E-3</v>
      </c>
      <c r="G43" s="21">
        <v>764</v>
      </c>
      <c r="H43" s="11">
        <f t="shared" si="2"/>
        <v>4.0342360904661601E-4</v>
      </c>
    </row>
    <row r="44" spans="1:8" x14ac:dyDescent="0.45">
      <c r="A44" s="12" t="s">
        <v>46</v>
      </c>
      <c r="B44" s="20">
        <v>2812432.9999999995</v>
      </c>
      <c r="C44" s="21">
        <v>1687644</v>
      </c>
      <c r="D44" s="11">
        <f t="shared" si="0"/>
        <v>0.60006549489356731</v>
      </c>
      <c r="E44" s="21">
        <v>6512</v>
      </c>
      <c r="F44" s="11">
        <f t="shared" si="1"/>
        <v>2.3154329365357332E-3</v>
      </c>
      <c r="G44" s="21">
        <v>591</v>
      </c>
      <c r="H44" s="11">
        <f t="shared" si="2"/>
        <v>2.1013833929554949E-4</v>
      </c>
    </row>
    <row r="45" spans="1:8" x14ac:dyDescent="0.45">
      <c r="A45" s="12" t="s">
        <v>47</v>
      </c>
      <c r="B45" s="20">
        <v>1356110</v>
      </c>
      <c r="C45" s="21">
        <v>889288</v>
      </c>
      <c r="D45" s="11">
        <f t="shared" si="0"/>
        <v>0.6557639129569135</v>
      </c>
      <c r="E45" s="21">
        <v>3591</v>
      </c>
      <c r="F45" s="11">
        <f t="shared" si="1"/>
        <v>2.6480152789965417E-3</v>
      </c>
      <c r="G45" s="21">
        <v>286</v>
      </c>
      <c r="H45" s="11">
        <f t="shared" si="2"/>
        <v>2.1089734608549453E-4</v>
      </c>
    </row>
    <row r="46" spans="1:8" x14ac:dyDescent="0.45">
      <c r="A46" s="12" t="s">
        <v>48</v>
      </c>
      <c r="B46" s="20">
        <v>734949</v>
      </c>
      <c r="C46" s="21">
        <v>472135</v>
      </c>
      <c r="D46" s="11">
        <f t="shared" si="0"/>
        <v>0.64240511926677901</v>
      </c>
      <c r="E46" s="21">
        <v>1443</v>
      </c>
      <c r="F46" s="11">
        <f t="shared" si="1"/>
        <v>1.9634015421478223E-3</v>
      </c>
      <c r="G46" s="21">
        <v>103</v>
      </c>
      <c r="H46" s="11">
        <f t="shared" si="2"/>
        <v>1.4014577882274826E-4</v>
      </c>
    </row>
    <row r="47" spans="1:8" x14ac:dyDescent="0.45">
      <c r="A47" s="12" t="s">
        <v>49</v>
      </c>
      <c r="B47" s="20">
        <v>973896</v>
      </c>
      <c r="C47" s="21">
        <v>602280</v>
      </c>
      <c r="D47" s="11">
        <f t="shared" si="0"/>
        <v>0.61842332240814213</v>
      </c>
      <c r="E47" s="21">
        <v>2037</v>
      </c>
      <c r="F47" s="11">
        <f t="shared" si="1"/>
        <v>2.0915991029843021E-3</v>
      </c>
      <c r="G47" s="21">
        <v>116</v>
      </c>
      <c r="H47" s="11">
        <f t="shared" si="2"/>
        <v>1.1910922726862006E-4</v>
      </c>
    </row>
    <row r="48" spans="1:8" x14ac:dyDescent="0.45">
      <c r="A48" s="12" t="s">
        <v>50</v>
      </c>
      <c r="B48" s="20">
        <v>1356219</v>
      </c>
      <c r="C48" s="21">
        <v>870960</v>
      </c>
      <c r="D48" s="11">
        <f t="shared" si="0"/>
        <v>0.64219716727165743</v>
      </c>
      <c r="E48" s="21">
        <v>3209</v>
      </c>
      <c r="F48" s="11">
        <f t="shared" si="1"/>
        <v>2.3661370324409257E-3</v>
      </c>
      <c r="G48" s="21">
        <v>203</v>
      </c>
      <c r="H48" s="11">
        <f t="shared" si="2"/>
        <v>1.4968084063119599E-4</v>
      </c>
    </row>
    <row r="49" spans="1:8" x14ac:dyDescent="0.45">
      <c r="A49" s="12" t="s">
        <v>51</v>
      </c>
      <c r="B49" s="20">
        <v>701167</v>
      </c>
      <c r="C49" s="21">
        <v>435240</v>
      </c>
      <c r="D49" s="11">
        <f t="shared" si="0"/>
        <v>0.62073657202920274</v>
      </c>
      <c r="E49" s="21">
        <v>1115</v>
      </c>
      <c r="F49" s="11">
        <f t="shared" si="1"/>
        <v>1.5902060422124829E-3</v>
      </c>
      <c r="G49" s="21">
        <v>198</v>
      </c>
      <c r="H49" s="11">
        <f t="shared" si="2"/>
        <v>2.8238636444670098E-4</v>
      </c>
    </row>
    <row r="50" spans="1:8" x14ac:dyDescent="0.45">
      <c r="A50" s="12" t="s">
        <v>52</v>
      </c>
      <c r="B50" s="20">
        <v>5124170</v>
      </c>
      <c r="C50" s="21">
        <v>3018681</v>
      </c>
      <c r="D50" s="11">
        <f t="shared" si="0"/>
        <v>0.58910633331837159</v>
      </c>
      <c r="E50" s="21">
        <v>13734</v>
      </c>
      <c r="F50" s="11">
        <f t="shared" si="1"/>
        <v>2.6802389460146717E-3</v>
      </c>
      <c r="G50" s="21">
        <v>1455</v>
      </c>
      <c r="H50" s="11">
        <f t="shared" si="2"/>
        <v>2.8394842481806811E-4</v>
      </c>
    </row>
    <row r="51" spans="1:8" x14ac:dyDescent="0.45">
      <c r="A51" s="12" t="s">
        <v>53</v>
      </c>
      <c r="B51" s="20">
        <v>818222</v>
      </c>
      <c r="C51" s="21">
        <v>492569</v>
      </c>
      <c r="D51" s="11">
        <f t="shared" si="0"/>
        <v>0.60199921292754288</v>
      </c>
      <c r="E51" s="21">
        <v>2302</v>
      </c>
      <c r="F51" s="11">
        <f t="shared" si="1"/>
        <v>2.8134173855017342E-3</v>
      </c>
      <c r="G51" s="21">
        <v>189</v>
      </c>
      <c r="H51" s="11">
        <f t="shared" si="2"/>
        <v>2.3098865589045515E-4</v>
      </c>
    </row>
    <row r="52" spans="1:8" x14ac:dyDescent="0.45">
      <c r="A52" s="12" t="s">
        <v>54</v>
      </c>
      <c r="B52" s="20">
        <v>1335937.9999999998</v>
      </c>
      <c r="C52" s="21">
        <v>875947</v>
      </c>
      <c r="D52" s="11">
        <f t="shared" si="0"/>
        <v>0.65567938033052442</v>
      </c>
      <c r="E52" s="21">
        <v>3513</v>
      </c>
      <c r="F52" s="11">
        <f t="shared" si="1"/>
        <v>2.6296130509050573E-3</v>
      </c>
      <c r="G52" s="21">
        <v>677</v>
      </c>
      <c r="H52" s="11">
        <f t="shared" si="2"/>
        <v>5.0676004425355078E-4</v>
      </c>
    </row>
    <row r="53" spans="1:8" x14ac:dyDescent="0.45">
      <c r="A53" s="12" t="s">
        <v>55</v>
      </c>
      <c r="B53" s="20">
        <v>1758645</v>
      </c>
      <c r="C53" s="21">
        <v>1142601</v>
      </c>
      <c r="D53" s="11">
        <f t="shared" si="0"/>
        <v>0.64970531289714528</v>
      </c>
      <c r="E53" s="21">
        <v>3735</v>
      </c>
      <c r="F53" s="11">
        <f t="shared" si="1"/>
        <v>2.1237941710805764E-3</v>
      </c>
      <c r="G53" s="21">
        <v>259</v>
      </c>
      <c r="H53" s="11">
        <f t="shared" si="2"/>
        <v>1.47272473978546E-4</v>
      </c>
    </row>
    <row r="54" spans="1:8" x14ac:dyDescent="0.45">
      <c r="A54" s="12" t="s">
        <v>56</v>
      </c>
      <c r="B54" s="20">
        <v>1141741</v>
      </c>
      <c r="C54" s="21">
        <v>716711</v>
      </c>
      <c r="D54" s="11">
        <f t="shared" si="0"/>
        <v>0.62773518687688368</v>
      </c>
      <c r="E54" s="21">
        <v>4096</v>
      </c>
      <c r="F54" s="11">
        <f t="shared" si="1"/>
        <v>3.5875036457480285E-3</v>
      </c>
      <c r="G54" s="21">
        <v>526</v>
      </c>
      <c r="H54" s="11">
        <f t="shared" si="2"/>
        <v>4.6069993107018142E-4</v>
      </c>
    </row>
    <row r="55" spans="1:8" x14ac:dyDescent="0.45">
      <c r="A55" s="12" t="s">
        <v>57</v>
      </c>
      <c r="B55" s="20">
        <v>1087241</v>
      </c>
      <c r="C55" s="21">
        <v>667854</v>
      </c>
      <c r="D55" s="11">
        <f t="shared" si="0"/>
        <v>0.61426491458655441</v>
      </c>
      <c r="E55" s="21">
        <v>3216</v>
      </c>
      <c r="F55" s="11">
        <f t="shared" si="1"/>
        <v>2.9579458464130768E-3</v>
      </c>
      <c r="G55" s="21">
        <v>590</v>
      </c>
      <c r="H55" s="11">
        <f t="shared" si="2"/>
        <v>5.4265797555463782E-4</v>
      </c>
    </row>
    <row r="56" spans="1:8" x14ac:dyDescent="0.45">
      <c r="A56" s="12" t="s">
        <v>58</v>
      </c>
      <c r="B56" s="20">
        <v>1617517</v>
      </c>
      <c r="C56" s="21">
        <v>1027396</v>
      </c>
      <c r="D56" s="11">
        <f t="shared" si="0"/>
        <v>0.63516859482775145</v>
      </c>
      <c r="E56" s="21">
        <v>4932</v>
      </c>
      <c r="F56" s="11">
        <f t="shared" si="1"/>
        <v>3.0491178763499857E-3</v>
      </c>
      <c r="G56" s="21">
        <v>813</v>
      </c>
      <c r="H56" s="11">
        <f t="shared" si="2"/>
        <v>5.0262222900903048E-4</v>
      </c>
    </row>
    <row r="57" spans="1:8" x14ac:dyDescent="0.45">
      <c r="A57" s="12" t="s">
        <v>59</v>
      </c>
      <c r="B57" s="20">
        <v>1485118</v>
      </c>
      <c r="C57" s="21">
        <v>684948</v>
      </c>
      <c r="D57" s="11">
        <f t="shared" si="0"/>
        <v>0.4612077962828543</v>
      </c>
      <c r="E57" s="21">
        <v>3425</v>
      </c>
      <c r="F57" s="11">
        <f t="shared" si="1"/>
        <v>2.3062140516780486E-3</v>
      </c>
      <c r="G57" s="21">
        <v>335</v>
      </c>
      <c r="H57" s="11">
        <f t="shared" si="2"/>
        <v>2.2557130140500619E-4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44757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44756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16302554</v>
      </c>
      <c r="D10" s="11">
        <f>C10/$B10</f>
        <v>0.59176503914910705</v>
      </c>
      <c r="E10" s="21">
        <f>SUM(E11:E30)</f>
        <v>97143</v>
      </c>
      <c r="F10" s="11">
        <f>E10/$B10</f>
        <v>3.5261856024560142E-3</v>
      </c>
      <c r="G10" s="21">
        <f>SUM(G11:G30)</f>
        <v>12170</v>
      </c>
      <c r="H10" s="11">
        <f>G10/$B10</f>
        <v>4.4175780840502861E-4</v>
      </c>
    </row>
    <row r="11" spans="1:8" x14ac:dyDescent="0.45">
      <c r="A11" s="12" t="s">
        <v>69</v>
      </c>
      <c r="B11" s="20">
        <v>1961575</v>
      </c>
      <c r="C11" s="21">
        <v>1178581</v>
      </c>
      <c r="D11" s="11">
        <f t="shared" ref="D11:D30" si="0">C11/$B11</f>
        <v>0.60083402367995109</v>
      </c>
      <c r="E11" s="21">
        <v>7105</v>
      </c>
      <c r="F11" s="11">
        <f t="shared" ref="F11:F30" si="1">E11/$B11</f>
        <v>3.6220893924524935E-3</v>
      </c>
      <c r="G11" s="21">
        <v>949</v>
      </c>
      <c r="H11" s="11">
        <f t="shared" ref="H11:H30" si="2">G11/$B11</f>
        <v>4.8379490970266238E-4</v>
      </c>
    </row>
    <row r="12" spans="1:8" x14ac:dyDescent="0.45">
      <c r="A12" s="12" t="s">
        <v>70</v>
      </c>
      <c r="B12" s="20">
        <v>1065932</v>
      </c>
      <c r="C12" s="21">
        <v>654639</v>
      </c>
      <c r="D12" s="11">
        <f t="shared" si="0"/>
        <v>0.61414705628501631</v>
      </c>
      <c r="E12" s="21">
        <v>4226</v>
      </c>
      <c r="F12" s="11">
        <f t="shared" si="1"/>
        <v>3.9646056221222369E-3</v>
      </c>
      <c r="G12" s="21">
        <v>1252</v>
      </c>
      <c r="H12" s="11">
        <f t="shared" si="2"/>
        <v>1.1745589774957502E-3</v>
      </c>
    </row>
    <row r="13" spans="1:8" x14ac:dyDescent="0.45">
      <c r="A13" s="12" t="s">
        <v>71</v>
      </c>
      <c r="B13" s="20">
        <v>1324589</v>
      </c>
      <c r="C13" s="21">
        <v>812620</v>
      </c>
      <c r="D13" s="11">
        <f t="shared" si="0"/>
        <v>0.61348841036729129</v>
      </c>
      <c r="E13" s="21">
        <v>5303</v>
      </c>
      <c r="F13" s="11">
        <f t="shared" si="1"/>
        <v>4.0035059931797711E-3</v>
      </c>
      <c r="G13" s="21">
        <v>426</v>
      </c>
      <c r="H13" s="11">
        <f t="shared" si="2"/>
        <v>3.2160919349322696E-4</v>
      </c>
    </row>
    <row r="14" spans="1:8" x14ac:dyDescent="0.45">
      <c r="A14" s="12" t="s">
        <v>72</v>
      </c>
      <c r="B14" s="20">
        <v>974726</v>
      </c>
      <c r="C14" s="21">
        <v>617633</v>
      </c>
      <c r="D14" s="11">
        <f t="shared" si="0"/>
        <v>0.63364781487310284</v>
      </c>
      <c r="E14" s="21">
        <v>3999</v>
      </c>
      <c r="F14" s="11">
        <f t="shared" si="1"/>
        <v>4.1026914230255481E-3</v>
      </c>
      <c r="G14" s="21">
        <v>380</v>
      </c>
      <c r="H14" s="11">
        <f t="shared" si="2"/>
        <v>3.8985314847454566E-4</v>
      </c>
    </row>
    <row r="15" spans="1:8" x14ac:dyDescent="0.45">
      <c r="A15" s="12" t="s">
        <v>73</v>
      </c>
      <c r="B15" s="20">
        <v>3759920</v>
      </c>
      <c r="C15" s="21">
        <v>2328913</v>
      </c>
      <c r="D15" s="11">
        <f t="shared" si="0"/>
        <v>0.61940493414753506</v>
      </c>
      <c r="E15" s="21">
        <v>15677</v>
      </c>
      <c r="F15" s="11">
        <f t="shared" si="1"/>
        <v>4.1695036064597121E-3</v>
      </c>
      <c r="G15" s="21">
        <v>1962</v>
      </c>
      <c r="H15" s="11">
        <f t="shared" si="2"/>
        <v>5.2181961318325924E-4</v>
      </c>
    </row>
    <row r="16" spans="1:8" x14ac:dyDescent="0.45">
      <c r="A16" s="12" t="s">
        <v>74</v>
      </c>
      <c r="B16" s="20">
        <v>1521562.0000000002</v>
      </c>
      <c r="C16" s="21">
        <v>898978</v>
      </c>
      <c r="D16" s="11">
        <f t="shared" si="0"/>
        <v>0.59082574354511996</v>
      </c>
      <c r="E16" s="21">
        <v>5916</v>
      </c>
      <c r="F16" s="11">
        <f t="shared" si="1"/>
        <v>3.8881097188284137E-3</v>
      </c>
      <c r="G16" s="21">
        <v>729</v>
      </c>
      <c r="H16" s="11">
        <f t="shared" si="2"/>
        <v>4.7911291160005306E-4</v>
      </c>
    </row>
    <row r="17" spans="1:8" x14ac:dyDescent="0.45">
      <c r="A17" s="12" t="s">
        <v>75</v>
      </c>
      <c r="B17" s="20">
        <v>718601</v>
      </c>
      <c r="C17" s="21">
        <v>450334</v>
      </c>
      <c r="D17" s="11">
        <f t="shared" si="0"/>
        <v>0.62668156598724467</v>
      </c>
      <c r="E17" s="21">
        <v>3307</v>
      </c>
      <c r="F17" s="11">
        <f t="shared" si="1"/>
        <v>4.6019974923497183E-3</v>
      </c>
      <c r="G17" s="21">
        <v>275</v>
      </c>
      <c r="H17" s="11">
        <f t="shared" si="2"/>
        <v>3.8268802854435216E-4</v>
      </c>
    </row>
    <row r="18" spans="1:8" x14ac:dyDescent="0.45">
      <c r="A18" s="12" t="s">
        <v>76</v>
      </c>
      <c r="B18" s="20">
        <v>784774</v>
      </c>
      <c r="C18" s="21">
        <v>526289</v>
      </c>
      <c r="D18" s="11">
        <f t="shared" si="0"/>
        <v>0.67062491876642194</v>
      </c>
      <c r="E18" s="21">
        <v>1792</v>
      </c>
      <c r="F18" s="11">
        <f t="shared" si="1"/>
        <v>2.2834599515274461E-3</v>
      </c>
      <c r="G18" s="21">
        <v>210</v>
      </c>
      <c r="H18" s="11">
        <f t="shared" si="2"/>
        <v>2.6759296306962257E-4</v>
      </c>
    </row>
    <row r="19" spans="1:8" x14ac:dyDescent="0.45">
      <c r="A19" s="12" t="s">
        <v>77</v>
      </c>
      <c r="B19" s="20">
        <v>694295.99999999988</v>
      </c>
      <c r="C19" s="21">
        <v>444189</v>
      </c>
      <c r="D19" s="11">
        <f t="shared" si="0"/>
        <v>0.63976891700369887</v>
      </c>
      <c r="E19" s="21">
        <v>2083</v>
      </c>
      <c r="F19" s="11">
        <f t="shared" si="1"/>
        <v>3.0001613144825844E-3</v>
      </c>
      <c r="G19" s="21">
        <v>158</v>
      </c>
      <c r="H19" s="11">
        <f t="shared" si="2"/>
        <v>2.2756864507357096E-4</v>
      </c>
    </row>
    <row r="20" spans="1:8" x14ac:dyDescent="0.45">
      <c r="A20" s="12" t="s">
        <v>78</v>
      </c>
      <c r="B20" s="20">
        <v>799966</v>
      </c>
      <c r="C20" s="21">
        <v>504009</v>
      </c>
      <c r="D20" s="11">
        <f t="shared" si="0"/>
        <v>0.63003802661613117</v>
      </c>
      <c r="E20" s="21">
        <v>1953</v>
      </c>
      <c r="F20" s="11">
        <f t="shared" si="1"/>
        <v>2.4413537575346954E-3</v>
      </c>
      <c r="G20" s="21">
        <v>130</v>
      </c>
      <c r="H20" s="11">
        <f t="shared" si="2"/>
        <v>1.625069065435281E-4</v>
      </c>
    </row>
    <row r="21" spans="1:8" x14ac:dyDescent="0.45">
      <c r="A21" s="12" t="s">
        <v>79</v>
      </c>
      <c r="B21" s="20">
        <v>2300944</v>
      </c>
      <c r="C21" s="21">
        <v>1321910</v>
      </c>
      <c r="D21" s="11">
        <f t="shared" si="0"/>
        <v>0.57450768032598798</v>
      </c>
      <c r="E21" s="21">
        <v>8218</v>
      </c>
      <c r="F21" s="11">
        <f t="shared" si="1"/>
        <v>3.5715775785938294E-3</v>
      </c>
      <c r="G21" s="21">
        <v>1442</v>
      </c>
      <c r="H21" s="11">
        <f t="shared" si="2"/>
        <v>6.266993025471285E-4</v>
      </c>
    </row>
    <row r="22" spans="1:8" x14ac:dyDescent="0.45">
      <c r="A22" s="12" t="s">
        <v>80</v>
      </c>
      <c r="B22" s="20">
        <v>1400720</v>
      </c>
      <c r="C22" s="21">
        <v>795742</v>
      </c>
      <c r="D22" s="11">
        <f t="shared" si="0"/>
        <v>0.56809497972471301</v>
      </c>
      <c r="E22" s="21">
        <v>3226</v>
      </c>
      <c r="F22" s="11">
        <f t="shared" si="1"/>
        <v>2.3031012622080071E-3</v>
      </c>
      <c r="G22" s="21">
        <v>414</v>
      </c>
      <c r="H22" s="11">
        <f t="shared" si="2"/>
        <v>2.9556228225484035E-4</v>
      </c>
    </row>
    <row r="23" spans="1:8" x14ac:dyDescent="0.45">
      <c r="A23" s="12" t="s">
        <v>81</v>
      </c>
      <c r="B23" s="20">
        <v>2739963</v>
      </c>
      <c r="C23" s="21">
        <v>1426939</v>
      </c>
      <c r="D23" s="11">
        <f t="shared" si="0"/>
        <v>0.52078768946879939</v>
      </c>
      <c r="E23" s="21">
        <v>11132</v>
      </c>
      <c r="F23" s="11">
        <f t="shared" si="1"/>
        <v>4.0628285856414851E-3</v>
      </c>
      <c r="G23" s="21">
        <v>1738</v>
      </c>
      <c r="H23" s="11">
        <f t="shared" si="2"/>
        <v>6.3431513491240578E-4</v>
      </c>
    </row>
    <row r="24" spans="1:8" x14ac:dyDescent="0.45">
      <c r="A24" s="12" t="s">
        <v>82</v>
      </c>
      <c r="B24" s="20">
        <v>831479.00000000012</v>
      </c>
      <c r="C24" s="21">
        <v>472722</v>
      </c>
      <c r="D24" s="11">
        <f t="shared" si="0"/>
        <v>0.56853149628553445</v>
      </c>
      <c r="E24" s="21">
        <v>3255</v>
      </c>
      <c r="F24" s="11">
        <f t="shared" si="1"/>
        <v>3.9147110149504675E-3</v>
      </c>
      <c r="G24" s="21">
        <v>391</v>
      </c>
      <c r="H24" s="11">
        <f t="shared" si="2"/>
        <v>4.7024639227208375E-4</v>
      </c>
    </row>
    <row r="25" spans="1:8" x14ac:dyDescent="0.45">
      <c r="A25" s="12" t="s">
        <v>83</v>
      </c>
      <c r="B25" s="20">
        <v>1526835</v>
      </c>
      <c r="C25" s="21">
        <v>866464</v>
      </c>
      <c r="D25" s="11">
        <f t="shared" si="0"/>
        <v>0.56749026581130246</v>
      </c>
      <c r="E25" s="21">
        <v>5618</v>
      </c>
      <c r="F25" s="11">
        <f t="shared" si="1"/>
        <v>3.6795069539275692E-3</v>
      </c>
      <c r="G25" s="21">
        <v>434</v>
      </c>
      <c r="H25" s="11">
        <f t="shared" si="2"/>
        <v>2.842481342122757E-4</v>
      </c>
    </row>
    <row r="26" spans="1:8" x14ac:dyDescent="0.45">
      <c r="A26" s="12" t="s">
        <v>84</v>
      </c>
      <c r="B26" s="20">
        <v>708155</v>
      </c>
      <c r="C26" s="21">
        <v>410468</v>
      </c>
      <c r="D26" s="11">
        <f t="shared" si="0"/>
        <v>0.57963016571230874</v>
      </c>
      <c r="E26" s="21">
        <v>2800</v>
      </c>
      <c r="F26" s="11">
        <f t="shared" si="1"/>
        <v>3.9539366381653738E-3</v>
      </c>
      <c r="G26" s="21">
        <v>151</v>
      </c>
      <c r="H26" s="11">
        <f t="shared" si="2"/>
        <v>2.1323015441534693E-4</v>
      </c>
    </row>
    <row r="27" spans="1:8" x14ac:dyDescent="0.45">
      <c r="A27" s="12" t="s">
        <v>85</v>
      </c>
      <c r="B27" s="20">
        <v>1194817</v>
      </c>
      <c r="C27" s="21">
        <v>683919</v>
      </c>
      <c r="D27" s="11">
        <f t="shared" si="0"/>
        <v>0.57240481178289226</v>
      </c>
      <c r="E27" s="21">
        <v>3233</v>
      </c>
      <c r="F27" s="11">
        <f t="shared" si="1"/>
        <v>2.7058536997715968E-3</v>
      </c>
      <c r="G27" s="21">
        <v>317</v>
      </c>
      <c r="H27" s="11">
        <f t="shared" si="2"/>
        <v>2.653125959875027E-4</v>
      </c>
    </row>
    <row r="28" spans="1:8" x14ac:dyDescent="0.45">
      <c r="A28" s="12" t="s">
        <v>86</v>
      </c>
      <c r="B28" s="20">
        <v>944709</v>
      </c>
      <c r="C28" s="21">
        <v>576932</v>
      </c>
      <c r="D28" s="11">
        <f t="shared" si="0"/>
        <v>0.61069810915318901</v>
      </c>
      <c r="E28" s="21">
        <v>2827</v>
      </c>
      <c r="F28" s="11">
        <f t="shared" si="1"/>
        <v>2.9924558779476007E-3</v>
      </c>
      <c r="G28" s="21">
        <v>225</v>
      </c>
      <c r="H28" s="11">
        <f t="shared" si="2"/>
        <v>2.3816857889572343E-4</v>
      </c>
    </row>
    <row r="29" spans="1:8" x14ac:dyDescent="0.45">
      <c r="A29" s="12" t="s">
        <v>87</v>
      </c>
      <c r="B29" s="20">
        <v>1562767</v>
      </c>
      <c r="C29" s="21">
        <v>878595</v>
      </c>
      <c r="D29" s="11">
        <f t="shared" si="0"/>
        <v>0.56220473045565977</v>
      </c>
      <c r="E29" s="21">
        <v>3954</v>
      </c>
      <c r="F29" s="11">
        <f t="shared" si="1"/>
        <v>2.5301276517868628E-3</v>
      </c>
      <c r="G29" s="21">
        <v>517</v>
      </c>
      <c r="H29" s="11">
        <f t="shared" si="2"/>
        <v>3.3082346888563681E-4</v>
      </c>
    </row>
    <row r="30" spans="1:8" x14ac:dyDescent="0.45">
      <c r="A30" s="12" t="s">
        <v>88</v>
      </c>
      <c r="B30" s="20">
        <v>732702</v>
      </c>
      <c r="C30" s="21">
        <v>452678</v>
      </c>
      <c r="D30" s="11">
        <f t="shared" si="0"/>
        <v>0.61782006873189921</v>
      </c>
      <c r="E30" s="21">
        <v>1519</v>
      </c>
      <c r="F30" s="11">
        <f t="shared" si="1"/>
        <v>2.0731484286927019E-3</v>
      </c>
      <c r="G30" s="21">
        <v>70</v>
      </c>
      <c r="H30" s="11">
        <f t="shared" si="2"/>
        <v>9.5536793948972431E-5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44756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5708223</v>
      </c>
      <c r="D39" s="11">
        <f>C39/$B39</f>
        <v>0.59629837278954889</v>
      </c>
      <c r="E39" s="21">
        <v>33147</v>
      </c>
      <c r="F39" s="11">
        <f>E39/$B39</f>
        <v>3.4626366494187729E-3</v>
      </c>
      <c r="G39" s="21">
        <v>4372</v>
      </c>
      <c r="H39" s="11">
        <f>G39/$B39</f>
        <v>4.5671244550815686E-4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Normal="100" zoomScaleSheetLayoutView="100" workbookViewId="0">
      <selection activeCell="S8" sqref="S8:U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44757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接種回数（7月14日まで）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288618875</v>
      </c>
      <c r="C7" s="32">
        <f>SUM(C8:C54)</f>
        <v>103795726</v>
      </c>
      <c r="D7" s="31">
        <f t="shared" ref="D7:D54" si="0">C7/W7</f>
        <v>0.81957997165699958</v>
      </c>
      <c r="E7" s="32">
        <f>SUM(E8:E54)</f>
        <v>102393852</v>
      </c>
      <c r="F7" s="31">
        <f t="shared" ref="F7:F54" si="1">E7/W7</f>
        <v>0.80851065409004419</v>
      </c>
      <c r="G7" s="32">
        <f>SUM(G8:G54)</f>
        <v>78652199</v>
      </c>
      <c r="H7" s="31">
        <f>G7/W7</f>
        <v>0.62104452188311388</v>
      </c>
      <c r="I7" s="32">
        <f>SUM(I8:I54)</f>
        <v>1033076</v>
      </c>
      <c r="J7" s="32">
        <f t="shared" ref="J7" si="2">SUM(J8:J54)</f>
        <v>5282807</v>
      </c>
      <c r="K7" s="32">
        <f t="shared" ref="K7:Q7" si="3">SUM(K8:K54)</f>
        <v>23263465</v>
      </c>
      <c r="L7" s="32">
        <f t="shared" si="3"/>
        <v>25466069</v>
      </c>
      <c r="M7" s="32">
        <f t="shared" si="3"/>
        <v>13730183</v>
      </c>
      <c r="N7" s="32">
        <f t="shared" si="3"/>
        <v>6541212</v>
      </c>
      <c r="O7" s="32">
        <f t="shared" si="3"/>
        <v>2713673</v>
      </c>
      <c r="P7" s="32">
        <f t="shared" si="3"/>
        <v>621714</v>
      </c>
      <c r="Q7" s="61">
        <f t="shared" si="3"/>
        <v>3777098</v>
      </c>
      <c r="R7" s="62">
        <f>Q7/W7</f>
        <v>2.9824290373822421E-2</v>
      </c>
      <c r="S7" s="61">
        <f t="shared" ref="S7:U7" si="4">SUM(S8:S54)</f>
        <v>6473</v>
      </c>
      <c r="T7" s="61">
        <f t="shared" ref="T7" si="5">SUM(T8:T54)</f>
        <v>732407</v>
      </c>
      <c r="U7" s="61">
        <f t="shared" si="4"/>
        <v>3038218</v>
      </c>
      <c r="W7" s="1">
        <v>126645025</v>
      </c>
    </row>
    <row r="8" spans="1:23" x14ac:dyDescent="0.45">
      <c r="A8" s="33" t="s">
        <v>13</v>
      </c>
      <c r="B8" s="32">
        <f>C8+E8+G8+Q8</f>
        <v>12092469</v>
      </c>
      <c r="C8" s="34">
        <f>SUM(一般接種!D7+一般接種!G7+一般接種!J7+一般接種!M7+医療従事者等!C5)</f>
        <v>4322499</v>
      </c>
      <c r="D8" s="30">
        <f t="shared" si="0"/>
        <v>0.82701881126230559</v>
      </c>
      <c r="E8" s="34">
        <f>SUM(一般接種!E7+一般接種!H7+一般接種!K7+一般接種!N7+医療従事者等!D5)</f>
        <v>4259002</v>
      </c>
      <c r="F8" s="31">
        <f t="shared" si="1"/>
        <v>0.81487000256189346</v>
      </c>
      <c r="G8" s="29">
        <f>SUM(I8:P8)</f>
        <v>3373824</v>
      </c>
      <c r="H8" s="31">
        <f t="shared" ref="H8:H54" si="6">G8/W8</f>
        <v>0.64550990385150742</v>
      </c>
      <c r="I8" s="35">
        <v>42033</v>
      </c>
      <c r="J8" s="35">
        <v>231072</v>
      </c>
      <c r="K8" s="35">
        <v>923033</v>
      </c>
      <c r="L8" s="35">
        <v>1074923</v>
      </c>
      <c r="M8" s="35">
        <v>655381</v>
      </c>
      <c r="N8" s="35">
        <v>304903</v>
      </c>
      <c r="O8" s="35">
        <v>119969</v>
      </c>
      <c r="P8" s="35">
        <v>22510</v>
      </c>
      <c r="Q8" s="35">
        <f>SUM(S8:U8)</f>
        <v>137144</v>
      </c>
      <c r="R8" s="63">
        <f t="shared" ref="R8:R54" si="7">Q8/W8</f>
        <v>2.6239605342131399E-2</v>
      </c>
      <c r="S8" s="35">
        <v>130</v>
      </c>
      <c r="T8" s="35">
        <v>25143</v>
      </c>
      <c r="U8" s="35">
        <v>111871</v>
      </c>
      <c r="W8" s="1">
        <v>5226603</v>
      </c>
    </row>
    <row r="9" spans="1:23" x14ac:dyDescent="0.45">
      <c r="A9" s="33" t="s">
        <v>14</v>
      </c>
      <c r="B9" s="32">
        <f>C9+E9+G9+Q9</f>
        <v>3072685</v>
      </c>
      <c r="C9" s="34">
        <f>SUM(一般接種!D8+一般接種!G8+一般接種!J8+一般接種!M8+医療従事者等!C6)</f>
        <v>1095074</v>
      </c>
      <c r="D9" s="30">
        <f t="shared" si="0"/>
        <v>0.86937199064793602</v>
      </c>
      <c r="E9" s="34">
        <f>SUM(一般接種!E8+一般接種!H8+一般接種!K8+一般接種!N8+医療従事者等!D6)</f>
        <v>1080521</v>
      </c>
      <c r="F9" s="31">
        <f t="shared" si="1"/>
        <v>0.85781846040258336</v>
      </c>
      <c r="G9" s="29">
        <f t="shared" ref="G9:G54" si="8">SUM(I9:P9)</f>
        <v>868251</v>
      </c>
      <c r="H9" s="31">
        <f t="shared" si="6"/>
        <v>0.6892987142896837</v>
      </c>
      <c r="I9" s="35">
        <v>10705</v>
      </c>
      <c r="J9" s="35">
        <v>43904</v>
      </c>
      <c r="K9" s="35">
        <v>228185</v>
      </c>
      <c r="L9" s="35">
        <v>263718</v>
      </c>
      <c r="M9" s="35">
        <v>181511</v>
      </c>
      <c r="N9" s="35">
        <v>92058</v>
      </c>
      <c r="O9" s="35">
        <v>41174</v>
      </c>
      <c r="P9" s="35">
        <v>6996</v>
      </c>
      <c r="Q9" s="35">
        <f t="shared" ref="Q9:Q54" si="9">SUM(S9:U9)</f>
        <v>28839</v>
      </c>
      <c r="R9" s="63">
        <f t="shared" si="7"/>
        <v>2.2895090960333118E-2</v>
      </c>
      <c r="S9" s="35">
        <v>68</v>
      </c>
      <c r="T9" s="35">
        <v>5549</v>
      </c>
      <c r="U9" s="35">
        <v>23222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2995761</v>
      </c>
      <c r="C10" s="34">
        <f>SUM(一般接種!D9+一般接種!G9+一般接種!J9+一般接種!M9+医療従事者等!C7)</f>
        <v>1060366</v>
      </c>
      <c r="D10" s="30">
        <f t="shared" si="0"/>
        <v>0.8685665325767945</v>
      </c>
      <c r="E10" s="34">
        <f>SUM(一般接種!E9+一般接種!H9+一般接種!K9+一般接種!N9+医療従事者等!D7)</f>
        <v>1044916</v>
      </c>
      <c r="F10" s="31">
        <f t="shared" si="1"/>
        <v>0.8559111353570501</v>
      </c>
      <c r="G10" s="29">
        <f t="shared" si="8"/>
        <v>856032</v>
      </c>
      <c r="H10" s="31">
        <f t="shared" si="6"/>
        <v>0.70119255616907605</v>
      </c>
      <c r="I10" s="35">
        <v>10377</v>
      </c>
      <c r="J10" s="35">
        <v>47647</v>
      </c>
      <c r="K10" s="35">
        <v>221396</v>
      </c>
      <c r="L10" s="35">
        <v>256541</v>
      </c>
      <c r="M10" s="35">
        <v>168503</v>
      </c>
      <c r="N10" s="35">
        <v>106695</v>
      </c>
      <c r="O10" s="35">
        <v>40064</v>
      </c>
      <c r="P10" s="35">
        <v>4809</v>
      </c>
      <c r="Q10" s="35">
        <f t="shared" si="9"/>
        <v>34447</v>
      </c>
      <c r="R10" s="63">
        <f t="shared" si="7"/>
        <v>2.8216211522882513E-2</v>
      </c>
      <c r="S10" s="35">
        <v>6</v>
      </c>
      <c r="T10" s="35">
        <v>5119</v>
      </c>
      <c r="U10" s="35">
        <v>29322</v>
      </c>
      <c r="W10" s="1">
        <v>1220823</v>
      </c>
    </row>
    <row r="11" spans="1:23" x14ac:dyDescent="0.45">
      <c r="A11" s="33" t="s">
        <v>16</v>
      </c>
      <c r="B11" s="32">
        <f t="shared" si="10"/>
        <v>5413771</v>
      </c>
      <c r="C11" s="34">
        <f>SUM(一般接種!D10+一般接種!G10+一般接種!J10+一般接種!M10+医療従事者等!C8)</f>
        <v>1936163</v>
      </c>
      <c r="D11" s="30">
        <f t="shared" si="0"/>
        <v>0.84845413365270383</v>
      </c>
      <c r="E11" s="34">
        <f>SUM(一般接種!E10+一般接種!H10+一般接種!K10+一般接種!N10+医療従事者等!D8)</f>
        <v>1902252</v>
      </c>
      <c r="F11" s="31">
        <f t="shared" si="1"/>
        <v>0.83359385167939026</v>
      </c>
      <c r="G11" s="29">
        <f t="shared" si="8"/>
        <v>1489863</v>
      </c>
      <c r="H11" s="31">
        <f t="shared" si="6"/>
        <v>0.65287913307207002</v>
      </c>
      <c r="I11" s="35">
        <v>18841</v>
      </c>
      <c r="J11" s="35">
        <v>125068</v>
      </c>
      <c r="K11" s="35">
        <v>459929</v>
      </c>
      <c r="L11" s="35">
        <v>393809</v>
      </c>
      <c r="M11" s="35">
        <v>269601</v>
      </c>
      <c r="N11" s="35">
        <v>150935</v>
      </c>
      <c r="O11" s="35">
        <v>59903</v>
      </c>
      <c r="P11" s="35">
        <v>11777</v>
      </c>
      <c r="Q11" s="35">
        <f t="shared" si="9"/>
        <v>85493</v>
      </c>
      <c r="R11" s="63">
        <f t="shared" si="7"/>
        <v>3.7464247198387021E-2</v>
      </c>
      <c r="S11" s="35">
        <v>24</v>
      </c>
      <c r="T11" s="35">
        <v>24091</v>
      </c>
      <c r="U11" s="35">
        <v>61378</v>
      </c>
      <c r="W11" s="1">
        <v>2281989</v>
      </c>
    </row>
    <row r="12" spans="1:23" x14ac:dyDescent="0.45">
      <c r="A12" s="33" t="s">
        <v>17</v>
      </c>
      <c r="B12" s="32">
        <f t="shared" si="10"/>
        <v>2418075</v>
      </c>
      <c r="C12" s="34">
        <f>SUM(一般接種!D11+一般接種!G11+一般接種!J11+一般接種!M11+医療従事者等!C9)</f>
        <v>856312</v>
      </c>
      <c r="D12" s="30">
        <f t="shared" si="0"/>
        <v>0.88162522341468241</v>
      </c>
      <c r="E12" s="34">
        <f>SUM(一般接種!E11+一般接種!H11+一般接種!K11+一般接種!N11+医療従事者等!D9)</f>
        <v>845964</v>
      </c>
      <c r="F12" s="31">
        <f t="shared" si="1"/>
        <v>0.87097132879228401</v>
      </c>
      <c r="G12" s="29">
        <f t="shared" si="8"/>
        <v>706436</v>
      </c>
      <c r="H12" s="31">
        <f t="shared" si="6"/>
        <v>0.72731877671710143</v>
      </c>
      <c r="I12" s="35">
        <v>4880</v>
      </c>
      <c r="J12" s="35">
        <v>29753</v>
      </c>
      <c r="K12" s="35">
        <v>127430</v>
      </c>
      <c r="L12" s="35">
        <v>229229</v>
      </c>
      <c r="M12" s="35">
        <v>189222</v>
      </c>
      <c r="N12" s="35">
        <v>89811</v>
      </c>
      <c r="O12" s="35">
        <v>30764</v>
      </c>
      <c r="P12" s="35">
        <v>5347</v>
      </c>
      <c r="Q12" s="35">
        <f t="shared" si="9"/>
        <v>9363</v>
      </c>
      <c r="R12" s="63">
        <f t="shared" si="7"/>
        <v>9.6397772854189493E-3</v>
      </c>
      <c r="S12" s="35">
        <v>3</v>
      </c>
      <c r="T12" s="35">
        <v>1483</v>
      </c>
      <c r="U12" s="35">
        <v>7877</v>
      </c>
      <c r="W12" s="1">
        <v>971288</v>
      </c>
    </row>
    <row r="13" spans="1:23" x14ac:dyDescent="0.45">
      <c r="A13" s="33" t="s">
        <v>18</v>
      </c>
      <c r="B13" s="32">
        <f t="shared" si="10"/>
        <v>2639579</v>
      </c>
      <c r="C13" s="34">
        <f>SUM(一般接種!D12+一般接種!G12+一般接種!J12+一般接種!M12+医療従事者等!C10)</f>
        <v>934206</v>
      </c>
      <c r="D13" s="30">
        <f t="shared" si="0"/>
        <v>0.87344726158932351</v>
      </c>
      <c r="E13" s="34">
        <f>SUM(一般接種!E12+一般接種!H12+一般接種!K12+一般接種!N12+医療従事者等!D10)</f>
        <v>924944</v>
      </c>
      <c r="F13" s="31">
        <f t="shared" si="1"/>
        <v>0.8647876420441265</v>
      </c>
      <c r="G13" s="29">
        <f t="shared" si="8"/>
        <v>757936</v>
      </c>
      <c r="H13" s="31">
        <f t="shared" si="6"/>
        <v>0.70864148127925264</v>
      </c>
      <c r="I13" s="35">
        <v>9650</v>
      </c>
      <c r="J13" s="35">
        <v>34699</v>
      </c>
      <c r="K13" s="35">
        <v>192800</v>
      </c>
      <c r="L13" s="35">
        <v>270812</v>
      </c>
      <c r="M13" s="35">
        <v>142466</v>
      </c>
      <c r="N13" s="35">
        <v>77094</v>
      </c>
      <c r="O13" s="35">
        <v>25747</v>
      </c>
      <c r="P13" s="35">
        <v>4668</v>
      </c>
      <c r="Q13" s="35">
        <f t="shared" si="9"/>
        <v>22493</v>
      </c>
      <c r="R13" s="63">
        <f t="shared" si="7"/>
        <v>2.1030103911694693E-2</v>
      </c>
      <c r="S13" s="35">
        <v>2</v>
      </c>
      <c r="T13" s="35">
        <v>3398</v>
      </c>
      <c r="U13" s="35">
        <v>19093</v>
      </c>
      <c r="W13" s="1">
        <v>1069562</v>
      </c>
    </row>
    <row r="14" spans="1:23" x14ac:dyDescent="0.45">
      <c r="A14" s="33" t="s">
        <v>19</v>
      </c>
      <c r="B14" s="32">
        <f t="shared" si="10"/>
        <v>4519092</v>
      </c>
      <c r="C14" s="34">
        <f>SUM(一般接種!D13+一般接種!G13+一般接種!J13+一般接種!M13+医療従事者等!C11)</f>
        <v>1597518</v>
      </c>
      <c r="D14" s="30">
        <f t="shared" si="0"/>
        <v>0.8579309248525423</v>
      </c>
      <c r="E14" s="34">
        <f>SUM(一般接種!E13+一般接種!H13+一般接種!K13+一般接種!N13+医療従事者等!D11)</f>
        <v>1577577</v>
      </c>
      <c r="F14" s="31">
        <f t="shared" si="1"/>
        <v>0.84722181198340119</v>
      </c>
      <c r="G14" s="29">
        <f t="shared" si="8"/>
        <v>1282514</v>
      </c>
      <c r="H14" s="31">
        <f t="shared" si="6"/>
        <v>0.68876120466644719</v>
      </c>
      <c r="I14" s="35">
        <v>19048</v>
      </c>
      <c r="J14" s="35">
        <v>75450</v>
      </c>
      <c r="K14" s="35">
        <v>345817</v>
      </c>
      <c r="L14" s="35">
        <v>419153</v>
      </c>
      <c r="M14" s="35">
        <v>236627</v>
      </c>
      <c r="N14" s="35">
        <v>128711</v>
      </c>
      <c r="O14" s="35">
        <v>48791</v>
      </c>
      <c r="P14" s="35">
        <v>8917</v>
      </c>
      <c r="Q14" s="35">
        <f t="shared" si="9"/>
        <v>61483</v>
      </c>
      <c r="R14" s="63">
        <f t="shared" si="7"/>
        <v>3.3018824860007123E-2</v>
      </c>
      <c r="S14" s="35">
        <v>119</v>
      </c>
      <c r="T14" s="35">
        <v>12839</v>
      </c>
      <c r="U14" s="35">
        <v>48525</v>
      </c>
      <c r="W14" s="1">
        <v>1862059</v>
      </c>
    </row>
    <row r="15" spans="1:23" x14ac:dyDescent="0.45">
      <c r="A15" s="33" t="s">
        <v>20</v>
      </c>
      <c r="B15" s="32">
        <f t="shared" si="10"/>
        <v>6974715</v>
      </c>
      <c r="C15" s="34">
        <f>SUM(一般接種!D14+一般接種!G14+一般接種!J14+一般接種!M14+医療従事者等!C12)</f>
        <v>2476129</v>
      </c>
      <c r="D15" s="30">
        <f t="shared" si="0"/>
        <v>0.85158382556509926</v>
      </c>
      <c r="E15" s="34">
        <f>SUM(一般接種!E14+一般接種!H14+一般接種!K14+一般接種!N14+医療従事者等!D12)</f>
        <v>2443346</v>
      </c>
      <c r="F15" s="31">
        <f t="shared" si="1"/>
        <v>0.84030918173454738</v>
      </c>
      <c r="G15" s="29">
        <f t="shared" si="8"/>
        <v>1925995</v>
      </c>
      <c r="H15" s="31">
        <f t="shared" si="6"/>
        <v>0.66238317556123016</v>
      </c>
      <c r="I15" s="35">
        <v>21241</v>
      </c>
      <c r="J15" s="35">
        <v>141895</v>
      </c>
      <c r="K15" s="35">
        <v>555223</v>
      </c>
      <c r="L15" s="35">
        <v>592967</v>
      </c>
      <c r="M15" s="35">
        <v>346898</v>
      </c>
      <c r="N15" s="35">
        <v>181246</v>
      </c>
      <c r="O15" s="35">
        <v>71187</v>
      </c>
      <c r="P15" s="35">
        <v>15338</v>
      </c>
      <c r="Q15" s="35">
        <f t="shared" si="9"/>
        <v>129245</v>
      </c>
      <c r="R15" s="63">
        <f t="shared" si="7"/>
        <v>4.4449603205310086E-2</v>
      </c>
      <c r="S15" s="35">
        <v>88</v>
      </c>
      <c r="T15" s="35">
        <v>26396</v>
      </c>
      <c r="U15" s="35">
        <v>102761</v>
      </c>
      <c r="W15" s="1">
        <v>2907675</v>
      </c>
    </row>
    <row r="16" spans="1:23" x14ac:dyDescent="0.45">
      <c r="A16" s="36" t="s">
        <v>21</v>
      </c>
      <c r="B16" s="32">
        <f t="shared" si="10"/>
        <v>4593055</v>
      </c>
      <c r="C16" s="34">
        <f>SUM(一般接種!D15+一般接種!G15+一般接種!J15+一般接種!M15+医療従事者等!C13)</f>
        <v>1633741</v>
      </c>
      <c r="D16" s="30">
        <f t="shared" si="0"/>
        <v>0.83550177175934759</v>
      </c>
      <c r="E16" s="34">
        <f>SUM(一般接種!E15+一般接種!H15+一般接種!K15+一般接種!N15+医療従事者等!D13)</f>
        <v>1613895</v>
      </c>
      <c r="F16" s="31">
        <f t="shared" si="1"/>
        <v>0.82535244688941045</v>
      </c>
      <c r="G16" s="29">
        <f t="shared" si="8"/>
        <v>1278916</v>
      </c>
      <c r="H16" s="31">
        <f t="shared" si="6"/>
        <v>0.65404282804396641</v>
      </c>
      <c r="I16" s="35">
        <v>14822</v>
      </c>
      <c r="J16" s="35">
        <v>72273</v>
      </c>
      <c r="K16" s="35">
        <v>367020</v>
      </c>
      <c r="L16" s="35">
        <v>347753</v>
      </c>
      <c r="M16" s="35">
        <v>253771</v>
      </c>
      <c r="N16" s="35">
        <v>147779</v>
      </c>
      <c r="O16" s="35">
        <v>62981</v>
      </c>
      <c r="P16" s="35">
        <v>12517</v>
      </c>
      <c r="Q16" s="35">
        <f t="shared" si="9"/>
        <v>66503</v>
      </c>
      <c r="R16" s="63">
        <f t="shared" si="7"/>
        <v>3.4009903850923673E-2</v>
      </c>
      <c r="S16" s="35">
        <v>233</v>
      </c>
      <c r="T16" s="35">
        <v>8821</v>
      </c>
      <c r="U16" s="35">
        <v>57449</v>
      </c>
      <c r="W16" s="1">
        <v>1955401</v>
      </c>
    </row>
    <row r="17" spans="1:23" x14ac:dyDescent="0.45">
      <c r="A17" s="33" t="s">
        <v>22</v>
      </c>
      <c r="B17" s="32">
        <f t="shared" si="10"/>
        <v>4532276</v>
      </c>
      <c r="C17" s="34">
        <f>SUM(一般接種!D16+一般接種!G16+一般接種!J16+一般接種!M16+医療従事者等!C14)</f>
        <v>1613816</v>
      </c>
      <c r="D17" s="30">
        <f t="shared" si="0"/>
        <v>0.82417403392368427</v>
      </c>
      <c r="E17" s="34">
        <f>SUM(一般接種!E16+一般接種!H16+一般接種!K16+一般接種!N16+医療従事者等!D14)</f>
        <v>1589256</v>
      </c>
      <c r="F17" s="31">
        <f t="shared" si="1"/>
        <v>0.81163126927569107</v>
      </c>
      <c r="G17" s="29">
        <f t="shared" si="8"/>
        <v>1266838</v>
      </c>
      <c r="H17" s="31">
        <f t="shared" si="6"/>
        <v>0.64697275574651159</v>
      </c>
      <c r="I17" s="35">
        <v>16330</v>
      </c>
      <c r="J17" s="35">
        <v>72085</v>
      </c>
      <c r="K17" s="35">
        <v>402470</v>
      </c>
      <c r="L17" s="35">
        <v>435525</v>
      </c>
      <c r="M17" s="35">
        <v>217687</v>
      </c>
      <c r="N17" s="35">
        <v>78369</v>
      </c>
      <c r="O17" s="35">
        <v>38027</v>
      </c>
      <c r="P17" s="35">
        <v>6345</v>
      </c>
      <c r="Q17" s="35">
        <f t="shared" si="9"/>
        <v>62366</v>
      </c>
      <c r="R17" s="63">
        <f t="shared" si="7"/>
        <v>3.1850246744166928E-2</v>
      </c>
      <c r="S17" s="35">
        <v>52</v>
      </c>
      <c r="T17" s="35">
        <v>6928</v>
      </c>
      <c r="U17" s="35">
        <v>55386</v>
      </c>
      <c r="W17" s="1">
        <v>1958101</v>
      </c>
    </row>
    <row r="18" spans="1:23" x14ac:dyDescent="0.45">
      <c r="A18" s="33" t="s">
        <v>23</v>
      </c>
      <c r="B18" s="32">
        <f t="shared" si="10"/>
        <v>17011336</v>
      </c>
      <c r="C18" s="34">
        <f>SUM(一般接種!D17+一般接種!G17+一般接種!J17+一般接種!M17+医療従事者等!C15)</f>
        <v>6133445</v>
      </c>
      <c r="D18" s="30">
        <f t="shared" si="0"/>
        <v>0.82953905022303154</v>
      </c>
      <c r="E18" s="34">
        <f>SUM(一般接種!E17+一般接種!H17+一般接種!K17+一般接種!N17+医療従事者等!D15)</f>
        <v>6047649</v>
      </c>
      <c r="F18" s="31">
        <f t="shared" si="1"/>
        <v>0.81793527251687526</v>
      </c>
      <c r="G18" s="29">
        <f t="shared" si="8"/>
        <v>4613486</v>
      </c>
      <c r="H18" s="31">
        <f t="shared" si="6"/>
        <v>0.62396692147027533</v>
      </c>
      <c r="I18" s="35">
        <v>49583</v>
      </c>
      <c r="J18" s="35">
        <v>270316</v>
      </c>
      <c r="K18" s="35">
        <v>1315973</v>
      </c>
      <c r="L18" s="35">
        <v>1416322</v>
      </c>
      <c r="M18" s="35">
        <v>837556</v>
      </c>
      <c r="N18" s="35">
        <v>477599</v>
      </c>
      <c r="O18" s="35">
        <v>202099</v>
      </c>
      <c r="P18" s="35">
        <v>44038</v>
      </c>
      <c r="Q18" s="35">
        <f t="shared" si="9"/>
        <v>216756</v>
      </c>
      <c r="R18" s="63">
        <f t="shared" si="7"/>
        <v>2.9315917297724755E-2</v>
      </c>
      <c r="S18" s="35">
        <v>221</v>
      </c>
      <c r="T18" s="35">
        <v>44062</v>
      </c>
      <c r="U18" s="35">
        <v>172473</v>
      </c>
      <c r="W18" s="1">
        <v>7393799</v>
      </c>
    </row>
    <row r="19" spans="1:23" x14ac:dyDescent="0.45">
      <c r="A19" s="33" t="s">
        <v>24</v>
      </c>
      <c r="B19" s="32">
        <f t="shared" si="10"/>
        <v>14646262</v>
      </c>
      <c r="C19" s="34">
        <f>SUM(一般接種!D18+一般接種!G18+一般接種!J18+一般接種!M18+医療従事者等!C16)</f>
        <v>5238304</v>
      </c>
      <c r="D19" s="30">
        <f t="shared" si="0"/>
        <v>0.82846646755946485</v>
      </c>
      <c r="E19" s="34">
        <f>SUM(一般接種!E18+一般接種!H18+一般接種!K18+一般接種!N18+医療従事者等!D16)</f>
        <v>5174305</v>
      </c>
      <c r="F19" s="31">
        <f t="shared" si="1"/>
        <v>0.81834467518977072</v>
      </c>
      <c r="G19" s="29">
        <f t="shared" si="8"/>
        <v>4030843</v>
      </c>
      <c r="H19" s="31">
        <f t="shared" si="6"/>
        <v>0.63749989719893996</v>
      </c>
      <c r="I19" s="35">
        <v>43171</v>
      </c>
      <c r="J19" s="35">
        <v>213886</v>
      </c>
      <c r="K19" s="35">
        <v>1089076</v>
      </c>
      <c r="L19" s="35">
        <v>1324247</v>
      </c>
      <c r="M19" s="35">
        <v>755366</v>
      </c>
      <c r="N19" s="35">
        <v>394019</v>
      </c>
      <c r="O19" s="35">
        <v>169261</v>
      </c>
      <c r="P19" s="35">
        <v>41817</v>
      </c>
      <c r="Q19" s="35">
        <f t="shared" si="9"/>
        <v>202810</v>
      </c>
      <c r="R19" s="63">
        <f t="shared" si="7"/>
        <v>3.2075512281405406E-2</v>
      </c>
      <c r="S19" s="35">
        <v>248</v>
      </c>
      <c r="T19" s="35">
        <v>34943</v>
      </c>
      <c r="U19" s="35">
        <v>167619</v>
      </c>
      <c r="W19" s="1">
        <v>6322892</v>
      </c>
    </row>
    <row r="20" spans="1:23" x14ac:dyDescent="0.45">
      <c r="A20" s="33" t="s">
        <v>25</v>
      </c>
      <c r="B20" s="32">
        <f t="shared" si="10"/>
        <v>31444940</v>
      </c>
      <c r="C20" s="34">
        <f>SUM(一般接種!D19+一般接種!G19+一般接種!J19+一般接種!M19+医療従事者等!C17)</f>
        <v>11306877</v>
      </c>
      <c r="D20" s="30">
        <f t="shared" si="0"/>
        <v>0.81677441892770153</v>
      </c>
      <c r="E20" s="34">
        <f>SUM(一般接種!E19+一般接種!H19+一般接種!K19+一般接種!N19+医療従事者等!D17)</f>
        <v>11163463</v>
      </c>
      <c r="F20" s="31">
        <f t="shared" si="1"/>
        <v>0.80641462757982563</v>
      </c>
      <c r="G20" s="29">
        <f t="shared" si="8"/>
        <v>8382674</v>
      </c>
      <c r="H20" s="31">
        <f t="shared" si="6"/>
        <v>0.60553888446919091</v>
      </c>
      <c r="I20" s="35">
        <v>103614</v>
      </c>
      <c r="J20" s="35">
        <v>611482</v>
      </c>
      <c r="K20" s="35">
        <v>2638246</v>
      </c>
      <c r="L20" s="35">
        <v>2938649</v>
      </c>
      <c r="M20" s="35">
        <v>1267086</v>
      </c>
      <c r="N20" s="35">
        <v>517431</v>
      </c>
      <c r="O20" s="35">
        <v>235129</v>
      </c>
      <c r="P20" s="35">
        <v>71037</v>
      </c>
      <c r="Q20" s="35">
        <f t="shared" si="9"/>
        <v>591926</v>
      </c>
      <c r="R20" s="63">
        <f t="shared" si="7"/>
        <v>4.2758934646427896E-2</v>
      </c>
      <c r="S20" s="35">
        <v>1330</v>
      </c>
      <c r="T20" s="35">
        <v>141441</v>
      </c>
      <c r="U20" s="35">
        <v>449155</v>
      </c>
      <c r="W20" s="1">
        <v>13843329</v>
      </c>
    </row>
    <row r="21" spans="1:23" x14ac:dyDescent="0.45">
      <c r="A21" s="33" t="s">
        <v>26</v>
      </c>
      <c r="B21" s="32">
        <f t="shared" si="10"/>
        <v>21084559</v>
      </c>
      <c r="C21" s="34">
        <f>SUM(一般接種!D20+一般接種!G20+一般接種!J20+一般接種!M20+医療従事者等!C18)</f>
        <v>7614028</v>
      </c>
      <c r="D21" s="30">
        <f t="shared" si="0"/>
        <v>0.82579803531504614</v>
      </c>
      <c r="E21" s="34">
        <f>SUM(一般接種!E20+一般接種!H20+一般接種!K20+一般接種!N20+医療従事者等!D18)</f>
        <v>7524186</v>
      </c>
      <c r="F21" s="31">
        <f t="shared" si="1"/>
        <v>0.81605400139649809</v>
      </c>
      <c r="G21" s="29">
        <f t="shared" si="8"/>
        <v>5690695</v>
      </c>
      <c r="H21" s="31">
        <f t="shared" si="6"/>
        <v>0.61719824914974786</v>
      </c>
      <c r="I21" s="35">
        <v>51508</v>
      </c>
      <c r="J21" s="35">
        <v>305722</v>
      </c>
      <c r="K21" s="35">
        <v>1457043</v>
      </c>
      <c r="L21" s="35">
        <v>2055582</v>
      </c>
      <c r="M21" s="35">
        <v>1100450</v>
      </c>
      <c r="N21" s="35">
        <v>476494</v>
      </c>
      <c r="O21" s="35">
        <v>189518</v>
      </c>
      <c r="P21" s="35">
        <v>54378</v>
      </c>
      <c r="Q21" s="35">
        <f t="shared" si="9"/>
        <v>255650</v>
      </c>
      <c r="R21" s="63">
        <f t="shared" si="7"/>
        <v>2.7727146226450904E-2</v>
      </c>
      <c r="S21" s="35">
        <v>642</v>
      </c>
      <c r="T21" s="35">
        <v>45931</v>
      </c>
      <c r="U21" s="35">
        <v>209077</v>
      </c>
      <c r="W21" s="1">
        <v>9220206</v>
      </c>
    </row>
    <row r="22" spans="1:23" x14ac:dyDescent="0.45">
      <c r="A22" s="33" t="s">
        <v>27</v>
      </c>
      <c r="B22" s="32">
        <f t="shared" si="10"/>
        <v>5374083</v>
      </c>
      <c r="C22" s="34">
        <f>SUM(一般接種!D21+一般接種!G21+一般接種!J21+一般接種!M21+医療従事者等!C19)</f>
        <v>1903999</v>
      </c>
      <c r="D22" s="30">
        <f t="shared" si="0"/>
        <v>0.86030244345903217</v>
      </c>
      <c r="E22" s="34">
        <f>SUM(一般接種!E21+一般接種!H21+一般接種!K21+一般接種!N21+医療従事者等!D19)</f>
        <v>1872673</v>
      </c>
      <c r="F22" s="31">
        <f t="shared" si="1"/>
        <v>0.84614811126463618</v>
      </c>
      <c r="G22" s="29">
        <f t="shared" si="8"/>
        <v>1559310</v>
      </c>
      <c r="H22" s="31">
        <f t="shared" si="6"/>
        <v>0.70455824982581572</v>
      </c>
      <c r="I22" s="35">
        <v>16815</v>
      </c>
      <c r="J22" s="35">
        <v>65019</v>
      </c>
      <c r="K22" s="35">
        <v>344108</v>
      </c>
      <c r="L22" s="35">
        <v>568045</v>
      </c>
      <c r="M22" s="35">
        <v>356576</v>
      </c>
      <c r="N22" s="35">
        <v>150014</v>
      </c>
      <c r="O22" s="35">
        <v>50120</v>
      </c>
      <c r="P22" s="35">
        <v>8613</v>
      </c>
      <c r="Q22" s="35">
        <f t="shared" si="9"/>
        <v>38101</v>
      </c>
      <c r="R22" s="63">
        <f t="shared" si="7"/>
        <v>1.721554654085038E-2</v>
      </c>
      <c r="S22" s="35">
        <v>9</v>
      </c>
      <c r="T22" s="35">
        <v>6057</v>
      </c>
      <c r="U22" s="35">
        <v>32035</v>
      </c>
      <c r="W22" s="1">
        <v>2213174</v>
      </c>
    </row>
    <row r="23" spans="1:23" x14ac:dyDescent="0.45">
      <c r="A23" s="33" t="s">
        <v>28</v>
      </c>
      <c r="B23" s="32">
        <f t="shared" si="10"/>
        <v>2526159</v>
      </c>
      <c r="C23" s="34">
        <f>SUM(一般接種!D22+一般接種!G22+一般接種!J22+一般接種!M22+医療従事者等!C20)</f>
        <v>897492</v>
      </c>
      <c r="D23" s="30">
        <f t="shared" si="0"/>
        <v>0.85665197380101066</v>
      </c>
      <c r="E23" s="34">
        <f>SUM(一般接種!E22+一般接種!H22+一般接種!K22+一般接種!N22+医療従事者等!D20)</f>
        <v>889855</v>
      </c>
      <c r="F23" s="31">
        <f t="shared" si="1"/>
        <v>0.84936249253107354</v>
      </c>
      <c r="G23" s="29">
        <f t="shared" si="8"/>
        <v>697680</v>
      </c>
      <c r="H23" s="31">
        <f t="shared" si="6"/>
        <v>0.66593234154899328</v>
      </c>
      <c r="I23" s="35">
        <v>10203</v>
      </c>
      <c r="J23" s="35">
        <v>39246</v>
      </c>
      <c r="K23" s="35">
        <v>212979</v>
      </c>
      <c r="L23" s="35">
        <v>219636</v>
      </c>
      <c r="M23" s="35">
        <v>127748</v>
      </c>
      <c r="N23" s="35">
        <v>63046</v>
      </c>
      <c r="O23" s="35">
        <v>19997</v>
      </c>
      <c r="P23" s="35">
        <v>4825</v>
      </c>
      <c r="Q23" s="35">
        <f t="shared" si="9"/>
        <v>41132</v>
      </c>
      <c r="R23" s="63">
        <f t="shared" si="7"/>
        <v>3.9260304254949537E-2</v>
      </c>
      <c r="S23" s="35">
        <v>91</v>
      </c>
      <c r="T23" s="35">
        <v>3620</v>
      </c>
      <c r="U23" s="35">
        <v>37421</v>
      </c>
      <c r="W23" s="1">
        <v>1047674</v>
      </c>
    </row>
    <row r="24" spans="1:23" x14ac:dyDescent="0.45">
      <c r="A24" s="33" t="s">
        <v>29</v>
      </c>
      <c r="B24" s="32">
        <f t="shared" si="10"/>
        <v>2616672</v>
      </c>
      <c r="C24" s="34">
        <f>SUM(一般接種!D23+一般接種!G23+一般接種!J23+一般接種!M23+医療従事者等!C21)</f>
        <v>938475</v>
      </c>
      <c r="D24" s="30">
        <f t="shared" si="0"/>
        <v>0.82856136373267786</v>
      </c>
      <c r="E24" s="34">
        <f>SUM(一般接種!E23+一般接種!H23+一般接種!K23+一般接種!N23+医療従事者等!D21)</f>
        <v>927628</v>
      </c>
      <c r="F24" s="31">
        <f t="shared" si="1"/>
        <v>0.8189847579494568</v>
      </c>
      <c r="G24" s="29">
        <f t="shared" si="8"/>
        <v>716929</v>
      </c>
      <c r="H24" s="31">
        <f t="shared" si="6"/>
        <v>0.63296270006074218</v>
      </c>
      <c r="I24" s="35">
        <v>9304</v>
      </c>
      <c r="J24" s="35">
        <v>55429</v>
      </c>
      <c r="K24" s="35">
        <v>204716</v>
      </c>
      <c r="L24" s="35">
        <v>216665</v>
      </c>
      <c r="M24" s="35">
        <v>130775</v>
      </c>
      <c r="N24" s="35">
        <v>67689</v>
      </c>
      <c r="O24" s="35">
        <v>26831</v>
      </c>
      <c r="P24" s="35">
        <v>5520</v>
      </c>
      <c r="Q24" s="35">
        <f t="shared" si="9"/>
        <v>33640</v>
      </c>
      <c r="R24" s="63">
        <f t="shared" si="7"/>
        <v>2.9700103120453163E-2</v>
      </c>
      <c r="S24" s="35">
        <v>38</v>
      </c>
      <c r="T24" s="35">
        <v>6773</v>
      </c>
      <c r="U24" s="35">
        <v>26829</v>
      </c>
      <c r="W24" s="1">
        <v>1132656</v>
      </c>
    </row>
    <row r="25" spans="1:23" x14ac:dyDescent="0.45">
      <c r="A25" s="33" t="s">
        <v>30</v>
      </c>
      <c r="B25" s="32">
        <f t="shared" si="10"/>
        <v>1809093</v>
      </c>
      <c r="C25" s="34">
        <f>SUM(一般接種!D24+一般接種!G24+一般接種!J24+一般接種!M24+医療従事者等!C22)</f>
        <v>648358</v>
      </c>
      <c r="D25" s="30">
        <f t="shared" si="0"/>
        <v>0.8370413499908983</v>
      </c>
      <c r="E25" s="34">
        <f>SUM(一般接種!E24+一般接種!H24+一般接種!K24+一般接種!N24+医療従事者等!D22)</f>
        <v>641905</v>
      </c>
      <c r="F25" s="31">
        <f t="shared" si="1"/>
        <v>0.82871041579791971</v>
      </c>
      <c r="G25" s="29">
        <f t="shared" si="8"/>
        <v>501658</v>
      </c>
      <c r="H25" s="31">
        <f t="shared" si="6"/>
        <v>0.64764912217283366</v>
      </c>
      <c r="I25" s="35">
        <v>7671</v>
      </c>
      <c r="J25" s="35">
        <v>32381</v>
      </c>
      <c r="K25" s="35">
        <v>143765</v>
      </c>
      <c r="L25" s="35">
        <v>172137</v>
      </c>
      <c r="M25" s="35">
        <v>92045</v>
      </c>
      <c r="N25" s="35">
        <v>34560</v>
      </c>
      <c r="O25" s="35">
        <v>15907</v>
      </c>
      <c r="P25" s="35">
        <v>3192</v>
      </c>
      <c r="Q25" s="35">
        <f t="shared" si="9"/>
        <v>17172</v>
      </c>
      <c r="R25" s="63">
        <f t="shared" si="7"/>
        <v>2.2169347894286345E-2</v>
      </c>
      <c r="S25" s="35">
        <v>145</v>
      </c>
      <c r="T25" s="35">
        <v>3716</v>
      </c>
      <c r="U25" s="35">
        <v>13311</v>
      </c>
      <c r="W25" s="1">
        <v>774583</v>
      </c>
    </row>
    <row r="26" spans="1:23" x14ac:dyDescent="0.45">
      <c r="A26" s="33" t="s">
        <v>31</v>
      </c>
      <c r="B26" s="32">
        <f t="shared" si="10"/>
        <v>1907984</v>
      </c>
      <c r="C26" s="34">
        <f>SUM(一般接種!D25+一般接種!G25+一般接種!J25+一般接種!M25+医療従事者等!C23)</f>
        <v>682291</v>
      </c>
      <c r="D26" s="30">
        <f t="shared" si="0"/>
        <v>0.83105175780179463</v>
      </c>
      <c r="E26" s="34">
        <f>SUM(一般接種!E25+一般接種!H25+一般接種!K25+一般接種!N25+医療従事者等!D23)</f>
        <v>674280</v>
      </c>
      <c r="F26" s="31">
        <f t="shared" si="1"/>
        <v>0.82129410947908454</v>
      </c>
      <c r="G26" s="29">
        <f t="shared" si="8"/>
        <v>525252</v>
      </c>
      <c r="H26" s="31">
        <f t="shared" si="6"/>
        <v>0.63977334874548875</v>
      </c>
      <c r="I26" s="35">
        <v>6321</v>
      </c>
      <c r="J26" s="35">
        <v>37910</v>
      </c>
      <c r="K26" s="35">
        <v>168923</v>
      </c>
      <c r="L26" s="35">
        <v>164999</v>
      </c>
      <c r="M26" s="35">
        <v>96331</v>
      </c>
      <c r="N26" s="35">
        <v>34618</v>
      </c>
      <c r="O26" s="35">
        <v>12407</v>
      </c>
      <c r="P26" s="35">
        <v>3743</v>
      </c>
      <c r="Q26" s="35">
        <f t="shared" si="9"/>
        <v>26161</v>
      </c>
      <c r="R26" s="63">
        <f t="shared" si="7"/>
        <v>3.1864915462541277E-2</v>
      </c>
      <c r="S26" s="35">
        <v>117</v>
      </c>
      <c r="T26" s="35">
        <v>6386</v>
      </c>
      <c r="U26" s="35">
        <v>19658</v>
      </c>
      <c r="W26" s="1">
        <v>820997</v>
      </c>
    </row>
    <row r="27" spans="1:23" x14ac:dyDescent="0.45">
      <c r="A27" s="33" t="s">
        <v>32</v>
      </c>
      <c r="B27" s="32">
        <f t="shared" si="10"/>
        <v>4887625</v>
      </c>
      <c r="C27" s="34">
        <f>SUM(一般接種!D26+一般接種!G26+一般接種!J26+一般接種!M26+医療従事者等!C24)</f>
        <v>1732700</v>
      </c>
      <c r="D27" s="30">
        <f t="shared" si="0"/>
        <v>0.83635133223956515</v>
      </c>
      <c r="E27" s="34">
        <f>SUM(一般接種!E26+一般接種!H26+一般接種!K26+一般接種!N26+医療従事者等!D24)</f>
        <v>1710027</v>
      </c>
      <c r="F27" s="31">
        <f t="shared" si="1"/>
        <v>0.82540737555008192</v>
      </c>
      <c r="G27" s="29">
        <f t="shared" si="8"/>
        <v>1390698</v>
      </c>
      <c r="H27" s="31">
        <f t="shared" si="6"/>
        <v>0.67127149826449983</v>
      </c>
      <c r="I27" s="35">
        <v>14345</v>
      </c>
      <c r="J27" s="35">
        <v>69330</v>
      </c>
      <c r="K27" s="35">
        <v>457615</v>
      </c>
      <c r="L27" s="35">
        <v>432928</v>
      </c>
      <c r="M27" s="35">
        <v>235571</v>
      </c>
      <c r="N27" s="35">
        <v>123166</v>
      </c>
      <c r="O27" s="35">
        <v>48086</v>
      </c>
      <c r="P27" s="35">
        <v>9657</v>
      </c>
      <c r="Q27" s="35">
        <f t="shared" si="9"/>
        <v>54200</v>
      </c>
      <c r="R27" s="63">
        <f t="shared" si="7"/>
        <v>2.6161621866095938E-2</v>
      </c>
      <c r="S27" s="35">
        <v>12</v>
      </c>
      <c r="T27" s="35">
        <v>6248</v>
      </c>
      <c r="U27" s="35">
        <v>47940</v>
      </c>
      <c r="W27" s="1">
        <v>2071737</v>
      </c>
    </row>
    <row r="28" spans="1:23" x14ac:dyDescent="0.45">
      <c r="A28" s="33" t="s">
        <v>33</v>
      </c>
      <c r="B28" s="32">
        <f t="shared" si="10"/>
        <v>4698782</v>
      </c>
      <c r="C28" s="34">
        <f>SUM(一般接種!D27+一般接種!G27+一般接種!J27+一般接種!M27+医療従事者等!C25)</f>
        <v>1669911</v>
      </c>
      <c r="D28" s="30">
        <f t="shared" si="0"/>
        <v>0.82800399248112466</v>
      </c>
      <c r="E28" s="34">
        <f>SUM(一般接種!E27+一般接種!H27+一般接種!K27+一般接種!N27+医療従事者等!D25)</f>
        <v>1656537</v>
      </c>
      <c r="F28" s="31">
        <f t="shared" si="1"/>
        <v>0.82137266578440704</v>
      </c>
      <c r="G28" s="29">
        <f t="shared" si="8"/>
        <v>1307279</v>
      </c>
      <c r="H28" s="31">
        <f t="shared" si="6"/>
        <v>0.6481975574067913</v>
      </c>
      <c r="I28" s="35">
        <v>15489</v>
      </c>
      <c r="J28" s="35">
        <v>85270</v>
      </c>
      <c r="K28" s="35">
        <v>466769</v>
      </c>
      <c r="L28" s="35">
        <v>403447</v>
      </c>
      <c r="M28" s="35">
        <v>192173</v>
      </c>
      <c r="N28" s="35">
        <v>97739</v>
      </c>
      <c r="O28" s="35">
        <v>37874</v>
      </c>
      <c r="P28" s="35">
        <v>8518</v>
      </c>
      <c r="Q28" s="35">
        <f t="shared" si="9"/>
        <v>65055</v>
      </c>
      <c r="R28" s="63">
        <f t="shared" si="7"/>
        <v>3.2256688967771077E-2</v>
      </c>
      <c r="S28" s="35">
        <v>42</v>
      </c>
      <c r="T28" s="35">
        <v>9370</v>
      </c>
      <c r="U28" s="35">
        <v>55643</v>
      </c>
      <c r="W28" s="1">
        <v>2016791</v>
      </c>
    </row>
    <row r="29" spans="1:23" x14ac:dyDescent="0.45">
      <c r="A29" s="33" t="s">
        <v>34</v>
      </c>
      <c r="B29" s="32">
        <f t="shared" si="10"/>
        <v>8711455</v>
      </c>
      <c r="C29" s="34">
        <f>SUM(一般接種!D28+一般接種!G28+一般接種!J28+一般接種!M28+医療従事者等!C26)</f>
        <v>3140199</v>
      </c>
      <c r="D29" s="30">
        <f t="shared" si="0"/>
        <v>0.85186584776982632</v>
      </c>
      <c r="E29" s="34">
        <f>SUM(一般接種!E28+一般接種!H28+一般接種!K28+一般接種!N28+医療従事者等!D26)</f>
        <v>3105840</v>
      </c>
      <c r="F29" s="31">
        <f t="shared" si="1"/>
        <v>0.84254501852826447</v>
      </c>
      <c r="G29" s="29">
        <f t="shared" si="8"/>
        <v>2364275</v>
      </c>
      <c r="H29" s="31">
        <f t="shared" si="6"/>
        <v>0.64137499796541753</v>
      </c>
      <c r="I29" s="35">
        <v>23566</v>
      </c>
      <c r="J29" s="35">
        <v>115847</v>
      </c>
      <c r="K29" s="35">
        <v>656847</v>
      </c>
      <c r="L29" s="35">
        <v>756301</v>
      </c>
      <c r="M29" s="35">
        <v>453386</v>
      </c>
      <c r="N29" s="35">
        <v>251535</v>
      </c>
      <c r="O29" s="35">
        <v>87700</v>
      </c>
      <c r="P29" s="35">
        <v>19093</v>
      </c>
      <c r="Q29" s="35">
        <f t="shared" si="9"/>
        <v>101141</v>
      </c>
      <c r="R29" s="63">
        <f t="shared" si="7"/>
        <v>2.7437294168072789E-2</v>
      </c>
      <c r="S29" s="35">
        <v>24</v>
      </c>
      <c r="T29" s="35">
        <v>12015</v>
      </c>
      <c r="U29" s="35">
        <v>89102</v>
      </c>
      <c r="W29" s="1">
        <v>3686260</v>
      </c>
    </row>
    <row r="30" spans="1:23" x14ac:dyDescent="0.45">
      <c r="A30" s="33" t="s">
        <v>35</v>
      </c>
      <c r="B30" s="32">
        <f t="shared" si="10"/>
        <v>16617217</v>
      </c>
      <c r="C30" s="34">
        <f>SUM(一般接種!D29+一般接種!G29+一般接種!J29+一般接種!M29+医療従事者等!C27)</f>
        <v>6015097</v>
      </c>
      <c r="D30" s="30">
        <f t="shared" si="0"/>
        <v>0.79577385411074397</v>
      </c>
      <c r="E30" s="34">
        <f>SUM(一般接種!E29+一般接種!H29+一般接種!K29+一般接種!N29+医療従事者等!D27)</f>
        <v>5910912</v>
      </c>
      <c r="F30" s="31">
        <f t="shared" si="1"/>
        <v>0.78199058528057752</v>
      </c>
      <c r="G30" s="29">
        <f t="shared" si="8"/>
        <v>4452699</v>
      </c>
      <c r="H30" s="31">
        <f t="shared" si="6"/>
        <v>0.58907469728668649</v>
      </c>
      <c r="I30" s="35">
        <v>43170</v>
      </c>
      <c r="J30" s="35">
        <v>375062</v>
      </c>
      <c r="K30" s="35">
        <v>1355434</v>
      </c>
      <c r="L30" s="35">
        <v>1361240</v>
      </c>
      <c r="M30" s="35">
        <v>760375</v>
      </c>
      <c r="N30" s="35">
        <v>369904</v>
      </c>
      <c r="O30" s="35">
        <v>149864</v>
      </c>
      <c r="P30" s="35">
        <v>37650</v>
      </c>
      <c r="Q30" s="35">
        <f t="shared" si="9"/>
        <v>238509</v>
      </c>
      <c r="R30" s="63">
        <f t="shared" si="7"/>
        <v>3.1553809717465811E-2</v>
      </c>
      <c r="S30" s="35">
        <v>66</v>
      </c>
      <c r="T30" s="35">
        <v>44287</v>
      </c>
      <c r="U30" s="35">
        <v>194156</v>
      </c>
      <c r="W30" s="1">
        <v>7558802</v>
      </c>
    </row>
    <row r="31" spans="1:23" x14ac:dyDescent="0.45">
      <c r="A31" s="33" t="s">
        <v>36</v>
      </c>
      <c r="B31" s="32">
        <f t="shared" si="10"/>
        <v>4111733</v>
      </c>
      <c r="C31" s="34">
        <f>SUM(一般接種!D30+一般接種!G30+一般接種!J30+一般接種!M30+医療従事者等!C28)</f>
        <v>1481942</v>
      </c>
      <c r="D31" s="30">
        <f t="shared" si="0"/>
        <v>0.82304642396769445</v>
      </c>
      <c r="E31" s="34">
        <f>SUM(一般接種!E30+一般接種!H30+一般接種!K30+一般接種!N30+医療従事者等!D28)</f>
        <v>1466433</v>
      </c>
      <c r="F31" s="31">
        <f t="shared" si="1"/>
        <v>0.81443297823951144</v>
      </c>
      <c r="G31" s="29">
        <f t="shared" si="8"/>
        <v>1129385</v>
      </c>
      <c r="H31" s="31">
        <f t="shared" si="6"/>
        <v>0.62724201455438511</v>
      </c>
      <c r="I31" s="35">
        <v>16828</v>
      </c>
      <c r="J31" s="35">
        <v>67515</v>
      </c>
      <c r="K31" s="35">
        <v>347193</v>
      </c>
      <c r="L31" s="35">
        <v>353802</v>
      </c>
      <c r="M31" s="35">
        <v>196907</v>
      </c>
      <c r="N31" s="35">
        <v>98633</v>
      </c>
      <c r="O31" s="35">
        <v>40647</v>
      </c>
      <c r="P31" s="35">
        <v>7860</v>
      </c>
      <c r="Q31" s="35">
        <f t="shared" si="9"/>
        <v>33973</v>
      </c>
      <c r="R31" s="63">
        <f t="shared" si="7"/>
        <v>1.8868050275553619E-2</v>
      </c>
      <c r="S31" s="35">
        <v>82</v>
      </c>
      <c r="T31" s="35">
        <v>5339</v>
      </c>
      <c r="U31" s="35">
        <v>28552</v>
      </c>
      <c r="W31" s="1">
        <v>1800557</v>
      </c>
    </row>
    <row r="32" spans="1:23" x14ac:dyDescent="0.45">
      <c r="A32" s="33" t="s">
        <v>37</v>
      </c>
      <c r="B32" s="32">
        <f t="shared" si="10"/>
        <v>3209658</v>
      </c>
      <c r="C32" s="34">
        <f>SUM(一般接種!D31+一般接種!G31+一般接種!J31+一般接種!M31+医療従事者等!C29)</f>
        <v>1158317</v>
      </c>
      <c r="D32" s="30">
        <f t="shared" si="0"/>
        <v>0.81638137552921641</v>
      </c>
      <c r="E32" s="34">
        <f>SUM(一般接種!E31+一般接種!H31+一般接種!K31+一般接種!N31+医療従事者等!D29)</f>
        <v>1146330</v>
      </c>
      <c r="F32" s="31">
        <f t="shared" si="1"/>
        <v>0.80793294254544024</v>
      </c>
      <c r="G32" s="29">
        <f t="shared" si="8"/>
        <v>862971</v>
      </c>
      <c r="H32" s="31">
        <f t="shared" si="6"/>
        <v>0.60822162846770222</v>
      </c>
      <c r="I32" s="35">
        <v>8745</v>
      </c>
      <c r="J32" s="35">
        <v>52970</v>
      </c>
      <c r="K32" s="35">
        <v>238761</v>
      </c>
      <c r="L32" s="35">
        <v>286052</v>
      </c>
      <c r="M32" s="35">
        <v>161166</v>
      </c>
      <c r="N32" s="35">
        <v>83169</v>
      </c>
      <c r="O32" s="35">
        <v>25085</v>
      </c>
      <c r="P32" s="35">
        <v>7023</v>
      </c>
      <c r="Q32" s="35">
        <f t="shared" si="9"/>
        <v>42040</v>
      </c>
      <c r="R32" s="63">
        <f t="shared" si="7"/>
        <v>2.9629775810290498E-2</v>
      </c>
      <c r="S32" s="35">
        <v>9</v>
      </c>
      <c r="T32" s="35">
        <v>6925</v>
      </c>
      <c r="U32" s="35">
        <v>35106</v>
      </c>
      <c r="W32" s="1">
        <v>1418843</v>
      </c>
    </row>
    <row r="33" spans="1:23" x14ac:dyDescent="0.45">
      <c r="A33" s="33" t="s">
        <v>38</v>
      </c>
      <c r="B33" s="32">
        <f t="shared" si="10"/>
        <v>5573255</v>
      </c>
      <c r="C33" s="34">
        <f>SUM(一般接種!D32+一般接種!G32+一般接種!J32+一般接種!M32+医療従事者等!C30)</f>
        <v>2030614</v>
      </c>
      <c r="D33" s="30">
        <f t="shared" si="0"/>
        <v>0.80244232263285886</v>
      </c>
      <c r="E33" s="34">
        <f>SUM(一般接種!E32+一般接種!H32+一般接種!K32+一般接種!N32+医療従事者等!D30)</f>
        <v>1999309</v>
      </c>
      <c r="F33" s="31">
        <f t="shared" si="1"/>
        <v>0.79007145504796994</v>
      </c>
      <c r="G33" s="29">
        <f t="shared" si="8"/>
        <v>1487306</v>
      </c>
      <c r="H33" s="31">
        <f t="shared" si="6"/>
        <v>0.58774207264688749</v>
      </c>
      <c r="I33" s="35">
        <v>26014</v>
      </c>
      <c r="J33" s="35">
        <v>96772</v>
      </c>
      <c r="K33" s="35">
        <v>451025</v>
      </c>
      <c r="L33" s="35">
        <v>475340</v>
      </c>
      <c r="M33" s="35">
        <v>252318</v>
      </c>
      <c r="N33" s="35">
        <v>125117</v>
      </c>
      <c r="O33" s="35">
        <v>50673</v>
      </c>
      <c r="P33" s="35">
        <v>10047</v>
      </c>
      <c r="Q33" s="35">
        <f t="shared" si="9"/>
        <v>56026</v>
      </c>
      <c r="R33" s="63">
        <f t="shared" si="7"/>
        <v>2.2139921012968765E-2</v>
      </c>
      <c r="S33" s="35">
        <v>11</v>
      </c>
      <c r="T33" s="35">
        <v>7634</v>
      </c>
      <c r="U33" s="35">
        <v>48381</v>
      </c>
      <c r="W33" s="1">
        <v>2530542</v>
      </c>
    </row>
    <row r="34" spans="1:23" x14ac:dyDescent="0.45">
      <c r="A34" s="33" t="s">
        <v>39</v>
      </c>
      <c r="B34" s="32">
        <f t="shared" si="10"/>
        <v>18850285</v>
      </c>
      <c r="C34" s="34">
        <f>SUM(一般接種!D33+一般接種!G33+一般接種!J33+一般接種!M33+医療従事者等!C31)</f>
        <v>6906055</v>
      </c>
      <c r="D34" s="30">
        <f t="shared" si="0"/>
        <v>0.78127115855164386</v>
      </c>
      <c r="E34" s="34">
        <f>SUM(一般接種!E33+一般接種!H33+一般接種!K33+一般接種!N33+医療従事者等!D31)</f>
        <v>6817770</v>
      </c>
      <c r="F34" s="31">
        <f t="shared" si="1"/>
        <v>0.77128361512305377</v>
      </c>
      <c r="G34" s="29">
        <f t="shared" si="8"/>
        <v>4906442</v>
      </c>
      <c r="H34" s="31">
        <f t="shared" si="6"/>
        <v>0.55505807957023867</v>
      </c>
      <c r="I34" s="35">
        <v>65401</v>
      </c>
      <c r="J34" s="35">
        <v>374448</v>
      </c>
      <c r="K34" s="35">
        <v>1527218</v>
      </c>
      <c r="L34" s="35">
        <v>1558555</v>
      </c>
      <c r="M34" s="35">
        <v>772199</v>
      </c>
      <c r="N34" s="35">
        <v>368158</v>
      </c>
      <c r="O34" s="35">
        <v>196857</v>
      </c>
      <c r="P34" s="35">
        <v>43606</v>
      </c>
      <c r="Q34" s="35">
        <f t="shared" si="9"/>
        <v>220018</v>
      </c>
      <c r="R34" s="63">
        <f t="shared" si="7"/>
        <v>2.4890290876950095E-2</v>
      </c>
      <c r="S34" s="35">
        <v>346</v>
      </c>
      <c r="T34" s="35">
        <v>47498</v>
      </c>
      <c r="U34" s="35">
        <v>172174</v>
      </c>
      <c r="W34" s="1">
        <v>8839511</v>
      </c>
    </row>
    <row r="35" spans="1:23" x14ac:dyDescent="0.45">
      <c r="A35" s="33" t="s">
        <v>40</v>
      </c>
      <c r="B35" s="32">
        <f t="shared" si="10"/>
        <v>12240870</v>
      </c>
      <c r="C35" s="34">
        <f>SUM(一般接種!D34+一般接種!G34+一般接種!J34+一般接種!M34+医療従事者等!C32)</f>
        <v>4435553</v>
      </c>
      <c r="D35" s="30">
        <f t="shared" si="0"/>
        <v>0.80301486795356314</v>
      </c>
      <c r="E35" s="34">
        <f>SUM(一般接種!E34+一般接種!H34+一般接種!K34+一般接種!N34+医療従事者等!D32)</f>
        <v>4384672</v>
      </c>
      <c r="F35" s="31">
        <f t="shared" si="1"/>
        <v>0.79380334472379999</v>
      </c>
      <c r="G35" s="29">
        <f t="shared" si="8"/>
        <v>3274615</v>
      </c>
      <c r="H35" s="31">
        <f t="shared" si="6"/>
        <v>0.59283803661544732</v>
      </c>
      <c r="I35" s="35">
        <v>45477</v>
      </c>
      <c r="J35" s="35">
        <v>243256</v>
      </c>
      <c r="K35" s="35">
        <v>1009665</v>
      </c>
      <c r="L35" s="35">
        <v>1037168</v>
      </c>
      <c r="M35" s="35">
        <v>544385</v>
      </c>
      <c r="N35" s="35">
        <v>252976</v>
      </c>
      <c r="O35" s="35">
        <v>115378</v>
      </c>
      <c r="P35" s="35">
        <v>26310</v>
      </c>
      <c r="Q35" s="35">
        <f t="shared" si="9"/>
        <v>146030</v>
      </c>
      <c r="R35" s="63">
        <f t="shared" si="7"/>
        <v>2.6437348661431579E-2</v>
      </c>
      <c r="S35" s="35">
        <v>100</v>
      </c>
      <c r="T35" s="35">
        <v>25797</v>
      </c>
      <c r="U35" s="35">
        <v>120133</v>
      </c>
      <c r="W35" s="1">
        <v>5523625</v>
      </c>
    </row>
    <row r="36" spans="1:23" x14ac:dyDescent="0.45">
      <c r="A36" s="33" t="s">
        <v>41</v>
      </c>
      <c r="B36" s="32">
        <f t="shared" si="10"/>
        <v>3048427</v>
      </c>
      <c r="C36" s="34">
        <f>SUM(一般接種!D35+一般接種!G35+一般接種!J35+一般接種!M35+医療従事者等!C33)</f>
        <v>1094650</v>
      </c>
      <c r="D36" s="30">
        <f t="shared" si="0"/>
        <v>0.8140241340512917</v>
      </c>
      <c r="E36" s="34">
        <f>SUM(一般接種!E35+一般接種!H35+一般接種!K35+一般接種!N35+医療従事者等!D33)</f>
        <v>1083590</v>
      </c>
      <c r="F36" s="31">
        <f t="shared" si="1"/>
        <v>0.80579948971510462</v>
      </c>
      <c r="G36" s="29">
        <f t="shared" si="8"/>
        <v>834092</v>
      </c>
      <c r="H36" s="31">
        <f t="shared" si="6"/>
        <v>0.62026311425488512</v>
      </c>
      <c r="I36" s="35">
        <v>7555</v>
      </c>
      <c r="J36" s="35">
        <v>54432</v>
      </c>
      <c r="K36" s="35">
        <v>307703</v>
      </c>
      <c r="L36" s="35">
        <v>254182</v>
      </c>
      <c r="M36" s="35">
        <v>131656</v>
      </c>
      <c r="N36" s="35">
        <v>53649</v>
      </c>
      <c r="O36" s="35">
        <v>20229</v>
      </c>
      <c r="P36" s="35">
        <v>4686</v>
      </c>
      <c r="Q36" s="35">
        <f t="shared" si="9"/>
        <v>36095</v>
      </c>
      <c r="R36" s="63">
        <f t="shared" si="7"/>
        <v>2.6841639901869434E-2</v>
      </c>
      <c r="S36" s="35">
        <v>64</v>
      </c>
      <c r="T36" s="35">
        <v>5510</v>
      </c>
      <c r="U36" s="35">
        <v>30521</v>
      </c>
      <c r="W36" s="1">
        <v>1344739</v>
      </c>
    </row>
    <row r="37" spans="1:23" x14ac:dyDescent="0.45">
      <c r="A37" s="33" t="s">
        <v>42</v>
      </c>
      <c r="B37" s="32">
        <f t="shared" si="10"/>
        <v>2098804</v>
      </c>
      <c r="C37" s="34">
        <f>SUM(一般接種!D36+一般接種!G36+一般接種!J36+一般接種!M36+医療従事者等!C34)</f>
        <v>750186</v>
      </c>
      <c r="D37" s="30">
        <f t="shared" si="0"/>
        <v>0.79432505463601399</v>
      </c>
      <c r="E37" s="34">
        <f>SUM(一般接種!E36+一般接種!H36+一般接種!K36+一般接種!N36+医療従事者等!D34)</f>
        <v>741197</v>
      </c>
      <c r="F37" s="31">
        <f t="shared" si="1"/>
        <v>0.78480716451793242</v>
      </c>
      <c r="G37" s="29">
        <f t="shared" si="8"/>
        <v>588748</v>
      </c>
      <c r="H37" s="31">
        <f t="shared" si="6"/>
        <v>0.62338844935368565</v>
      </c>
      <c r="I37" s="35">
        <v>7683</v>
      </c>
      <c r="J37" s="35">
        <v>44798</v>
      </c>
      <c r="K37" s="35">
        <v>212460</v>
      </c>
      <c r="L37" s="35">
        <v>197200</v>
      </c>
      <c r="M37" s="35">
        <v>83427</v>
      </c>
      <c r="N37" s="35">
        <v>29825</v>
      </c>
      <c r="O37" s="35">
        <v>10710</v>
      </c>
      <c r="P37" s="35">
        <v>2645</v>
      </c>
      <c r="Q37" s="35">
        <f t="shared" si="9"/>
        <v>18673</v>
      </c>
      <c r="R37" s="63">
        <f t="shared" si="7"/>
        <v>1.9771672285564233E-2</v>
      </c>
      <c r="S37" s="35">
        <v>2</v>
      </c>
      <c r="T37" s="35">
        <v>3000</v>
      </c>
      <c r="U37" s="35">
        <v>15671</v>
      </c>
      <c r="W37" s="1">
        <v>944432</v>
      </c>
    </row>
    <row r="38" spans="1:23" x14ac:dyDescent="0.45">
      <c r="A38" s="33" t="s">
        <v>43</v>
      </c>
      <c r="B38" s="32">
        <f t="shared" si="10"/>
        <v>1243713</v>
      </c>
      <c r="C38" s="34">
        <f>SUM(一般接種!D37+一般接種!G37+一般接種!J37+一般接種!M37+医療従事者等!C35)</f>
        <v>444134</v>
      </c>
      <c r="D38" s="30">
        <f t="shared" si="0"/>
        <v>0.79767164522223899</v>
      </c>
      <c r="E38" s="34">
        <f>SUM(一般接種!E37+一般接種!H37+一般接種!K37+一般接種!N37+医療従事者等!D35)</f>
        <v>438939</v>
      </c>
      <c r="F38" s="31">
        <f t="shared" si="1"/>
        <v>0.78834134356343888</v>
      </c>
      <c r="G38" s="29">
        <f t="shared" si="8"/>
        <v>344121</v>
      </c>
      <c r="H38" s="31">
        <f t="shared" si="6"/>
        <v>0.61804672514493841</v>
      </c>
      <c r="I38" s="35">
        <v>4916</v>
      </c>
      <c r="J38" s="35">
        <v>23216</v>
      </c>
      <c r="K38" s="35">
        <v>108392</v>
      </c>
      <c r="L38" s="35">
        <v>110721</v>
      </c>
      <c r="M38" s="35">
        <v>59675</v>
      </c>
      <c r="N38" s="35">
        <v>25028</v>
      </c>
      <c r="O38" s="35">
        <v>9439</v>
      </c>
      <c r="P38" s="35">
        <v>2734</v>
      </c>
      <c r="Q38" s="35">
        <f t="shared" si="9"/>
        <v>16519</v>
      </c>
      <c r="R38" s="63">
        <f t="shared" si="7"/>
        <v>2.9668383657693771E-2</v>
      </c>
      <c r="S38" s="35">
        <v>17</v>
      </c>
      <c r="T38" s="35">
        <v>2691</v>
      </c>
      <c r="U38" s="35">
        <v>13811</v>
      </c>
      <c r="W38" s="1">
        <v>556788</v>
      </c>
    </row>
    <row r="39" spans="1:23" x14ac:dyDescent="0.45">
      <c r="A39" s="33" t="s">
        <v>44</v>
      </c>
      <c r="B39" s="32">
        <f t="shared" si="10"/>
        <v>1577888</v>
      </c>
      <c r="C39" s="34">
        <f>SUM(一般接種!D38+一般接種!G38+一般接種!J38+一般接種!M38+医療従事者等!C36)</f>
        <v>565020</v>
      </c>
      <c r="D39" s="30">
        <f t="shared" si="0"/>
        <v>0.8397850820805125</v>
      </c>
      <c r="E39" s="34">
        <f>SUM(一般接種!E38+一般接種!H38+一般接種!K38+一般接種!N38+医療従事者等!D36)</f>
        <v>556233</v>
      </c>
      <c r="F39" s="31">
        <f t="shared" si="1"/>
        <v>0.82672502842534723</v>
      </c>
      <c r="G39" s="29">
        <f t="shared" si="8"/>
        <v>442966</v>
      </c>
      <c r="H39" s="31">
        <f t="shared" si="6"/>
        <v>0.65837711703811597</v>
      </c>
      <c r="I39" s="35">
        <v>4900</v>
      </c>
      <c r="J39" s="35">
        <v>30263</v>
      </c>
      <c r="K39" s="35">
        <v>111394</v>
      </c>
      <c r="L39" s="35">
        <v>142639</v>
      </c>
      <c r="M39" s="35">
        <v>82631</v>
      </c>
      <c r="N39" s="35">
        <v>45529</v>
      </c>
      <c r="O39" s="35">
        <v>20778</v>
      </c>
      <c r="P39" s="35">
        <v>4832</v>
      </c>
      <c r="Q39" s="35">
        <f t="shared" si="9"/>
        <v>13669</v>
      </c>
      <c r="R39" s="63">
        <f t="shared" si="7"/>
        <v>2.0316134450034558E-2</v>
      </c>
      <c r="S39" s="35">
        <v>25</v>
      </c>
      <c r="T39" s="35">
        <v>2117</v>
      </c>
      <c r="U39" s="35">
        <v>11527</v>
      </c>
      <c r="W39" s="1">
        <v>672815</v>
      </c>
    </row>
    <row r="40" spans="1:23" x14ac:dyDescent="0.45">
      <c r="A40" s="33" t="s">
        <v>45</v>
      </c>
      <c r="B40" s="32">
        <f t="shared" si="10"/>
        <v>4204198</v>
      </c>
      <c r="C40" s="34">
        <f>SUM(一般接種!D39+一般接種!G39+一般接種!J39+一般接種!M39+医療従事者等!C37)</f>
        <v>1516130</v>
      </c>
      <c r="D40" s="30">
        <f t="shared" si="0"/>
        <v>0.80057936699456278</v>
      </c>
      <c r="E40" s="34">
        <f>SUM(一般接種!E39+一般接種!H39+一般接種!K39+一般接種!N39+医療従事者等!D37)</f>
        <v>1486923</v>
      </c>
      <c r="F40" s="31">
        <f t="shared" si="1"/>
        <v>0.78515686261049922</v>
      </c>
      <c r="G40" s="29">
        <f t="shared" si="8"/>
        <v>1157216</v>
      </c>
      <c r="H40" s="31">
        <f t="shared" si="6"/>
        <v>0.61105792561058747</v>
      </c>
      <c r="I40" s="35">
        <v>21846</v>
      </c>
      <c r="J40" s="35">
        <v>138090</v>
      </c>
      <c r="K40" s="35">
        <v>362897</v>
      </c>
      <c r="L40" s="35">
        <v>318200</v>
      </c>
      <c r="M40" s="35">
        <v>163520</v>
      </c>
      <c r="N40" s="35">
        <v>92065</v>
      </c>
      <c r="O40" s="35">
        <v>50911</v>
      </c>
      <c r="P40" s="35">
        <v>9687</v>
      </c>
      <c r="Q40" s="35">
        <f t="shared" si="9"/>
        <v>43929</v>
      </c>
      <c r="R40" s="63">
        <f t="shared" si="7"/>
        <v>2.3196329478807322E-2</v>
      </c>
      <c r="S40" s="35">
        <v>249</v>
      </c>
      <c r="T40" s="35">
        <v>7189</v>
      </c>
      <c r="U40" s="35">
        <v>36491</v>
      </c>
      <c r="W40" s="1">
        <v>1893791</v>
      </c>
    </row>
    <row r="41" spans="1:23" x14ac:dyDescent="0.45">
      <c r="A41" s="33" t="s">
        <v>46</v>
      </c>
      <c r="B41" s="32">
        <f t="shared" si="10"/>
        <v>6233427</v>
      </c>
      <c r="C41" s="34">
        <f>SUM(一般接種!D40+一般接種!G40+一般接種!J40+一般接種!M40+医療従事者等!C38)</f>
        <v>2245283</v>
      </c>
      <c r="D41" s="30">
        <f t="shared" si="0"/>
        <v>0.79834186272170748</v>
      </c>
      <c r="E41" s="34">
        <f>SUM(一般接種!E40+一般接種!H40+一般接種!K40+一般接種!N40+医療従事者等!D38)</f>
        <v>2218481</v>
      </c>
      <c r="F41" s="31">
        <f t="shared" si="1"/>
        <v>0.78881203570005043</v>
      </c>
      <c r="G41" s="29">
        <f t="shared" si="8"/>
        <v>1687644</v>
      </c>
      <c r="H41" s="31">
        <f t="shared" si="6"/>
        <v>0.6000654948935672</v>
      </c>
      <c r="I41" s="35">
        <v>22409</v>
      </c>
      <c r="J41" s="35">
        <v>121563</v>
      </c>
      <c r="K41" s="35">
        <v>545541</v>
      </c>
      <c r="L41" s="35">
        <v>531976</v>
      </c>
      <c r="M41" s="35">
        <v>292631</v>
      </c>
      <c r="N41" s="35">
        <v>116536</v>
      </c>
      <c r="O41" s="35">
        <v>45966</v>
      </c>
      <c r="P41" s="35">
        <v>11022</v>
      </c>
      <c r="Q41" s="35">
        <f t="shared" si="9"/>
        <v>82019</v>
      </c>
      <c r="R41" s="63">
        <f t="shared" si="7"/>
        <v>2.9163005838716869E-2</v>
      </c>
      <c r="S41" s="35">
        <v>55</v>
      </c>
      <c r="T41" s="35">
        <v>15537</v>
      </c>
      <c r="U41" s="35">
        <v>66427</v>
      </c>
      <c r="W41" s="1">
        <v>2812433</v>
      </c>
    </row>
    <row r="42" spans="1:23" x14ac:dyDescent="0.45">
      <c r="A42" s="33" t="s">
        <v>47</v>
      </c>
      <c r="B42" s="32">
        <f t="shared" si="10"/>
        <v>3153071</v>
      </c>
      <c r="C42" s="34">
        <f>SUM(一般接種!D41+一般接種!G41+一般接種!J41+一般接種!M41+医療従事者等!C39)</f>
        <v>1122444</v>
      </c>
      <c r="D42" s="30">
        <f t="shared" si="0"/>
        <v>0.82769391863491903</v>
      </c>
      <c r="E42" s="34">
        <f>SUM(一般接種!E41+一般接種!H41+一般接種!K41+一般接種!N41+医療従事者等!D39)</f>
        <v>1099488</v>
      </c>
      <c r="F42" s="31">
        <f t="shared" si="1"/>
        <v>0.81076608829667207</v>
      </c>
      <c r="G42" s="29">
        <f t="shared" si="8"/>
        <v>889288</v>
      </c>
      <c r="H42" s="31">
        <f t="shared" si="6"/>
        <v>0.6557639129569135</v>
      </c>
      <c r="I42" s="35">
        <v>44781</v>
      </c>
      <c r="J42" s="35">
        <v>46795</v>
      </c>
      <c r="K42" s="35">
        <v>287267</v>
      </c>
      <c r="L42" s="35">
        <v>309857</v>
      </c>
      <c r="M42" s="35">
        <v>133779</v>
      </c>
      <c r="N42" s="35">
        <v>41900</v>
      </c>
      <c r="O42" s="35">
        <v>18859</v>
      </c>
      <c r="P42" s="35">
        <v>6050</v>
      </c>
      <c r="Q42" s="35">
        <f t="shared" si="9"/>
        <v>41851</v>
      </c>
      <c r="R42" s="63">
        <f t="shared" si="7"/>
        <v>3.086106584274137E-2</v>
      </c>
      <c r="S42" s="35">
        <v>398</v>
      </c>
      <c r="T42" s="35">
        <v>9094</v>
      </c>
      <c r="U42" s="35">
        <v>32359</v>
      </c>
      <c r="W42" s="1">
        <v>1356110</v>
      </c>
    </row>
    <row r="43" spans="1:23" x14ac:dyDescent="0.45">
      <c r="A43" s="33" t="s">
        <v>48</v>
      </c>
      <c r="B43" s="32">
        <f t="shared" si="10"/>
        <v>1679717</v>
      </c>
      <c r="C43" s="34">
        <f>SUM(一般接種!D42+一般接種!G42+一般接種!J42+一般接種!M42+医療従事者等!C40)</f>
        <v>599715</v>
      </c>
      <c r="D43" s="30">
        <f t="shared" si="0"/>
        <v>0.81599539559887824</v>
      </c>
      <c r="E43" s="34">
        <f>SUM(一般接種!E42+一般接種!H42+一般接種!K42+一般接種!N42+医療従事者等!D40)</f>
        <v>592377</v>
      </c>
      <c r="F43" s="31">
        <f t="shared" si="1"/>
        <v>0.80601102933672952</v>
      </c>
      <c r="G43" s="29">
        <f t="shared" si="8"/>
        <v>472135</v>
      </c>
      <c r="H43" s="31">
        <f t="shared" si="6"/>
        <v>0.64240511926677901</v>
      </c>
      <c r="I43" s="35">
        <v>7931</v>
      </c>
      <c r="J43" s="35">
        <v>39822</v>
      </c>
      <c r="K43" s="35">
        <v>153080</v>
      </c>
      <c r="L43" s="35">
        <v>160625</v>
      </c>
      <c r="M43" s="35">
        <v>67361</v>
      </c>
      <c r="N43" s="35">
        <v>29043</v>
      </c>
      <c r="O43" s="35">
        <v>11797</v>
      </c>
      <c r="P43" s="35">
        <v>2476</v>
      </c>
      <c r="Q43" s="35">
        <f t="shared" si="9"/>
        <v>15490</v>
      </c>
      <c r="R43" s="63">
        <f t="shared" si="7"/>
        <v>2.107629236858612E-2</v>
      </c>
      <c r="S43" s="35">
        <v>10</v>
      </c>
      <c r="T43" s="35">
        <v>3340</v>
      </c>
      <c r="U43" s="35">
        <v>12140</v>
      </c>
      <c r="W43" s="1">
        <v>734949</v>
      </c>
    </row>
    <row r="44" spans="1:23" x14ac:dyDescent="0.45">
      <c r="A44" s="33" t="s">
        <v>49</v>
      </c>
      <c r="B44" s="32">
        <f t="shared" si="10"/>
        <v>2184830</v>
      </c>
      <c r="C44" s="34">
        <f>SUM(一般接種!D43+一般接種!G43+一般接種!J43+一般接種!M43+医療従事者等!C41)</f>
        <v>780392</v>
      </c>
      <c r="D44" s="30">
        <f t="shared" si="0"/>
        <v>0.80130938005700814</v>
      </c>
      <c r="E44" s="34">
        <f>SUM(一般接種!E43+一般接種!H43+一般接種!K43+一般接種!N43+医療従事者等!D41)</f>
        <v>772108</v>
      </c>
      <c r="F44" s="31">
        <f t="shared" si="1"/>
        <v>0.7928033383441353</v>
      </c>
      <c r="G44" s="29">
        <f t="shared" si="8"/>
        <v>602280</v>
      </c>
      <c r="H44" s="31">
        <f t="shared" si="6"/>
        <v>0.61842332240814213</v>
      </c>
      <c r="I44" s="35">
        <v>9393</v>
      </c>
      <c r="J44" s="35">
        <v>48487</v>
      </c>
      <c r="K44" s="35">
        <v>170718</v>
      </c>
      <c r="L44" s="35">
        <v>187071</v>
      </c>
      <c r="M44" s="35">
        <v>113973</v>
      </c>
      <c r="N44" s="35">
        <v>52775</v>
      </c>
      <c r="O44" s="35">
        <v>16632</v>
      </c>
      <c r="P44" s="35">
        <v>3231</v>
      </c>
      <c r="Q44" s="35">
        <f t="shared" si="9"/>
        <v>30050</v>
      </c>
      <c r="R44" s="63">
        <f t="shared" si="7"/>
        <v>3.0855450684672697E-2</v>
      </c>
      <c r="S44" s="35">
        <v>148</v>
      </c>
      <c r="T44" s="35">
        <v>7778</v>
      </c>
      <c r="U44" s="35">
        <v>22124</v>
      </c>
      <c r="W44" s="1">
        <v>973896</v>
      </c>
    </row>
    <row r="45" spans="1:23" x14ac:dyDescent="0.45">
      <c r="A45" s="33" t="s">
        <v>50</v>
      </c>
      <c r="B45" s="32">
        <f t="shared" si="10"/>
        <v>3128458</v>
      </c>
      <c r="C45" s="34">
        <f>SUM(一般接種!D44+一般接種!G44+一般接種!J44+一般接種!M44+医療従事者等!C42)</f>
        <v>1114545</v>
      </c>
      <c r="D45" s="30">
        <f t="shared" si="0"/>
        <v>0.82180311586845489</v>
      </c>
      <c r="E45" s="34">
        <f>SUM(一般接種!E44+一般接種!H44+一般接種!K44+一般接種!N44+医療従事者等!D42)</f>
        <v>1103467</v>
      </c>
      <c r="F45" s="31">
        <f t="shared" si="1"/>
        <v>0.81363481856543818</v>
      </c>
      <c r="G45" s="29">
        <f t="shared" si="8"/>
        <v>870960</v>
      </c>
      <c r="H45" s="31">
        <f t="shared" si="6"/>
        <v>0.64219716727165743</v>
      </c>
      <c r="I45" s="35">
        <v>12481</v>
      </c>
      <c r="J45" s="35">
        <v>59206</v>
      </c>
      <c r="K45" s="35">
        <v>279903</v>
      </c>
      <c r="L45" s="35">
        <v>271745</v>
      </c>
      <c r="M45" s="35">
        <v>142439</v>
      </c>
      <c r="N45" s="35">
        <v>71689</v>
      </c>
      <c r="O45" s="35">
        <v>27962</v>
      </c>
      <c r="P45" s="35">
        <v>5535</v>
      </c>
      <c r="Q45" s="35">
        <f t="shared" si="9"/>
        <v>39486</v>
      </c>
      <c r="R45" s="63">
        <f t="shared" si="7"/>
        <v>2.9114766862873915E-2</v>
      </c>
      <c r="S45" s="35">
        <v>211</v>
      </c>
      <c r="T45" s="35">
        <v>5498</v>
      </c>
      <c r="U45" s="35">
        <v>33777</v>
      </c>
      <c r="W45" s="1">
        <v>1356219</v>
      </c>
    </row>
    <row r="46" spans="1:23" x14ac:dyDescent="0.45">
      <c r="A46" s="33" t="s">
        <v>51</v>
      </c>
      <c r="B46" s="32">
        <f t="shared" si="10"/>
        <v>1581549</v>
      </c>
      <c r="C46" s="34">
        <f>SUM(一般接種!D45+一般接種!G45+一般接種!J45+一般接種!M45+医療従事者等!C43)</f>
        <v>566180</v>
      </c>
      <c r="D46" s="30">
        <f t="shared" si="0"/>
        <v>0.8074823829415817</v>
      </c>
      <c r="E46" s="34">
        <f>SUM(一般接種!E45+一般接種!H45+一般接種!K45+一般接種!N45+医療従事者等!D43)</f>
        <v>558919</v>
      </c>
      <c r="F46" s="31">
        <f t="shared" si="1"/>
        <v>0.79712679005144282</v>
      </c>
      <c r="G46" s="29">
        <f t="shared" si="8"/>
        <v>435240</v>
      </c>
      <c r="H46" s="31">
        <f t="shared" si="6"/>
        <v>0.62073657202920274</v>
      </c>
      <c r="I46" s="35">
        <v>10599</v>
      </c>
      <c r="J46" s="35">
        <v>33513</v>
      </c>
      <c r="K46" s="35">
        <v>141000</v>
      </c>
      <c r="L46" s="35">
        <v>125428</v>
      </c>
      <c r="M46" s="35">
        <v>73342</v>
      </c>
      <c r="N46" s="35">
        <v>36048</v>
      </c>
      <c r="O46" s="35">
        <v>13268</v>
      </c>
      <c r="P46" s="35">
        <v>2042</v>
      </c>
      <c r="Q46" s="35">
        <f t="shared" si="9"/>
        <v>21210</v>
      </c>
      <c r="R46" s="63">
        <f t="shared" si="7"/>
        <v>3.0249569646032971E-2</v>
      </c>
      <c r="S46" s="35">
        <v>167</v>
      </c>
      <c r="T46" s="35">
        <v>5504</v>
      </c>
      <c r="U46" s="35">
        <v>15539</v>
      </c>
      <c r="W46" s="1">
        <v>701167</v>
      </c>
    </row>
    <row r="47" spans="1:23" x14ac:dyDescent="0.45">
      <c r="A47" s="33" t="s">
        <v>52</v>
      </c>
      <c r="B47" s="32">
        <f t="shared" si="10"/>
        <v>11359740</v>
      </c>
      <c r="C47" s="34">
        <f>SUM(一般接種!D46+一般接種!G46+一般接種!J46+一般接種!M46+医療従事者等!C44)</f>
        <v>4136050</v>
      </c>
      <c r="D47" s="30">
        <f t="shared" si="0"/>
        <v>0.80716486767613094</v>
      </c>
      <c r="E47" s="34">
        <f>SUM(一般接種!E46+一般接種!H46+一般接種!K46+一般接種!N46+医療従事者等!D44)</f>
        <v>4055827</v>
      </c>
      <c r="F47" s="31">
        <f t="shared" si="1"/>
        <v>0.79150906390693521</v>
      </c>
      <c r="G47" s="29">
        <f t="shared" si="8"/>
        <v>3018681</v>
      </c>
      <c r="H47" s="31">
        <f t="shared" si="6"/>
        <v>0.58910633331837159</v>
      </c>
      <c r="I47" s="35">
        <v>43841</v>
      </c>
      <c r="J47" s="35">
        <v>229903</v>
      </c>
      <c r="K47" s="35">
        <v>929540</v>
      </c>
      <c r="L47" s="35">
        <v>1024252</v>
      </c>
      <c r="M47" s="35">
        <v>490660</v>
      </c>
      <c r="N47" s="35">
        <v>192543</v>
      </c>
      <c r="O47" s="35">
        <v>85004</v>
      </c>
      <c r="P47" s="35">
        <v>22938</v>
      </c>
      <c r="Q47" s="35">
        <f t="shared" si="9"/>
        <v>149182</v>
      </c>
      <c r="R47" s="63">
        <f t="shared" si="7"/>
        <v>2.9113397877119612E-2</v>
      </c>
      <c r="S47" s="35">
        <v>79</v>
      </c>
      <c r="T47" s="35">
        <v>37703</v>
      </c>
      <c r="U47" s="35">
        <v>111400</v>
      </c>
      <c r="W47" s="1">
        <v>5124170</v>
      </c>
    </row>
    <row r="48" spans="1:23" x14ac:dyDescent="0.45">
      <c r="A48" s="33" t="s">
        <v>53</v>
      </c>
      <c r="B48" s="32">
        <f t="shared" si="10"/>
        <v>1829882</v>
      </c>
      <c r="C48" s="34">
        <f>SUM(一般接種!D47+一般接種!G47+一般接種!J47+一般接種!M47+医療従事者等!C45)</f>
        <v>658468</v>
      </c>
      <c r="D48" s="30">
        <f t="shared" si="0"/>
        <v>0.8047546998247419</v>
      </c>
      <c r="E48" s="34">
        <f>SUM(一般接種!E47+一般接種!H47+一般接種!K47+一般接種!N47+医療従事者等!D45)</f>
        <v>650496</v>
      </c>
      <c r="F48" s="31">
        <f t="shared" si="1"/>
        <v>0.79501162276252657</v>
      </c>
      <c r="G48" s="29">
        <f t="shared" si="8"/>
        <v>492569</v>
      </c>
      <c r="H48" s="31">
        <f t="shared" si="6"/>
        <v>0.60199921292754288</v>
      </c>
      <c r="I48" s="35">
        <v>8406</v>
      </c>
      <c r="J48" s="35">
        <v>56575</v>
      </c>
      <c r="K48" s="35">
        <v>165966</v>
      </c>
      <c r="L48" s="35">
        <v>147223</v>
      </c>
      <c r="M48" s="35">
        <v>63255</v>
      </c>
      <c r="N48" s="35">
        <v>32314</v>
      </c>
      <c r="O48" s="35">
        <v>15318</v>
      </c>
      <c r="P48" s="35">
        <v>3512</v>
      </c>
      <c r="Q48" s="35">
        <f t="shared" si="9"/>
        <v>28349</v>
      </c>
      <c r="R48" s="63">
        <f t="shared" si="7"/>
        <v>3.4647076221367798E-2</v>
      </c>
      <c r="S48" s="35">
        <v>41</v>
      </c>
      <c r="T48" s="35">
        <v>6096</v>
      </c>
      <c r="U48" s="35">
        <v>22212</v>
      </c>
      <c r="W48" s="1">
        <v>818222</v>
      </c>
    </row>
    <row r="49" spans="1:23" x14ac:dyDescent="0.45">
      <c r="A49" s="33" t="s">
        <v>54</v>
      </c>
      <c r="B49" s="32">
        <f t="shared" si="10"/>
        <v>3095009</v>
      </c>
      <c r="C49" s="34">
        <f>SUM(一般接種!D48+一般接種!G48+一般接種!J48+一般接種!M48+医療従事者等!C46)</f>
        <v>1101765</v>
      </c>
      <c r="D49" s="30">
        <f t="shared" si="0"/>
        <v>0.82471267379174784</v>
      </c>
      <c r="E49" s="34">
        <f>SUM(一般接種!E48+一般接種!H48+一般接種!K48+一般接種!N48+医療従事者等!D46)</f>
        <v>1085785</v>
      </c>
      <c r="F49" s="31">
        <f t="shared" si="1"/>
        <v>0.81275104084171568</v>
      </c>
      <c r="G49" s="29">
        <f t="shared" si="8"/>
        <v>875947</v>
      </c>
      <c r="H49" s="31">
        <f t="shared" si="6"/>
        <v>0.65567938033052431</v>
      </c>
      <c r="I49" s="35">
        <v>14892</v>
      </c>
      <c r="J49" s="35">
        <v>65945</v>
      </c>
      <c r="K49" s="35">
        <v>277989</v>
      </c>
      <c r="L49" s="35">
        <v>302341</v>
      </c>
      <c r="M49" s="35">
        <v>132731</v>
      </c>
      <c r="N49" s="35">
        <v>51933</v>
      </c>
      <c r="O49" s="35">
        <v>24953</v>
      </c>
      <c r="P49" s="35">
        <v>5163</v>
      </c>
      <c r="Q49" s="35">
        <f t="shared" si="9"/>
        <v>31512</v>
      </c>
      <c r="R49" s="63">
        <f t="shared" si="7"/>
        <v>2.3587920996333663E-2</v>
      </c>
      <c r="S49" s="35">
        <v>84</v>
      </c>
      <c r="T49" s="35">
        <v>6410</v>
      </c>
      <c r="U49" s="35">
        <v>25018</v>
      </c>
      <c r="W49" s="1">
        <v>1335938</v>
      </c>
    </row>
    <row r="50" spans="1:23" x14ac:dyDescent="0.45">
      <c r="A50" s="33" t="s">
        <v>55</v>
      </c>
      <c r="B50" s="32">
        <f t="shared" si="10"/>
        <v>4101053</v>
      </c>
      <c r="C50" s="34">
        <f>SUM(一般接種!D49+一般接種!G49+一般接種!J49+一般接種!M49+医療従事者等!C47)</f>
        <v>1461624</v>
      </c>
      <c r="D50" s="30">
        <f t="shared" si="0"/>
        <v>0.83110804056532162</v>
      </c>
      <c r="E50" s="34">
        <f>SUM(一般接種!E49+一般接種!H49+一般接種!K49+一般接種!N49+医療従事者等!D47)</f>
        <v>1445336</v>
      </c>
      <c r="F50" s="31">
        <f t="shared" si="1"/>
        <v>0.82184636467280203</v>
      </c>
      <c r="G50" s="29">
        <f t="shared" si="8"/>
        <v>1142601</v>
      </c>
      <c r="H50" s="31">
        <f t="shared" si="6"/>
        <v>0.64970531289714528</v>
      </c>
      <c r="I50" s="35">
        <v>21262</v>
      </c>
      <c r="J50" s="35">
        <v>78079</v>
      </c>
      <c r="K50" s="35">
        <v>344279</v>
      </c>
      <c r="L50" s="35">
        <v>429520</v>
      </c>
      <c r="M50" s="35">
        <v>176619</v>
      </c>
      <c r="N50" s="35">
        <v>65892</v>
      </c>
      <c r="O50" s="35">
        <v>21892</v>
      </c>
      <c r="P50" s="35">
        <v>5058</v>
      </c>
      <c r="Q50" s="35">
        <f t="shared" si="9"/>
        <v>51492</v>
      </c>
      <c r="R50" s="63">
        <f t="shared" si="7"/>
        <v>2.9279359961788765E-2</v>
      </c>
      <c r="S50" s="35">
        <v>150</v>
      </c>
      <c r="T50" s="35">
        <v>10226</v>
      </c>
      <c r="U50" s="35">
        <v>41116</v>
      </c>
      <c r="W50" s="1">
        <v>1758645</v>
      </c>
    </row>
    <row r="51" spans="1:23" x14ac:dyDescent="0.45">
      <c r="A51" s="33" t="s">
        <v>56</v>
      </c>
      <c r="B51" s="32">
        <f t="shared" si="10"/>
        <v>2585143</v>
      </c>
      <c r="C51" s="34">
        <f>SUM(一般接種!D50+一般接種!G50+一般接種!J50+一般接種!M50+医療従事者等!C48)</f>
        <v>926415</v>
      </c>
      <c r="D51" s="30">
        <f t="shared" si="0"/>
        <v>0.8114055639589014</v>
      </c>
      <c r="E51" s="34">
        <f>SUM(一般接種!E50+一般接種!H50+一般接種!K50+一般接種!N50+医療従事者等!D48)</f>
        <v>911330</v>
      </c>
      <c r="F51" s="31">
        <f t="shared" si="1"/>
        <v>0.79819328551746849</v>
      </c>
      <c r="G51" s="29">
        <f t="shared" si="8"/>
        <v>716711</v>
      </c>
      <c r="H51" s="31">
        <f t="shared" si="6"/>
        <v>0.62773518687688368</v>
      </c>
      <c r="I51" s="35">
        <v>19481</v>
      </c>
      <c r="J51" s="35">
        <v>50889</v>
      </c>
      <c r="K51" s="35">
        <v>216581</v>
      </c>
      <c r="L51" s="35">
        <v>218854</v>
      </c>
      <c r="M51" s="35">
        <v>116354</v>
      </c>
      <c r="N51" s="35">
        <v>63370</v>
      </c>
      <c r="O51" s="35">
        <v>24898</v>
      </c>
      <c r="P51" s="35">
        <v>6284</v>
      </c>
      <c r="Q51" s="35">
        <f t="shared" si="9"/>
        <v>30687</v>
      </c>
      <c r="R51" s="63">
        <f t="shared" si="7"/>
        <v>2.6877374115495546E-2</v>
      </c>
      <c r="S51" s="35">
        <v>244</v>
      </c>
      <c r="T51" s="35">
        <v>8144</v>
      </c>
      <c r="U51" s="35">
        <v>22299</v>
      </c>
      <c r="W51" s="1">
        <v>1141741</v>
      </c>
    </row>
    <row r="52" spans="1:23" x14ac:dyDescent="0.45">
      <c r="A52" s="33" t="s">
        <v>57</v>
      </c>
      <c r="B52" s="32">
        <f t="shared" si="10"/>
        <v>2431852</v>
      </c>
      <c r="C52" s="34">
        <f>SUM(一般接種!D51+一般接種!G51+一般接種!J51+一般接種!M51+医療従事者等!C49)</f>
        <v>871457</v>
      </c>
      <c r="D52" s="30">
        <f t="shared" si="0"/>
        <v>0.8015306633947763</v>
      </c>
      <c r="E52" s="34">
        <f>SUM(一般接種!E51+一般接種!H51+一般接種!K51+一般接種!N51+医療従事者等!D49)</f>
        <v>859862</v>
      </c>
      <c r="F52" s="31">
        <f t="shared" si="1"/>
        <v>0.79086605453620673</v>
      </c>
      <c r="G52" s="29">
        <f t="shared" si="8"/>
        <v>667854</v>
      </c>
      <c r="H52" s="31">
        <f t="shared" si="6"/>
        <v>0.61426491458655441</v>
      </c>
      <c r="I52" s="35">
        <v>10940</v>
      </c>
      <c r="J52" s="35">
        <v>46229</v>
      </c>
      <c r="K52" s="35">
        <v>186592</v>
      </c>
      <c r="L52" s="35">
        <v>215436</v>
      </c>
      <c r="M52" s="35">
        <v>121978</v>
      </c>
      <c r="N52" s="35">
        <v>56879</v>
      </c>
      <c r="O52" s="35">
        <v>23965</v>
      </c>
      <c r="P52" s="35">
        <v>5835</v>
      </c>
      <c r="Q52" s="35">
        <f t="shared" si="9"/>
        <v>32679</v>
      </c>
      <c r="R52" s="63">
        <f t="shared" si="7"/>
        <v>3.0056813530762727E-2</v>
      </c>
      <c r="S52" s="35">
        <v>156</v>
      </c>
      <c r="T52" s="35">
        <v>5583</v>
      </c>
      <c r="U52" s="35">
        <v>26940</v>
      </c>
      <c r="W52" s="1">
        <v>1087241</v>
      </c>
    </row>
    <row r="53" spans="1:23" x14ac:dyDescent="0.45">
      <c r="A53" s="33" t="s">
        <v>58</v>
      </c>
      <c r="B53" s="32">
        <f t="shared" si="10"/>
        <v>3694017</v>
      </c>
      <c r="C53" s="34">
        <f>SUM(一般接種!D52+一般接種!G52+一般接種!J52+一般接種!M52+医療従事者等!C50)</f>
        <v>1321954</v>
      </c>
      <c r="D53" s="30">
        <f t="shared" si="0"/>
        <v>0.81727363607306758</v>
      </c>
      <c r="E53" s="34">
        <f>SUM(一般接種!E52+一般接種!H52+一般接種!K52+一般接種!N52+医療従事者等!D50)</f>
        <v>1299182</v>
      </c>
      <c r="F53" s="31">
        <f t="shared" si="1"/>
        <v>0.80319526780862271</v>
      </c>
      <c r="G53" s="29">
        <f t="shared" si="8"/>
        <v>1027396</v>
      </c>
      <c r="H53" s="31">
        <f t="shared" si="6"/>
        <v>0.63516859482775145</v>
      </c>
      <c r="I53" s="35">
        <v>17307</v>
      </c>
      <c r="J53" s="35">
        <v>70655</v>
      </c>
      <c r="K53" s="35">
        <v>342287</v>
      </c>
      <c r="L53" s="35">
        <v>302038</v>
      </c>
      <c r="M53" s="35">
        <v>172084</v>
      </c>
      <c r="N53" s="35">
        <v>82348</v>
      </c>
      <c r="O53" s="35">
        <v>33909</v>
      </c>
      <c r="P53" s="35">
        <v>6768</v>
      </c>
      <c r="Q53" s="35">
        <f t="shared" si="9"/>
        <v>45485</v>
      </c>
      <c r="R53" s="63">
        <f t="shared" si="7"/>
        <v>2.8120260868973866E-2</v>
      </c>
      <c r="S53" s="35">
        <v>101</v>
      </c>
      <c r="T53" s="35">
        <v>6395</v>
      </c>
      <c r="U53" s="35">
        <v>38989</v>
      </c>
      <c r="W53" s="1">
        <v>1617517</v>
      </c>
    </row>
    <row r="54" spans="1:23" x14ac:dyDescent="0.45">
      <c r="A54" s="33" t="s">
        <v>59</v>
      </c>
      <c r="B54" s="32">
        <f t="shared" si="10"/>
        <v>2814651</v>
      </c>
      <c r="C54" s="34">
        <f>SUM(一般接種!D53+一般接種!G53+一般接種!J53+一般接種!M53+医療従事者等!C51)</f>
        <v>1059833</v>
      </c>
      <c r="D54" s="37">
        <f t="shared" si="0"/>
        <v>0.71363554949842367</v>
      </c>
      <c r="E54" s="34">
        <f>SUM(一般接種!E53+一般接種!H53+一般接種!K53+一般接種!N53+医療従事者等!D51)</f>
        <v>1038865</v>
      </c>
      <c r="F54" s="31">
        <f t="shared" si="1"/>
        <v>0.69951680607197542</v>
      </c>
      <c r="G54" s="29">
        <f t="shared" si="8"/>
        <v>684948</v>
      </c>
      <c r="H54" s="31">
        <f t="shared" si="6"/>
        <v>0.4612077962828543</v>
      </c>
      <c r="I54" s="35">
        <v>17301</v>
      </c>
      <c r="J54" s="35">
        <v>58640</v>
      </c>
      <c r="K54" s="35">
        <v>211217</v>
      </c>
      <c r="L54" s="35">
        <v>191216</v>
      </c>
      <c r="M54" s="35">
        <v>117988</v>
      </c>
      <c r="N54" s="35">
        <v>58378</v>
      </c>
      <c r="O54" s="35">
        <v>25143</v>
      </c>
      <c r="P54" s="35">
        <v>5065</v>
      </c>
      <c r="Q54" s="35">
        <f t="shared" si="9"/>
        <v>31005</v>
      </c>
      <c r="R54" s="63">
        <f t="shared" si="7"/>
        <v>2.0877128955409604E-2</v>
      </c>
      <c r="S54" s="35">
        <v>14</v>
      </c>
      <c r="T54" s="35">
        <v>6783</v>
      </c>
      <c r="U54" s="35">
        <v>24208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19" sqref="F19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V2" s="133">
        <f>'進捗状況 (都道府県別)'!G3</f>
        <v>44757</v>
      </c>
      <c r="W2" s="133"/>
    </row>
    <row r="3" spans="1:23" ht="37.5" customHeight="1" x14ac:dyDescent="0.45">
      <c r="A3" s="119" t="s">
        <v>2</v>
      </c>
      <c r="B3" s="132" t="str">
        <f>_xlfn.CONCAT("接種回数
（",TEXT('進捗状況 (都道府県別)'!G3-1,"m月d日"),"まで）")</f>
        <v>接種回数
（7月14日まで）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tr">
        <f>_xlfn.CONCAT("接種回数
（",TEXT('進捗状況 (都道府県別)'!G3-1,"m月d日"),"まで）","※4")</f>
        <v>接種回数
（7月14日まで）※4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12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45">
      <c r="A5" s="121"/>
      <c r="B5" s="122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193895463</v>
      </c>
      <c r="C6" s="40">
        <f>SUM(C7:C53)</f>
        <v>161422929</v>
      </c>
      <c r="D6" s="40">
        <f>SUM(D7:D53)</f>
        <v>80974858</v>
      </c>
      <c r="E6" s="41">
        <f>SUM(E7:E53)</f>
        <v>80448071</v>
      </c>
      <c r="F6" s="41">
        <f t="shared" ref="F6:T6" si="0">SUM(F7:F53)</f>
        <v>32340134</v>
      </c>
      <c r="G6" s="41">
        <f>SUM(G7:G53)</f>
        <v>16219916</v>
      </c>
      <c r="H6" s="41">
        <f t="shared" ref="H6:N6" si="1">SUM(H7:H53)</f>
        <v>16120218</v>
      </c>
      <c r="I6" s="41">
        <f>SUM(I7:I53)</f>
        <v>117583</v>
      </c>
      <c r="J6" s="41">
        <f t="shared" si="1"/>
        <v>58714</v>
      </c>
      <c r="K6" s="41">
        <f t="shared" si="1"/>
        <v>58869</v>
      </c>
      <c r="L6" s="67">
        <f>SUM(L7:L53)</f>
        <v>14817</v>
      </c>
      <c r="M6" s="67">
        <f t="shared" si="1"/>
        <v>10074</v>
      </c>
      <c r="N6" s="67">
        <f t="shared" si="1"/>
        <v>4743</v>
      </c>
      <c r="O6" s="42"/>
      <c r="P6" s="41">
        <f>SUM(P7:P53)</f>
        <v>177126180</v>
      </c>
      <c r="Q6" s="43">
        <f>C6/P6</f>
        <v>0.91134426881446884</v>
      </c>
      <c r="R6" s="41">
        <f t="shared" si="0"/>
        <v>34262000</v>
      </c>
      <c r="S6" s="44">
        <f>F6/R6</f>
        <v>0.94390677718755478</v>
      </c>
      <c r="T6" s="41">
        <f t="shared" si="0"/>
        <v>202140</v>
      </c>
      <c r="U6" s="44">
        <f>I6/T6</f>
        <v>0.58169090729197581</v>
      </c>
      <c r="V6" s="41">
        <f t="shared" ref="V6" si="2">SUM(V7:V53)</f>
        <v>287840</v>
      </c>
      <c r="W6" s="44">
        <f>L6/V6</f>
        <v>5.1476514730405779E-2</v>
      </c>
    </row>
    <row r="7" spans="1:23" x14ac:dyDescent="0.45">
      <c r="A7" s="45" t="s">
        <v>13</v>
      </c>
      <c r="B7" s="40">
        <v>7959491</v>
      </c>
      <c r="C7" s="40">
        <v>6460536</v>
      </c>
      <c r="D7" s="40">
        <v>3241819</v>
      </c>
      <c r="E7" s="41">
        <v>3218717</v>
      </c>
      <c r="F7" s="46">
        <v>1497672</v>
      </c>
      <c r="G7" s="41">
        <v>750882</v>
      </c>
      <c r="H7" s="41">
        <v>746790</v>
      </c>
      <c r="I7" s="41">
        <v>873</v>
      </c>
      <c r="J7" s="41">
        <v>429</v>
      </c>
      <c r="K7" s="41">
        <v>444</v>
      </c>
      <c r="L7" s="67">
        <v>410</v>
      </c>
      <c r="M7" s="67">
        <v>248</v>
      </c>
      <c r="N7" s="67">
        <v>162</v>
      </c>
      <c r="O7" s="42"/>
      <c r="P7" s="41">
        <v>7433760</v>
      </c>
      <c r="Q7" s="43">
        <v>0.86908051914508944</v>
      </c>
      <c r="R7" s="47">
        <v>1518500</v>
      </c>
      <c r="S7" s="43">
        <v>0.98628383272966746</v>
      </c>
      <c r="T7" s="41">
        <v>900</v>
      </c>
      <c r="U7" s="44">
        <v>0.97</v>
      </c>
      <c r="V7" s="41">
        <v>3140</v>
      </c>
      <c r="W7" s="44">
        <v>0.13057324840764331</v>
      </c>
    </row>
    <row r="8" spans="1:23" x14ac:dyDescent="0.45">
      <c r="A8" s="45" t="s">
        <v>14</v>
      </c>
      <c r="B8" s="40">
        <v>2047960</v>
      </c>
      <c r="C8" s="40">
        <v>1856989</v>
      </c>
      <c r="D8" s="40">
        <v>931442</v>
      </c>
      <c r="E8" s="41">
        <v>925547</v>
      </c>
      <c r="F8" s="46">
        <v>188483</v>
      </c>
      <c r="G8" s="41">
        <v>94680</v>
      </c>
      <c r="H8" s="41">
        <v>93803</v>
      </c>
      <c r="I8" s="41">
        <v>2418</v>
      </c>
      <c r="J8" s="41">
        <v>1214</v>
      </c>
      <c r="K8" s="41">
        <v>1204</v>
      </c>
      <c r="L8" s="67">
        <v>70</v>
      </c>
      <c r="M8" s="67">
        <v>66</v>
      </c>
      <c r="N8" s="67">
        <v>4</v>
      </c>
      <c r="O8" s="42"/>
      <c r="P8" s="41">
        <v>1921955</v>
      </c>
      <c r="Q8" s="43">
        <v>0.96619795988979973</v>
      </c>
      <c r="R8" s="47">
        <v>186500</v>
      </c>
      <c r="S8" s="43">
        <v>1.010632707774799</v>
      </c>
      <c r="T8" s="41">
        <v>3800</v>
      </c>
      <c r="U8" s="44">
        <v>0.63631578947368417</v>
      </c>
      <c r="V8" s="41">
        <v>800</v>
      </c>
      <c r="W8" s="44">
        <v>8.7499999999999994E-2</v>
      </c>
    </row>
    <row r="9" spans="1:23" x14ac:dyDescent="0.45">
      <c r="A9" s="45" t="s">
        <v>15</v>
      </c>
      <c r="B9" s="40">
        <v>1968942</v>
      </c>
      <c r="C9" s="40">
        <v>1724254</v>
      </c>
      <c r="D9" s="40">
        <v>865113</v>
      </c>
      <c r="E9" s="41">
        <v>859141</v>
      </c>
      <c r="F9" s="46">
        <v>244585</v>
      </c>
      <c r="G9" s="41">
        <v>122760</v>
      </c>
      <c r="H9" s="41">
        <v>121825</v>
      </c>
      <c r="I9" s="41">
        <v>98</v>
      </c>
      <c r="J9" s="41">
        <v>50</v>
      </c>
      <c r="K9" s="41">
        <v>48</v>
      </c>
      <c r="L9" s="67">
        <v>5</v>
      </c>
      <c r="M9" s="67">
        <v>5</v>
      </c>
      <c r="N9" s="67">
        <v>0</v>
      </c>
      <c r="O9" s="42"/>
      <c r="P9" s="41">
        <v>1879585</v>
      </c>
      <c r="Q9" s="43">
        <v>0.91735888507303476</v>
      </c>
      <c r="R9" s="47">
        <v>227500</v>
      </c>
      <c r="S9" s="43">
        <v>1.0750989010989012</v>
      </c>
      <c r="T9" s="41">
        <v>260</v>
      </c>
      <c r="U9" s="44">
        <v>0.37692307692307692</v>
      </c>
      <c r="V9" s="41">
        <v>500</v>
      </c>
      <c r="W9" s="44">
        <v>0.01</v>
      </c>
    </row>
    <row r="10" spans="1:23" x14ac:dyDescent="0.45">
      <c r="A10" s="45" t="s">
        <v>16</v>
      </c>
      <c r="B10" s="40">
        <v>3559157</v>
      </c>
      <c r="C10" s="40">
        <v>2817056</v>
      </c>
      <c r="D10" s="40">
        <v>1413112</v>
      </c>
      <c r="E10" s="41">
        <v>1403944</v>
      </c>
      <c r="F10" s="46">
        <v>741815</v>
      </c>
      <c r="G10" s="41">
        <v>371797</v>
      </c>
      <c r="H10" s="41">
        <v>370018</v>
      </c>
      <c r="I10" s="41">
        <v>54</v>
      </c>
      <c r="J10" s="41">
        <v>21</v>
      </c>
      <c r="K10" s="41">
        <v>33</v>
      </c>
      <c r="L10" s="67">
        <v>232</v>
      </c>
      <c r="M10" s="67">
        <v>221</v>
      </c>
      <c r="N10" s="67">
        <v>11</v>
      </c>
      <c r="O10" s="42"/>
      <c r="P10" s="41">
        <v>3171035</v>
      </c>
      <c r="Q10" s="43">
        <v>0.88837114695990427</v>
      </c>
      <c r="R10" s="47">
        <v>854400</v>
      </c>
      <c r="S10" s="43">
        <v>0.86822916666666672</v>
      </c>
      <c r="T10" s="41">
        <v>240</v>
      </c>
      <c r="U10" s="44">
        <v>0.22500000000000001</v>
      </c>
      <c r="V10" s="41">
        <v>12040</v>
      </c>
      <c r="W10" s="44">
        <v>1.9269102990033222E-2</v>
      </c>
    </row>
    <row r="11" spans="1:23" x14ac:dyDescent="0.45">
      <c r="A11" s="45" t="s">
        <v>17</v>
      </c>
      <c r="B11" s="40">
        <v>1592308</v>
      </c>
      <c r="C11" s="40">
        <v>1496087</v>
      </c>
      <c r="D11" s="40">
        <v>750115</v>
      </c>
      <c r="E11" s="41">
        <v>745972</v>
      </c>
      <c r="F11" s="46">
        <v>96145</v>
      </c>
      <c r="G11" s="41">
        <v>48371</v>
      </c>
      <c r="H11" s="41">
        <v>47774</v>
      </c>
      <c r="I11" s="41">
        <v>67</v>
      </c>
      <c r="J11" s="41">
        <v>34</v>
      </c>
      <c r="K11" s="41">
        <v>33</v>
      </c>
      <c r="L11" s="67">
        <v>9</v>
      </c>
      <c r="M11" s="67">
        <v>9</v>
      </c>
      <c r="N11" s="67">
        <v>0</v>
      </c>
      <c r="O11" s="42"/>
      <c r="P11" s="41">
        <v>1523455</v>
      </c>
      <c r="Q11" s="43">
        <v>0.98203557046319057</v>
      </c>
      <c r="R11" s="47">
        <v>87900</v>
      </c>
      <c r="S11" s="43">
        <v>1.0937997724687145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45">
      <c r="A12" s="45" t="s">
        <v>18</v>
      </c>
      <c r="B12" s="40">
        <v>1744592</v>
      </c>
      <c r="C12" s="40">
        <v>1666351</v>
      </c>
      <c r="D12" s="40">
        <v>835499</v>
      </c>
      <c r="E12" s="41">
        <v>830852</v>
      </c>
      <c r="F12" s="46">
        <v>77901</v>
      </c>
      <c r="G12" s="41">
        <v>39029</v>
      </c>
      <c r="H12" s="41">
        <v>38872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0.95955073002052871</v>
      </c>
      <c r="R12" s="47">
        <v>61700</v>
      </c>
      <c r="S12" s="43">
        <v>1.2625769854132902</v>
      </c>
      <c r="T12" s="41">
        <v>340</v>
      </c>
      <c r="U12" s="44">
        <v>0.47352941176470587</v>
      </c>
      <c r="V12" s="41">
        <v>330</v>
      </c>
      <c r="W12" s="44">
        <v>0.54242424242424248</v>
      </c>
    </row>
    <row r="13" spans="1:23" x14ac:dyDescent="0.45">
      <c r="A13" s="45" t="s">
        <v>19</v>
      </c>
      <c r="B13" s="40">
        <v>2972972</v>
      </c>
      <c r="C13" s="40">
        <v>2764534</v>
      </c>
      <c r="D13" s="40">
        <v>1387553</v>
      </c>
      <c r="E13" s="41">
        <v>1376981</v>
      </c>
      <c r="F13" s="46">
        <v>208044</v>
      </c>
      <c r="G13" s="41">
        <v>104508</v>
      </c>
      <c r="H13" s="41">
        <v>103536</v>
      </c>
      <c r="I13" s="41">
        <v>253</v>
      </c>
      <c r="J13" s="41">
        <v>126</v>
      </c>
      <c r="K13" s="41">
        <v>127</v>
      </c>
      <c r="L13" s="67">
        <v>141</v>
      </c>
      <c r="M13" s="67">
        <v>117</v>
      </c>
      <c r="N13" s="67">
        <v>24</v>
      </c>
      <c r="O13" s="42"/>
      <c r="P13" s="41">
        <v>2910040</v>
      </c>
      <c r="Q13" s="43">
        <v>0.94999862544844749</v>
      </c>
      <c r="R13" s="47">
        <v>178600</v>
      </c>
      <c r="S13" s="43">
        <v>1.1648600223964165</v>
      </c>
      <c r="T13" s="41">
        <v>560</v>
      </c>
      <c r="U13" s="44">
        <v>0.45178571428571429</v>
      </c>
      <c r="V13" s="41">
        <v>11240</v>
      </c>
      <c r="W13" s="44">
        <v>1.2544483985765124E-2</v>
      </c>
    </row>
    <row r="14" spans="1:23" x14ac:dyDescent="0.45">
      <c r="A14" s="45" t="s">
        <v>20</v>
      </c>
      <c r="B14" s="40">
        <v>4647102</v>
      </c>
      <c r="C14" s="40">
        <v>3775057</v>
      </c>
      <c r="D14" s="40">
        <v>1893473</v>
      </c>
      <c r="E14" s="41">
        <v>1881584</v>
      </c>
      <c r="F14" s="46">
        <v>871054</v>
      </c>
      <c r="G14" s="41">
        <v>436914</v>
      </c>
      <c r="H14" s="41">
        <v>434140</v>
      </c>
      <c r="I14" s="41">
        <v>370</v>
      </c>
      <c r="J14" s="41">
        <v>176</v>
      </c>
      <c r="K14" s="41">
        <v>194</v>
      </c>
      <c r="L14" s="67">
        <v>621</v>
      </c>
      <c r="M14" s="67">
        <v>376</v>
      </c>
      <c r="N14" s="67">
        <v>245</v>
      </c>
      <c r="O14" s="42"/>
      <c r="P14" s="41">
        <v>4064675</v>
      </c>
      <c r="Q14" s="43">
        <v>0.92874756284327775</v>
      </c>
      <c r="R14" s="47">
        <v>892500</v>
      </c>
      <c r="S14" s="43">
        <v>0.97597086834733893</v>
      </c>
      <c r="T14" s="41">
        <v>860</v>
      </c>
      <c r="U14" s="44">
        <v>0.43023255813953487</v>
      </c>
      <c r="V14" s="41">
        <v>5760</v>
      </c>
      <c r="W14" s="44">
        <v>0.10781250000000001</v>
      </c>
    </row>
    <row r="15" spans="1:23" x14ac:dyDescent="0.45">
      <c r="A15" s="48" t="s">
        <v>21</v>
      </c>
      <c r="B15" s="40">
        <v>3086900</v>
      </c>
      <c r="C15" s="40">
        <v>2703464</v>
      </c>
      <c r="D15" s="40">
        <v>1355762</v>
      </c>
      <c r="E15" s="41">
        <v>1347702</v>
      </c>
      <c r="F15" s="46">
        <v>382361</v>
      </c>
      <c r="G15" s="41">
        <v>192236</v>
      </c>
      <c r="H15" s="41">
        <v>190125</v>
      </c>
      <c r="I15" s="41">
        <v>828</v>
      </c>
      <c r="J15" s="41">
        <v>413</v>
      </c>
      <c r="K15" s="41">
        <v>415</v>
      </c>
      <c r="L15" s="67">
        <v>247</v>
      </c>
      <c r="M15" s="67">
        <v>160</v>
      </c>
      <c r="N15" s="67">
        <v>87</v>
      </c>
      <c r="O15" s="42"/>
      <c r="P15" s="41">
        <v>2869350</v>
      </c>
      <c r="Q15" s="43">
        <v>0.94218690644222558</v>
      </c>
      <c r="R15" s="47">
        <v>375900</v>
      </c>
      <c r="S15" s="43">
        <v>1.0171880819366852</v>
      </c>
      <c r="T15" s="41">
        <v>1220</v>
      </c>
      <c r="U15" s="44">
        <v>0.67868852459016393</v>
      </c>
      <c r="V15" s="41">
        <v>4210</v>
      </c>
      <c r="W15" s="44">
        <v>5.866983372921615E-2</v>
      </c>
    </row>
    <row r="16" spans="1:23" x14ac:dyDescent="0.45">
      <c r="A16" s="45" t="s">
        <v>22</v>
      </c>
      <c r="B16" s="40">
        <v>3009469</v>
      </c>
      <c r="C16" s="40">
        <v>2158223</v>
      </c>
      <c r="D16" s="40">
        <v>1082885</v>
      </c>
      <c r="E16" s="41">
        <v>1075338</v>
      </c>
      <c r="F16" s="46">
        <v>850890</v>
      </c>
      <c r="G16" s="41">
        <v>426647</v>
      </c>
      <c r="H16" s="41">
        <v>424243</v>
      </c>
      <c r="I16" s="41">
        <v>224</v>
      </c>
      <c r="J16" s="41">
        <v>95</v>
      </c>
      <c r="K16" s="41">
        <v>129</v>
      </c>
      <c r="L16" s="67">
        <v>132</v>
      </c>
      <c r="M16" s="67">
        <v>84</v>
      </c>
      <c r="N16" s="67">
        <v>48</v>
      </c>
      <c r="O16" s="42"/>
      <c r="P16" s="41">
        <v>2506095</v>
      </c>
      <c r="Q16" s="43">
        <v>0.86118961970715391</v>
      </c>
      <c r="R16" s="47">
        <v>887500</v>
      </c>
      <c r="S16" s="43">
        <v>0.95874929577464785</v>
      </c>
      <c r="T16" s="41">
        <v>440</v>
      </c>
      <c r="U16" s="44">
        <v>0.50909090909090904</v>
      </c>
      <c r="V16" s="41">
        <v>840</v>
      </c>
      <c r="W16" s="44">
        <v>0.15714285714285714</v>
      </c>
    </row>
    <row r="17" spans="1:23" x14ac:dyDescent="0.45">
      <c r="A17" s="45" t="s">
        <v>23</v>
      </c>
      <c r="B17" s="40">
        <v>11586909</v>
      </c>
      <c r="C17" s="40">
        <v>9887677</v>
      </c>
      <c r="D17" s="40">
        <v>4965755</v>
      </c>
      <c r="E17" s="41">
        <v>4921922</v>
      </c>
      <c r="F17" s="46">
        <v>1679996</v>
      </c>
      <c r="G17" s="41">
        <v>841274</v>
      </c>
      <c r="H17" s="41">
        <v>838722</v>
      </c>
      <c r="I17" s="41">
        <v>18093</v>
      </c>
      <c r="J17" s="41">
        <v>9063</v>
      </c>
      <c r="K17" s="41">
        <v>9030</v>
      </c>
      <c r="L17" s="67">
        <v>1143</v>
      </c>
      <c r="M17" s="67">
        <v>724</v>
      </c>
      <c r="N17" s="67">
        <v>419</v>
      </c>
      <c r="O17" s="42"/>
      <c r="P17" s="41">
        <v>10836010</v>
      </c>
      <c r="Q17" s="43">
        <v>0.91248319261425559</v>
      </c>
      <c r="R17" s="47">
        <v>659400</v>
      </c>
      <c r="S17" s="43">
        <v>2.547764634516227</v>
      </c>
      <c r="T17" s="41">
        <v>37820</v>
      </c>
      <c r="U17" s="44">
        <v>0.47839767318878901</v>
      </c>
      <c r="V17" s="41">
        <v>15760</v>
      </c>
      <c r="W17" s="44">
        <v>7.2525380710659892E-2</v>
      </c>
    </row>
    <row r="18" spans="1:23" x14ac:dyDescent="0.45">
      <c r="A18" s="45" t="s">
        <v>24</v>
      </c>
      <c r="B18" s="40">
        <v>9902229</v>
      </c>
      <c r="C18" s="40">
        <v>8194563</v>
      </c>
      <c r="D18" s="40">
        <v>4111809</v>
      </c>
      <c r="E18" s="41">
        <v>4082754</v>
      </c>
      <c r="F18" s="46">
        <v>1706226</v>
      </c>
      <c r="G18" s="41">
        <v>854892</v>
      </c>
      <c r="H18" s="41">
        <v>851334</v>
      </c>
      <c r="I18" s="41">
        <v>821</v>
      </c>
      <c r="J18" s="41">
        <v>371</v>
      </c>
      <c r="K18" s="41">
        <v>450</v>
      </c>
      <c r="L18" s="67">
        <v>619</v>
      </c>
      <c r="M18" s="67">
        <v>471</v>
      </c>
      <c r="N18" s="67">
        <v>148</v>
      </c>
      <c r="O18" s="42"/>
      <c r="P18" s="41">
        <v>8816645</v>
      </c>
      <c r="Q18" s="43">
        <v>0.92944232188094222</v>
      </c>
      <c r="R18" s="47">
        <v>643300</v>
      </c>
      <c r="S18" s="43">
        <v>2.6523021918234106</v>
      </c>
      <c r="T18" s="41">
        <v>4560</v>
      </c>
      <c r="U18" s="44">
        <v>0.18004385964912281</v>
      </c>
      <c r="V18" s="41">
        <v>9540</v>
      </c>
      <c r="W18" s="44">
        <v>6.4884696016771493E-2</v>
      </c>
    </row>
    <row r="19" spans="1:23" x14ac:dyDescent="0.45">
      <c r="A19" s="45" t="s">
        <v>25</v>
      </c>
      <c r="B19" s="40">
        <v>21313911</v>
      </c>
      <c r="C19" s="40">
        <v>15931279</v>
      </c>
      <c r="D19" s="40">
        <v>7996170</v>
      </c>
      <c r="E19" s="41">
        <v>7935109</v>
      </c>
      <c r="F19" s="46">
        <v>5365576</v>
      </c>
      <c r="G19" s="41">
        <v>2691316</v>
      </c>
      <c r="H19" s="41">
        <v>2674260</v>
      </c>
      <c r="I19" s="41">
        <v>13664</v>
      </c>
      <c r="J19" s="41">
        <v>6784</v>
      </c>
      <c r="K19" s="41">
        <v>6880</v>
      </c>
      <c r="L19" s="67">
        <v>3392</v>
      </c>
      <c r="M19" s="67">
        <v>2123</v>
      </c>
      <c r="N19" s="67">
        <v>1269</v>
      </c>
      <c r="O19" s="42"/>
      <c r="P19" s="41">
        <v>17678890</v>
      </c>
      <c r="Q19" s="43">
        <v>0.90114701771434746</v>
      </c>
      <c r="R19" s="47">
        <v>10135750</v>
      </c>
      <c r="S19" s="43">
        <v>0.52937138346940282</v>
      </c>
      <c r="T19" s="41">
        <v>43740</v>
      </c>
      <c r="U19" s="44">
        <v>0.31239140374942842</v>
      </c>
      <c r="V19" s="41">
        <v>30910</v>
      </c>
      <c r="W19" s="44">
        <v>0.10973794888385635</v>
      </c>
    </row>
    <row r="20" spans="1:23" x14ac:dyDescent="0.45">
      <c r="A20" s="45" t="s">
        <v>26</v>
      </c>
      <c r="B20" s="40">
        <v>14393753</v>
      </c>
      <c r="C20" s="40">
        <v>11048186</v>
      </c>
      <c r="D20" s="40">
        <v>5541450</v>
      </c>
      <c r="E20" s="41">
        <v>5506736</v>
      </c>
      <c r="F20" s="46">
        <v>3337749</v>
      </c>
      <c r="G20" s="41">
        <v>1672087</v>
      </c>
      <c r="H20" s="41">
        <v>1665662</v>
      </c>
      <c r="I20" s="41">
        <v>6096</v>
      </c>
      <c r="J20" s="41">
        <v>3054</v>
      </c>
      <c r="K20" s="41">
        <v>3042</v>
      </c>
      <c r="L20" s="67">
        <v>1722</v>
      </c>
      <c r="M20" s="67">
        <v>1031</v>
      </c>
      <c r="N20" s="67">
        <v>691</v>
      </c>
      <c r="O20" s="42"/>
      <c r="P20" s="41">
        <v>11882835</v>
      </c>
      <c r="Q20" s="43">
        <v>0.92976011195981434</v>
      </c>
      <c r="R20" s="47">
        <v>1939900</v>
      </c>
      <c r="S20" s="43">
        <v>1.7205778648383938</v>
      </c>
      <c r="T20" s="41">
        <v>11640</v>
      </c>
      <c r="U20" s="44">
        <v>0.52371134020618559</v>
      </c>
      <c r="V20" s="41">
        <v>18310</v>
      </c>
      <c r="W20" s="44">
        <v>9.404696886947024E-2</v>
      </c>
    </row>
    <row r="21" spans="1:23" x14ac:dyDescent="0.45">
      <c r="A21" s="45" t="s">
        <v>27</v>
      </c>
      <c r="B21" s="40">
        <v>3557295</v>
      </c>
      <c r="C21" s="40">
        <v>2985375</v>
      </c>
      <c r="D21" s="40">
        <v>1496399</v>
      </c>
      <c r="E21" s="41">
        <v>1488976</v>
      </c>
      <c r="F21" s="46">
        <v>571582</v>
      </c>
      <c r="G21" s="41">
        <v>286682</v>
      </c>
      <c r="H21" s="41">
        <v>284900</v>
      </c>
      <c r="I21" s="41">
        <v>77</v>
      </c>
      <c r="J21" s="41">
        <v>35</v>
      </c>
      <c r="K21" s="41">
        <v>42</v>
      </c>
      <c r="L21" s="67">
        <v>261</v>
      </c>
      <c r="M21" s="67">
        <v>218</v>
      </c>
      <c r="N21" s="67">
        <v>43</v>
      </c>
      <c r="O21" s="42"/>
      <c r="P21" s="41">
        <v>3293905</v>
      </c>
      <c r="Q21" s="43">
        <v>0.9063330606073946</v>
      </c>
      <c r="R21" s="47">
        <v>584800</v>
      </c>
      <c r="S21" s="43">
        <v>0.9773974008207934</v>
      </c>
      <c r="T21" s="41">
        <v>340</v>
      </c>
      <c r="U21" s="44">
        <v>0.22647058823529412</v>
      </c>
      <c r="V21" s="41">
        <v>4180</v>
      </c>
      <c r="W21" s="44">
        <v>6.244019138755981E-2</v>
      </c>
    </row>
    <row r="22" spans="1:23" x14ac:dyDescent="0.45">
      <c r="A22" s="45" t="s">
        <v>28</v>
      </c>
      <c r="B22" s="40">
        <v>1678980</v>
      </c>
      <c r="C22" s="40">
        <v>1492598</v>
      </c>
      <c r="D22" s="40">
        <v>748020</v>
      </c>
      <c r="E22" s="41">
        <v>744578</v>
      </c>
      <c r="F22" s="46">
        <v>186115</v>
      </c>
      <c r="G22" s="41">
        <v>93273</v>
      </c>
      <c r="H22" s="41">
        <v>92842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0.92609013972650334</v>
      </c>
      <c r="R22" s="47">
        <v>176600</v>
      </c>
      <c r="S22" s="43">
        <v>1.0538788221970554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45">
      <c r="A23" s="45" t="s">
        <v>29</v>
      </c>
      <c r="B23" s="40">
        <v>1738260</v>
      </c>
      <c r="C23" s="40">
        <v>1531547</v>
      </c>
      <c r="D23" s="40">
        <v>767763</v>
      </c>
      <c r="E23" s="41">
        <v>763784</v>
      </c>
      <c r="F23" s="46">
        <v>205617</v>
      </c>
      <c r="G23" s="41">
        <v>103149</v>
      </c>
      <c r="H23" s="41">
        <v>102468</v>
      </c>
      <c r="I23" s="41">
        <v>1009</v>
      </c>
      <c r="J23" s="41">
        <v>503</v>
      </c>
      <c r="K23" s="41">
        <v>506</v>
      </c>
      <c r="L23" s="67">
        <v>87</v>
      </c>
      <c r="M23" s="67">
        <v>64</v>
      </c>
      <c r="N23" s="67">
        <v>23</v>
      </c>
      <c r="O23" s="42"/>
      <c r="P23" s="41">
        <v>1620330</v>
      </c>
      <c r="Q23" s="43">
        <v>0.94520684058185678</v>
      </c>
      <c r="R23" s="47">
        <v>220900</v>
      </c>
      <c r="S23" s="43">
        <v>0.93081484834766859</v>
      </c>
      <c r="T23" s="41">
        <v>1180</v>
      </c>
      <c r="U23" s="44">
        <v>0.85508474576271187</v>
      </c>
      <c r="V23" s="41">
        <v>3300</v>
      </c>
      <c r="W23" s="44">
        <v>2.6363636363636363E-2</v>
      </c>
    </row>
    <row r="24" spans="1:23" x14ac:dyDescent="0.45">
      <c r="A24" s="45" t="s">
        <v>30</v>
      </c>
      <c r="B24" s="40">
        <v>1195867</v>
      </c>
      <c r="C24" s="40">
        <v>1052803</v>
      </c>
      <c r="D24" s="40">
        <v>528005</v>
      </c>
      <c r="E24" s="41">
        <v>524798</v>
      </c>
      <c r="F24" s="46">
        <v>142814</v>
      </c>
      <c r="G24" s="41">
        <v>71635</v>
      </c>
      <c r="H24" s="41">
        <v>71179</v>
      </c>
      <c r="I24" s="41">
        <v>63</v>
      </c>
      <c r="J24" s="41">
        <v>21</v>
      </c>
      <c r="K24" s="41">
        <v>42</v>
      </c>
      <c r="L24" s="67">
        <v>187</v>
      </c>
      <c r="M24" s="67">
        <v>132</v>
      </c>
      <c r="N24" s="67">
        <v>55</v>
      </c>
      <c r="O24" s="42"/>
      <c r="P24" s="41">
        <v>1125370</v>
      </c>
      <c r="Q24" s="43">
        <v>0.93551720767392055</v>
      </c>
      <c r="R24" s="47">
        <v>145200</v>
      </c>
      <c r="S24" s="43">
        <v>0.98356749311294767</v>
      </c>
      <c r="T24" s="41">
        <v>140</v>
      </c>
      <c r="U24" s="44">
        <v>0.45</v>
      </c>
      <c r="V24" s="41">
        <v>3350</v>
      </c>
      <c r="W24" s="44">
        <v>5.5820895522388059E-2</v>
      </c>
    </row>
    <row r="25" spans="1:23" x14ac:dyDescent="0.45">
      <c r="A25" s="45" t="s">
        <v>31</v>
      </c>
      <c r="B25" s="40">
        <v>1275901</v>
      </c>
      <c r="C25" s="40">
        <v>1125701</v>
      </c>
      <c r="D25" s="40">
        <v>564334</v>
      </c>
      <c r="E25" s="41">
        <v>561367</v>
      </c>
      <c r="F25" s="46">
        <v>150115</v>
      </c>
      <c r="G25" s="41">
        <v>75308</v>
      </c>
      <c r="H25" s="41">
        <v>74807</v>
      </c>
      <c r="I25" s="41">
        <v>32</v>
      </c>
      <c r="J25" s="41">
        <v>12</v>
      </c>
      <c r="K25" s="41">
        <v>20</v>
      </c>
      <c r="L25" s="67">
        <v>53</v>
      </c>
      <c r="M25" s="67">
        <v>48</v>
      </c>
      <c r="N25" s="67">
        <v>5</v>
      </c>
      <c r="O25" s="42"/>
      <c r="P25" s="41">
        <v>1271190</v>
      </c>
      <c r="Q25" s="43">
        <v>0.88554897379620667</v>
      </c>
      <c r="R25" s="47">
        <v>139400</v>
      </c>
      <c r="S25" s="43">
        <v>1.0768651362984218</v>
      </c>
      <c r="T25" s="41">
        <v>380</v>
      </c>
      <c r="U25" s="44">
        <v>8.4210526315789472E-2</v>
      </c>
      <c r="V25" s="41">
        <v>4280</v>
      </c>
      <c r="W25" s="44">
        <v>1.2383177570093457E-2</v>
      </c>
    </row>
    <row r="26" spans="1:23" x14ac:dyDescent="0.45">
      <c r="A26" s="45" t="s">
        <v>32</v>
      </c>
      <c r="B26" s="40">
        <v>3246318</v>
      </c>
      <c r="C26" s="40">
        <v>2955400</v>
      </c>
      <c r="D26" s="40">
        <v>1481809</v>
      </c>
      <c r="E26" s="41">
        <v>1473591</v>
      </c>
      <c r="F26" s="46">
        <v>290444</v>
      </c>
      <c r="G26" s="41">
        <v>145722</v>
      </c>
      <c r="H26" s="41">
        <v>144722</v>
      </c>
      <c r="I26" s="41">
        <v>122</v>
      </c>
      <c r="J26" s="41">
        <v>55</v>
      </c>
      <c r="K26" s="41">
        <v>67</v>
      </c>
      <c r="L26" s="67">
        <v>352</v>
      </c>
      <c r="M26" s="67">
        <v>311</v>
      </c>
      <c r="N26" s="67">
        <v>41</v>
      </c>
      <c r="O26" s="42"/>
      <c r="P26" s="41">
        <v>3174370</v>
      </c>
      <c r="Q26" s="43">
        <v>0.93101938337370882</v>
      </c>
      <c r="R26" s="47">
        <v>268100</v>
      </c>
      <c r="S26" s="43">
        <v>1.0833420365535249</v>
      </c>
      <c r="T26" s="41">
        <v>140</v>
      </c>
      <c r="U26" s="44">
        <v>0.87142857142857144</v>
      </c>
      <c r="V26" s="41">
        <v>10010</v>
      </c>
      <c r="W26" s="44">
        <v>3.5164835164835165E-2</v>
      </c>
    </row>
    <row r="27" spans="1:23" x14ac:dyDescent="0.45">
      <c r="A27" s="45" t="s">
        <v>33</v>
      </c>
      <c r="B27" s="40">
        <v>3124321</v>
      </c>
      <c r="C27" s="40">
        <v>2783183</v>
      </c>
      <c r="D27" s="40">
        <v>1394130</v>
      </c>
      <c r="E27" s="41">
        <v>1389053</v>
      </c>
      <c r="F27" s="46">
        <v>338933</v>
      </c>
      <c r="G27" s="41">
        <v>170605</v>
      </c>
      <c r="H27" s="41">
        <v>168328</v>
      </c>
      <c r="I27" s="41">
        <v>2139</v>
      </c>
      <c r="J27" s="41">
        <v>1065</v>
      </c>
      <c r="K27" s="41">
        <v>1074</v>
      </c>
      <c r="L27" s="67">
        <v>66</v>
      </c>
      <c r="M27" s="67">
        <v>35</v>
      </c>
      <c r="N27" s="67">
        <v>31</v>
      </c>
      <c r="O27" s="42"/>
      <c r="P27" s="41">
        <v>3040725</v>
      </c>
      <c r="Q27" s="43">
        <v>0.91530243609665463</v>
      </c>
      <c r="R27" s="47">
        <v>279600</v>
      </c>
      <c r="S27" s="43">
        <v>1.2122067238912733</v>
      </c>
      <c r="T27" s="41">
        <v>2680</v>
      </c>
      <c r="U27" s="44">
        <v>0.79813432835820897</v>
      </c>
      <c r="V27" s="41">
        <v>700</v>
      </c>
      <c r="W27" s="44">
        <v>9.4285714285714292E-2</v>
      </c>
    </row>
    <row r="28" spans="1:23" x14ac:dyDescent="0.45">
      <c r="A28" s="45" t="s">
        <v>34</v>
      </c>
      <c r="B28" s="40">
        <v>5935011</v>
      </c>
      <c r="C28" s="40">
        <v>5151822</v>
      </c>
      <c r="D28" s="40">
        <v>2583801</v>
      </c>
      <c r="E28" s="41">
        <v>2568021</v>
      </c>
      <c r="F28" s="46">
        <v>782441</v>
      </c>
      <c r="G28" s="41">
        <v>392164</v>
      </c>
      <c r="H28" s="41">
        <v>390277</v>
      </c>
      <c r="I28" s="41">
        <v>202</v>
      </c>
      <c r="J28" s="41">
        <v>94</v>
      </c>
      <c r="K28" s="41">
        <v>108</v>
      </c>
      <c r="L28" s="67">
        <v>546</v>
      </c>
      <c r="M28" s="67">
        <v>456</v>
      </c>
      <c r="N28" s="67">
        <v>90</v>
      </c>
      <c r="O28" s="42"/>
      <c r="P28" s="41">
        <v>5396620</v>
      </c>
      <c r="Q28" s="43">
        <v>0.95463864418839939</v>
      </c>
      <c r="R28" s="47">
        <v>752600</v>
      </c>
      <c r="S28" s="43">
        <v>1.0396505447781026</v>
      </c>
      <c r="T28" s="41">
        <v>1160</v>
      </c>
      <c r="U28" s="44">
        <v>0.17413793103448275</v>
      </c>
      <c r="V28" s="41">
        <v>57760</v>
      </c>
      <c r="W28" s="44">
        <v>9.452908587257617E-3</v>
      </c>
    </row>
    <row r="29" spans="1:23" x14ac:dyDescent="0.45">
      <c r="A29" s="45" t="s">
        <v>35</v>
      </c>
      <c r="B29" s="40">
        <v>11242407</v>
      </c>
      <c r="C29" s="40">
        <v>8807504</v>
      </c>
      <c r="D29" s="40">
        <v>4416024</v>
      </c>
      <c r="E29" s="41">
        <v>4391480</v>
      </c>
      <c r="F29" s="46">
        <v>2433830</v>
      </c>
      <c r="G29" s="41">
        <v>1220766</v>
      </c>
      <c r="H29" s="41">
        <v>1213064</v>
      </c>
      <c r="I29" s="41">
        <v>743</v>
      </c>
      <c r="J29" s="41">
        <v>331</v>
      </c>
      <c r="K29" s="41">
        <v>412</v>
      </c>
      <c r="L29" s="67">
        <v>330</v>
      </c>
      <c r="M29" s="67">
        <v>241</v>
      </c>
      <c r="N29" s="67">
        <v>89</v>
      </c>
      <c r="O29" s="42"/>
      <c r="P29" s="41">
        <v>10122810</v>
      </c>
      <c r="Q29" s="43">
        <v>0.8700651301367901</v>
      </c>
      <c r="R29" s="47">
        <v>2709900</v>
      </c>
      <c r="S29" s="43">
        <v>0.8981253920808886</v>
      </c>
      <c r="T29" s="41">
        <v>1540</v>
      </c>
      <c r="U29" s="44">
        <v>0.48246753246753249</v>
      </c>
      <c r="V29" s="41">
        <v>5070</v>
      </c>
      <c r="W29" s="44">
        <v>6.5088757396449703E-2</v>
      </c>
    </row>
    <row r="30" spans="1:23" x14ac:dyDescent="0.45">
      <c r="A30" s="45" t="s">
        <v>36</v>
      </c>
      <c r="B30" s="40">
        <v>2777647</v>
      </c>
      <c r="C30" s="40">
        <v>2505174</v>
      </c>
      <c r="D30" s="40">
        <v>1255661</v>
      </c>
      <c r="E30" s="41">
        <v>1249513</v>
      </c>
      <c r="F30" s="46">
        <v>271806</v>
      </c>
      <c r="G30" s="41">
        <v>136523</v>
      </c>
      <c r="H30" s="41">
        <v>135283</v>
      </c>
      <c r="I30" s="41">
        <v>521</v>
      </c>
      <c r="J30" s="41">
        <v>258</v>
      </c>
      <c r="K30" s="41">
        <v>263</v>
      </c>
      <c r="L30" s="67">
        <v>146</v>
      </c>
      <c r="M30" s="67">
        <v>117</v>
      </c>
      <c r="N30" s="67">
        <v>29</v>
      </c>
      <c r="O30" s="42"/>
      <c r="P30" s="41">
        <v>2668985</v>
      </c>
      <c r="Q30" s="43">
        <v>0.93862423355695146</v>
      </c>
      <c r="R30" s="47">
        <v>239550</v>
      </c>
      <c r="S30" s="43">
        <v>1.1346524733876018</v>
      </c>
      <c r="T30" s="41">
        <v>880</v>
      </c>
      <c r="U30" s="44">
        <v>0.59204545454545454</v>
      </c>
      <c r="V30" s="41">
        <v>2940</v>
      </c>
      <c r="W30" s="44">
        <v>4.9659863945578232E-2</v>
      </c>
    </row>
    <row r="31" spans="1:23" x14ac:dyDescent="0.45">
      <c r="A31" s="45" t="s">
        <v>37</v>
      </c>
      <c r="B31" s="40">
        <v>2183493</v>
      </c>
      <c r="C31" s="40">
        <v>1814552</v>
      </c>
      <c r="D31" s="40">
        <v>910324</v>
      </c>
      <c r="E31" s="41">
        <v>904228</v>
      </c>
      <c r="F31" s="46">
        <v>368778</v>
      </c>
      <c r="G31" s="41">
        <v>184775</v>
      </c>
      <c r="H31" s="41">
        <v>184003</v>
      </c>
      <c r="I31" s="41">
        <v>94</v>
      </c>
      <c r="J31" s="41">
        <v>44</v>
      </c>
      <c r="K31" s="41">
        <v>50</v>
      </c>
      <c r="L31" s="67">
        <v>69</v>
      </c>
      <c r="M31" s="67">
        <v>48</v>
      </c>
      <c r="N31" s="67">
        <v>21</v>
      </c>
      <c r="O31" s="42"/>
      <c r="P31" s="41">
        <v>1916090</v>
      </c>
      <c r="Q31" s="43">
        <v>0.94700770840618131</v>
      </c>
      <c r="R31" s="47">
        <v>348300</v>
      </c>
      <c r="S31" s="43">
        <v>1.0587941429801895</v>
      </c>
      <c r="T31" s="41">
        <v>240</v>
      </c>
      <c r="U31" s="44">
        <v>0.39166666666666666</v>
      </c>
      <c r="V31" s="41">
        <v>700</v>
      </c>
      <c r="W31" s="44">
        <v>9.8571428571428574E-2</v>
      </c>
    </row>
    <row r="32" spans="1:23" x14ac:dyDescent="0.45">
      <c r="A32" s="45" t="s">
        <v>38</v>
      </c>
      <c r="B32" s="40">
        <v>3767109</v>
      </c>
      <c r="C32" s="40">
        <v>3113764</v>
      </c>
      <c r="D32" s="40">
        <v>1561050</v>
      </c>
      <c r="E32" s="41">
        <v>1552714</v>
      </c>
      <c r="F32" s="46">
        <v>652620</v>
      </c>
      <c r="G32" s="41">
        <v>327520</v>
      </c>
      <c r="H32" s="41">
        <v>325100</v>
      </c>
      <c r="I32" s="41">
        <v>499</v>
      </c>
      <c r="J32" s="41">
        <v>251</v>
      </c>
      <c r="K32" s="41">
        <v>248</v>
      </c>
      <c r="L32" s="67">
        <v>226</v>
      </c>
      <c r="M32" s="67">
        <v>130</v>
      </c>
      <c r="N32" s="67">
        <v>96</v>
      </c>
      <c r="O32" s="42"/>
      <c r="P32" s="41">
        <v>3409695</v>
      </c>
      <c r="Q32" s="43">
        <v>0.91320895270691371</v>
      </c>
      <c r="R32" s="47">
        <v>704200</v>
      </c>
      <c r="S32" s="43">
        <v>0.92675376313547286</v>
      </c>
      <c r="T32" s="41">
        <v>1060</v>
      </c>
      <c r="U32" s="44">
        <v>0.47075471698113208</v>
      </c>
      <c r="V32" s="41">
        <v>2170</v>
      </c>
      <c r="W32" s="44">
        <v>0.10414746543778802</v>
      </c>
    </row>
    <row r="33" spans="1:23" x14ac:dyDescent="0.45">
      <c r="A33" s="45" t="s">
        <v>39</v>
      </c>
      <c r="B33" s="40">
        <v>12934976</v>
      </c>
      <c r="C33" s="40">
        <v>9993554</v>
      </c>
      <c r="D33" s="40">
        <v>5011557</v>
      </c>
      <c r="E33" s="41">
        <v>4981997</v>
      </c>
      <c r="F33" s="46">
        <v>2876253</v>
      </c>
      <c r="G33" s="41">
        <v>1441576</v>
      </c>
      <c r="H33" s="41">
        <v>1434677</v>
      </c>
      <c r="I33" s="41">
        <v>63941</v>
      </c>
      <c r="J33" s="41">
        <v>32163</v>
      </c>
      <c r="K33" s="41">
        <v>31778</v>
      </c>
      <c r="L33" s="67">
        <v>1228</v>
      </c>
      <c r="M33" s="67">
        <v>781</v>
      </c>
      <c r="N33" s="67">
        <v>447</v>
      </c>
      <c r="O33" s="42"/>
      <c r="P33" s="41">
        <v>11521165</v>
      </c>
      <c r="Q33" s="43">
        <v>0.86740828726955999</v>
      </c>
      <c r="R33" s="47">
        <v>3481600</v>
      </c>
      <c r="S33" s="43">
        <v>0.82612965303308827</v>
      </c>
      <c r="T33" s="41">
        <v>72720</v>
      </c>
      <c r="U33" s="44">
        <v>0.87927667766776674</v>
      </c>
      <c r="V33" s="41">
        <v>26240</v>
      </c>
      <c r="W33" s="44">
        <v>4.6798780487804878E-2</v>
      </c>
    </row>
    <row r="34" spans="1:23" x14ac:dyDescent="0.45">
      <c r="A34" s="45" t="s">
        <v>40</v>
      </c>
      <c r="B34" s="40">
        <v>8316400</v>
      </c>
      <c r="C34" s="40">
        <v>6925760</v>
      </c>
      <c r="D34" s="40">
        <v>3471558</v>
      </c>
      <c r="E34" s="41">
        <v>3454202</v>
      </c>
      <c r="F34" s="46">
        <v>1388893</v>
      </c>
      <c r="G34" s="41">
        <v>697328</v>
      </c>
      <c r="H34" s="41">
        <v>691565</v>
      </c>
      <c r="I34" s="41">
        <v>1126</v>
      </c>
      <c r="J34" s="41">
        <v>547</v>
      </c>
      <c r="K34" s="41">
        <v>579</v>
      </c>
      <c r="L34" s="67">
        <v>621</v>
      </c>
      <c r="M34" s="67">
        <v>407</v>
      </c>
      <c r="N34" s="67">
        <v>214</v>
      </c>
      <c r="O34" s="42"/>
      <c r="P34" s="41">
        <v>7609375</v>
      </c>
      <c r="Q34" s="43">
        <v>0.91016147843942508</v>
      </c>
      <c r="R34" s="47">
        <v>1135400</v>
      </c>
      <c r="S34" s="43">
        <v>1.2232631671657566</v>
      </c>
      <c r="T34" s="41">
        <v>2540</v>
      </c>
      <c r="U34" s="44">
        <v>0.44330708661417323</v>
      </c>
      <c r="V34" s="41">
        <v>4380</v>
      </c>
      <c r="W34" s="44">
        <v>0.14178082191780822</v>
      </c>
    </row>
    <row r="35" spans="1:23" x14ac:dyDescent="0.45">
      <c r="A35" s="45" t="s">
        <v>41</v>
      </c>
      <c r="B35" s="40">
        <v>2040113</v>
      </c>
      <c r="C35" s="40">
        <v>1817505</v>
      </c>
      <c r="D35" s="40">
        <v>911127</v>
      </c>
      <c r="E35" s="41">
        <v>906378</v>
      </c>
      <c r="F35" s="46">
        <v>222297</v>
      </c>
      <c r="G35" s="41">
        <v>111395</v>
      </c>
      <c r="H35" s="41">
        <v>110902</v>
      </c>
      <c r="I35" s="41">
        <v>212</v>
      </c>
      <c r="J35" s="41">
        <v>93</v>
      </c>
      <c r="K35" s="41">
        <v>119</v>
      </c>
      <c r="L35" s="67">
        <v>99</v>
      </c>
      <c r="M35" s="67">
        <v>96</v>
      </c>
      <c r="N35" s="67">
        <v>3</v>
      </c>
      <c r="O35" s="42"/>
      <c r="P35" s="41">
        <v>1964100</v>
      </c>
      <c r="Q35" s="43">
        <v>0.92536276157018482</v>
      </c>
      <c r="R35" s="47">
        <v>127300</v>
      </c>
      <c r="S35" s="43">
        <v>1.7462450903377849</v>
      </c>
      <c r="T35" s="41">
        <v>800</v>
      </c>
      <c r="U35" s="44">
        <v>0.26500000000000001</v>
      </c>
      <c r="V35" s="41">
        <v>3000</v>
      </c>
      <c r="W35" s="44">
        <v>3.3000000000000002E-2</v>
      </c>
    </row>
    <row r="36" spans="1:23" x14ac:dyDescent="0.45">
      <c r="A36" s="45" t="s">
        <v>42</v>
      </c>
      <c r="B36" s="40">
        <v>1389394</v>
      </c>
      <c r="C36" s="40">
        <v>1326931</v>
      </c>
      <c r="D36" s="40">
        <v>665110</v>
      </c>
      <c r="E36" s="41">
        <v>661821</v>
      </c>
      <c r="F36" s="46">
        <v>62339</v>
      </c>
      <c r="G36" s="41">
        <v>31233</v>
      </c>
      <c r="H36" s="41">
        <v>31106</v>
      </c>
      <c r="I36" s="41">
        <v>75</v>
      </c>
      <c r="J36" s="41">
        <v>39</v>
      </c>
      <c r="K36" s="41">
        <v>36</v>
      </c>
      <c r="L36" s="67">
        <v>49</v>
      </c>
      <c r="M36" s="67">
        <v>40</v>
      </c>
      <c r="N36" s="67">
        <v>9</v>
      </c>
      <c r="O36" s="42"/>
      <c r="P36" s="41">
        <v>1398645</v>
      </c>
      <c r="Q36" s="43">
        <v>0.94872608846419215</v>
      </c>
      <c r="R36" s="47">
        <v>48100</v>
      </c>
      <c r="S36" s="43">
        <v>1.296029106029106</v>
      </c>
      <c r="T36" s="41">
        <v>160</v>
      </c>
      <c r="U36" s="44">
        <v>0.46875</v>
      </c>
      <c r="V36" s="41">
        <v>2190</v>
      </c>
      <c r="W36" s="44">
        <v>2.2374429223744292E-2</v>
      </c>
    </row>
    <row r="37" spans="1:23" x14ac:dyDescent="0.45">
      <c r="A37" s="45" t="s">
        <v>43</v>
      </c>
      <c r="B37" s="40">
        <v>818266</v>
      </c>
      <c r="C37" s="40">
        <v>718092</v>
      </c>
      <c r="D37" s="40">
        <v>360115</v>
      </c>
      <c r="E37" s="41">
        <v>357977</v>
      </c>
      <c r="F37" s="46">
        <v>100040</v>
      </c>
      <c r="G37" s="41">
        <v>50213</v>
      </c>
      <c r="H37" s="41">
        <v>49827</v>
      </c>
      <c r="I37" s="41">
        <v>63</v>
      </c>
      <c r="J37" s="41">
        <v>30</v>
      </c>
      <c r="K37" s="41">
        <v>33</v>
      </c>
      <c r="L37" s="67">
        <v>71</v>
      </c>
      <c r="M37" s="67">
        <v>42</v>
      </c>
      <c r="N37" s="67">
        <v>29</v>
      </c>
      <c r="O37" s="42"/>
      <c r="P37" s="41">
        <v>826860</v>
      </c>
      <c r="Q37" s="43">
        <v>0.86845657064073722</v>
      </c>
      <c r="R37" s="47">
        <v>110800</v>
      </c>
      <c r="S37" s="43">
        <v>0.90288808664259923</v>
      </c>
      <c r="T37" s="41">
        <v>440</v>
      </c>
      <c r="U37" s="44">
        <v>0.14318181818181819</v>
      </c>
      <c r="V37" s="41">
        <v>380</v>
      </c>
      <c r="W37" s="44">
        <v>0.18684210526315789</v>
      </c>
    </row>
    <row r="38" spans="1:23" x14ac:dyDescent="0.45">
      <c r="A38" s="45" t="s">
        <v>44</v>
      </c>
      <c r="B38" s="40">
        <v>1045286</v>
      </c>
      <c r="C38" s="40">
        <v>989688</v>
      </c>
      <c r="D38" s="40">
        <v>496214</v>
      </c>
      <c r="E38" s="41">
        <v>493474</v>
      </c>
      <c r="F38" s="46">
        <v>55419</v>
      </c>
      <c r="G38" s="41">
        <v>27795</v>
      </c>
      <c r="H38" s="41">
        <v>27624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0.91850394431554527</v>
      </c>
      <c r="R38" s="47">
        <v>47400</v>
      </c>
      <c r="S38" s="43">
        <v>1.1691772151898734</v>
      </c>
      <c r="T38" s="41">
        <v>780</v>
      </c>
      <c r="U38" s="44">
        <v>0.15</v>
      </c>
      <c r="V38" s="41">
        <v>400</v>
      </c>
      <c r="W38" s="44">
        <v>0.155</v>
      </c>
    </row>
    <row r="39" spans="1:23" x14ac:dyDescent="0.45">
      <c r="A39" s="45" t="s">
        <v>45</v>
      </c>
      <c r="B39" s="40">
        <v>2757594</v>
      </c>
      <c r="C39" s="40">
        <v>2423660</v>
      </c>
      <c r="D39" s="40">
        <v>1215571</v>
      </c>
      <c r="E39" s="41">
        <v>1208089</v>
      </c>
      <c r="F39" s="46">
        <v>333431</v>
      </c>
      <c r="G39" s="41">
        <v>167364</v>
      </c>
      <c r="H39" s="41">
        <v>166067</v>
      </c>
      <c r="I39" s="41">
        <v>314</v>
      </c>
      <c r="J39" s="41">
        <v>149</v>
      </c>
      <c r="K39" s="41">
        <v>165</v>
      </c>
      <c r="L39" s="67">
        <v>189</v>
      </c>
      <c r="M39" s="67">
        <v>132</v>
      </c>
      <c r="N39" s="67">
        <v>57</v>
      </c>
      <c r="O39" s="42"/>
      <c r="P39" s="41">
        <v>2837130</v>
      </c>
      <c r="Q39" s="43">
        <v>0.85426469707063124</v>
      </c>
      <c r="R39" s="47">
        <v>385900</v>
      </c>
      <c r="S39" s="43">
        <v>0.86403472402176729</v>
      </c>
      <c r="T39" s="41">
        <v>720</v>
      </c>
      <c r="U39" s="44">
        <v>0.43611111111111112</v>
      </c>
      <c r="V39" s="41">
        <v>3080</v>
      </c>
      <c r="W39" s="44">
        <v>6.1363636363636363E-2</v>
      </c>
    </row>
    <row r="40" spans="1:23" x14ac:dyDescent="0.45">
      <c r="A40" s="45" t="s">
        <v>46</v>
      </c>
      <c r="B40" s="40">
        <v>4146649</v>
      </c>
      <c r="C40" s="40">
        <v>3551260</v>
      </c>
      <c r="D40" s="40">
        <v>1780313</v>
      </c>
      <c r="E40" s="41">
        <v>1770947</v>
      </c>
      <c r="F40" s="46">
        <v>595164</v>
      </c>
      <c r="G40" s="41">
        <v>298611</v>
      </c>
      <c r="H40" s="41">
        <v>296553</v>
      </c>
      <c r="I40" s="41">
        <v>124</v>
      </c>
      <c r="J40" s="41">
        <v>57</v>
      </c>
      <c r="K40" s="41">
        <v>67</v>
      </c>
      <c r="L40" s="67">
        <v>101</v>
      </c>
      <c r="M40" s="67">
        <v>83</v>
      </c>
      <c r="N40" s="67">
        <v>18</v>
      </c>
      <c r="O40" s="42"/>
      <c r="P40" s="41">
        <v>3981430</v>
      </c>
      <c r="Q40" s="43">
        <v>0.89195590529031021</v>
      </c>
      <c r="R40" s="47">
        <v>616200</v>
      </c>
      <c r="S40" s="43">
        <v>0.96586173320350532</v>
      </c>
      <c r="T40" s="41">
        <v>1240</v>
      </c>
      <c r="U40" s="44">
        <v>0.1</v>
      </c>
      <c r="V40" s="41">
        <v>2690</v>
      </c>
      <c r="W40" s="44">
        <v>3.7546468401486989E-2</v>
      </c>
    </row>
    <row r="41" spans="1:23" x14ac:dyDescent="0.45">
      <c r="A41" s="45" t="s">
        <v>47</v>
      </c>
      <c r="B41" s="40">
        <v>2036301</v>
      </c>
      <c r="C41" s="40">
        <v>1823191</v>
      </c>
      <c r="D41" s="40">
        <v>913729</v>
      </c>
      <c r="E41" s="41">
        <v>909462</v>
      </c>
      <c r="F41" s="46">
        <v>212990</v>
      </c>
      <c r="G41" s="41">
        <v>106949</v>
      </c>
      <c r="H41" s="41">
        <v>106041</v>
      </c>
      <c r="I41" s="41">
        <v>55</v>
      </c>
      <c r="J41" s="41">
        <v>29</v>
      </c>
      <c r="K41" s="41">
        <v>26</v>
      </c>
      <c r="L41" s="67">
        <v>65</v>
      </c>
      <c r="M41" s="67">
        <v>52</v>
      </c>
      <c r="N41" s="67">
        <v>13</v>
      </c>
      <c r="O41" s="42"/>
      <c r="P41" s="41">
        <v>2024075</v>
      </c>
      <c r="Q41" s="43">
        <v>0.90075268950014209</v>
      </c>
      <c r="R41" s="47">
        <v>210200</v>
      </c>
      <c r="S41" s="43">
        <v>1.0132730732635584</v>
      </c>
      <c r="T41" s="41">
        <v>420</v>
      </c>
      <c r="U41" s="44">
        <v>0.13095238095238096</v>
      </c>
      <c r="V41" s="41">
        <v>4080</v>
      </c>
      <c r="W41" s="44">
        <v>1.5931372549019607E-2</v>
      </c>
    </row>
    <row r="42" spans="1:23" x14ac:dyDescent="0.45">
      <c r="A42" s="45" t="s">
        <v>48</v>
      </c>
      <c r="B42" s="40">
        <v>1093849</v>
      </c>
      <c r="C42" s="40">
        <v>941505</v>
      </c>
      <c r="D42" s="40">
        <v>471986</v>
      </c>
      <c r="E42" s="41">
        <v>469519</v>
      </c>
      <c r="F42" s="46">
        <v>152104</v>
      </c>
      <c r="G42" s="41">
        <v>76263</v>
      </c>
      <c r="H42" s="41">
        <v>75841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0.91713221147992108</v>
      </c>
      <c r="R42" s="47">
        <v>152900</v>
      </c>
      <c r="S42" s="43">
        <v>0.99479398299542188</v>
      </c>
      <c r="T42" s="41">
        <v>760</v>
      </c>
      <c r="U42" s="44">
        <v>0.21973684210526315</v>
      </c>
      <c r="V42" s="41">
        <v>5000</v>
      </c>
      <c r="W42" s="44">
        <v>1.46E-2</v>
      </c>
    </row>
    <row r="43" spans="1:23" x14ac:dyDescent="0.45">
      <c r="A43" s="45" t="s">
        <v>49</v>
      </c>
      <c r="B43" s="40">
        <v>1447663</v>
      </c>
      <c r="C43" s="40">
        <v>1335261</v>
      </c>
      <c r="D43" s="40">
        <v>669390</v>
      </c>
      <c r="E43" s="41">
        <v>665871</v>
      </c>
      <c r="F43" s="46">
        <v>112178</v>
      </c>
      <c r="G43" s="41">
        <v>56176</v>
      </c>
      <c r="H43" s="41">
        <v>56002</v>
      </c>
      <c r="I43" s="41">
        <v>173</v>
      </c>
      <c r="J43" s="41">
        <v>85</v>
      </c>
      <c r="K43" s="41">
        <v>88</v>
      </c>
      <c r="L43" s="67">
        <v>51</v>
      </c>
      <c r="M43" s="67">
        <v>46</v>
      </c>
      <c r="N43" s="67">
        <v>5</v>
      </c>
      <c r="O43" s="42"/>
      <c r="P43" s="41">
        <v>1441310</v>
      </c>
      <c r="Q43" s="43">
        <v>0.92642179683759918</v>
      </c>
      <c r="R43" s="47">
        <v>102300</v>
      </c>
      <c r="S43" s="43">
        <v>1.0965591397849463</v>
      </c>
      <c r="T43" s="41">
        <v>200</v>
      </c>
      <c r="U43" s="44">
        <v>0.86499999999999999</v>
      </c>
      <c r="V43" s="41">
        <v>1190</v>
      </c>
      <c r="W43" s="44">
        <v>4.2857142857142858E-2</v>
      </c>
    </row>
    <row r="44" spans="1:23" x14ac:dyDescent="0.45">
      <c r="A44" s="45" t="s">
        <v>50</v>
      </c>
      <c r="B44" s="40">
        <v>2059207</v>
      </c>
      <c r="C44" s="40">
        <v>1926080</v>
      </c>
      <c r="D44" s="40">
        <v>965780</v>
      </c>
      <c r="E44" s="41">
        <v>960300</v>
      </c>
      <c r="F44" s="46">
        <v>132930</v>
      </c>
      <c r="G44" s="41">
        <v>66738</v>
      </c>
      <c r="H44" s="41">
        <v>66192</v>
      </c>
      <c r="I44" s="41">
        <v>56</v>
      </c>
      <c r="J44" s="41">
        <v>26</v>
      </c>
      <c r="K44" s="41">
        <v>30</v>
      </c>
      <c r="L44" s="67">
        <v>141</v>
      </c>
      <c r="M44" s="67">
        <v>121</v>
      </c>
      <c r="N44" s="67">
        <v>20</v>
      </c>
      <c r="O44" s="42"/>
      <c r="P44" s="41">
        <v>2095550</v>
      </c>
      <c r="Q44" s="43">
        <v>0.91912862971534914</v>
      </c>
      <c r="R44" s="47">
        <v>128400</v>
      </c>
      <c r="S44" s="43">
        <v>1.0352803738317757</v>
      </c>
      <c r="T44" s="41">
        <v>100</v>
      </c>
      <c r="U44" s="44">
        <v>0.56000000000000005</v>
      </c>
      <c r="V44" s="41">
        <v>7900</v>
      </c>
      <c r="W44" s="44">
        <v>1.7848101265822786E-2</v>
      </c>
    </row>
    <row r="45" spans="1:23" x14ac:dyDescent="0.45">
      <c r="A45" s="45" t="s">
        <v>51</v>
      </c>
      <c r="B45" s="40">
        <v>1039019</v>
      </c>
      <c r="C45" s="40">
        <v>979869</v>
      </c>
      <c r="D45" s="40">
        <v>492109</v>
      </c>
      <c r="E45" s="41">
        <v>487760</v>
      </c>
      <c r="F45" s="46">
        <v>58880</v>
      </c>
      <c r="G45" s="41">
        <v>29613</v>
      </c>
      <c r="H45" s="41">
        <v>29267</v>
      </c>
      <c r="I45" s="41">
        <v>74</v>
      </c>
      <c r="J45" s="41">
        <v>33</v>
      </c>
      <c r="K45" s="41">
        <v>41</v>
      </c>
      <c r="L45" s="67">
        <v>196</v>
      </c>
      <c r="M45" s="67">
        <v>132</v>
      </c>
      <c r="N45" s="67">
        <v>64</v>
      </c>
      <c r="O45" s="42"/>
      <c r="P45" s="41">
        <v>1048795</v>
      </c>
      <c r="Q45" s="43">
        <v>0.93428076983585928</v>
      </c>
      <c r="R45" s="47">
        <v>55600</v>
      </c>
      <c r="S45" s="43">
        <v>1.0589928057553957</v>
      </c>
      <c r="T45" s="41">
        <v>140</v>
      </c>
      <c r="U45" s="44">
        <v>0.52857142857142858</v>
      </c>
      <c r="V45" s="41">
        <v>6690</v>
      </c>
      <c r="W45" s="44">
        <v>2.9297458893871451E-2</v>
      </c>
    </row>
    <row r="46" spans="1:23" x14ac:dyDescent="0.45">
      <c r="A46" s="45" t="s">
        <v>52</v>
      </c>
      <c r="B46" s="40">
        <v>7666943</v>
      </c>
      <c r="C46" s="40">
        <v>6686921</v>
      </c>
      <c r="D46" s="40">
        <v>3357994</v>
      </c>
      <c r="E46" s="41">
        <v>3328927</v>
      </c>
      <c r="F46" s="46">
        <v>979639</v>
      </c>
      <c r="G46" s="41">
        <v>493453</v>
      </c>
      <c r="H46" s="41">
        <v>486186</v>
      </c>
      <c r="I46" s="41">
        <v>204</v>
      </c>
      <c r="J46" s="41">
        <v>94</v>
      </c>
      <c r="K46" s="41">
        <v>110</v>
      </c>
      <c r="L46" s="67">
        <v>179</v>
      </c>
      <c r="M46" s="67">
        <v>153</v>
      </c>
      <c r="N46" s="67">
        <v>26</v>
      </c>
      <c r="O46" s="42"/>
      <c r="P46" s="41">
        <v>7070230</v>
      </c>
      <c r="Q46" s="43">
        <v>0.94578549778437193</v>
      </c>
      <c r="R46" s="47">
        <v>1044500</v>
      </c>
      <c r="S46" s="43">
        <v>0.93790234561991381</v>
      </c>
      <c r="T46" s="41">
        <v>820</v>
      </c>
      <c r="U46" s="44">
        <v>0.24878048780487805</v>
      </c>
      <c r="V46" s="41">
        <v>2220</v>
      </c>
      <c r="W46" s="44">
        <v>8.0630630630630626E-2</v>
      </c>
    </row>
    <row r="47" spans="1:23" x14ac:dyDescent="0.45">
      <c r="A47" s="45" t="s">
        <v>53</v>
      </c>
      <c r="B47" s="40">
        <v>1192918</v>
      </c>
      <c r="C47" s="40">
        <v>1109233</v>
      </c>
      <c r="D47" s="40">
        <v>556198</v>
      </c>
      <c r="E47" s="41">
        <v>553035</v>
      </c>
      <c r="F47" s="46">
        <v>83597</v>
      </c>
      <c r="G47" s="41">
        <v>42112</v>
      </c>
      <c r="H47" s="41">
        <v>41485</v>
      </c>
      <c r="I47" s="41">
        <v>16</v>
      </c>
      <c r="J47" s="41">
        <v>5</v>
      </c>
      <c r="K47" s="41">
        <v>11</v>
      </c>
      <c r="L47" s="67">
        <v>72</v>
      </c>
      <c r="M47" s="67">
        <v>68</v>
      </c>
      <c r="N47" s="67">
        <v>4</v>
      </c>
      <c r="O47" s="42"/>
      <c r="P47" s="41">
        <v>1212205</v>
      </c>
      <c r="Q47" s="43">
        <v>0.9150539718941928</v>
      </c>
      <c r="R47" s="47">
        <v>74400</v>
      </c>
      <c r="S47" s="43">
        <v>1.1236155913978494</v>
      </c>
      <c r="T47" s="41">
        <v>140</v>
      </c>
      <c r="U47" s="44">
        <v>0.11428571428571428</v>
      </c>
      <c r="V47" s="41">
        <v>710</v>
      </c>
      <c r="W47" s="44">
        <v>0.10140845070422536</v>
      </c>
    </row>
    <row r="48" spans="1:23" x14ac:dyDescent="0.45">
      <c r="A48" s="45" t="s">
        <v>54</v>
      </c>
      <c r="B48" s="40">
        <v>2036371</v>
      </c>
      <c r="C48" s="40">
        <v>1751508</v>
      </c>
      <c r="D48" s="40">
        <v>879040</v>
      </c>
      <c r="E48" s="41">
        <v>872468</v>
      </c>
      <c r="F48" s="46">
        <v>284828</v>
      </c>
      <c r="G48" s="41">
        <v>142705</v>
      </c>
      <c r="H48" s="41">
        <v>142123</v>
      </c>
      <c r="I48" s="41">
        <v>29</v>
      </c>
      <c r="J48" s="41">
        <v>12</v>
      </c>
      <c r="K48" s="41">
        <v>17</v>
      </c>
      <c r="L48" s="67">
        <v>6</v>
      </c>
      <c r="M48" s="67">
        <v>4</v>
      </c>
      <c r="N48" s="67">
        <v>2</v>
      </c>
      <c r="O48" s="42"/>
      <c r="P48" s="41">
        <v>1909420</v>
      </c>
      <c r="Q48" s="43">
        <v>0.91729844664872051</v>
      </c>
      <c r="R48" s="47">
        <v>288800</v>
      </c>
      <c r="S48" s="43">
        <v>0.98624653739612189</v>
      </c>
      <c r="T48" s="41">
        <v>300</v>
      </c>
      <c r="U48" s="44">
        <v>9.6666666666666665E-2</v>
      </c>
      <c r="V48" s="41">
        <v>1110</v>
      </c>
      <c r="W48" s="44">
        <v>5.4054054054054057E-3</v>
      </c>
    </row>
    <row r="49" spans="1:23" x14ac:dyDescent="0.45">
      <c r="A49" s="45" t="s">
        <v>55</v>
      </c>
      <c r="B49" s="40">
        <v>2672763</v>
      </c>
      <c r="C49" s="40">
        <v>2304256</v>
      </c>
      <c r="D49" s="40">
        <v>1155705</v>
      </c>
      <c r="E49" s="41">
        <v>1148551</v>
      </c>
      <c r="F49" s="46">
        <v>368212</v>
      </c>
      <c r="G49" s="41">
        <v>184733</v>
      </c>
      <c r="H49" s="41">
        <v>183479</v>
      </c>
      <c r="I49" s="41">
        <v>252</v>
      </c>
      <c r="J49" s="41">
        <v>124</v>
      </c>
      <c r="K49" s="41">
        <v>128</v>
      </c>
      <c r="L49" s="67">
        <v>43</v>
      </c>
      <c r="M49" s="67">
        <v>30</v>
      </c>
      <c r="N49" s="67">
        <v>13</v>
      </c>
      <c r="O49" s="42"/>
      <c r="P49" s="41">
        <v>2537755</v>
      </c>
      <c r="Q49" s="43">
        <v>0.90798993598672839</v>
      </c>
      <c r="R49" s="47">
        <v>350000</v>
      </c>
      <c r="S49" s="43">
        <v>1.0520342857142857</v>
      </c>
      <c r="T49" s="41">
        <v>720</v>
      </c>
      <c r="U49" s="44">
        <v>0.35</v>
      </c>
      <c r="V49" s="41">
        <v>1220</v>
      </c>
      <c r="W49" s="44">
        <v>3.5245901639344261E-2</v>
      </c>
    </row>
    <row r="50" spans="1:23" x14ac:dyDescent="0.45">
      <c r="A50" s="45" t="s">
        <v>56</v>
      </c>
      <c r="B50" s="40">
        <v>1698620</v>
      </c>
      <c r="C50" s="40">
        <v>1562632</v>
      </c>
      <c r="D50" s="40">
        <v>784273</v>
      </c>
      <c r="E50" s="41">
        <v>778359</v>
      </c>
      <c r="F50" s="46">
        <v>135746</v>
      </c>
      <c r="G50" s="41">
        <v>68080</v>
      </c>
      <c r="H50" s="41">
        <v>67666</v>
      </c>
      <c r="I50" s="41">
        <v>98</v>
      </c>
      <c r="J50" s="41">
        <v>42</v>
      </c>
      <c r="K50" s="41">
        <v>56</v>
      </c>
      <c r="L50" s="67">
        <v>144</v>
      </c>
      <c r="M50" s="67">
        <v>106</v>
      </c>
      <c r="N50" s="67">
        <v>38</v>
      </c>
      <c r="O50" s="42"/>
      <c r="P50" s="41">
        <v>1676195</v>
      </c>
      <c r="Q50" s="43">
        <v>0.93224952944019046</v>
      </c>
      <c r="R50" s="47">
        <v>125500</v>
      </c>
      <c r="S50" s="43">
        <v>1.0816414342629481</v>
      </c>
      <c r="T50" s="41">
        <v>440</v>
      </c>
      <c r="U50" s="44">
        <v>0.22272727272727272</v>
      </c>
      <c r="V50" s="41">
        <v>1000</v>
      </c>
      <c r="W50" s="44">
        <v>0.14399999999999999</v>
      </c>
    </row>
    <row r="51" spans="1:23" x14ac:dyDescent="0.45">
      <c r="A51" s="45" t="s">
        <v>57</v>
      </c>
      <c r="B51" s="40">
        <v>1613517</v>
      </c>
      <c r="C51" s="40">
        <v>1550362</v>
      </c>
      <c r="D51" s="40">
        <v>777882</v>
      </c>
      <c r="E51" s="41">
        <v>772480</v>
      </c>
      <c r="F51" s="46">
        <v>63081</v>
      </c>
      <c r="G51" s="41">
        <v>31636</v>
      </c>
      <c r="H51" s="41">
        <v>31445</v>
      </c>
      <c r="I51" s="41">
        <v>27</v>
      </c>
      <c r="J51" s="41">
        <v>10</v>
      </c>
      <c r="K51" s="41">
        <v>17</v>
      </c>
      <c r="L51" s="67">
        <v>47</v>
      </c>
      <c r="M51" s="67">
        <v>43</v>
      </c>
      <c r="N51" s="67">
        <v>4</v>
      </c>
      <c r="O51" s="42"/>
      <c r="P51" s="41">
        <v>1622295</v>
      </c>
      <c r="Q51" s="43">
        <v>0.95565972896421425</v>
      </c>
      <c r="R51" s="47">
        <v>55600</v>
      </c>
      <c r="S51" s="43">
        <v>1.1345503597122302</v>
      </c>
      <c r="T51" s="41">
        <v>300</v>
      </c>
      <c r="U51" s="44">
        <v>0.09</v>
      </c>
      <c r="V51" s="41">
        <v>1290</v>
      </c>
      <c r="W51" s="44">
        <v>3.6434108527131782E-2</v>
      </c>
    </row>
    <row r="52" spans="1:23" x14ac:dyDescent="0.45">
      <c r="A52" s="45" t="s">
        <v>58</v>
      </c>
      <c r="B52" s="40">
        <v>2416265</v>
      </c>
      <c r="C52" s="40">
        <v>2216627</v>
      </c>
      <c r="D52" s="40">
        <v>1112604</v>
      </c>
      <c r="E52" s="41">
        <v>1104023</v>
      </c>
      <c r="F52" s="46">
        <v>199397</v>
      </c>
      <c r="G52" s="41">
        <v>100096</v>
      </c>
      <c r="H52" s="41">
        <v>99301</v>
      </c>
      <c r="I52" s="41">
        <v>234</v>
      </c>
      <c r="J52" s="41">
        <v>115</v>
      </c>
      <c r="K52" s="41">
        <v>119</v>
      </c>
      <c r="L52" s="67">
        <v>7</v>
      </c>
      <c r="M52" s="67">
        <v>6</v>
      </c>
      <c r="N52" s="67">
        <v>1</v>
      </c>
      <c r="O52" s="42"/>
      <c r="P52" s="41">
        <v>2407410</v>
      </c>
      <c r="Q52" s="43">
        <v>0.92075176226733291</v>
      </c>
      <c r="R52" s="47">
        <v>197100</v>
      </c>
      <c r="S52" s="43">
        <v>1.0116539827498732</v>
      </c>
      <c r="T52" s="41">
        <v>340</v>
      </c>
      <c r="U52" s="44">
        <v>0.68823529411764706</v>
      </c>
      <c r="V52" s="41">
        <v>710</v>
      </c>
      <c r="W52" s="44">
        <v>9.8591549295774655E-3</v>
      </c>
    </row>
    <row r="53" spans="1:23" x14ac:dyDescent="0.45">
      <c r="A53" s="45" t="s">
        <v>59</v>
      </c>
      <c r="B53" s="40">
        <v>1965045</v>
      </c>
      <c r="C53" s="40">
        <v>1685355</v>
      </c>
      <c r="D53" s="40">
        <v>847326</v>
      </c>
      <c r="E53" s="41">
        <v>838029</v>
      </c>
      <c r="F53" s="46">
        <v>279124</v>
      </c>
      <c r="G53" s="41">
        <v>140332</v>
      </c>
      <c r="H53" s="41">
        <v>138792</v>
      </c>
      <c r="I53" s="41">
        <v>489</v>
      </c>
      <c r="J53" s="41">
        <v>242</v>
      </c>
      <c r="K53" s="41">
        <v>247</v>
      </c>
      <c r="L53" s="67">
        <v>77</v>
      </c>
      <c r="M53" s="67">
        <v>60</v>
      </c>
      <c r="N53" s="67">
        <v>17</v>
      </c>
      <c r="O53" s="42"/>
      <c r="P53" s="41">
        <v>1955425</v>
      </c>
      <c r="Q53" s="43">
        <v>0.86188680210184487</v>
      </c>
      <c r="R53" s="47">
        <v>305500</v>
      </c>
      <c r="S53" s="43">
        <v>0.91366284779050733</v>
      </c>
      <c r="T53" s="41">
        <v>1260</v>
      </c>
      <c r="U53" s="44">
        <v>0.3880952380952381</v>
      </c>
      <c r="V53" s="41">
        <v>3860</v>
      </c>
      <c r="W53" s="44">
        <v>1.9948186528497409E-2</v>
      </c>
    </row>
    <row r="55" spans="1:23" x14ac:dyDescent="0.45">
      <c r="A55" s="134" t="s">
        <v>133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45">
      <c r="A56" s="135" t="s">
        <v>134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45">
      <c r="A57" s="135" t="s">
        <v>135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45">
      <c r="A58" s="135" t="s">
        <v>136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45">
      <c r="A59" s="134" t="s">
        <v>137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DIGI-808455956-3913557</_dlc_DocId>
    <_dlc_DocIdUrl xmlns="89559dea-130d-4237-8e78-1ce7f44b9a24">
      <Url>https://digitalgojp.sharepoint.com/sites/digi_portal/_layouts/15/DocIdRedir.aspx?ID=DIGI-808455956-3913557</Url>
      <Description>DIGI-808455956-3913557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2022-07-15T04:59:27Z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058f9e92-477b-4863-82b3-c28e304eea95</vt:lpwstr>
  </property>
  <property fmtid="{D5CDD505-2E9C-101B-9397-08002B2CF9AE}" pid="4" name="MediaServiceImageTags">
    <vt:lpwstr/>
  </property>
</Properties>
</file>