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46296" windowHeight="25536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総接種回数!$A$1:$S$61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" i="11" l="1"/>
  <c r="W2" i="12"/>
  <c r="P54" i="11"/>
  <c r="P53" i="11"/>
  <c r="P52" i="11"/>
  <c r="P51" i="11"/>
  <c r="P50" i="11"/>
  <c r="P49" i="11"/>
  <c r="P48" i="11"/>
  <c r="P47" i="11"/>
  <c r="P46" i="11"/>
  <c r="P45" i="11"/>
  <c r="P44" i="11"/>
  <c r="P43" i="11"/>
  <c r="P42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R7" i="11"/>
  <c r="V6" i="12" l="1"/>
  <c r="C6" i="12"/>
  <c r="G8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B8" i="11" s="1"/>
  <c r="E7" i="11"/>
  <c r="B6" i="12"/>
  <c r="C7" i="11" l="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N6" i="12"/>
  <c r="M6" i="12"/>
  <c r="L6" i="12"/>
  <c r="I6" i="12"/>
  <c r="Q8" i="11" l="1"/>
  <c r="P7" i="11"/>
  <c r="Q7" i="11" s="1"/>
  <c r="S7" i="11" l="1"/>
  <c r="S2" i="11"/>
  <c r="D8" i="11" l="1"/>
  <c r="F8" i="11"/>
  <c r="D9" i="11"/>
  <c r="F9" i="11"/>
  <c r="G9" i="11"/>
  <c r="B9" i="11" s="1"/>
  <c r="D10" i="11"/>
  <c r="F10" i="11"/>
  <c r="G10" i="11"/>
  <c r="B10" i="11" s="1"/>
  <c r="D11" i="11"/>
  <c r="F11" i="11"/>
  <c r="G11" i="11"/>
  <c r="B11" i="11" s="1"/>
  <c r="D12" i="11"/>
  <c r="F12" i="11"/>
  <c r="G12" i="11"/>
  <c r="B12" i="11" s="1"/>
  <c r="D13" i="11"/>
  <c r="F13" i="11"/>
  <c r="G13" i="11"/>
  <c r="B13" i="11" s="1"/>
  <c r="D14" i="11"/>
  <c r="F14" i="11"/>
  <c r="G14" i="11"/>
  <c r="B14" i="11" s="1"/>
  <c r="D15" i="11"/>
  <c r="F15" i="11"/>
  <c r="G15" i="11"/>
  <c r="B15" i="11" s="1"/>
  <c r="D16" i="11"/>
  <c r="F16" i="11"/>
  <c r="G16" i="11"/>
  <c r="B16" i="11" s="1"/>
  <c r="D17" i="11"/>
  <c r="F17" i="11"/>
  <c r="G17" i="11"/>
  <c r="B17" i="11" s="1"/>
  <c r="D18" i="11"/>
  <c r="F18" i="11"/>
  <c r="G18" i="11"/>
  <c r="B18" i="11" s="1"/>
  <c r="D19" i="11"/>
  <c r="F19" i="11"/>
  <c r="G19" i="11"/>
  <c r="B19" i="11" s="1"/>
  <c r="D20" i="11"/>
  <c r="F20" i="11"/>
  <c r="G20" i="11"/>
  <c r="B20" i="11" s="1"/>
  <c r="D21" i="11"/>
  <c r="F21" i="11"/>
  <c r="G21" i="11"/>
  <c r="B21" i="11" s="1"/>
  <c r="D22" i="11"/>
  <c r="F22" i="11"/>
  <c r="G22" i="11"/>
  <c r="B22" i="11" s="1"/>
  <c r="D23" i="11"/>
  <c r="F23" i="11"/>
  <c r="G23" i="11"/>
  <c r="B23" i="11" s="1"/>
  <c r="D24" i="11"/>
  <c r="F24" i="11"/>
  <c r="G24" i="11"/>
  <c r="B24" i="11" s="1"/>
  <c r="D25" i="11"/>
  <c r="F25" i="11"/>
  <c r="G25" i="11"/>
  <c r="B25" i="11" s="1"/>
  <c r="D26" i="11"/>
  <c r="F26" i="11"/>
  <c r="G26" i="11"/>
  <c r="B26" i="11" s="1"/>
  <c r="D27" i="11"/>
  <c r="F27" i="11"/>
  <c r="G27" i="11"/>
  <c r="B27" i="11" s="1"/>
  <c r="D28" i="11"/>
  <c r="F28" i="11"/>
  <c r="G28" i="11"/>
  <c r="B28" i="11" s="1"/>
  <c r="D29" i="11"/>
  <c r="F29" i="11"/>
  <c r="G29" i="11"/>
  <c r="B29" i="11" s="1"/>
  <c r="D30" i="11"/>
  <c r="F30" i="11"/>
  <c r="G30" i="11"/>
  <c r="B30" i="11" s="1"/>
  <c r="D31" i="11"/>
  <c r="F31" i="11"/>
  <c r="G31" i="11"/>
  <c r="B31" i="11" s="1"/>
  <c r="D32" i="11"/>
  <c r="F32" i="11"/>
  <c r="G32" i="11"/>
  <c r="B32" i="11" s="1"/>
  <c r="D33" i="11"/>
  <c r="F33" i="11"/>
  <c r="G33" i="11"/>
  <c r="B33" i="11" s="1"/>
  <c r="D34" i="11"/>
  <c r="F34" i="11"/>
  <c r="G34" i="11"/>
  <c r="B34" i="11" s="1"/>
  <c r="D35" i="11"/>
  <c r="F35" i="11"/>
  <c r="G35" i="11"/>
  <c r="B35" i="11" s="1"/>
  <c r="D36" i="11"/>
  <c r="F36" i="11"/>
  <c r="G36" i="11"/>
  <c r="B36" i="11" s="1"/>
  <c r="D37" i="11"/>
  <c r="F37" i="11"/>
  <c r="G37" i="11"/>
  <c r="B37" i="11" s="1"/>
  <c r="D38" i="11"/>
  <c r="F38" i="11"/>
  <c r="G38" i="11"/>
  <c r="B38" i="11" s="1"/>
  <c r="D39" i="11"/>
  <c r="F39" i="11"/>
  <c r="G39" i="11"/>
  <c r="B39" i="11" s="1"/>
  <c r="D40" i="11"/>
  <c r="F40" i="11"/>
  <c r="G40" i="11"/>
  <c r="B40" i="11" s="1"/>
  <c r="D41" i="11"/>
  <c r="F41" i="11"/>
  <c r="G41" i="11"/>
  <c r="B41" i="11" s="1"/>
  <c r="D42" i="11"/>
  <c r="F42" i="11"/>
  <c r="G42" i="11"/>
  <c r="B42" i="11" s="1"/>
  <c r="D43" i="11"/>
  <c r="F43" i="11"/>
  <c r="G43" i="11"/>
  <c r="B43" i="11" s="1"/>
  <c r="D44" i="11"/>
  <c r="F44" i="11"/>
  <c r="G44" i="11"/>
  <c r="B44" i="11" s="1"/>
  <c r="D45" i="11"/>
  <c r="F45" i="11"/>
  <c r="G45" i="11"/>
  <c r="B45" i="11" s="1"/>
  <c r="D46" i="11"/>
  <c r="F46" i="11"/>
  <c r="G46" i="11"/>
  <c r="B46" i="11" s="1"/>
  <c r="D47" i="11"/>
  <c r="F47" i="11"/>
  <c r="G47" i="11"/>
  <c r="B47" i="11" s="1"/>
  <c r="D48" i="11"/>
  <c r="F48" i="11"/>
  <c r="G48" i="11"/>
  <c r="B48" i="11" s="1"/>
  <c r="D49" i="11"/>
  <c r="F49" i="11"/>
  <c r="G49" i="11"/>
  <c r="B49" i="11" s="1"/>
  <c r="D50" i="11"/>
  <c r="F50" i="11"/>
  <c r="G50" i="11"/>
  <c r="B50" i="11" s="1"/>
  <c r="D51" i="11"/>
  <c r="F51" i="11"/>
  <c r="G51" i="11"/>
  <c r="B51" i="11" s="1"/>
  <c r="D52" i="11"/>
  <c r="F52" i="11"/>
  <c r="G52" i="11"/>
  <c r="B52" i="11" s="1"/>
  <c r="D53" i="11"/>
  <c r="F53" i="11"/>
  <c r="G53" i="11"/>
  <c r="B53" i="11" s="1"/>
  <c r="D54" i="11"/>
  <c r="F54" i="11"/>
  <c r="G54" i="11"/>
  <c r="B54" i="11" s="1"/>
  <c r="M7" i="11"/>
  <c r="L7" i="11"/>
  <c r="G5" i="10"/>
  <c r="G7" i="11" l="1"/>
  <c r="B7" i="11" s="1"/>
  <c r="H7" i="11"/>
  <c r="O7" i="11"/>
  <c r="J7" i="11" l="1"/>
  <c r="K7" i="11"/>
  <c r="I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H54" i="11"/>
  <c r="H53" i="11"/>
  <c r="H52" i="11"/>
  <c r="H51" i="11"/>
  <c r="H50" i="11"/>
  <c r="H49" i="11"/>
  <c r="H46" i="11"/>
  <c r="H45" i="11"/>
  <c r="H44" i="11"/>
  <c r="H43" i="11"/>
  <c r="H42" i="11"/>
  <c r="H41" i="11"/>
  <c r="H38" i="11"/>
  <c r="H37" i="11"/>
  <c r="H36" i="11"/>
  <c r="H34" i="11"/>
  <c r="H33" i="11"/>
  <c r="H30" i="11"/>
  <c r="H29" i="11"/>
  <c r="H28" i="11"/>
  <c r="H27" i="11"/>
  <c r="H26" i="11"/>
  <c r="H24" i="11"/>
  <c r="H22" i="11"/>
  <c r="H21" i="11"/>
  <c r="H20" i="11"/>
  <c r="H18" i="11"/>
  <c r="H16" i="11"/>
  <c r="H14" i="11"/>
  <c r="H13" i="11"/>
  <c r="H12" i="11"/>
  <c r="H11" i="11"/>
  <c r="H10" i="11"/>
  <c r="H8" i="11"/>
  <c r="B4" i="13" l="1"/>
  <c r="R6" i="12"/>
  <c r="T6" i="12"/>
  <c r="U6" i="12" s="1"/>
  <c r="G6" i="12"/>
  <c r="H6" i="12"/>
  <c r="J6" i="12"/>
  <c r="K6" i="12"/>
  <c r="D6" i="12"/>
  <c r="P6" i="12"/>
  <c r="E6" i="12"/>
  <c r="H35" i="11"/>
  <c r="H23" i="11"/>
  <c r="H17" i="11"/>
  <c r="H47" i="11"/>
  <c r="H19" i="11"/>
  <c r="H39" i="11"/>
  <c r="H31" i="11"/>
  <c r="H9" i="11"/>
  <c r="H25" i="11"/>
  <c r="H15" i="11"/>
  <c r="H32" i="11"/>
  <c r="H40" i="11"/>
  <c r="H48" i="11"/>
  <c r="D7" i="11" l="1"/>
  <c r="F7" i="11"/>
  <c r="Q6" i="12"/>
  <c r="F6" i="12"/>
  <c r="S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<sst xmlns="http://schemas.openxmlformats.org/spreadsheetml/2006/main" count="351" uniqueCount="152">
  <si>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</si>
  <si>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（6月8日公表時点）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</si>
  <si>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</si>
  <si>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</si>
  <si>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</si>
  <si>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</si>
  <si>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</si>
  <si>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</si>
  <si>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</si>
  <si>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</si>
  <si>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</si>
  <si>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</si>
  <si>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</si>
  <si>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</si>
  <si>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</si>
  <si>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</si>
  <si>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</si>
  <si>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</si>
  <si>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</si>
  <si>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</si>
  <si>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</si>
  <si>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</si>
  <si>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</si>
  <si>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</si>
  <si>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</si>
  <si>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</si>
  <si>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</si>
  <si>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</si>
  <si>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</si>
  <si>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</si>
  <si>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</si>
  <si>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</si>
  <si>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</si>
  <si>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</si>
  <si>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</si>
  <si>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</si>
  <si>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</si>
  <si>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</si>
  <si>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</si>
  <si>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</si>
  <si>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</si>
  <si>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</si>
  <si>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</si>
  <si>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</si>
  <si>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</si>
  <si>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</si>
  <si>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</si>
  <si>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</si>
  <si>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</si>
  <si>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</si>
  <si>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</si>
  <si>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</si>
  <si>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</si>
  <si>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</si>
  <si>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</si>
  <si>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</si>
  <si>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</si>
  <si>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</si>
  <si>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</si>
  <si>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</si>
  <si>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</si>
  <si>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</si>
  <si>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</si>
  <si>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</si>
  <si>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</si>
  <si>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</si>
  <si>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</si>
  <si>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</si>
  <si>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</si>
  <si>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</si>
  <si>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</si>
  <si>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</si>
  <si>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</si>
  <si>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</si>
  <si>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</si>
  <si>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</si>
  <si>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</si>
  <si>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</si>
  <si>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</si>
  <si>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</si>
  <si>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</si>
  <si>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</si>
  <si>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</si>
  <si>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</si>
  <si>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</si>
  <si>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</si>
  <si>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</si>
  <si>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</si>
  <si>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</si>
  <si>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</si>
  <si>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</si>
  <si>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</si>
  <si>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</si>
  <si>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</si>
  <si>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</si>
  <si>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接種回数（6月7日まで）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</si>
  <si>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</si>
  <si>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</si>
  <si>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</si>
  <si>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</si>
  <si>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</si>
  <si>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</si>
  <si>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</si>
  <si>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</si>
  <si>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</si>
  <si>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</si>
  <si>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</si>
  <si>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</si>
  <si>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</si>
  <si>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</si>
  <si>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</si>
  <si>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</si>
  <si>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</si>
  <si>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</si>
  <si>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</si>
  <si>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</si>
  <si>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</si>
  <si>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</si>
  <si>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</si>
  <si>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（6月7日まで）</t>
  </si>
  <si>
    <t>ワクチン供給量
（6月7日まで）※4</t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</si>
  <si>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</si>
  <si>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</si>
  <si>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</si>
  <si>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</si>
  <si>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</t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</si>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</sst>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0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0" fontId="3" fillId="0" borderId="1" xfId="0" applyNumberFormat="1" applyFont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1" fillId="0" borderId="2" xfId="0" applyNumberFormat="1" applyFont="1" applyBorder="1" applyAlignment="1">
      <alignment horizontal="center" vertical="center" wrapText="1"/>
    </xf>
    <xf numFmtId="56" fontId="11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A2" sqref="A2"/>
    </sheetView>
  </sheetViews>
  <sheetFormatPr defaultRowHeight="18" x14ac:dyDescent="0.45"/>
  <cols>
    <col min="1" max="1" width="13.59765625" customWidth="1"/>
    <col min="2" max="3" width="13.59765625" style="1" customWidth="1"/>
    <col min="4" max="8" width="13.59765625" customWidth="1"/>
    <col min="9" max="9" width="4.09765625" customWidth="1"/>
    <col min="10" max="10" width="10.5" bestFit="1" customWidth="1"/>
  </cols>
  <sheetData>
    <row r="1" spans="1:8" x14ac:dyDescent="0.45">
      <c r="A1" s="75" t="s">
        <v>0</v>
      </c>
      <c r="B1" s="75"/>
      <c r="C1" s="75"/>
      <c r="D1" s="75"/>
      <c r="E1" s="75"/>
      <c r="F1" s="75"/>
      <c r="G1" s="75"/>
      <c r="H1" s="75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54"/>
      <c r="H3" s="53" t="s">
        <v>1</v>
      </c>
    </row>
    <row r="4" spans="1:8" x14ac:dyDescent="0.45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45">
      <c r="A5" s="71" t="s">
        <v>3</v>
      </c>
      <c r="B5" s="76" t="s">
        <v>4</v>
      </c>
      <c r="C5" s="72" t="s">
        <v>5</v>
      </c>
      <c r="D5" s="77"/>
      <c r="E5" s="80" t="s">
        <v>6</v>
      </c>
      <c r="F5" s="81"/>
      <c r="G5" s="82">
        <v>44719</v>
      </c>
      <c r="H5" s="83"/>
    </row>
    <row r="6" spans="1:8" ht="21.75" customHeight="1" x14ac:dyDescent="0.45">
      <c r="A6" s="71"/>
      <c r="B6" s="76"/>
      <c r="C6" s="78"/>
      <c r="D6" s="79"/>
      <c r="E6" s="84" t="s">
        <v>7</v>
      </c>
      <c r="F6" s="85"/>
      <c r="G6" s="86" t="s">
        <v>8</v>
      </c>
      <c r="H6" s="87"/>
    </row>
    <row r="7" spans="1:8" ht="18.75" customHeight="1" x14ac:dyDescent="0.45">
      <c r="A7" s="71"/>
      <c r="B7" s="76"/>
      <c r="C7" s="88" t="s">
        <v>9</v>
      </c>
      <c r="D7" s="8"/>
      <c r="E7" s="70" t="s">
        <v>10</v>
      </c>
      <c r="F7" s="8"/>
      <c r="G7" s="70" t="s">
        <v>10</v>
      </c>
      <c r="H7" s="9"/>
    </row>
    <row r="8" spans="1:8" ht="18.75" customHeight="1" x14ac:dyDescent="0.45">
      <c r="A8" s="71"/>
      <c r="B8" s="76"/>
      <c r="C8" s="89"/>
      <c r="D8" s="72" t="s">
        <v>11</v>
      </c>
      <c r="E8" s="71"/>
      <c r="F8" s="72" t="s">
        <v>12</v>
      </c>
      <c r="G8" s="71"/>
      <c r="H8" s="74" t="s">
        <v>12</v>
      </c>
    </row>
    <row r="9" spans="1:8" ht="35.1" customHeight="1" x14ac:dyDescent="0.45">
      <c r="A9" s="71"/>
      <c r="B9" s="76"/>
      <c r="C9" s="89"/>
      <c r="D9" s="73"/>
      <c r="E9" s="71"/>
      <c r="F9" s="73"/>
      <c r="G9" s="71"/>
      <c r="H9" s="73"/>
    </row>
    <row r="10" spans="1:8" x14ac:dyDescent="0.45">
      <c r="A10" s="10" t="s">
        <v>13</v>
      </c>
      <c r="B10" s="20">
        <v>126645025.00000003</v>
      </c>
      <c r="C10" s="21">
        <f>SUM(C11:C57)</f>
        <v>75586507</v>
      </c>
      <c r="D10" s="11">
        <f>C10/$B10</f>
        <v>0.59683755441636954</v>
      </c>
      <c r="E10" s="21">
        <f>SUM(E11:E57)</f>
        <v>982176</v>
      </c>
      <c r="F10" s="11">
        <f>E10/$B10</f>
        <v>7.7553460943294043E-3</v>
      </c>
      <c r="G10" s="21">
        <f>SUM(G11:G57)</f>
        <v>120995</v>
      </c>
      <c r="H10" s="11">
        <f>G10/$B10</f>
        <v>9.5538691709366372E-4</v>
      </c>
    </row>
    <row r="11" spans="1:8" x14ac:dyDescent="0.45">
      <c r="A11" s="12" t="s">
        <v>14</v>
      </c>
      <c r="B11" s="20">
        <v>5226603</v>
      </c>
      <c r="C11" s="21">
        <v>3236024</v>
      </c>
      <c r="D11" s="11">
        <f t="shared" ref="D11:D57" si="0">C11/$B11</f>
        <v>0.6191447867764206</v>
      </c>
      <c r="E11" s="21">
        <v>44920</v>
      </c>
      <c r="F11" s="11">
        <f t="shared" ref="F11:F57" si="1">E11/$B11</f>
        <v>8.5944924456669083E-3</v>
      </c>
      <c r="G11" s="21">
        <v>9099</v>
      </c>
      <c r="H11" s="11">
        <f t="shared" ref="H11:H57" si="2">G11/$B11</f>
        <v>1.7409013081728228E-3</v>
      </c>
    </row>
    <row r="12" spans="1:8" x14ac:dyDescent="0.45">
      <c r="A12" s="12" t="s">
        <v>15</v>
      </c>
      <c r="B12" s="20">
        <v>1259615</v>
      </c>
      <c r="C12" s="21">
        <v>826956</v>
      </c>
      <c r="D12" s="11">
        <f t="shared" si="0"/>
        <v>0.65651488748546183</v>
      </c>
      <c r="E12" s="21">
        <v>19042</v>
      </c>
      <c r="F12" s="11">
        <f t="shared" si="1"/>
        <v>1.5117317593074074E-2</v>
      </c>
      <c r="G12" s="21">
        <v>3042</v>
      </c>
      <c r="H12" s="11">
        <f t="shared" si="2"/>
        <v>2.4150236381751569E-3</v>
      </c>
    </row>
    <row r="13" spans="1:8" x14ac:dyDescent="0.45">
      <c r="A13" s="12" t="s">
        <v>16</v>
      </c>
      <c r="B13" s="20">
        <v>1220823</v>
      </c>
      <c r="C13" s="21">
        <v>811125</v>
      </c>
      <c r="D13" s="11">
        <f t="shared" si="0"/>
        <v>0.66440835403658027</v>
      </c>
      <c r="E13" s="21">
        <v>17834</v>
      </c>
      <c r="F13" s="11">
        <f t="shared" si="1"/>
        <v>1.460817825352242E-2</v>
      </c>
      <c r="G13" s="21">
        <v>1913</v>
      </c>
      <c r="H13" s="11">
        <f t="shared" si="2"/>
        <v>1.5669757204770879E-3</v>
      </c>
    </row>
    <row r="14" spans="1:8" x14ac:dyDescent="0.45">
      <c r="A14" s="12" t="s">
        <v>17</v>
      </c>
      <c r="B14" s="20">
        <v>2281989</v>
      </c>
      <c r="C14" s="21">
        <v>1425376</v>
      </c>
      <c r="D14" s="11">
        <f t="shared" si="0"/>
        <v>0.62462001350576191</v>
      </c>
      <c r="E14" s="21">
        <v>24799</v>
      </c>
      <c r="F14" s="11">
        <f t="shared" si="1"/>
        <v>1.0867274119200399E-2</v>
      </c>
      <c r="G14" s="21">
        <v>4686</v>
      </c>
      <c r="H14" s="11">
        <f t="shared" si="2"/>
        <v>2.0534717739656063E-3</v>
      </c>
    </row>
    <row r="15" spans="1:8" x14ac:dyDescent="0.45">
      <c r="A15" s="12" t="s">
        <v>18</v>
      </c>
      <c r="B15" s="20">
        <v>971288</v>
      </c>
      <c r="C15" s="21">
        <v>676139</v>
      </c>
      <c r="D15" s="11">
        <f t="shared" si="0"/>
        <v>0.69612617472881366</v>
      </c>
      <c r="E15" s="21">
        <v>8790</v>
      </c>
      <c r="F15" s="11">
        <f t="shared" si="1"/>
        <v>9.0498389766989814E-3</v>
      </c>
      <c r="G15" s="21">
        <v>733</v>
      </c>
      <c r="H15" s="11">
        <f t="shared" si="2"/>
        <v>7.5466802843234958E-4</v>
      </c>
    </row>
    <row r="16" spans="1:8" x14ac:dyDescent="0.45">
      <c r="A16" s="12" t="s">
        <v>19</v>
      </c>
      <c r="B16" s="20">
        <v>1069562</v>
      </c>
      <c r="C16" s="21">
        <v>730906</v>
      </c>
      <c r="D16" s="11">
        <f t="shared" si="0"/>
        <v>0.68336945403819505</v>
      </c>
      <c r="E16" s="21">
        <v>9874</v>
      </c>
      <c r="F16" s="11">
        <f t="shared" si="1"/>
        <v>9.2318163883907626E-3</v>
      </c>
      <c r="G16" s="21">
        <v>1081</v>
      </c>
      <c r="H16" s="11">
        <f t="shared" si="2"/>
        <v>1.0106940972098859E-3</v>
      </c>
    </row>
    <row r="17" spans="1:8" x14ac:dyDescent="0.45">
      <c r="A17" s="12" t="s">
        <v>20</v>
      </c>
      <c r="B17" s="20">
        <v>1862059.0000000002</v>
      </c>
      <c r="C17" s="21">
        <v>1230522</v>
      </c>
      <c r="D17" s="11">
        <f t="shared" si="0"/>
        <v>0.66083942560359255</v>
      </c>
      <c r="E17" s="21">
        <v>14933</v>
      </c>
      <c r="F17" s="11">
        <f t="shared" si="1"/>
        <v>8.0196169938761327E-3</v>
      </c>
      <c r="G17" s="21">
        <v>2207</v>
      </c>
      <c r="H17" s="11">
        <f t="shared" si="2"/>
        <v>1.185247084007542E-3</v>
      </c>
    </row>
    <row r="18" spans="1:8" x14ac:dyDescent="0.45">
      <c r="A18" s="12" t="s">
        <v>21</v>
      </c>
      <c r="B18" s="20">
        <v>2907675</v>
      </c>
      <c r="C18" s="21">
        <v>1851101</v>
      </c>
      <c r="D18" s="11">
        <f t="shared" si="0"/>
        <v>0.63662582647648036</v>
      </c>
      <c r="E18" s="21">
        <v>23514</v>
      </c>
      <c r="F18" s="11">
        <f t="shared" si="1"/>
        <v>8.0868735329773789E-3</v>
      </c>
      <c r="G18" s="21">
        <v>2188</v>
      </c>
      <c r="H18" s="11">
        <f t="shared" si="2"/>
        <v>7.5249125160136538E-4</v>
      </c>
    </row>
    <row r="19" spans="1:8" x14ac:dyDescent="0.45">
      <c r="A19" s="12" t="s">
        <v>22</v>
      </c>
      <c r="B19" s="20">
        <v>1955401</v>
      </c>
      <c r="C19" s="21">
        <v>1217216</v>
      </c>
      <c r="D19" s="11">
        <f t="shared" si="0"/>
        <v>0.62248919786785417</v>
      </c>
      <c r="E19" s="21">
        <v>22931</v>
      </c>
      <c r="F19" s="11">
        <f t="shared" si="1"/>
        <v>1.1727006378742775E-2</v>
      </c>
      <c r="G19" s="21">
        <v>2562</v>
      </c>
      <c r="H19" s="11">
        <f t="shared" si="2"/>
        <v>1.3102171881879982E-3</v>
      </c>
    </row>
    <row r="20" spans="1:8" x14ac:dyDescent="0.45">
      <c r="A20" s="12" t="s">
        <v>23</v>
      </c>
      <c r="B20" s="20">
        <v>1958101</v>
      </c>
      <c r="C20" s="21">
        <v>1229952</v>
      </c>
      <c r="D20" s="11">
        <f t="shared" si="0"/>
        <v>0.62813511662575117</v>
      </c>
      <c r="E20" s="21">
        <v>11313</v>
      </c>
      <c r="F20" s="11">
        <f t="shared" si="1"/>
        <v>5.7775365009261528E-3</v>
      </c>
      <c r="G20" s="21">
        <v>1466</v>
      </c>
      <c r="H20" s="11">
        <f t="shared" si="2"/>
        <v>7.4868456734356395E-4</v>
      </c>
    </row>
    <row r="21" spans="1:8" x14ac:dyDescent="0.45">
      <c r="A21" s="12" t="s">
        <v>24</v>
      </c>
      <c r="B21" s="20">
        <v>7393799</v>
      </c>
      <c r="C21" s="21">
        <v>4386508</v>
      </c>
      <c r="D21" s="11">
        <f t="shared" si="0"/>
        <v>0.59326849431530393</v>
      </c>
      <c r="E21" s="21">
        <v>65624</v>
      </c>
      <c r="F21" s="11">
        <f t="shared" si="1"/>
        <v>8.875545575420701E-3</v>
      </c>
      <c r="G21" s="21">
        <v>6110</v>
      </c>
      <c r="H21" s="11">
        <f t="shared" si="2"/>
        <v>8.2636814985097642E-4</v>
      </c>
    </row>
    <row r="22" spans="1:8" x14ac:dyDescent="0.45">
      <c r="A22" s="12" t="s">
        <v>25</v>
      </c>
      <c r="B22" s="20">
        <v>6322892.0000000009</v>
      </c>
      <c r="C22" s="21">
        <v>3847243</v>
      </c>
      <c r="D22" s="11">
        <f t="shared" si="0"/>
        <v>0.60846255162985541</v>
      </c>
      <c r="E22" s="21">
        <v>58500</v>
      </c>
      <c r="F22" s="11">
        <f t="shared" si="1"/>
        <v>9.2520954019141861E-3</v>
      </c>
      <c r="G22" s="21">
        <v>6092</v>
      </c>
      <c r="H22" s="11">
        <f t="shared" si="2"/>
        <v>9.634831656147217E-4</v>
      </c>
    </row>
    <row r="23" spans="1:8" x14ac:dyDescent="0.45">
      <c r="A23" s="12" t="s">
        <v>26</v>
      </c>
      <c r="B23" s="20">
        <v>13843329.000000002</v>
      </c>
      <c r="C23" s="21">
        <v>8074675</v>
      </c>
      <c r="D23" s="11">
        <f t="shared" si="0"/>
        <v>0.58328997309823372</v>
      </c>
      <c r="E23" s="21">
        <v>80504</v>
      </c>
      <c r="F23" s="11">
        <f t="shared" si="1"/>
        <v>5.8153642089991495E-3</v>
      </c>
      <c r="G23" s="21">
        <v>11053</v>
      </c>
      <c r="H23" s="11">
        <f t="shared" si="2"/>
        <v>7.9843511629319784E-4</v>
      </c>
    </row>
    <row r="24" spans="1:8" x14ac:dyDescent="0.45">
      <c r="A24" s="12" t="s">
        <v>27</v>
      </c>
      <c r="B24" s="20">
        <v>9220206</v>
      </c>
      <c r="C24" s="21">
        <v>5459809</v>
      </c>
      <c r="D24" s="11">
        <f t="shared" si="0"/>
        <v>0.59215694313120548</v>
      </c>
      <c r="E24" s="21">
        <v>69357</v>
      </c>
      <c r="F24" s="11">
        <f t="shared" si="1"/>
        <v>7.5222831246937434E-3</v>
      </c>
      <c r="G24" s="21">
        <v>7550</v>
      </c>
      <c r="H24" s="11">
        <f t="shared" si="2"/>
        <v>8.1885372192334969E-4</v>
      </c>
    </row>
    <row r="25" spans="1:8" x14ac:dyDescent="0.45">
      <c r="A25" s="12" t="s">
        <v>28</v>
      </c>
      <c r="B25" s="20">
        <v>2213174</v>
      </c>
      <c r="C25" s="21">
        <v>1514598</v>
      </c>
      <c r="D25" s="11">
        <f t="shared" si="0"/>
        <v>0.68435559065848417</v>
      </c>
      <c r="E25" s="21">
        <v>22002</v>
      </c>
      <c r="F25" s="11">
        <f t="shared" si="1"/>
        <v>9.9413783100650924E-3</v>
      </c>
      <c r="G25" s="21">
        <v>2733</v>
      </c>
      <c r="H25" s="11">
        <f t="shared" si="2"/>
        <v>1.2348780529682708E-3</v>
      </c>
    </row>
    <row r="26" spans="1:8" x14ac:dyDescent="0.45">
      <c r="A26" s="12" t="s">
        <v>29</v>
      </c>
      <c r="B26" s="20">
        <v>1047674</v>
      </c>
      <c r="C26" s="21">
        <v>673939</v>
      </c>
      <c r="D26" s="11">
        <f t="shared" si="0"/>
        <v>0.64327166656803547</v>
      </c>
      <c r="E26" s="21">
        <v>8379</v>
      </c>
      <c r="F26" s="11">
        <f t="shared" si="1"/>
        <v>7.9977168470344775E-3</v>
      </c>
      <c r="G26" s="21">
        <v>1233</v>
      </c>
      <c r="H26" s="11">
        <f t="shared" si="2"/>
        <v>1.1768928120770392E-3</v>
      </c>
    </row>
    <row r="27" spans="1:8" x14ac:dyDescent="0.45">
      <c r="A27" s="12" t="s">
        <v>30</v>
      </c>
      <c r="B27" s="20">
        <v>1132656</v>
      </c>
      <c r="C27" s="21">
        <v>688781</v>
      </c>
      <c r="D27" s="11">
        <f t="shared" si="0"/>
        <v>0.60811137715246288</v>
      </c>
      <c r="E27" s="21">
        <v>9705</v>
      </c>
      <c r="F27" s="11">
        <f t="shared" si="1"/>
        <v>8.5683561469678347E-3</v>
      </c>
      <c r="G27" s="21">
        <v>1357</v>
      </c>
      <c r="H27" s="11">
        <f t="shared" si="2"/>
        <v>1.1980689635688153E-3</v>
      </c>
    </row>
    <row r="28" spans="1:8" x14ac:dyDescent="0.45">
      <c r="A28" s="12" t="s">
        <v>31</v>
      </c>
      <c r="B28" s="20">
        <v>774582.99999999988</v>
      </c>
      <c r="C28" s="21">
        <v>483898</v>
      </c>
      <c r="D28" s="11">
        <f t="shared" si="0"/>
        <v>0.62472065614659766</v>
      </c>
      <c r="E28" s="21">
        <v>3306</v>
      </c>
      <c r="F28" s="11">
        <f t="shared" si="1"/>
        <v>4.268102966370293E-3</v>
      </c>
      <c r="G28" s="21">
        <v>332</v>
      </c>
      <c r="H28" s="11">
        <f t="shared" si="2"/>
        <v>4.2861772076071907E-4</v>
      </c>
    </row>
    <row r="29" spans="1:8" x14ac:dyDescent="0.45">
      <c r="A29" s="12" t="s">
        <v>32</v>
      </c>
      <c r="B29" s="20">
        <v>820997</v>
      </c>
      <c r="C29" s="21">
        <v>510343</v>
      </c>
      <c r="D29" s="11">
        <f t="shared" si="0"/>
        <v>0.62161372087839539</v>
      </c>
      <c r="E29" s="21">
        <v>4290</v>
      </c>
      <c r="F29" s="11">
        <f t="shared" si="1"/>
        <v>5.2253540512328302E-3</v>
      </c>
      <c r="G29" s="21">
        <v>622</v>
      </c>
      <c r="H29" s="11">
        <f t="shared" si="2"/>
        <v>7.576154358663917E-4</v>
      </c>
    </row>
    <row r="30" spans="1:8" x14ac:dyDescent="0.45">
      <c r="A30" s="12" t="s">
        <v>33</v>
      </c>
      <c r="B30" s="20">
        <v>2071737</v>
      </c>
      <c r="C30" s="21">
        <v>1337081</v>
      </c>
      <c r="D30" s="11">
        <f t="shared" si="0"/>
        <v>0.64539128277382696</v>
      </c>
      <c r="E30" s="21">
        <v>19314</v>
      </c>
      <c r="F30" s="11">
        <f t="shared" si="1"/>
        <v>9.3226118952357377E-3</v>
      </c>
      <c r="G30" s="21">
        <v>2311</v>
      </c>
      <c r="H30" s="11">
        <f t="shared" si="2"/>
        <v>1.1154890799363046E-3</v>
      </c>
    </row>
    <row r="31" spans="1:8" x14ac:dyDescent="0.45">
      <c r="A31" s="12" t="s">
        <v>34</v>
      </c>
      <c r="B31" s="20">
        <v>2016791</v>
      </c>
      <c r="C31" s="21">
        <v>1269524</v>
      </c>
      <c r="D31" s="11">
        <f t="shared" si="0"/>
        <v>0.62947722396619188</v>
      </c>
      <c r="E31" s="21">
        <v>11951</v>
      </c>
      <c r="F31" s="11">
        <f t="shared" si="1"/>
        <v>5.9257503628288698E-3</v>
      </c>
      <c r="G31" s="21">
        <v>932</v>
      </c>
      <c r="H31" s="11">
        <f t="shared" si="2"/>
        <v>4.6212026927926593E-4</v>
      </c>
    </row>
    <row r="32" spans="1:8" x14ac:dyDescent="0.45">
      <c r="A32" s="12" t="s">
        <v>35</v>
      </c>
      <c r="B32" s="20">
        <v>3686259.9999999995</v>
      </c>
      <c r="C32" s="21">
        <v>2268198</v>
      </c>
      <c r="D32" s="11">
        <f t="shared" si="0"/>
        <v>0.61531145388551001</v>
      </c>
      <c r="E32" s="21">
        <v>32072</v>
      </c>
      <c r="F32" s="11">
        <f t="shared" si="1"/>
        <v>8.700417225046525E-3</v>
      </c>
      <c r="G32" s="21">
        <v>3343</v>
      </c>
      <c r="H32" s="11">
        <f t="shared" si="2"/>
        <v>9.0688122921334915E-4</v>
      </c>
    </row>
    <row r="33" spans="1:8" x14ac:dyDescent="0.45">
      <c r="A33" s="12" t="s">
        <v>36</v>
      </c>
      <c r="B33" s="20">
        <v>7558801.9999999991</v>
      </c>
      <c r="C33" s="21">
        <v>4295469</v>
      </c>
      <c r="D33" s="11">
        <f t="shared" si="0"/>
        <v>0.5682737820093714</v>
      </c>
      <c r="E33" s="21">
        <v>50138</v>
      </c>
      <c r="F33" s="11">
        <f t="shared" si="1"/>
        <v>6.6330616941679393E-3</v>
      </c>
      <c r="G33" s="21">
        <v>4979</v>
      </c>
      <c r="H33" s="11">
        <f t="shared" si="2"/>
        <v>6.5870226525314469E-4</v>
      </c>
    </row>
    <row r="34" spans="1:8" x14ac:dyDescent="0.45">
      <c r="A34" s="12" t="s">
        <v>37</v>
      </c>
      <c r="B34" s="20">
        <v>1800557</v>
      </c>
      <c r="C34" s="21">
        <v>1083053</v>
      </c>
      <c r="D34" s="11">
        <f t="shared" si="0"/>
        <v>0.60150997719039168</v>
      </c>
      <c r="E34" s="21">
        <v>17410</v>
      </c>
      <c r="F34" s="11">
        <f t="shared" si="1"/>
        <v>9.669230132675611E-3</v>
      </c>
      <c r="G34" s="21">
        <v>2636</v>
      </c>
      <c r="H34" s="11">
        <f t="shared" si="2"/>
        <v>1.4639914204326772E-3</v>
      </c>
    </row>
    <row r="35" spans="1:8" x14ac:dyDescent="0.45">
      <c r="A35" s="12" t="s">
        <v>38</v>
      </c>
      <c r="B35" s="20">
        <v>1418843</v>
      </c>
      <c r="C35" s="21">
        <v>834227</v>
      </c>
      <c r="D35" s="11">
        <f t="shared" si="0"/>
        <v>0.58796286833708877</v>
      </c>
      <c r="E35" s="21">
        <v>9179</v>
      </c>
      <c r="F35" s="11">
        <f t="shared" si="1"/>
        <v>6.4693556651440644E-3</v>
      </c>
      <c r="G35" s="21">
        <v>1028</v>
      </c>
      <c r="H35" s="11">
        <f t="shared" si="2"/>
        <v>7.245340041146202E-4</v>
      </c>
    </row>
    <row r="36" spans="1:8" x14ac:dyDescent="0.45">
      <c r="A36" s="12" t="s">
        <v>39</v>
      </c>
      <c r="B36" s="20">
        <v>2530542</v>
      </c>
      <c r="C36" s="21">
        <v>1425147</v>
      </c>
      <c r="D36" s="11">
        <f t="shared" si="0"/>
        <v>0.56317856016616208</v>
      </c>
      <c r="E36" s="21">
        <v>16992</v>
      </c>
      <c r="F36" s="11">
        <f t="shared" si="1"/>
        <v>6.7147670340978339E-3</v>
      </c>
      <c r="G36" s="21">
        <v>1781</v>
      </c>
      <c r="H36" s="11">
        <f t="shared" si="2"/>
        <v>7.0380179424012722E-4</v>
      </c>
    </row>
    <row r="37" spans="1:8" x14ac:dyDescent="0.45">
      <c r="A37" s="12" t="s">
        <v>40</v>
      </c>
      <c r="B37" s="20">
        <v>8839511</v>
      </c>
      <c r="C37" s="21">
        <v>4667168</v>
      </c>
      <c r="D37" s="11">
        <f t="shared" si="0"/>
        <v>0.52798938764825343</v>
      </c>
      <c r="E37" s="21">
        <v>83793</v>
      </c>
      <c r="F37" s="11">
        <f t="shared" si="1"/>
        <v>9.4793705217404E-3</v>
      </c>
      <c r="G37" s="21">
        <v>10983</v>
      </c>
      <c r="H37" s="11">
        <f t="shared" si="2"/>
        <v>1.2424895449533351E-3</v>
      </c>
    </row>
    <row r="38" spans="1:8" x14ac:dyDescent="0.45">
      <c r="A38" s="12" t="s">
        <v>41</v>
      </c>
      <c r="B38" s="20">
        <v>5523625</v>
      </c>
      <c r="C38" s="21">
        <v>3142758</v>
      </c>
      <c r="D38" s="11">
        <f t="shared" si="0"/>
        <v>0.56896657539206585</v>
      </c>
      <c r="E38" s="21">
        <v>40511</v>
      </c>
      <c r="F38" s="11">
        <f t="shared" si="1"/>
        <v>7.3341329290094823E-3</v>
      </c>
      <c r="G38" s="21">
        <v>4662</v>
      </c>
      <c r="H38" s="11">
        <f t="shared" si="2"/>
        <v>8.440109529520922E-4</v>
      </c>
    </row>
    <row r="39" spans="1:8" x14ac:dyDescent="0.45">
      <c r="A39" s="12" t="s">
        <v>42</v>
      </c>
      <c r="B39" s="20">
        <v>1344738.9999999998</v>
      </c>
      <c r="C39" s="21">
        <v>808952</v>
      </c>
      <c r="D39" s="11">
        <f t="shared" si="0"/>
        <v>0.60156803662272018</v>
      </c>
      <c r="E39" s="21">
        <v>10554</v>
      </c>
      <c r="F39" s="11">
        <f t="shared" si="1"/>
        <v>7.8483631396129676E-3</v>
      </c>
      <c r="G39" s="21">
        <v>1164</v>
      </c>
      <c r="H39" s="11">
        <f t="shared" si="2"/>
        <v>8.655954798663534E-4</v>
      </c>
    </row>
    <row r="40" spans="1:8" x14ac:dyDescent="0.45">
      <c r="A40" s="12" t="s">
        <v>43</v>
      </c>
      <c r="B40" s="20">
        <v>944432</v>
      </c>
      <c r="C40" s="21">
        <v>574153</v>
      </c>
      <c r="D40" s="11">
        <f t="shared" si="0"/>
        <v>0.60793471631626206</v>
      </c>
      <c r="E40" s="21">
        <v>4060</v>
      </c>
      <c r="F40" s="11">
        <f t="shared" si="1"/>
        <v>4.2988801734799333E-3</v>
      </c>
      <c r="G40" s="21">
        <v>390</v>
      </c>
      <c r="H40" s="11">
        <f t="shared" si="2"/>
        <v>4.1294661764955018E-4</v>
      </c>
    </row>
    <row r="41" spans="1:8" x14ac:dyDescent="0.45">
      <c r="A41" s="12" t="s">
        <v>44</v>
      </c>
      <c r="B41" s="20">
        <v>556788</v>
      </c>
      <c r="C41" s="21">
        <v>333451</v>
      </c>
      <c r="D41" s="11">
        <f t="shared" si="0"/>
        <v>0.59888323742609395</v>
      </c>
      <c r="E41" s="21">
        <v>3036</v>
      </c>
      <c r="F41" s="11">
        <f t="shared" si="1"/>
        <v>5.4527037220629751E-3</v>
      </c>
      <c r="G41" s="21">
        <v>223</v>
      </c>
      <c r="H41" s="11">
        <f t="shared" si="2"/>
        <v>4.0051150527669417E-4</v>
      </c>
    </row>
    <row r="42" spans="1:8" x14ac:dyDescent="0.45">
      <c r="A42" s="12" t="s">
        <v>45</v>
      </c>
      <c r="B42" s="20">
        <v>672814.99999999988</v>
      </c>
      <c r="C42" s="21">
        <v>421511</v>
      </c>
      <c r="D42" s="11">
        <f t="shared" si="0"/>
        <v>0.62648870789147104</v>
      </c>
      <c r="E42" s="21">
        <v>6768</v>
      </c>
      <c r="F42" s="11">
        <f t="shared" si="1"/>
        <v>1.0059228762735671E-2</v>
      </c>
      <c r="G42" s="21">
        <v>275</v>
      </c>
      <c r="H42" s="11">
        <f t="shared" si="2"/>
        <v>4.0873048311943112E-4</v>
      </c>
    </row>
    <row r="43" spans="1:8" x14ac:dyDescent="0.45">
      <c r="A43" s="12" t="s">
        <v>46</v>
      </c>
      <c r="B43" s="20">
        <v>1893791</v>
      </c>
      <c r="C43" s="21">
        <v>1104118</v>
      </c>
      <c r="D43" s="11">
        <f t="shared" si="0"/>
        <v>0.58301998478184758</v>
      </c>
      <c r="E43" s="21">
        <v>14503</v>
      </c>
      <c r="F43" s="11">
        <f t="shared" si="1"/>
        <v>7.6581840340354344E-3</v>
      </c>
      <c r="G43" s="21">
        <v>1768</v>
      </c>
      <c r="H43" s="11">
        <f t="shared" si="2"/>
        <v>9.3357714763667166E-4</v>
      </c>
    </row>
    <row r="44" spans="1:8" x14ac:dyDescent="0.45">
      <c r="A44" s="12" t="s">
        <v>47</v>
      </c>
      <c r="B44" s="20">
        <v>2812432.9999999995</v>
      </c>
      <c r="C44" s="21">
        <v>1638845</v>
      </c>
      <c r="D44" s="11">
        <f t="shared" si="0"/>
        <v>0.58271432599461048</v>
      </c>
      <c r="E44" s="21">
        <v>13906</v>
      </c>
      <c r="F44" s="11">
        <f t="shared" si="1"/>
        <v>4.9444733438983269E-3</v>
      </c>
      <c r="G44" s="21">
        <v>1465</v>
      </c>
      <c r="H44" s="11">
        <f t="shared" si="2"/>
        <v>5.2090129791536376E-4</v>
      </c>
    </row>
    <row r="45" spans="1:8" x14ac:dyDescent="0.45">
      <c r="A45" s="12" t="s">
        <v>48</v>
      </c>
      <c r="B45" s="20">
        <v>1356110</v>
      </c>
      <c r="C45" s="21">
        <v>866892</v>
      </c>
      <c r="D45" s="11">
        <f t="shared" si="0"/>
        <v>0.63924902847114173</v>
      </c>
      <c r="E45" s="21">
        <v>4898</v>
      </c>
      <c r="F45" s="11">
        <f t="shared" si="1"/>
        <v>3.6118014025410916E-3</v>
      </c>
      <c r="G45" s="21">
        <v>447</v>
      </c>
      <c r="H45" s="11">
        <f t="shared" si="2"/>
        <v>3.2961927867208412E-4</v>
      </c>
    </row>
    <row r="46" spans="1:8" x14ac:dyDescent="0.45">
      <c r="A46" s="12" t="s">
        <v>49</v>
      </c>
      <c r="B46" s="20">
        <v>734949</v>
      </c>
      <c r="C46" s="21">
        <v>458008</v>
      </c>
      <c r="D46" s="11">
        <f t="shared" si="0"/>
        <v>0.62318337734999296</v>
      </c>
      <c r="E46" s="21">
        <v>7280</v>
      </c>
      <c r="F46" s="11">
        <f t="shared" si="1"/>
        <v>9.9054492216466717E-3</v>
      </c>
      <c r="G46" s="21">
        <v>1057</v>
      </c>
      <c r="H46" s="11">
        <f t="shared" si="2"/>
        <v>1.4381950312198533E-3</v>
      </c>
    </row>
    <row r="47" spans="1:8" x14ac:dyDescent="0.45">
      <c r="A47" s="12" t="s">
        <v>50</v>
      </c>
      <c r="B47" s="20">
        <v>973896</v>
      </c>
      <c r="C47" s="21">
        <v>582340</v>
      </c>
      <c r="D47" s="11">
        <f t="shared" si="0"/>
        <v>0.59794885696213973</v>
      </c>
      <c r="E47" s="21">
        <v>8415</v>
      </c>
      <c r="F47" s="11">
        <f t="shared" si="1"/>
        <v>8.6405529953917058E-3</v>
      </c>
      <c r="G47" s="21">
        <v>836</v>
      </c>
      <c r="H47" s="11">
        <f t="shared" si="2"/>
        <v>8.5840787928074451E-4</v>
      </c>
    </row>
    <row r="48" spans="1:8" x14ac:dyDescent="0.45">
      <c r="A48" s="12" t="s">
        <v>51</v>
      </c>
      <c r="B48" s="20">
        <v>1356219</v>
      </c>
      <c r="C48" s="21">
        <v>840286</v>
      </c>
      <c r="D48" s="11">
        <f t="shared" si="0"/>
        <v>0.61957987611145393</v>
      </c>
      <c r="E48" s="21">
        <v>10718</v>
      </c>
      <c r="F48" s="11">
        <f t="shared" si="1"/>
        <v>7.9028534477101411E-3</v>
      </c>
      <c r="G48" s="21">
        <v>594</v>
      </c>
      <c r="H48" s="11">
        <f t="shared" si="2"/>
        <v>4.3798236125581488E-4</v>
      </c>
    </row>
    <row r="49" spans="1:8" x14ac:dyDescent="0.45">
      <c r="A49" s="12" t="s">
        <v>52</v>
      </c>
      <c r="B49" s="20">
        <v>701167</v>
      </c>
      <c r="C49" s="21">
        <v>422158</v>
      </c>
      <c r="D49" s="11">
        <f t="shared" si="0"/>
        <v>0.60207910526308284</v>
      </c>
      <c r="E49" s="21">
        <v>5123</v>
      </c>
      <c r="F49" s="11">
        <f t="shared" si="1"/>
        <v>7.3063906316184306E-3</v>
      </c>
      <c r="G49" s="21">
        <v>1607</v>
      </c>
      <c r="H49" s="11">
        <f t="shared" si="2"/>
        <v>2.2918933720497401E-3</v>
      </c>
    </row>
    <row r="50" spans="1:8" x14ac:dyDescent="0.45">
      <c r="A50" s="12" t="s">
        <v>53</v>
      </c>
      <c r="B50" s="20">
        <v>5124170</v>
      </c>
      <c r="C50" s="21">
        <v>2924471</v>
      </c>
      <c r="D50" s="11">
        <f t="shared" si="0"/>
        <v>0.57072091675334735</v>
      </c>
      <c r="E50" s="21">
        <v>31937</v>
      </c>
      <c r="F50" s="11">
        <f t="shared" si="1"/>
        <v>6.2326191363674503E-3</v>
      </c>
      <c r="G50" s="21">
        <v>3465</v>
      </c>
      <c r="H50" s="11">
        <f t="shared" si="2"/>
        <v>6.7620707353581162E-4</v>
      </c>
    </row>
    <row r="51" spans="1:8" x14ac:dyDescent="0.45">
      <c r="A51" s="12" t="s">
        <v>54</v>
      </c>
      <c r="B51" s="20">
        <v>818222</v>
      </c>
      <c r="C51" s="21">
        <v>475519</v>
      </c>
      <c r="D51" s="11">
        <f t="shared" si="0"/>
        <v>0.58116134740938274</v>
      </c>
      <c r="E51" s="21">
        <v>4721</v>
      </c>
      <c r="F51" s="11">
        <f t="shared" si="1"/>
        <v>5.7698277484594645E-3</v>
      </c>
      <c r="G51" s="21">
        <v>521</v>
      </c>
      <c r="H51" s="11">
        <f t="shared" si="2"/>
        <v>6.367465064493499E-4</v>
      </c>
    </row>
    <row r="52" spans="1:8" x14ac:dyDescent="0.45">
      <c r="A52" s="12" t="s">
        <v>55</v>
      </c>
      <c r="B52" s="20">
        <v>1335937.9999999998</v>
      </c>
      <c r="C52" s="21">
        <v>845922</v>
      </c>
      <c r="D52" s="11">
        <f t="shared" si="0"/>
        <v>0.63320453494099294</v>
      </c>
      <c r="E52" s="21">
        <v>9919</v>
      </c>
      <c r="F52" s="11">
        <f t="shared" si="1"/>
        <v>7.4247457591594835E-3</v>
      </c>
      <c r="G52" s="21">
        <v>1393</v>
      </c>
      <c r="H52" s="11">
        <f t="shared" si="2"/>
        <v>1.0427130600372174E-3</v>
      </c>
    </row>
    <row r="53" spans="1:8" x14ac:dyDescent="0.45">
      <c r="A53" s="12" t="s">
        <v>56</v>
      </c>
      <c r="B53" s="20">
        <v>1758645</v>
      </c>
      <c r="C53" s="21">
        <v>1115306</v>
      </c>
      <c r="D53" s="11">
        <f t="shared" si="0"/>
        <v>0.6341848411703328</v>
      </c>
      <c r="E53" s="21">
        <v>8038</v>
      </c>
      <c r="F53" s="11">
        <f t="shared" si="1"/>
        <v>4.5705642696507827E-3</v>
      </c>
      <c r="G53" s="21">
        <v>2320</v>
      </c>
      <c r="H53" s="11">
        <f t="shared" si="2"/>
        <v>1.3191974503097554E-3</v>
      </c>
    </row>
    <row r="54" spans="1:8" x14ac:dyDescent="0.45">
      <c r="A54" s="12" t="s">
        <v>57</v>
      </c>
      <c r="B54" s="20">
        <v>1141741</v>
      </c>
      <c r="C54" s="21">
        <v>688482</v>
      </c>
      <c r="D54" s="11">
        <f t="shared" si="0"/>
        <v>0.60301066529098979</v>
      </c>
      <c r="E54" s="21">
        <v>9471</v>
      </c>
      <c r="F54" s="11">
        <f t="shared" si="1"/>
        <v>8.2952263254100541E-3</v>
      </c>
      <c r="G54" s="21">
        <v>827</v>
      </c>
      <c r="H54" s="11">
        <f t="shared" si="2"/>
        <v>7.2433240113125479E-4</v>
      </c>
    </row>
    <row r="55" spans="1:8" x14ac:dyDescent="0.45">
      <c r="A55" s="12" t="s">
        <v>58</v>
      </c>
      <c r="B55" s="20">
        <v>1087241</v>
      </c>
      <c r="C55" s="21">
        <v>642667</v>
      </c>
      <c r="D55" s="11">
        <f t="shared" si="0"/>
        <v>0.59109893758605503</v>
      </c>
      <c r="E55" s="21">
        <v>6841</v>
      </c>
      <c r="F55" s="11">
        <f t="shared" si="1"/>
        <v>6.2920732385919956E-3</v>
      </c>
      <c r="G55" s="21">
        <v>836</v>
      </c>
      <c r="H55" s="11">
        <f t="shared" si="2"/>
        <v>7.6891875858250383E-4</v>
      </c>
    </row>
    <row r="56" spans="1:8" x14ac:dyDescent="0.45">
      <c r="A56" s="12" t="s">
        <v>59</v>
      </c>
      <c r="B56" s="20">
        <v>1617517</v>
      </c>
      <c r="C56" s="21">
        <v>988911</v>
      </c>
      <c r="D56" s="11">
        <f t="shared" si="0"/>
        <v>0.61137595462675198</v>
      </c>
      <c r="E56" s="21">
        <v>12456</v>
      </c>
      <c r="F56" s="11">
        <f t="shared" si="1"/>
        <v>7.7006918628985043E-3</v>
      </c>
      <c r="G56" s="21">
        <v>1705</v>
      </c>
      <c r="H56" s="11">
        <f t="shared" si="2"/>
        <v>1.0540847484137724E-3</v>
      </c>
    </row>
    <row r="57" spans="1:8" x14ac:dyDescent="0.45">
      <c r="A57" s="12" t="s">
        <v>60</v>
      </c>
      <c r="B57" s="20">
        <v>1485118</v>
      </c>
      <c r="C57" s="21">
        <v>656779</v>
      </c>
      <c r="D57" s="11">
        <f t="shared" si="0"/>
        <v>0.44224027989695097</v>
      </c>
      <c r="E57" s="21">
        <v>8555</v>
      </c>
      <c r="F57" s="11">
        <f t="shared" si="1"/>
        <v>5.7604850254323221E-3</v>
      </c>
      <c r="G57" s="21">
        <v>1388</v>
      </c>
      <c r="H57" s="11">
        <f t="shared" si="2"/>
        <v>9.3460586970193615E-4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64</v>
      </c>
    </row>
    <row r="63" spans="1:8" x14ac:dyDescent="0.45">
      <c r="A63" s="54" t="s">
        <v>65</v>
      </c>
      <c r="B63" s="57"/>
      <c r="C63" s="57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A2" sqref="A2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3.59765625" customWidth="1"/>
    <col min="10" max="10" width="9.5" bestFit="1" customWidth="1"/>
  </cols>
  <sheetData>
    <row r="1" spans="1:8" x14ac:dyDescent="0.45">
      <c r="A1" s="75" t="s">
        <v>66</v>
      </c>
      <c r="B1" s="75"/>
      <c r="C1" s="75"/>
      <c r="D1" s="75"/>
      <c r="E1" s="75"/>
      <c r="F1" s="75"/>
      <c r="G1" s="75"/>
      <c r="H1" s="75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55"/>
      <c r="H3" s="53" t="str">
        <f>'進捗状況 (都道府県別)'!H3</f>
        <v>（6月8日公表時点）</v>
      </c>
    </row>
    <row r="4" spans="1:8" x14ac:dyDescent="0.45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45">
      <c r="A5" s="90" t="s">
        <v>68</v>
      </c>
      <c r="B5" s="76" t="s">
        <v>4</v>
      </c>
      <c r="C5" s="72" t="s">
        <v>5</v>
      </c>
      <c r="D5" s="77"/>
      <c r="E5" s="91" t="str">
        <f>'進捗状況 (都道府県別)'!E5</f>
        <v>直近1週間</v>
      </c>
      <c r="F5" s="92"/>
      <c r="G5" s="93">
        <f>'進捗状況 (都道府県別)'!G5:H5</f>
        <v>44719</v>
      </c>
      <c r="H5" s="94"/>
    </row>
    <row r="6" spans="1:8" ht="23.25" customHeight="1" x14ac:dyDescent="0.45">
      <c r="A6" s="90"/>
      <c r="B6" s="76"/>
      <c r="C6" s="78"/>
      <c r="D6" s="79"/>
      <c r="E6" s="84" t="s">
        <v>7</v>
      </c>
      <c r="F6" s="85"/>
      <c r="G6" s="86" t="s">
        <v>8</v>
      </c>
      <c r="H6" s="87"/>
    </row>
    <row r="7" spans="1:8" ht="18.75" customHeight="1" x14ac:dyDescent="0.45">
      <c r="A7" s="71"/>
      <c r="B7" s="76"/>
      <c r="C7" s="88" t="s">
        <v>9</v>
      </c>
      <c r="D7" s="8"/>
      <c r="E7" s="88" t="s">
        <v>10</v>
      </c>
      <c r="F7" s="8"/>
      <c r="G7" s="88" t="s">
        <v>10</v>
      </c>
      <c r="H7" s="9"/>
    </row>
    <row r="8" spans="1:8" ht="18.75" customHeight="1" x14ac:dyDescent="0.45">
      <c r="A8" s="71"/>
      <c r="B8" s="76"/>
      <c r="C8" s="89"/>
      <c r="D8" s="74" t="s">
        <v>11</v>
      </c>
      <c r="E8" s="89"/>
      <c r="F8" s="72" t="s">
        <v>12</v>
      </c>
      <c r="G8" s="89"/>
      <c r="H8" s="74" t="s">
        <v>12</v>
      </c>
    </row>
    <row r="9" spans="1:8" ht="35.1" customHeight="1" x14ac:dyDescent="0.45">
      <c r="A9" s="71"/>
      <c r="B9" s="76"/>
      <c r="C9" s="89"/>
      <c r="D9" s="73"/>
      <c r="E9" s="89"/>
      <c r="F9" s="73"/>
      <c r="G9" s="89"/>
      <c r="H9" s="73"/>
    </row>
    <row r="10" spans="1:8" x14ac:dyDescent="0.45">
      <c r="A10" s="10" t="s">
        <v>69</v>
      </c>
      <c r="B10" s="20">
        <v>27549031.999999996</v>
      </c>
      <c r="C10" s="21">
        <f>SUM(C11:C30)</f>
        <v>15618745</v>
      </c>
      <c r="D10" s="11">
        <f>C10/$B10</f>
        <v>0.56694351365957263</v>
      </c>
      <c r="E10" s="21">
        <f>SUM(E11:E30)</f>
        <v>227251</v>
      </c>
      <c r="F10" s="11">
        <f>E10/$B10</f>
        <v>8.2489649727075717E-3</v>
      </c>
      <c r="G10" s="21">
        <f>SUM(G11:G30)</f>
        <v>26699</v>
      </c>
      <c r="H10" s="11">
        <f>G10/$B10</f>
        <v>9.6914475978684131E-4</v>
      </c>
    </row>
    <row r="11" spans="1:8" x14ac:dyDescent="0.45">
      <c r="A11" s="12" t="s">
        <v>70</v>
      </c>
      <c r="B11" s="20">
        <v>1961575</v>
      </c>
      <c r="C11" s="21">
        <v>1124513</v>
      </c>
      <c r="D11" s="11">
        <f t="shared" ref="D11:D30" si="0">C11/$B11</f>
        <v>0.57327045868753423</v>
      </c>
      <c r="E11" s="21">
        <v>18200</v>
      </c>
      <c r="F11" s="11">
        <f t="shared" ref="F11:F30" si="1">E11/$B11</f>
        <v>9.2782585422428402E-3</v>
      </c>
      <c r="G11" s="21">
        <v>3623</v>
      </c>
      <c r="H11" s="11">
        <f t="shared" ref="H11:H30" si="2">G11/$B11</f>
        <v>1.8469852032168028E-3</v>
      </c>
    </row>
    <row r="12" spans="1:8" x14ac:dyDescent="0.45">
      <c r="A12" s="12" t="s">
        <v>71</v>
      </c>
      <c r="B12" s="20">
        <v>1065932</v>
      </c>
      <c r="C12" s="21">
        <v>620011</v>
      </c>
      <c r="D12" s="11">
        <f t="shared" si="0"/>
        <v>0.58166093146654763</v>
      </c>
      <c r="E12" s="21">
        <v>12940</v>
      </c>
      <c r="F12" s="11">
        <f t="shared" si="1"/>
        <v>1.213961115718451E-2</v>
      </c>
      <c r="G12" s="21">
        <v>3167</v>
      </c>
      <c r="H12" s="11">
        <f t="shared" si="2"/>
        <v>2.9711088512212784E-3</v>
      </c>
    </row>
    <row r="13" spans="1:8" x14ac:dyDescent="0.45">
      <c r="A13" s="12" t="s">
        <v>72</v>
      </c>
      <c r="B13" s="20">
        <v>1324589</v>
      </c>
      <c r="C13" s="21">
        <v>767225</v>
      </c>
      <c r="D13" s="11">
        <f t="shared" si="0"/>
        <v>0.57921740253014331</v>
      </c>
      <c r="E13" s="21">
        <v>17370</v>
      </c>
      <c r="F13" s="11">
        <f t="shared" si="1"/>
        <v>1.3113501622012564E-2</v>
      </c>
      <c r="G13" s="21">
        <v>1426</v>
      </c>
      <c r="H13" s="11">
        <f t="shared" si="2"/>
        <v>1.0765603519280319E-3</v>
      </c>
    </row>
    <row r="14" spans="1:8" x14ac:dyDescent="0.45">
      <c r="A14" s="12" t="s">
        <v>73</v>
      </c>
      <c r="B14" s="20">
        <v>974726</v>
      </c>
      <c r="C14" s="21">
        <v>591837</v>
      </c>
      <c r="D14" s="11">
        <f t="shared" si="0"/>
        <v>0.6071829416677097</v>
      </c>
      <c r="E14" s="21">
        <v>7152</v>
      </c>
      <c r="F14" s="11">
        <f t="shared" si="1"/>
        <v>7.3374466260261858E-3</v>
      </c>
      <c r="G14" s="21">
        <v>526</v>
      </c>
      <c r="H14" s="11">
        <f t="shared" si="2"/>
        <v>5.3963883183581849E-4</v>
      </c>
    </row>
    <row r="15" spans="1:8" x14ac:dyDescent="0.45">
      <c r="A15" s="12" t="s">
        <v>74</v>
      </c>
      <c r="B15" s="20">
        <v>3759920</v>
      </c>
      <c r="C15" s="21">
        <v>2233751</v>
      </c>
      <c r="D15" s="11">
        <f t="shared" si="0"/>
        <v>0.59409535309261896</v>
      </c>
      <c r="E15" s="21">
        <v>26356</v>
      </c>
      <c r="F15" s="11">
        <f t="shared" si="1"/>
        <v>7.0097236111406622E-3</v>
      </c>
      <c r="G15" s="21">
        <v>3002</v>
      </c>
      <c r="H15" s="11">
        <f t="shared" si="2"/>
        <v>7.9842124300517035E-4</v>
      </c>
    </row>
    <row r="16" spans="1:8" x14ac:dyDescent="0.45">
      <c r="A16" s="12" t="s">
        <v>75</v>
      </c>
      <c r="B16" s="20">
        <v>1521562.0000000002</v>
      </c>
      <c r="C16" s="21">
        <v>863287</v>
      </c>
      <c r="D16" s="11">
        <f t="shared" si="0"/>
        <v>0.56736892745744172</v>
      </c>
      <c r="E16" s="21">
        <v>11703</v>
      </c>
      <c r="F16" s="11">
        <f t="shared" si="1"/>
        <v>7.6914381405424155E-3</v>
      </c>
      <c r="G16" s="21">
        <v>1244</v>
      </c>
      <c r="H16" s="11">
        <f t="shared" si="2"/>
        <v>8.1758088070022763E-4</v>
      </c>
    </row>
    <row r="17" spans="1:8" x14ac:dyDescent="0.45">
      <c r="A17" s="12" t="s">
        <v>76</v>
      </c>
      <c r="B17" s="20">
        <v>718601</v>
      </c>
      <c r="C17" s="21">
        <v>433031</v>
      </c>
      <c r="D17" s="11">
        <f t="shared" si="0"/>
        <v>0.60260283523123404</v>
      </c>
      <c r="E17" s="21">
        <v>6358</v>
      </c>
      <c r="F17" s="11">
        <f t="shared" si="1"/>
        <v>8.8477472199454225E-3</v>
      </c>
      <c r="G17" s="21">
        <v>261</v>
      </c>
      <c r="H17" s="11">
        <f t="shared" si="2"/>
        <v>3.6320572890936696E-4</v>
      </c>
    </row>
    <row r="18" spans="1:8" x14ac:dyDescent="0.45">
      <c r="A18" s="12" t="s">
        <v>77</v>
      </c>
      <c r="B18" s="20">
        <v>784774</v>
      </c>
      <c r="C18" s="21">
        <v>508260</v>
      </c>
      <c r="D18" s="11">
        <f t="shared" si="0"/>
        <v>0.64765142576079227</v>
      </c>
      <c r="E18" s="21">
        <v>11143</v>
      </c>
      <c r="F18" s="11">
        <f t="shared" si="1"/>
        <v>1.4198992321356211E-2</v>
      </c>
      <c r="G18" s="21">
        <v>543</v>
      </c>
      <c r="H18" s="11">
        <f t="shared" si="2"/>
        <v>6.919189473657384E-4</v>
      </c>
    </row>
    <row r="19" spans="1:8" x14ac:dyDescent="0.45">
      <c r="A19" s="12" t="s">
        <v>78</v>
      </c>
      <c r="B19" s="20">
        <v>694295.99999999988</v>
      </c>
      <c r="C19" s="21">
        <v>423474</v>
      </c>
      <c r="D19" s="11">
        <f t="shared" si="0"/>
        <v>0.6099329392650974</v>
      </c>
      <c r="E19" s="21">
        <v>8050</v>
      </c>
      <c r="F19" s="11">
        <f t="shared" si="1"/>
        <v>1.1594478435710419E-2</v>
      </c>
      <c r="G19" s="21">
        <v>731</v>
      </c>
      <c r="H19" s="11">
        <f t="shared" si="2"/>
        <v>1.0528650604353189E-3</v>
      </c>
    </row>
    <row r="20" spans="1:8" x14ac:dyDescent="0.45">
      <c r="A20" s="12" t="s">
        <v>79</v>
      </c>
      <c r="B20" s="20">
        <v>799966</v>
      </c>
      <c r="C20" s="21">
        <v>490200</v>
      </c>
      <c r="D20" s="11">
        <f t="shared" si="0"/>
        <v>0.61277604298182675</v>
      </c>
      <c r="E20" s="21">
        <v>3042</v>
      </c>
      <c r="F20" s="11">
        <f t="shared" si="1"/>
        <v>3.8026616131185574E-3</v>
      </c>
      <c r="G20" s="21">
        <v>320</v>
      </c>
      <c r="H20" s="11">
        <f t="shared" si="2"/>
        <v>4.0001700072253072E-4</v>
      </c>
    </row>
    <row r="21" spans="1:8" x14ac:dyDescent="0.45">
      <c r="A21" s="12" t="s">
        <v>80</v>
      </c>
      <c r="B21" s="20">
        <v>2300944</v>
      </c>
      <c r="C21" s="21">
        <v>1269664</v>
      </c>
      <c r="D21" s="11">
        <f t="shared" si="0"/>
        <v>0.55180134762080257</v>
      </c>
      <c r="E21" s="21">
        <v>16339</v>
      </c>
      <c r="F21" s="11">
        <f t="shared" si="1"/>
        <v>7.1009985466834484E-3</v>
      </c>
      <c r="G21" s="21">
        <v>1793</v>
      </c>
      <c r="H21" s="11">
        <f t="shared" si="2"/>
        <v>7.7924538797988999E-4</v>
      </c>
    </row>
    <row r="22" spans="1:8" x14ac:dyDescent="0.45">
      <c r="A22" s="12" t="s">
        <v>81</v>
      </c>
      <c r="B22" s="20">
        <v>1400720</v>
      </c>
      <c r="C22" s="21">
        <v>763874</v>
      </c>
      <c r="D22" s="11">
        <f t="shared" si="0"/>
        <v>0.54534382317665198</v>
      </c>
      <c r="E22" s="21">
        <v>7655</v>
      </c>
      <c r="F22" s="11">
        <f t="shared" si="1"/>
        <v>5.4650465474898628E-3</v>
      </c>
      <c r="G22" s="21">
        <v>761</v>
      </c>
      <c r="H22" s="11">
        <f t="shared" si="2"/>
        <v>5.4329202124621628E-4</v>
      </c>
    </row>
    <row r="23" spans="1:8" x14ac:dyDescent="0.45">
      <c r="A23" s="12" t="s">
        <v>82</v>
      </c>
      <c r="B23" s="20">
        <v>2739963</v>
      </c>
      <c r="C23" s="21">
        <v>1345472</v>
      </c>
      <c r="D23" s="11">
        <f t="shared" si="0"/>
        <v>0.49105480621453645</v>
      </c>
      <c r="E23" s="21">
        <v>27066</v>
      </c>
      <c r="F23" s="11">
        <f t="shared" si="1"/>
        <v>9.8782355820133342E-3</v>
      </c>
      <c r="G23" s="21">
        <v>3065</v>
      </c>
      <c r="H23" s="11">
        <f t="shared" si="2"/>
        <v>1.1186282442500136E-3</v>
      </c>
    </row>
    <row r="24" spans="1:8" x14ac:dyDescent="0.45">
      <c r="A24" s="12" t="s">
        <v>83</v>
      </c>
      <c r="B24" s="20">
        <v>831479.00000000012</v>
      </c>
      <c r="C24" s="21">
        <v>454268</v>
      </c>
      <c r="D24" s="11">
        <f t="shared" si="0"/>
        <v>0.54633730978172623</v>
      </c>
      <c r="E24" s="21">
        <v>8182</v>
      </c>
      <c r="F24" s="11">
        <f t="shared" si="1"/>
        <v>9.8402966280567508E-3</v>
      </c>
      <c r="G24" s="21">
        <v>1811</v>
      </c>
      <c r="H24" s="11">
        <f t="shared" si="2"/>
        <v>2.1780465892704444E-3</v>
      </c>
    </row>
    <row r="25" spans="1:8" x14ac:dyDescent="0.45">
      <c r="A25" s="12" t="s">
        <v>84</v>
      </c>
      <c r="B25" s="20">
        <v>1526835</v>
      </c>
      <c r="C25" s="21">
        <v>827661</v>
      </c>
      <c r="D25" s="11">
        <f t="shared" si="0"/>
        <v>0.54207625578402385</v>
      </c>
      <c r="E25" s="21">
        <v>11993</v>
      </c>
      <c r="F25" s="11">
        <f t="shared" si="1"/>
        <v>7.8548107686816186E-3</v>
      </c>
      <c r="G25" s="21">
        <v>1512</v>
      </c>
      <c r="H25" s="11">
        <f t="shared" si="2"/>
        <v>9.9028382241696049E-4</v>
      </c>
    </row>
    <row r="26" spans="1:8" x14ac:dyDescent="0.45">
      <c r="A26" s="12" t="s">
        <v>85</v>
      </c>
      <c r="B26" s="20">
        <v>708155</v>
      </c>
      <c r="C26" s="21">
        <v>388574</v>
      </c>
      <c r="D26" s="11">
        <f t="shared" si="0"/>
        <v>0.54871320544231139</v>
      </c>
      <c r="E26" s="21">
        <v>6700</v>
      </c>
      <c r="F26" s="11">
        <f t="shared" si="1"/>
        <v>9.4612055270385728E-3</v>
      </c>
      <c r="G26" s="21">
        <v>603</v>
      </c>
      <c r="H26" s="11">
        <f t="shared" si="2"/>
        <v>8.5150849743347154E-4</v>
      </c>
    </row>
    <row r="27" spans="1:8" x14ac:dyDescent="0.45">
      <c r="A27" s="12" t="s">
        <v>86</v>
      </c>
      <c r="B27" s="20">
        <v>1194817</v>
      </c>
      <c r="C27" s="21">
        <v>661422</v>
      </c>
      <c r="D27" s="11">
        <f t="shared" si="0"/>
        <v>0.55357598695030286</v>
      </c>
      <c r="E27" s="21">
        <v>7000</v>
      </c>
      <c r="F27" s="11">
        <f t="shared" si="1"/>
        <v>5.8586377662855479E-3</v>
      </c>
      <c r="G27" s="21">
        <v>577</v>
      </c>
      <c r="H27" s="11">
        <f t="shared" si="2"/>
        <v>4.829191415923945E-4</v>
      </c>
    </row>
    <row r="28" spans="1:8" x14ac:dyDescent="0.45">
      <c r="A28" s="12" t="s">
        <v>87</v>
      </c>
      <c r="B28" s="20">
        <v>944709</v>
      </c>
      <c r="C28" s="21">
        <v>557814</v>
      </c>
      <c r="D28" s="11">
        <f t="shared" si="0"/>
        <v>0.59046118963617367</v>
      </c>
      <c r="E28" s="21">
        <v>8593</v>
      </c>
      <c r="F28" s="11">
        <f t="shared" si="1"/>
        <v>9.0959226597820061E-3</v>
      </c>
      <c r="G28" s="21">
        <v>94</v>
      </c>
      <c r="H28" s="11">
        <f t="shared" si="2"/>
        <v>9.9501539627546689E-5</v>
      </c>
    </row>
    <row r="29" spans="1:8" x14ac:dyDescent="0.45">
      <c r="A29" s="12" t="s">
        <v>88</v>
      </c>
      <c r="B29" s="20">
        <v>1562767</v>
      </c>
      <c r="C29" s="21">
        <v>853301</v>
      </c>
      <c r="D29" s="11">
        <f t="shared" si="0"/>
        <v>0.54601933621582743</v>
      </c>
      <c r="E29" s="21">
        <v>8259</v>
      </c>
      <c r="F29" s="11">
        <f t="shared" si="1"/>
        <v>5.2848569236488866E-3</v>
      </c>
      <c r="G29" s="21">
        <v>892</v>
      </c>
      <c r="H29" s="11">
        <f t="shared" si="2"/>
        <v>5.7078246469243333E-4</v>
      </c>
    </row>
    <row r="30" spans="1:8" x14ac:dyDescent="0.45">
      <c r="A30" s="12" t="s">
        <v>89</v>
      </c>
      <c r="B30" s="20">
        <v>732702</v>
      </c>
      <c r="C30" s="21">
        <v>441106</v>
      </c>
      <c r="D30" s="11">
        <f t="shared" si="0"/>
        <v>0.60202647188079195</v>
      </c>
      <c r="E30" s="21">
        <v>3150</v>
      </c>
      <c r="F30" s="11">
        <f t="shared" si="1"/>
        <v>4.2991557277037599E-3</v>
      </c>
      <c r="G30" s="21">
        <v>748</v>
      </c>
      <c r="H30" s="11">
        <f t="shared" si="2"/>
        <v>1.0208788839118769E-3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90"/>
      <c r="B34" s="76" t="s">
        <v>4</v>
      </c>
      <c r="C34" s="72" t="s">
        <v>5</v>
      </c>
      <c r="D34" s="77"/>
      <c r="E34" s="91" t="str">
        <f>E5</f>
        <v>直近1週間</v>
      </c>
      <c r="F34" s="92"/>
      <c r="G34" s="91">
        <f>'進捗状況 (都道府県別)'!G5:H5</f>
        <v>44719</v>
      </c>
      <c r="H34" s="92"/>
    </row>
    <row r="35" spans="1:8" ht="24" customHeight="1" x14ac:dyDescent="0.45">
      <c r="A35" s="90"/>
      <c r="B35" s="76"/>
      <c r="C35" s="78"/>
      <c r="D35" s="79"/>
      <c r="E35" s="84" t="s">
        <v>7</v>
      </c>
      <c r="F35" s="85"/>
      <c r="G35" s="86" t="s">
        <v>8</v>
      </c>
      <c r="H35" s="87"/>
    </row>
    <row r="36" spans="1:8" ht="18.75" customHeight="1" x14ac:dyDescent="0.45">
      <c r="A36" s="71"/>
      <c r="B36" s="76"/>
      <c r="C36" s="88" t="s">
        <v>9</v>
      </c>
      <c r="D36" s="8"/>
      <c r="E36" s="88" t="s">
        <v>10</v>
      </c>
      <c r="F36" s="8"/>
      <c r="G36" s="88" t="s">
        <v>10</v>
      </c>
      <c r="H36" s="9"/>
    </row>
    <row r="37" spans="1:8" ht="18.75" customHeight="1" x14ac:dyDescent="0.45">
      <c r="A37" s="71"/>
      <c r="B37" s="76"/>
      <c r="C37" s="89"/>
      <c r="D37" s="74" t="s">
        <v>11</v>
      </c>
      <c r="E37" s="89"/>
      <c r="F37" s="72" t="s">
        <v>12</v>
      </c>
      <c r="G37" s="89"/>
      <c r="H37" s="74" t="s">
        <v>12</v>
      </c>
    </row>
    <row r="38" spans="1:8" ht="35.1" customHeight="1" x14ac:dyDescent="0.45">
      <c r="A38" s="71"/>
      <c r="B38" s="76"/>
      <c r="C38" s="89"/>
      <c r="D38" s="73"/>
      <c r="E38" s="89"/>
      <c r="F38" s="73"/>
      <c r="G38" s="89"/>
      <c r="H38" s="73"/>
    </row>
    <row r="39" spans="1:8" x14ac:dyDescent="0.45">
      <c r="A39" s="10" t="s">
        <v>69</v>
      </c>
      <c r="B39" s="20">
        <v>9572763</v>
      </c>
      <c r="C39" s="21">
        <v>5500298</v>
      </c>
      <c r="D39" s="11">
        <f>C39/$B39</f>
        <v>0.57457789355069167</v>
      </c>
      <c r="E39" s="21">
        <v>50471</v>
      </c>
      <c r="F39" s="11">
        <f>E39/$B39</f>
        <v>5.2723544915924481E-3</v>
      </c>
      <c r="G39" s="21">
        <v>7087</v>
      </c>
      <c r="H39" s="11">
        <f>G39/$B39</f>
        <v>7.4032962061214714E-4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4" t="s">
        <v>65</v>
      </c>
      <c r="B45" s="56"/>
      <c r="C45" s="56"/>
      <c r="E45" s="56"/>
      <c r="G45" s="56"/>
    </row>
  </sheetData>
  <mergeCells count="27"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1"/>
  <sheetViews>
    <sheetView view="pageBreakPreview" zoomScaleNormal="100" zoomScaleSheetLayoutView="100" workbookViewId="0">
      <selection activeCell="G7" sqref="G7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9" width="13.09765625" customWidth="1"/>
    <col min="21" max="21" width="11.59765625" bestFit="1" customWidth="1"/>
  </cols>
  <sheetData>
    <row r="1" spans="1:21" x14ac:dyDescent="0.45">
      <c r="A1" s="22" t="s">
        <v>94</v>
      </c>
      <c r="B1" s="23"/>
      <c r="C1" s="24"/>
      <c r="D1" s="24"/>
      <c r="E1" s="24"/>
      <c r="F1" s="24"/>
      <c r="J1" s="25"/>
    </row>
    <row r="2" spans="1:21" x14ac:dyDescent="0.45">
      <c r="A2" s="22"/>
      <c r="B2" s="22"/>
      <c r="C2" s="22"/>
      <c r="D2" s="22"/>
      <c r="E2" s="22"/>
      <c r="F2" s="22"/>
      <c r="G2" s="22"/>
      <c r="H2" s="22"/>
      <c r="I2" s="22"/>
      <c r="O2" s="26"/>
      <c r="P2" s="26"/>
      <c r="Q2" s="26"/>
      <c r="R2" s="26"/>
      <c r="S2" s="26" t="str">
        <f>'進捗状況 (都道府県別)'!H3</f>
        <v>（6月8日公表時点）</v>
      </c>
    </row>
    <row r="3" spans="1:21" x14ac:dyDescent="0.45">
      <c r="A3" s="96" t="s">
        <v>3</v>
      </c>
      <c r="B3" s="111" t="s">
        <v>95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3"/>
    </row>
    <row r="4" spans="1:21" x14ac:dyDescent="0.45">
      <c r="A4" s="97"/>
      <c r="B4" s="97"/>
      <c r="C4" s="99" t="s">
        <v>96</v>
      </c>
      <c r="D4" s="100"/>
      <c r="E4" s="99" t="s">
        <v>97</v>
      </c>
      <c r="F4" s="100"/>
      <c r="G4" s="105" t="s">
        <v>98</v>
      </c>
      <c r="H4" s="106"/>
      <c r="I4" s="106"/>
      <c r="J4" s="106"/>
      <c r="K4" s="106"/>
      <c r="L4" s="106"/>
      <c r="M4" s="106"/>
      <c r="N4" s="106"/>
      <c r="O4" s="107"/>
      <c r="P4" s="105" t="s">
        <v>99</v>
      </c>
      <c r="Q4" s="106"/>
      <c r="R4" s="106"/>
      <c r="S4" s="107"/>
    </row>
    <row r="5" spans="1:21" x14ac:dyDescent="0.45">
      <c r="A5" s="97"/>
      <c r="B5" s="97"/>
      <c r="C5" s="101"/>
      <c r="D5" s="102"/>
      <c r="E5" s="101"/>
      <c r="F5" s="102"/>
      <c r="G5" s="103"/>
      <c r="H5" s="104"/>
      <c r="I5" s="59" t="s">
        <v>100</v>
      </c>
      <c r="J5" s="59" t="s">
        <v>101</v>
      </c>
      <c r="K5" s="60" t="s">
        <v>102</v>
      </c>
      <c r="L5" s="61" t="s">
        <v>103</v>
      </c>
      <c r="M5" s="61" t="s">
        <v>104</v>
      </c>
      <c r="N5" s="61" t="s">
        <v>105</v>
      </c>
      <c r="O5" s="61" t="s">
        <v>106</v>
      </c>
      <c r="P5" s="66"/>
      <c r="Q5" s="67"/>
      <c r="R5" s="59" t="s">
        <v>107</v>
      </c>
      <c r="S5" s="59" t="s">
        <v>108</v>
      </c>
    </row>
    <row r="6" spans="1:21" x14ac:dyDescent="0.45">
      <c r="A6" s="98"/>
      <c r="B6" s="98"/>
      <c r="C6" s="58" t="s">
        <v>9</v>
      </c>
      <c r="D6" s="58" t="s">
        <v>109</v>
      </c>
      <c r="E6" s="58" t="s">
        <v>9</v>
      </c>
      <c r="F6" s="58" t="s">
        <v>109</v>
      </c>
      <c r="G6" s="58" t="s">
        <v>9</v>
      </c>
      <c r="H6" s="58" t="s">
        <v>109</v>
      </c>
      <c r="I6" s="108" t="s">
        <v>9</v>
      </c>
      <c r="J6" s="109"/>
      <c r="K6" s="109"/>
      <c r="L6" s="109"/>
      <c r="M6" s="109"/>
      <c r="N6" s="109"/>
      <c r="O6" s="110"/>
      <c r="P6" s="58" t="s">
        <v>9</v>
      </c>
      <c r="Q6" s="58" t="s">
        <v>109</v>
      </c>
      <c r="R6" s="62" t="s">
        <v>110</v>
      </c>
      <c r="S6" s="62" t="s">
        <v>110</v>
      </c>
      <c r="U6" s="27" t="s">
        <v>111</v>
      </c>
    </row>
    <row r="7" spans="1:21" x14ac:dyDescent="0.45">
      <c r="A7" s="28" t="s">
        <v>13</v>
      </c>
      <c r="B7" s="32">
        <f>C7+E7+G7+P7</f>
        <v>281268262</v>
      </c>
      <c r="C7" s="32">
        <f>SUM(C8:C54)</f>
        <v>103590153</v>
      </c>
      <c r="D7" s="31">
        <f t="shared" ref="D7:D54" si="0">C7/U7</f>
        <v>0.81795674958412301</v>
      </c>
      <c r="E7" s="32">
        <f>SUM(E8:E54)</f>
        <v>102075394</v>
      </c>
      <c r="F7" s="31">
        <f t="shared" ref="F7:F54" si="1">E7/U7</f>
        <v>0.80599608235696585</v>
      </c>
      <c r="G7" s="32">
        <f>SUM(G8:G54)</f>
        <v>75586507</v>
      </c>
      <c r="H7" s="31">
        <f>G7/U7</f>
        <v>0.59683755441636965</v>
      </c>
      <c r="I7" s="32">
        <f t="shared" ref="I7:J7" si="2">SUM(I8:I54)</f>
        <v>1025592</v>
      </c>
      <c r="J7" s="32">
        <f t="shared" si="2"/>
        <v>5247984</v>
      </c>
      <c r="K7" s="32">
        <f t="shared" ref="K7:P7" si="3">SUM(K8:K54)</f>
        <v>23195781</v>
      </c>
      <c r="L7" s="32">
        <f t="shared" si="3"/>
        <v>25395024</v>
      </c>
      <c r="M7" s="32">
        <f t="shared" si="3"/>
        <v>13673917</v>
      </c>
      <c r="N7" s="32">
        <f t="shared" si="3"/>
        <v>6404796</v>
      </c>
      <c r="O7" s="32">
        <f t="shared" si="3"/>
        <v>643413</v>
      </c>
      <c r="P7" s="63">
        <f t="shared" si="3"/>
        <v>16208</v>
      </c>
      <c r="Q7" s="64">
        <f>P7/U7</f>
        <v>1.2797976075254436E-4</v>
      </c>
      <c r="R7" s="63">
        <f t="shared" ref="R7:S7" si="4">SUM(R8:R54)</f>
        <v>5250</v>
      </c>
      <c r="S7" s="63">
        <f t="shared" si="4"/>
        <v>10958</v>
      </c>
      <c r="U7" s="1">
        <v>126645025</v>
      </c>
    </row>
    <row r="8" spans="1:21" x14ac:dyDescent="0.45">
      <c r="A8" s="33" t="s">
        <v>14</v>
      </c>
      <c r="B8" s="32">
        <f>C8+E8+G8+P8</f>
        <v>11793908</v>
      </c>
      <c r="C8" s="34">
        <f>SUM(一般接種!D7+一般接種!G7+一般接種!J7+一般接種!M7+医療従事者等!C5)</f>
        <v>4313685</v>
      </c>
      <c r="D8" s="30">
        <f t="shared" si="0"/>
        <v>0.82533243867957828</v>
      </c>
      <c r="E8" s="34">
        <f>SUM(一般接種!E7+一般接種!H7+一般接種!K7+一般接種!N7+医療従事者等!D5)</f>
        <v>4243845</v>
      </c>
      <c r="F8" s="31">
        <f t="shared" si="1"/>
        <v>0.8119700310124951</v>
      </c>
      <c r="G8" s="29">
        <f>SUM(I8:O8)</f>
        <v>3236024</v>
      </c>
      <c r="H8" s="31">
        <f t="shared" ref="H8:H54" si="5">G8/U8</f>
        <v>0.6191447867764206</v>
      </c>
      <c r="I8" s="35">
        <v>41962</v>
      </c>
      <c r="J8" s="35">
        <v>229239</v>
      </c>
      <c r="K8" s="35">
        <v>920109</v>
      </c>
      <c r="L8" s="35">
        <v>1072294</v>
      </c>
      <c r="M8" s="35">
        <v>652520</v>
      </c>
      <c r="N8" s="35">
        <v>299018</v>
      </c>
      <c r="O8" s="35">
        <v>20882</v>
      </c>
      <c r="P8" s="35">
        <f>SUM(R8:S8)</f>
        <v>354</v>
      </c>
      <c r="Q8" s="65">
        <f t="shared" ref="Q8:Q54" si="6">P8/U8</f>
        <v>6.7730416869236102E-5</v>
      </c>
      <c r="R8" s="35">
        <v>110</v>
      </c>
      <c r="S8" s="35">
        <v>244</v>
      </c>
      <c r="U8" s="1">
        <v>5226603</v>
      </c>
    </row>
    <row r="9" spans="1:21" x14ac:dyDescent="0.45">
      <c r="A9" s="33" t="s">
        <v>15</v>
      </c>
      <c r="B9" s="32">
        <f>C9+E9+G9+P9</f>
        <v>2992360</v>
      </c>
      <c r="C9" s="34">
        <f>SUM(一般接種!D8+一般接種!G8+一般接種!J8+一般接種!M8+医療従事者等!C6)</f>
        <v>1091376</v>
      </c>
      <c r="D9" s="30">
        <f t="shared" si="0"/>
        <v>0.86643617295761011</v>
      </c>
      <c r="E9" s="34">
        <f>SUM(一般接種!E8+一般接種!H8+一般接種!K8+一般接種!N8+医療従事者等!D6)</f>
        <v>1073868</v>
      </c>
      <c r="F9" s="31">
        <f t="shared" si="1"/>
        <v>0.85253668779746195</v>
      </c>
      <c r="G9" s="29">
        <f t="shared" ref="G9:G54" si="7">SUM(I9:O9)</f>
        <v>826956</v>
      </c>
      <c r="H9" s="31">
        <f t="shared" si="5"/>
        <v>0.65651488748546183</v>
      </c>
      <c r="I9" s="35">
        <v>10623</v>
      </c>
      <c r="J9" s="35">
        <v>43736</v>
      </c>
      <c r="K9" s="35">
        <v>227676</v>
      </c>
      <c r="L9" s="35">
        <v>263411</v>
      </c>
      <c r="M9" s="35">
        <v>180976</v>
      </c>
      <c r="N9" s="35">
        <v>90531</v>
      </c>
      <c r="O9" s="35">
        <v>10003</v>
      </c>
      <c r="P9" s="35">
        <f t="shared" ref="P9:P54" si="8">SUM(R9:S9)</f>
        <v>160</v>
      </c>
      <c r="Q9" s="65">
        <f t="shared" si="6"/>
        <v>1.2702293954898916E-4</v>
      </c>
      <c r="R9" s="35">
        <v>65</v>
      </c>
      <c r="S9" s="35">
        <v>95</v>
      </c>
      <c r="U9" s="1">
        <v>1259615</v>
      </c>
    </row>
    <row r="10" spans="1:21" x14ac:dyDescent="0.45">
      <c r="A10" s="33" t="s">
        <v>16</v>
      </c>
      <c r="B10" s="32">
        <f t="shared" ref="B10:B54" si="9">C10+E10+G10+P10</f>
        <v>2907319</v>
      </c>
      <c r="C10" s="34">
        <f>SUM(一般接種!D9+一般接種!G9+一般接種!J9+一般接種!M9+医療従事者等!C7)</f>
        <v>1057249</v>
      </c>
      <c r="D10" s="30">
        <f t="shared" si="0"/>
        <v>0.86601333690469462</v>
      </c>
      <c r="E10" s="34">
        <f>SUM(一般接種!E9+一般接種!H9+一般接種!K9+一般接種!N9+医療従事者等!D7)</f>
        <v>1038909</v>
      </c>
      <c r="F10" s="31">
        <f t="shared" si="1"/>
        <v>0.85099068415323109</v>
      </c>
      <c r="G10" s="29">
        <f t="shared" si="7"/>
        <v>811125</v>
      </c>
      <c r="H10" s="31">
        <f t="shared" si="5"/>
        <v>0.66440835403658027</v>
      </c>
      <c r="I10" s="35">
        <v>10309</v>
      </c>
      <c r="J10" s="35">
        <v>47562</v>
      </c>
      <c r="K10" s="35">
        <v>220741</v>
      </c>
      <c r="L10" s="35">
        <v>256410</v>
      </c>
      <c r="M10" s="35">
        <v>168182</v>
      </c>
      <c r="N10" s="35">
        <v>98978</v>
      </c>
      <c r="O10" s="35">
        <v>8943</v>
      </c>
      <c r="P10" s="35">
        <f t="shared" si="8"/>
        <v>36</v>
      </c>
      <c r="Q10" s="65">
        <f t="shared" si="6"/>
        <v>2.948830420134614E-5</v>
      </c>
      <c r="R10" s="35">
        <v>6</v>
      </c>
      <c r="S10" s="35">
        <v>30</v>
      </c>
      <c r="U10" s="1">
        <v>1220823</v>
      </c>
    </row>
    <row r="11" spans="1:21" x14ac:dyDescent="0.45">
      <c r="A11" s="33" t="s">
        <v>17</v>
      </c>
      <c r="B11" s="32">
        <f t="shared" si="9"/>
        <v>5248738</v>
      </c>
      <c r="C11" s="34">
        <f>SUM(一般接種!D10+一般接種!G10+一般接種!J10+一般接種!M10+医療従事者等!C8)</f>
        <v>1930841</v>
      </c>
      <c r="D11" s="30">
        <f t="shared" si="0"/>
        <v>0.84612195764309117</v>
      </c>
      <c r="E11" s="34">
        <f>SUM(一般接種!E10+一般接種!H10+一般接種!K10+一般接種!N10+医療従事者等!D8)</f>
        <v>1892462</v>
      </c>
      <c r="F11" s="31">
        <f t="shared" si="1"/>
        <v>0.82930373459293627</v>
      </c>
      <c r="G11" s="29">
        <f t="shared" si="7"/>
        <v>1425376</v>
      </c>
      <c r="H11" s="31">
        <f t="shared" si="5"/>
        <v>0.62462001350576191</v>
      </c>
      <c r="I11" s="35">
        <v>18705</v>
      </c>
      <c r="J11" s="35">
        <v>124522</v>
      </c>
      <c r="K11" s="35">
        <v>459059</v>
      </c>
      <c r="L11" s="35">
        <v>393053</v>
      </c>
      <c r="M11" s="35">
        <v>268584</v>
      </c>
      <c r="N11" s="35">
        <v>148247</v>
      </c>
      <c r="O11" s="35">
        <v>13206</v>
      </c>
      <c r="P11" s="35">
        <f t="shared" si="8"/>
        <v>59</v>
      </c>
      <c r="Q11" s="65">
        <f t="shared" si="6"/>
        <v>2.5854638212541778E-5</v>
      </c>
      <c r="R11" s="35">
        <v>13</v>
      </c>
      <c r="S11" s="35">
        <v>46</v>
      </c>
      <c r="U11" s="1">
        <v>2281989</v>
      </c>
    </row>
    <row r="12" spans="1:21" x14ac:dyDescent="0.45">
      <c r="A12" s="33" t="s">
        <v>18</v>
      </c>
      <c r="B12" s="32">
        <f t="shared" si="9"/>
        <v>2370664</v>
      </c>
      <c r="C12" s="34">
        <f>SUM(一般接種!D11+一般接種!G11+一般接種!J11+一般接種!M11+医療従事者等!C9)</f>
        <v>854062</v>
      </c>
      <c r="D12" s="30">
        <f t="shared" si="0"/>
        <v>0.87930871173122704</v>
      </c>
      <c r="E12" s="34">
        <f>SUM(一般接種!E11+一般接種!H11+一般接種!K11+一般接種!N11+医療従事者等!D9)</f>
        <v>840440</v>
      </c>
      <c r="F12" s="31">
        <f t="shared" si="1"/>
        <v>0.86528403521921404</v>
      </c>
      <c r="G12" s="29">
        <f t="shared" si="7"/>
        <v>676139</v>
      </c>
      <c r="H12" s="31">
        <f t="shared" si="5"/>
        <v>0.69612617472881366</v>
      </c>
      <c r="I12" s="35">
        <v>4872</v>
      </c>
      <c r="J12" s="35">
        <v>29602</v>
      </c>
      <c r="K12" s="35">
        <v>127293</v>
      </c>
      <c r="L12" s="35">
        <v>229072</v>
      </c>
      <c r="M12" s="35">
        <v>188931</v>
      </c>
      <c r="N12" s="35">
        <v>89375</v>
      </c>
      <c r="O12" s="35">
        <v>6994</v>
      </c>
      <c r="P12" s="35">
        <f t="shared" si="8"/>
        <v>23</v>
      </c>
      <c r="Q12" s="65">
        <f t="shared" si="6"/>
        <v>2.36798972086549E-5</v>
      </c>
      <c r="R12" s="35">
        <v>3</v>
      </c>
      <c r="S12" s="35">
        <v>20</v>
      </c>
      <c r="U12" s="1">
        <v>971288</v>
      </c>
    </row>
    <row r="13" spans="1:21" x14ac:dyDescent="0.45">
      <c r="A13" s="33" t="s">
        <v>19</v>
      </c>
      <c r="B13" s="32">
        <f t="shared" si="9"/>
        <v>2584077</v>
      </c>
      <c r="C13" s="34">
        <f>SUM(一般接種!D12+一般接種!G12+一般接種!J12+一般接種!M12+医療従事者等!C10)</f>
        <v>932178</v>
      </c>
      <c r="D13" s="30">
        <f t="shared" si="0"/>
        <v>0.8715511583246226</v>
      </c>
      <c r="E13" s="34">
        <f>SUM(一般接種!E12+一般接種!H12+一般接種!K12+一般接種!N12+医療従事者等!D10)</f>
        <v>920979</v>
      </c>
      <c r="F13" s="31">
        <f t="shared" si="1"/>
        <v>0.86108051707147415</v>
      </c>
      <c r="G13" s="29">
        <f t="shared" si="7"/>
        <v>730906</v>
      </c>
      <c r="H13" s="31">
        <f t="shared" si="5"/>
        <v>0.68336945403819505</v>
      </c>
      <c r="I13" s="35">
        <v>9643</v>
      </c>
      <c r="J13" s="35">
        <v>34653</v>
      </c>
      <c r="K13" s="35">
        <v>192645</v>
      </c>
      <c r="L13" s="35">
        <v>270600</v>
      </c>
      <c r="M13" s="35">
        <v>141816</v>
      </c>
      <c r="N13" s="35">
        <v>74965</v>
      </c>
      <c r="O13" s="35">
        <v>6584</v>
      </c>
      <c r="P13" s="35">
        <f t="shared" si="8"/>
        <v>14</v>
      </c>
      <c r="Q13" s="65">
        <f t="shared" si="6"/>
        <v>1.3089470269138207E-5</v>
      </c>
      <c r="R13" s="35">
        <v>2</v>
      </c>
      <c r="S13" s="35">
        <v>12</v>
      </c>
      <c r="U13" s="1">
        <v>1069562</v>
      </c>
    </row>
    <row r="14" spans="1:21" x14ac:dyDescent="0.45">
      <c r="A14" s="33" t="s">
        <v>20</v>
      </c>
      <c r="B14" s="32">
        <f t="shared" si="9"/>
        <v>4392019</v>
      </c>
      <c r="C14" s="34">
        <f>SUM(一般接種!D13+一般接種!G13+一般接種!J13+一般接種!M13+医療従事者等!C11)</f>
        <v>1592415</v>
      </c>
      <c r="D14" s="30">
        <f t="shared" si="0"/>
        <v>0.85519041018571373</v>
      </c>
      <c r="E14" s="34">
        <f>SUM(一般接種!E13+一般接種!H13+一般接種!K13+一般接種!N13+医療従事者等!D11)</f>
        <v>1568737</v>
      </c>
      <c r="F14" s="31">
        <f t="shared" si="1"/>
        <v>0.8424743791684367</v>
      </c>
      <c r="G14" s="29">
        <f t="shared" si="7"/>
        <v>1230522</v>
      </c>
      <c r="H14" s="31">
        <f t="shared" si="5"/>
        <v>0.66083942560359255</v>
      </c>
      <c r="I14" s="35">
        <v>18995</v>
      </c>
      <c r="J14" s="35">
        <v>74819</v>
      </c>
      <c r="K14" s="35">
        <v>345256</v>
      </c>
      <c r="L14" s="35">
        <v>418341</v>
      </c>
      <c r="M14" s="35">
        <v>235473</v>
      </c>
      <c r="N14" s="35">
        <v>125721</v>
      </c>
      <c r="O14" s="35">
        <v>11917</v>
      </c>
      <c r="P14" s="35">
        <f t="shared" si="8"/>
        <v>345</v>
      </c>
      <c r="Q14" s="65">
        <f t="shared" si="6"/>
        <v>1.8527876936230269E-4</v>
      </c>
      <c r="R14" s="35">
        <v>115</v>
      </c>
      <c r="S14" s="35">
        <v>230</v>
      </c>
      <c r="U14" s="1">
        <v>1862059</v>
      </c>
    </row>
    <row r="15" spans="1:21" x14ac:dyDescent="0.45">
      <c r="A15" s="33" t="s">
        <v>21</v>
      </c>
      <c r="B15" s="32">
        <f t="shared" si="9"/>
        <v>6753721</v>
      </c>
      <c r="C15" s="34">
        <f>SUM(一般接種!D14+一般接種!G14+一般接種!J14+一般接種!M14+医療従事者等!C12)</f>
        <v>2470082</v>
      </c>
      <c r="D15" s="30">
        <f t="shared" si="0"/>
        <v>0.84950415710146421</v>
      </c>
      <c r="E15" s="34">
        <f>SUM(一般接種!E14+一般接種!H14+一般接種!K14+一般接種!N14+医療従事者等!D12)</f>
        <v>2432202</v>
      </c>
      <c r="F15" s="31">
        <f t="shared" si="1"/>
        <v>0.83647656632876788</v>
      </c>
      <c r="G15" s="29">
        <f t="shared" si="7"/>
        <v>1851101</v>
      </c>
      <c r="H15" s="31">
        <f t="shared" si="5"/>
        <v>0.63662582647648036</v>
      </c>
      <c r="I15" s="35">
        <v>21184</v>
      </c>
      <c r="J15" s="35">
        <v>141449</v>
      </c>
      <c r="K15" s="35">
        <v>553630</v>
      </c>
      <c r="L15" s="35">
        <v>591847</v>
      </c>
      <c r="M15" s="35">
        <v>346016</v>
      </c>
      <c r="N15" s="35">
        <v>179573</v>
      </c>
      <c r="O15" s="35">
        <v>17402</v>
      </c>
      <c r="P15" s="35">
        <f t="shared" si="8"/>
        <v>336</v>
      </c>
      <c r="Q15" s="65">
        <f t="shared" si="6"/>
        <v>1.1555624339033765E-4</v>
      </c>
      <c r="R15" s="35">
        <v>72</v>
      </c>
      <c r="S15" s="35">
        <v>264</v>
      </c>
      <c r="U15" s="1">
        <v>2907675</v>
      </c>
    </row>
    <row r="16" spans="1:21" x14ac:dyDescent="0.45">
      <c r="A16" s="36" t="s">
        <v>22</v>
      </c>
      <c r="B16" s="32">
        <f t="shared" si="9"/>
        <v>4451675</v>
      </c>
      <c r="C16" s="34">
        <f>SUM(一般接種!D15+一般接種!G15+一般接種!J15+一般接種!M15+医療従事者等!C13)</f>
        <v>1628609</v>
      </c>
      <c r="D16" s="30">
        <f t="shared" si="0"/>
        <v>0.83287724615053382</v>
      </c>
      <c r="E16" s="34">
        <f>SUM(一般接種!E15+一般接種!H15+一般接種!K15+一般接種!N15+医療従事者等!D13)</f>
        <v>1605612</v>
      </c>
      <c r="F16" s="31">
        <f t="shared" si="1"/>
        <v>0.82111648710417962</v>
      </c>
      <c r="G16" s="29">
        <f t="shared" si="7"/>
        <v>1217216</v>
      </c>
      <c r="H16" s="31">
        <f t="shared" si="5"/>
        <v>0.62248919786785417</v>
      </c>
      <c r="I16" s="35">
        <v>14800</v>
      </c>
      <c r="J16" s="35">
        <v>72159</v>
      </c>
      <c r="K16" s="35">
        <v>366783</v>
      </c>
      <c r="L16" s="35">
        <v>347456</v>
      </c>
      <c r="M16" s="35">
        <v>253304</v>
      </c>
      <c r="N16" s="35">
        <v>146402</v>
      </c>
      <c r="O16" s="35">
        <v>16312</v>
      </c>
      <c r="P16" s="35">
        <f t="shared" si="8"/>
        <v>238</v>
      </c>
      <c r="Q16" s="65">
        <f t="shared" si="6"/>
        <v>1.217141650229288E-4</v>
      </c>
      <c r="R16" s="35">
        <v>62</v>
      </c>
      <c r="S16" s="35">
        <v>176</v>
      </c>
      <c r="U16" s="1">
        <v>1955401</v>
      </c>
    </row>
    <row r="17" spans="1:21" x14ac:dyDescent="0.45">
      <c r="A17" s="33" t="s">
        <v>23</v>
      </c>
      <c r="B17" s="32">
        <f t="shared" si="9"/>
        <v>4426234</v>
      </c>
      <c r="C17" s="34">
        <f>SUM(一般接種!D16+一般接種!G16+一般接種!J16+一般接種!M16+医療従事者等!C14)</f>
        <v>1611178</v>
      </c>
      <c r="D17" s="30">
        <f t="shared" si="0"/>
        <v>0.82282681026157489</v>
      </c>
      <c r="E17" s="34">
        <f>SUM(一般接種!E16+一般接種!H16+一般接種!K16+一般接種!N16+医療従事者等!D14)</f>
        <v>1584918</v>
      </c>
      <c r="F17" s="31">
        <f t="shared" si="1"/>
        <v>0.80941585750683953</v>
      </c>
      <c r="G17" s="29">
        <f t="shared" si="7"/>
        <v>1229952</v>
      </c>
      <c r="H17" s="31">
        <f t="shared" si="5"/>
        <v>0.62813511662575117</v>
      </c>
      <c r="I17" s="35">
        <v>16235</v>
      </c>
      <c r="J17" s="35">
        <v>71762</v>
      </c>
      <c r="K17" s="35">
        <v>402052</v>
      </c>
      <c r="L17" s="35">
        <v>435312</v>
      </c>
      <c r="M17" s="35">
        <v>216997</v>
      </c>
      <c r="N17" s="35">
        <v>77807</v>
      </c>
      <c r="O17" s="35">
        <v>9787</v>
      </c>
      <c r="P17" s="35">
        <f t="shared" si="8"/>
        <v>186</v>
      </c>
      <c r="Q17" s="65">
        <f t="shared" si="6"/>
        <v>9.4989992855322583E-5</v>
      </c>
      <c r="R17" s="35">
        <v>49</v>
      </c>
      <c r="S17" s="35">
        <v>137</v>
      </c>
      <c r="U17" s="1">
        <v>1958101</v>
      </c>
    </row>
    <row r="18" spans="1:21" x14ac:dyDescent="0.45">
      <c r="A18" s="33" t="s">
        <v>24</v>
      </c>
      <c r="B18" s="32">
        <f t="shared" si="9"/>
        <v>16534191</v>
      </c>
      <c r="C18" s="34">
        <f>SUM(一般接種!D17+一般接種!G17+一般接種!J17+一般接種!M17+医療従事者等!C15)</f>
        <v>6119856</v>
      </c>
      <c r="D18" s="30">
        <f t="shared" si="0"/>
        <v>0.82770115876831385</v>
      </c>
      <c r="E18" s="34">
        <f>SUM(一般接種!E17+一般接種!H17+一般接種!K17+一般接種!N17+医療従事者等!D15)</f>
        <v>6027061</v>
      </c>
      <c r="F18" s="31">
        <f t="shared" si="1"/>
        <v>0.81515077702274563</v>
      </c>
      <c r="G18" s="29">
        <f t="shared" si="7"/>
        <v>4386508</v>
      </c>
      <c r="H18" s="31">
        <f t="shared" si="5"/>
        <v>0.59326849431530393</v>
      </c>
      <c r="I18" s="35">
        <v>49214</v>
      </c>
      <c r="J18" s="35">
        <v>268255</v>
      </c>
      <c r="K18" s="35">
        <v>1312440</v>
      </c>
      <c r="L18" s="35">
        <v>1412620</v>
      </c>
      <c r="M18" s="35">
        <v>834479</v>
      </c>
      <c r="N18" s="35">
        <v>462469</v>
      </c>
      <c r="O18" s="35">
        <v>47031</v>
      </c>
      <c r="P18" s="35">
        <f t="shared" si="8"/>
        <v>766</v>
      </c>
      <c r="Q18" s="65">
        <f t="shared" si="6"/>
        <v>1.0360032778819116E-4</v>
      </c>
      <c r="R18" s="35">
        <v>190</v>
      </c>
      <c r="S18" s="35">
        <v>576</v>
      </c>
      <c r="U18" s="1">
        <v>7393799</v>
      </c>
    </row>
    <row r="19" spans="1:21" x14ac:dyDescent="0.45">
      <c r="A19" s="33" t="s">
        <v>25</v>
      </c>
      <c r="B19" s="32">
        <f t="shared" si="9"/>
        <v>14224719</v>
      </c>
      <c r="C19" s="34">
        <f>SUM(一般接種!D18+一般接種!G18+一般接種!J18+一般接種!M18+医療従事者等!C16)</f>
        <v>5223145</v>
      </c>
      <c r="D19" s="30">
        <f t="shared" si="0"/>
        <v>0.8260689886842919</v>
      </c>
      <c r="E19" s="34">
        <f>SUM(一般接種!E18+一般接種!H18+一般接種!K18+一般接種!N18+医療従事者等!D16)</f>
        <v>5153437</v>
      </c>
      <c r="F19" s="31">
        <f t="shared" si="1"/>
        <v>0.81504428669665718</v>
      </c>
      <c r="G19" s="29">
        <f t="shared" si="7"/>
        <v>3847243</v>
      </c>
      <c r="H19" s="31">
        <f t="shared" si="5"/>
        <v>0.60846255162985541</v>
      </c>
      <c r="I19" s="35">
        <v>42961</v>
      </c>
      <c r="J19" s="35">
        <v>212298</v>
      </c>
      <c r="K19" s="35">
        <v>1085311</v>
      </c>
      <c r="L19" s="35">
        <v>1319457</v>
      </c>
      <c r="M19" s="35">
        <v>752436</v>
      </c>
      <c r="N19" s="35">
        <v>389705</v>
      </c>
      <c r="O19" s="35">
        <v>45075</v>
      </c>
      <c r="P19" s="35">
        <f t="shared" si="8"/>
        <v>894</v>
      </c>
      <c r="Q19" s="65">
        <f t="shared" si="6"/>
        <v>1.4139099639848347E-4</v>
      </c>
      <c r="R19" s="35">
        <v>179</v>
      </c>
      <c r="S19" s="35">
        <v>715</v>
      </c>
      <c r="U19" s="1">
        <v>6322892</v>
      </c>
    </row>
    <row r="20" spans="1:21" x14ac:dyDescent="0.45">
      <c r="A20" s="33" t="s">
        <v>26</v>
      </c>
      <c r="B20" s="32">
        <f t="shared" si="9"/>
        <v>30493227</v>
      </c>
      <c r="C20" s="34">
        <f>SUM(一般接種!D19+一般接種!G19+一般接種!J19+一般接種!M19+医療従事者等!C17)</f>
        <v>11282858</v>
      </c>
      <c r="D20" s="30">
        <f t="shared" si="0"/>
        <v>0.81503935939108285</v>
      </c>
      <c r="E20" s="34">
        <f>SUM(一般接種!E19+一般接種!H19+一般接種!K19+一般接種!N19+医療従事者等!D17)</f>
        <v>11132478</v>
      </c>
      <c r="F20" s="31">
        <f t="shared" si="1"/>
        <v>0.8041763653814773</v>
      </c>
      <c r="G20" s="29">
        <f t="shared" si="7"/>
        <v>8074675</v>
      </c>
      <c r="H20" s="31">
        <f t="shared" si="5"/>
        <v>0.58328997309823383</v>
      </c>
      <c r="I20" s="35">
        <v>101937</v>
      </c>
      <c r="J20" s="35">
        <v>604752</v>
      </c>
      <c r="K20" s="35">
        <v>2629303</v>
      </c>
      <c r="L20" s="35">
        <v>2927375</v>
      </c>
      <c r="M20" s="35">
        <v>1261079</v>
      </c>
      <c r="N20" s="35">
        <v>500375</v>
      </c>
      <c r="O20" s="35">
        <v>49854</v>
      </c>
      <c r="P20" s="35">
        <f t="shared" si="8"/>
        <v>3216</v>
      </c>
      <c r="Q20" s="65">
        <f t="shared" si="6"/>
        <v>2.323140626073396E-4</v>
      </c>
      <c r="R20" s="35">
        <v>1190</v>
      </c>
      <c r="S20" s="35">
        <v>2026</v>
      </c>
      <c r="U20" s="1">
        <v>13843329</v>
      </c>
    </row>
    <row r="21" spans="1:21" x14ac:dyDescent="0.45">
      <c r="A21" s="33" t="s">
        <v>27</v>
      </c>
      <c r="B21" s="32">
        <f t="shared" si="9"/>
        <v>20558923</v>
      </c>
      <c r="C21" s="34">
        <f>SUM(一般接種!D20+一般接種!G20+一般接種!J20+一般接種!M20+医療従事者等!C18)</f>
        <v>7596306</v>
      </c>
      <c r="D21" s="30">
        <f t="shared" si="0"/>
        <v>0.82387595244618184</v>
      </c>
      <c r="E21" s="34">
        <f>SUM(一般接種!E20+一般接種!H20+一般接種!K20+一般接種!N20+医療従事者等!D18)</f>
        <v>7501346</v>
      </c>
      <c r="F21" s="31">
        <f t="shared" si="1"/>
        <v>0.81357683331587172</v>
      </c>
      <c r="G21" s="29">
        <f t="shared" si="7"/>
        <v>5459809</v>
      </c>
      <c r="H21" s="31">
        <f t="shared" si="5"/>
        <v>0.59215694313120548</v>
      </c>
      <c r="I21" s="35">
        <v>50045</v>
      </c>
      <c r="J21" s="35">
        <v>299727</v>
      </c>
      <c r="K21" s="35">
        <v>1448106</v>
      </c>
      <c r="L21" s="35">
        <v>2044831</v>
      </c>
      <c r="M21" s="35">
        <v>1095261</v>
      </c>
      <c r="N21" s="35">
        <v>470137</v>
      </c>
      <c r="O21" s="35">
        <v>51702</v>
      </c>
      <c r="P21" s="35">
        <f t="shared" si="8"/>
        <v>1462</v>
      </c>
      <c r="Q21" s="65">
        <f t="shared" si="6"/>
        <v>1.5856478694727645E-4</v>
      </c>
      <c r="R21" s="35">
        <v>444</v>
      </c>
      <c r="S21" s="35">
        <v>1018</v>
      </c>
      <c r="U21" s="1">
        <v>9220206</v>
      </c>
    </row>
    <row r="22" spans="1:21" x14ac:dyDescent="0.45">
      <c r="A22" s="33" t="s">
        <v>28</v>
      </c>
      <c r="B22" s="32">
        <f t="shared" si="9"/>
        <v>5274387</v>
      </c>
      <c r="C22" s="34">
        <f>SUM(一般接種!D21+一般接種!G21+一般接種!J21+一般接種!M21+医療従事者等!C19)</f>
        <v>1897402</v>
      </c>
      <c r="D22" s="30">
        <f t="shared" si="0"/>
        <v>0.85732165658913395</v>
      </c>
      <c r="E22" s="34">
        <f>SUM(一般接種!E21+一般接種!H21+一般接種!K21+一般接種!N21+医療従事者等!D19)</f>
        <v>1862322</v>
      </c>
      <c r="F22" s="31">
        <f t="shared" si="1"/>
        <v>0.84147111795096097</v>
      </c>
      <c r="G22" s="29">
        <f t="shared" si="7"/>
        <v>1514598</v>
      </c>
      <c r="H22" s="31">
        <f t="shared" si="5"/>
        <v>0.68435559065848417</v>
      </c>
      <c r="I22" s="35">
        <v>16806</v>
      </c>
      <c r="J22" s="35">
        <v>64933</v>
      </c>
      <c r="K22" s="35">
        <v>343963</v>
      </c>
      <c r="L22" s="35">
        <v>567154</v>
      </c>
      <c r="M22" s="35">
        <v>355989</v>
      </c>
      <c r="N22" s="35">
        <v>148850</v>
      </c>
      <c r="O22" s="35">
        <v>16903</v>
      </c>
      <c r="P22" s="35">
        <f t="shared" si="8"/>
        <v>65</v>
      </c>
      <c r="Q22" s="65">
        <f t="shared" si="6"/>
        <v>2.9369584135725433E-5</v>
      </c>
      <c r="R22" s="35">
        <v>8</v>
      </c>
      <c r="S22" s="35">
        <v>57</v>
      </c>
      <c r="U22" s="1">
        <v>2213174</v>
      </c>
    </row>
    <row r="23" spans="1:21" x14ac:dyDescent="0.45">
      <c r="A23" s="33" t="s">
        <v>29</v>
      </c>
      <c r="B23" s="32">
        <f t="shared" si="9"/>
        <v>2457602</v>
      </c>
      <c r="C23" s="34">
        <f>SUM(一般接種!D22+一般接種!G22+一般接種!J22+一般接種!M22+医療従事者等!C20)</f>
        <v>896102</v>
      </c>
      <c r="D23" s="30">
        <f t="shared" si="0"/>
        <v>0.85532522521318655</v>
      </c>
      <c r="E23" s="34">
        <f>SUM(一般接種!E22+一般接種!H22+一般接種!K22+一般接種!N22+医療従事者等!D20)</f>
        <v>887448</v>
      </c>
      <c r="F23" s="31">
        <f t="shared" si="1"/>
        <v>0.84706502213474799</v>
      </c>
      <c r="G23" s="29">
        <f t="shared" si="7"/>
        <v>673939</v>
      </c>
      <c r="H23" s="31">
        <f t="shared" si="5"/>
        <v>0.64327166656803547</v>
      </c>
      <c r="I23" s="35">
        <v>10197</v>
      </c>
      <c r="J23" s="35">
        <v>39111</v>
      </c>
      <c r="K23" s="35">
        <v>212676</v>
      </c>
      <c r="L23" s="35">
        <v>219219</v>
      </c>
      <c r="M23" s="35">
        <v>127132</v>
      </c>
      <c r="N23" s="35">
        <v>60667</v>
      </c>
      <c r="O23" s="35">
        <v>4937</v>
      </c>
      <c r="P23" s="35">
        <f t="shared" si="8"/>
        <v>113</v>
      </c>
      <c r="Q23" s="65">
        <f t="shared" si="6"/>
        <v>1.0785797872238884E-4</v>
      </c>
      <c r="R23" s="35">
        <v>71</v>
      </c>
      <c r="S23" s="35">
        <v>42</v>
      </c>
      <c r="U23" s="1">
        <v>1047674</v>
      </c>
    </row>
    <row r="24" spans="1:21" x14ac:dyDescent="0.45">
      <c r="A24" s="33" t="s">
        <v>30</v>
      </c>
      <c r="B24" s="32">
        <f t="shared" si="9"/>
        <v>2549770</v>
      </c>
      <c r="C24" s="34">
        <f>SUM(一般接種!D23+一般接種!G23+一般接種!J23+一般接種!M23+医療従事者等!C21)</f>
        <v>936673</v>
      </c>
      <c r="D24" s="30">
        <f t="shared" si="0"/>
        <v>0.82697041290559536</v>
      </c>
      <c r="E24" s="34">
        <f>SUM(一般接種!E23+一般接種!H23+一般接種!K23+一般接種!N23+医療従事者等!D21)</f>
        <v>924159</v>
      </c>
      <c r="F24" s="31">
        <f t="shared" si="1"/>
        <v>0.81592204517523415</v>
      </c>
      <c r="G24" s="29">
        <f t="shared" si="7"/>
        <v>688781</v>
      </c>
      <c r="H24" s="31">
        <f t="shared" si="5"/>
        <v>0.60811137715246288</v>
      </c>
      <c r="I24" s="35">
        <v>9275</v>
      </c>
      <c r="J24" s="35">
        <v>55249</v>
      </c>
      <c r="K24" s="35">
        <v>203590</v>
      </c>
      <c r="L24" s="35">
        <v>215162</v>
      </c>
      <c r="M24" s="35">
        <v>130616</v>
      </c>
      <c r="N24" s="35">
        <v>67190</v>
      </c>
      <c r="O24" s="35">
        <v>7699</v>
      </c>
      <c r="P24" s="35">
        <f t="shared" si="8"/>
        <v>157</v>
      </c>
      <c r="Q24" s="65">
        <f t="shared" si="6"/>
        <v>1.3861225297001032E-4</v>
      </c>
      <c r="R24" s="35">
        <v>37</v>
      </c>
      <c r="S24" s="35">
        <v>120</v>
      </c>
      <c r="U24" s="1">
        <v>1132656</v>
      </c>
    </row>
    <row r="25" spans="1:21" x14ac:dyDescent="0.45">
      <c r="A25" s="33" t="s">
        <v>31</v>
      </c>
      <c r="B25" s="32">
        <f t="shared" si="9"/>
        <v>1771822</v>
      </c>
      <c r="C25" s="34">
        <f>SUM(一般接種!D24+一般接種!G24+一般接種!J24+一般接種!M24+医療従事者等!C22)</f>
        <v>647392</v>
      </c>
      <c r="D25" s="30">
        <f t="shared" si="0"/>
        <v>0.83579422734555242</v>
      </c>
      <c r="E25" s="34">
        <f>SUM(一般接種!E24+一般接種!H24+一般接種!K24+一般接種!N24+医療従事者等!D22)</f>
        <v>640304</v>
      </c>
      <c r="F25" s="31">
        <f t="shared" si="1"/>
        <v>0.82664349721075725</v>
      </c>
      <c r="G25" s="29">
        <f t="shared" si="7"/>
        <v>483898</v>
      </c>
      <c r="H25" s="31">
        <f t="shared" si="5"/>
        <v>0.62472065614659755</v>
      </c>
      <c r="I25" s="35">
        <v>7665</v>
      </c>
      <c r="J25" s="35">
        <v>32323</v>
      </c>
      <c r="K25" s="35">
        <v>143692</v>
      </c>
      <c r="L25" s="35">
        <v>172075</v>
      </c>
      <c r="M25" s="35">
        <v>91890</v>
      </c>
      <c r="N25" s="35">
        <v>33978</v>
      </c>
      <c r="O25" s="35">
        <v>2275</v>
      </c>
      <c r="P25" s="35">
        <f t="shared" si="8"/>
        <v>228</v>
      </c>
      <c r="Q25" s="65">
        <f t="shared" si="6"/>
        <v>2.9435192871519257E-4</v>
      </c>
      <c r="R25" s="35">
        <v>143</v>
      </c>
      <c r="S25" s="35">
        <v>85</v>
      </c>
      <c r="U25" s="1">
        <v>774583</v>
      </c>
    </row>
    <row r="26" spans="1:21" x14ac:dyDescent="0.45">
      <c r="A26" s="33" t="s">
        <v>32</v>
      </c>
      <c r="B26" s="32">
        <f t="shared" si="9"/>
        <v>1864349</v>
      </c>
      <c r="C26" s="34">
        <f>SUM(一般接種!D25+一般接種!G25+一般接種!J25+一般接種!M25+医療従事者等!C23)</f>
        <v>681228</v>
      </c>
      <c r="D26" s="30">
        <f t="shared" si="0"/>
        <v>0.82975699058583652</v>
      </c>
      <c r="E26" s="34">
        <f>SUM(一般接種!E25+一般接種!H25+一般接種!K25+一般接種!N25+医療従事者等!D23)</f>
        <v>672578</v>
      </c>
      <c r="F26" s="31">
        <f t="shared" si="1"/>
        <v>0.8192210202960547</v>
      </c>
      <c r="G26" s="29">
        <f t="shared" si="7"/>
        <v>510343</v>
      </c>
      <c r="H26" s="31">
        <f t="shared" si="5"/>
        <v>0.62161372087839539</v>
      </c>
      <c r="I26" s="35">
        <v>6272</v>
      </c>
      <c r="J26" s="35">
        <v>37853</v>
      </c>
      <c r="K26" s="35">
        <v>168792</v>
      </c>
      <c r="L26" s="35">
        <v>164783</v>
      </c>
      <c r="M26" s="35">
        <v>96161</v>
      </c>
      <c r="N26" s="35">
        <v>34107</v>
      </c>
      <c r="O26" s="35">
        <v>2375</v>
      </c>
      <c r="P26" s="35">
        <f t="shared" si="8"/>
        <v>200</v>
      </c>
      <c r="Q26" s="65">
        <f t="shared" si="6"/>
        <v>2.4360624947472403E-4</v>
      </c>
      <c r="R26" s="35">
        <v>104</v>
      </c>
      <c r="S26" s="35">
        <v>96</v>
      </c>
      <c r="U26" s="1">
        <v>820997</v>
      </c>
    </row>
    <row r="27" spans="1:21" x14ac:dyDescent="0.45">
      <c r="A27" s="33" t="s">
        <v>33</v>
      </c>
      <c r="B27" s="32">
        <f t="shared" si="9"/>
        <v>4767470</v>
      </c>
      <c r="C27" s="34">
        <f>SUM(一般接種!D26+一般接種!G26+一般接種!J26+一般接種!M26+医療従事者等!C24)</f>
        <v>1728571</v>
      </c>
      <c r="D27" s="30">
        <f t="shared" si="0"/>
        <v>0.83435831864758891</v>
      </c>
      <c r="E27" s="34">
        <f>SUM(一般接種!E26+一般接種!H26+一般接種!K26+一般接種!N26+医療従事者等!D24)</f>
        <v>1701785</v>
      </c>
      <c r="F27" s="31">
        <f t="shared" si="1"/>
        <v>0.82142907135413423</v>
      </c>
      <c r="G27" s="29">
        <f t="shared" si="7"/>
        <v>1337081</v>
      </c>
      <c r="H27" s="31">
        <f t="shared" si="5"/>
        <v>0.64539128277382696</v>
      </c>
      <c r="I27" s="35">
        <v>14305</v>
      </c>
      <c r="J27" s="35">
        <v>69105</v>
      </c>
      <c r="K27" s="35">
        <v>456917</v>
      </c>
      <c r="L27" s="35">
        <v>432250</v>
      </c>
      <c r="M27" s="35">
        <v>235038</v>
      </c>
      <c r="N27" s="35">
        <v>118364</v>
      </c>
      <c r="O27" s="35">
        <v>11102</v>
      </c>
      <c r="P27" s="35">
        <f t="shared" si="8"/>
        <v>33</v>
      </c>
      <c r="Q27" s="65">
        <f t="shared" si="6"/>
        <v>1.5928662759800109E-5</v>
      </c>
      <c r="R27" s="35">
        <v>9</v>
      </c>
      <c r="S27" s="35">
        <v>24</v>
      </c>
      <c r="U27" s="1">
        <v>2071737</v>
      </c>
    </row>
    <row r="28" spans="1:21" x14ac:dyDescent="0.45">
      <c r="A28" s="33" t="s">
        <v>34</v>
      </c>
      <c r="B28" s="32">
        <f t="shared" si="9"/>
        <v>4590625</v>
      </c>
      <c r="C28" s="34">
        <f>SUM(一般接種!D27+一般接種!G27+一般接種!J27+一般接種!M27+医療従事者等!C25)</f>
        <v>1668030</v>
      </c>
      <c r="D28" s="30">
        <f t="shared" si="0"/>
        <v>0.82707132271018657</v>
      </c>
      <c r="E28" s="34">
        <f>SUM(一般接種!E27+一般接種!H27+一般接種!K27+一般接種!N27+医療従事者等!D25)</f>
        <v>1652927</v>
      </c>
      <c r="F28" s="31">
        <f t="shared" si="1"/>
        <v>0.81958269349674806</v>
      </c>
      <c r="G28" s="29">
        <f t="shared" si="7"/>
        <v>1269524</v>
      </c>
      <c r="H28" s="31">
        <f t="shared" si="5"/>
        <v>0.62947722396619188</v>
      </c>
      <c r="I28" s="35">
        <v>15465</v>
      </c>
      <c r="J28" s="35">
        <v>85136</v>
      </c>
      <c r="K28" s="35">
        <v>466532</v>
      </c>
      <c r="L28" s="35">
        <v>403171</v>
      </c>
      <c r="M28" s="35">
        <v>191544</v>
      </c>
      <c r="N28" s="35">
        <v>97278</v>
      </c>
      <c r="O28" s="35">
        <v>10398</v>
      </c>
      <c r="P28" s="35">
        <f t="shared" si="8"/>
        <v>144</v>
      </c>
      <c r="Q28" s="65">
        <f t="shared" si="6"/>
        <v>7.1400556626839375E-5</v>
      </c>
      <c r="R28" s="35">
        <v>32</v>
      </c>
      <c r="S28" s="35">
        <v>112</v>
      </c>
      <c r="U28" s="1">
        <v>2016791</v>
      </c>
    </row>
    <row r="29" spans="1:21" x14ac:dyDescent="0.45">
      <c r="A29" s="33" t="s">
        <v>35</v>
      </c>
      <c r="B29" s="32">
        <f t="shared" si="9"/>
        <v>8498225</v>
      </c>
      <c r="C29" s="34">
        <f>SUM(一般接種!D28+一般接種!G28+一般接種!J28+一般接種!M28+医療従事者等!C26)</f>
        <v>3133267</v>
      </c>
      <c r="D29" s="30">
        <f t="shared" si="0"/>
        <v>0.8499853510061689</v>
      </c>
      <c r="E29" s="34">
        <f>SUM(一般接種!E28+一般接種!H28+一般接種!K28+一般接種!N28+医療従事者等!D26)</f>
        <v>3096600</v>
      </c>
      <c r="F29" s="31">
        <f t="shared" si="1"/>
        <v>0.8400384129171572</v>
      </c>
      <c r="G29" s="29">
        <f t="shared" si="7"/>
        <v>2268198</v>
      </c>
      <c r="H29" s="31">
        <f t="shared" si="5"/>
        <v>0.61531145388551001</v>
      </c>
      <c r="I29" s="35">
        <v>23520</v>
      </c>
      <c r="J29" s="35">
        <v>115135</v>
      </c>
      <c r="K29" s="35">
        <v>653085</v>
      </c>
      <c r="L29" s="35">
        <v>753835</v>
      </c>
      <c r="M29" s="35">
        <v>451297</v>
      </c>
      <c r="N29" s="35">
        <v>248331</v>
      </c>
      <c r="O29" s="35">
        <v>22995</v>
      </c>
      <c r="P29" s="35">
        <f t="shared" si="8"/>
        <v>160</v>
      </c>
      <c r="Q29" s="65">
        <f t="shared" si="6"/>
        <v>4.3404426166358313E-5</v>
      </c>
      <c r="R29" s="35">
        <v>23</v>
      </c>
      <c r="S29" s="35">
        <v>137</v>
      </c>
      <c r="U29" s="1">
        <v>3686260</v>
      </c>
    </row>
    <row r="30" spans="1:21" x14ac:dyDescent="0.45">
      <c r="A30" s="33" t="s">
        <v>36</v>
      </c>
      <c r="B30" s="32">
        <f t="shared" si="9"/>
        <v>16199479</v>
      </c>
      <c r="C30" s="34">
        <f>SUM(一般接種!D29+一般接種!G29+一般接種!J29+一般接種!M29+医療従事者等!C27)</f>
        <v>6006298</v>
      </c>
      <c r="D30" s="30">
        <f t="shared" si="0"/>
        <v>0.79460978075626265</v>
      </c>
      <c r="E30" s="34">
        <f>SUM(一般接種!E29+一般接種!H29+一般接種!K29+一般接種!N29+医療従事者等!D27)</f>
        <v>5897343</v>
      </c>
      <c r="F30" s="31">
        <f t="shared" si="1"/>
        <v>0.78019545954504432</v>
      </c>
      <c r="G30" s="29">
        <f t="shared" si="7"/>
        <v>4295469</v>
      </c>
      <c r="H30" s="31">
        <f t="shared" si="5"/>
        <v>0.56827378200937129</v>
      </c>
      <c r="I30" s="35">
        <v>43086</v>
      </c>
      <c r="J30" s="35">
        <v>374226</v>
      </c>
      <c r="K30" s="35">
        <v>1353279</v>
      </c>
      <c r="L30" s="35">
        <v>1358567</v>
      </c>
      <c r="M30" s="35">
        <v>758305</v>
      </c>
      <c r="N30" s="35">
        <v>367237</v>
      </c>
      <c r="O30" s="35">
        <v>40769</v>
      </c>
      <c r="P30" s="35">
        <f t="shared" si="8"/>
        <v>369</v>
      </c>
      <c r="Q30" s="65">
        <f t="shared" si="6"/>
        <v>4.8817259666280452E-5</v>
      </c>
      <c r="R30" s="35">
        <v>54</v>
      </c>
      <c r="S30" s="35">
        <v>315</v>
      </c>
      <c r="U30" s="1">
        <v>7558802</v>
      </c>
    </row>
    <row r="31" spans="1:21" x14ac:dyDescent="0.45">
      <c r="A31" s="33" t="s">
        <v>37</v>
      </c>
      <c r="B31" s="32">
        <f t="shared" si="9"/>
        <v>4023758</v>
      </c>
      <c r="C31" s="34">
        <f>SUM(一般接種!D30+一般接種!G30+一般接種!J30+一般接種!M30+医療従事者等!C28)</f>
        <v>1478875</v>
      </c>
      <c r="D31" s="30">
        <f t="shared" si="0"/>
        <v>0.82134306217464925</v>
      </c>
      <c r="E31" s="34">
        <f>SUM(一般接種!E30+一般接種!H30+一般接種!K30+一般接種!N30+医療従事者等!D28)</f>
        <v>1461693</v>
      </c>
      <c r="F31" s="31">
        <f t="shared" si="1"/>
        <v>0.81180045952446933</v>
      </c>
      <c r="G31" s="29">
        <f t="shared" si="7"/>
        <v>1083053</v>
      </c>
      <c r="H31" s="31">
        <f t="shared" si="5"/>
        <v>0.60150997719039168</v>
      </c>
      <c r="I31" s="35">
        <v>16805</v>
      </c>
      <c r="J31" s="35">
        <v>67355</v>
      </c>
      <c r="K31" s="35">
        <v>346737</v>
      </c>
      <c r="L31" s="35">
        <v>353519</v>
      </c>
      <c r="M31" s="35">
        <v>195814</v>
      </c>
      <c r="N31" s="35">
        <v>96628</v>
      </c>
      <c r="O31" s="35">
        <v>6195</v>
      </c>
      <c r="P31" s="35">
        <f t="shared" si="8"/>
        <v>137</v>
      </c>
      <c r="Q31" s="65">
        <f t="shared" si="6"/>
        <v>7.6087566236447939E-5</v>
      </c>
      <c r="R31" s="35">
        <v>71</v>
      </c>
      <c r="S31" s="35">
        <v>66</v>
      </c>
      <c r="U31" s="1">
        <v>1800557</v>
      </c>
    </row>
    <row r="32" spans="1:21" x14ac:dyDescent="0.45">
      <c r="A32" s="33" t="s">
        <v>38</v>
      </c>
      <c r="B32" s="32">
        <f t="shared" si="9"/>
        <v>3134862</v>
      </c>
      <c r="C32" s="34">
        <f>SUM(一般接種!D31+一般接種!G31+一般接種!J31+一般接種!M31+医療従事者等!C29)</f>
        <v>1156688</v>
      </c>
      <c r="D32" s="30">
        <f t="shared" si="0"/>
        <v>0.81523325695654836</v>
      </c>
      <c r="E32" s="34">
        <f>SUM(一般接種!E31+一般接種!H31+一般接種!K31+一般接種!N31+医療従事者等!D29)</f>
        <v>1143922</v>
      </c>
      <c r="F32" s="31">
        <f t="shared" si="1"/>
        <v>0.80623578507276705</v>
      </c>
      <c r="G32" s="29">
        <f t="shared" si="7"/>
        <v>834227</v>
      </c>
      <c r="H32" s="31">
        <f t="shared" si="5"/>
        <v>0.58796286833708877</v>
      </c>
      <c r="I32" s="35">
        <v>8724</v>
      </c>
      <c r="J32" s="35">
        <v>52794</v>
      </c>
      <c r="K32" s="35">
        <v>238424</v>
      </c>
      <c r="L32" s="35">
        <v>285775</v>
      </c>
      <c r="M32" s="35">
        <v>160341</v>
      </c>
      <c r="N32" s="35">
        <v>82087</v>
      </c>
      <c r="O32" s="35">
        <v>6082</v>
      </c>
      <c r="P32" s="35">
        <f t="shared" si="8"/>
        <v>25</v>
      </c>
      <c r="Q32" s="65">
        <f t="shared" si="6"/>
        <v>1.761999037243726E-5</v>
      </c>
      <c r="R32" s="35">
        <v>4</v>
      </c>
      <c r="S32" s="35">
        <v>21</v>
      </c>
      <c r="U32" s="1">
        <v>1418843</v>
      </c>
    </row>
    <row r="33" spans="1:21" x14ac:dyDescent="0.45">
      <c r="A33" s="33" t="s">
        <v>39</v>
      </c>
      <c r="B33" s="32">
        <f t="shared" si="9"/>
        <v>5447074</v>
      </c>
      <c r="C33" s="34">
        <f>SUM(一般接種!D32+一般接種!G32+一般接種!J32+一般接種!M32+医療従事者等!C30)</f>
        <v>2027380</v>
      </c>
      <c r="D33" s="30">
        <f t="shared" si="0"/>
        <v>0.80116433554550759</v>
      </c>
      <c r="E33" s="34">
        <f>SUM(一般接種!E32+一般接種!H32+一般接種!K32+一般接種!N32+医療従事者等!D30)</f>
        <v>1994329</v>
      </c>
      <c r="F33" s="31">
        <f t="shared" si="1"/>
        <v>0.78810349719546247</v>
      </c>
      <c r="G33" s="29">
        <f t="shared" si="7"/>
        <v>1425147</v>
      </c>
      <c r="H33" s="31">
        <f t="shared" si="5"/>
        <v>0.56317856016616208</v>
      </c>
      <c r="I33" s="35">
        <v>25913</v>
      </c>
      <c r="J33" s="35">
        <v>95385</v>
      </c>
      <c r="K33" s="35">
        <v>449259</v>
      </c>
      <c r="L33" s="35">
        <v>473644</v>
      </c>
      <c r="M33" s="35">
        <v>250466</v>
      </c>
      <c r="N33" s="35">
        <v>120039</v>
      </c>
      <c r="O33" s="35">
        <v>10441</v>
      </c>
      <c r="P33" s="35">
        <f t="shared" si="8"/>
        <v>218</v>
      </c>
      <c r="Q33" s="65">
        <f t="shared" si="6"/>
        <v>8.6147552579644992E-5</v>
      </c>
      <c r="R33" s="35">
        <v>10</v>
      </c>
      <c r="S33" s="35">
        <v>208</v>
      </c>
      <c r="U33" s="1">
        <v>2530542</v>
      </c>
    </row>
    <row r="34" spans="1:21" x14ac:dyDescent="0.45">
      <c r="A34" s="33" t="s">
        <v>40</v>
      </c>
      <c r="B34" s="32">
        <f t="shared" si="9"/>
        <v>18370427</v>
      </c>
      <c r="C34" s="34">
        <f>SUM(一般接種!D33+一般接種!G33+一般接種!J33+一般接種!M33+医療従事者等!C31)</f>
        <v>6897050</v>
      </c>
      <c r="D34" s="30">
        <f t="shared" si="0"/>
        <v>0.78025243704091773</v>
      </c>
      <c r="E34" s="34">
        <f>SUM(一般接種!E33+一般接種!H33+一般接種!K33+一般接種!N33+医療従事者等!D31)</f>
        <v>6805226</v>
      </c>
      <c r="F34" s="31">
        <f t="shared" si="1"/>
        <v>0.7698645320991172</v>
      </c>
      <c r="G34" s="29">
        <f t="shared" si="7"/>
        <v>4667168</v>
      </c>
      <c r="H34" s="31">
        <f t="shared" si="5"/>
        <v>0.52798938764825343</v>
      </c>
      <c r="I34" s="35">
        <v>64806</v>
      </c>
      <c r="J34" s="35">
        <v>370545</v>
      </c>
      <c r="K34" s="35">
        <v>1517260</v>
      </c>
      <c r="L34" s="35">
        <v>1549846</v>
      </c>
      <c r="M34" s="35">
        <v>765398</v>
      </c>
      <c r="N34" s="35">
        <v>352730</v>
      </c>
      <c r="O34" s="35">
        <v>46583</v>
      </c>
      <c r="P34" s="35">
        <f t="shared" si="8"/>
        <v>983</v>
      </c>
      <c r="Q34" s="65">
        <f t="shared" si="6"/>
        <v>1.1120524653456509E-4</v>
      </c>
      <c r="R34" s="35">
        <v>264</v>
      </c>
      <c r="S34" s="35">
        <v>719</v>
      </c>
      <c r="U34" s="1">
        <v>8839511</v>
      </c>
    </row>
    <row r="35" spans="1:21" x14ac:dyDescent="0.45">
      <c r="A35" s="33" t="s">
        <v>41</v>
      </c>
      <c r="B35" s="32">
        <f t="shared" si="9"/>
        <v>11950063</v>
      </c>
      <c r="C35" s="34">
        <f>SUM(一般接種!D34+一般接種!G34+一般接種!J34+一般接種!M34+医療従事者等!C32)</f>
        <v>4430092</v>
      </c>
      <c r="D35" s="30">
        <f t="shared" si="0"/>
        <v>0.80202620561678251</v>
      </c>
      <c r="E35" s="34">
        <f>SUM(一般接種!E34+一般接種!H34+一般接種!K34+一般接種!N34+医療従事者等!D32)</f>
        <v>4376873</v>
      </c>
      <c r="F35" s="31">
        <f t="shared" si="1"/>
        <v>0.79239140962683019</v>
      </c>
      <c r="G35" s="29">
        <f t="shared" si="7"/>
        <v>3142758</v>
      </c>
      <c r="H35" s="31">
        <f t="shared" si="5"/>
        <v>0.56896657539206585</v>
      </c>
      <c r="I35" s="35">
        <v>44590</v>
      </c>
      <c r="J35" s="35">
        <v>241789</v>
      </c>
      <c r="K35" s="35">
        <v>1006763</v>
      </c>
      <c r="L35" s="35">
        <v>1033620</v>
      </c>
      <c r="M35" s="35">
        <v>542792</v>
      </c>
      <c r="N35" s="35">
        <v>246790</v>
      </c>
      <c r="O35" s="35">
        <v>26414</v>
      </c>
      <c r="P35" s="35">
        <f t="shared" si="8"/>
        <v>340</v>
      </c>
      <c r="Q35" s="65">
        <f t="shared" si="6"/>
        <v>6.1553780352576433E-5</v>
      </c>
      <c r="R35" s="35">
        <v>87</v>
      </c>
      <c r="S35" s="35">
        <v>253</v>
      </c>
      <c r="U35" s="1">
        <v>5523625</v>
      </c>
    </row>
    <row r="36" spans="1:21" x14ac:dyDescent="0.45">
      <c r="A36" s="33" t="s">
        <v>42</v>
      </c>
      <c r="B36" s="32">
        <f t="shared" si="9"/>
        <v>2984318</v>
      </c>
      <c r="C36" s="34">
        <f>SUM(一般接種!D35+一般接種!G35+一般接種!J35+一般接種!M35+医療従事者等!C33)</f>
        <v>1093405</v>
      </c>
      <c r="D36" s="30">
        <f t="shared" si="0"/>
        <v>0.81309830383442439</v>
      </c>
      <c r="E36" s="34">
        <f>SUM(一般接種!E35+一般接種!H35+一般接種!K35+一般接種!N35+医療従事者等!D33)</f>
        <v>1081863</v>
      </c>
      <c r="F36" s="31">
        <f t="shared" si="1"/>
        <v>0.80451522563114475</v>
      </c>
      <c r="G36" s="29">
        <f t="shared" si="7"/>
        <v>808952</v>
      </c>
      <c r="H36" s="31">
        <f t="shared" si="5"/>
        <v>0.60156803662272007</v>
      </c>
      <c r="I36" s="35">
        <v>7533</v>
      </c>
      <c r="J36" s="35">
        <v>54208</v>
      </c>
      <c r="K36" s="35">
        <v>307219</v>
      </c>
      <c r="L36" s="35">
        <v>253615</v>
      </c>
      <c r="M36" s="35">
        <v>130933</v>
      </c>
      <c r="N36" s="35">
        <v>51834</v>
      </c>
      <c r="O36" s="35">
        <v>3610</v>
      </c>
      <c r="P36" s="35">
        <f t="shared" si="8"/>
        <v>98</v>
      </c>
      <c r="Q36" s="65">
        <f t="shared" si="6"/>
        <v>7.2876595383936961E-5</v>
      </c>
      <c r="R36" s="35">
        <v>64</v>
      </c>
      <c r="S36" s="35">
        <v>34</v>
      </c>
      <c r="U36" s="1">
        <v>1344739</v>
      </c>
    </row>
    <row r="37" spans="1:21" x14ac:dyDescent="0.45">
      <c r="A37" s="33" t="s">
        <v>43</v>
      </c>
      <c r="B37" s="32">
        <f t="shared" si="9"/>
        <v>2063951</v>
      </c>
      <c r="C37" s="34">
        <f>SUM(一般接種!D36+一般接種!G36+一般接種!J36+一般接種!M36+医療従事者等!C34)</f>
        <v>749550</v>
      </c>
      <c r="D37" s="30">
        <f t="shared" si="0"/>
        <v>0.79365163399800087</v>
      </c>
      <c r="E37" s="34">
        <f>SUM(一般接種!E36+一般接種!H36+一般接種!K36+一般接種!N36+医療従事者等!D34)</f>
        <v>740242</v>
      </c>
      <c r="F37" s="31">
        <f t="shared" si="1"/>
        <v>0.78379597472343165</v>
      </c>
      <c r="G37" s="29">
        <f t="shared" si="7"/>
        <v>574153</v>
      </c>
      <c r="H37" s="31">
        <f t="shared" si="5"/>
        <v>0.60793471631626206</v>
      </c>
      <c r="I37" s="35">
        <v>7676</v>
      </c>
      <c r="J37" s="35">
        <v>44722</v>
      </c>
      <c r="K37" s="35">
        <v>212125</v>
      </c>
      <c r="L37" s="35">
        <v>196209</v>
      </c>
      <c r="M37" s="35">
        <v>83081</v>
      </c>
      <c r="N37" s="35">
        <v>28555</v>
      </c>
      <c r="O37" s="35">
        <v>1785</v>
      </c>
      <c r="P37" s="35">
        <f t="shared" si="8"/>
        <v>6</v>
      </c>
      <c r="Q37" s="65">
        <f t="shared" si="6"/>
        <v>6.3530248869161566E-6</v>
      </c>
      <c r="R37" s="35">
        <v>1</v>
      </c>
      <c r="S37" s="35">
        <v>5</v>
      </c>
      <c r="U37" s="1">
        <v>944432</v>
      </c>
    </row>
    <row r="38" spans="1:21" x14ac:dyDescent="0.45">
      <c r="A38" s="33" t="s">
        <v>44</v>
      </c>
      <c r="B38" s="32">
        <f t="shared" si="9"/>
        <v>1214439</v>
      </c>
      <c r="C38" s="34">
        <f>SUM(一般接種!D37+一般接種!G37+一般接種!J37+一般接種!M37+医療従事者等!C35)</f>
        <v>443279</v>
      </c>
      <c r="D38" s="30">
        <f t="shared" si="0"/>
        <v>0.79613605178272517</v>
      </c>
      <c r="E38" s="34">
        <f>SUM(一般接種!E37+一般接種!H37+一般接種!K37+一般接種!N37+医療従事者等!D35)</f>
        <v>437659</v>
      </c>
      <c r="F38" s="31">
        <f t="shared" si="1"/>
        <v>0.78604244344346497</v>
      </c>
      <c r="G38" s="29">
        <f t="shared" si="7"/>
        <v>333451</v>
      </c>
      <c r="H38" s="31">
        <f t="shared" si="5"/>
        <v>0.59888323742609395</v>
      </c>
      <c r="I38" s="35">
        <v>4900</v>
      </c>
      <c r="J38" s="35">
        <v>23146</v>
      </c>
      <c r="K38" s="35">
        <v>108262</v>
      </c>
      <c r="L38" s="35">
        <v>110480</v>
      </c>
      <c r="M38" s="35">
        <v>59613</v>
      </c>
      <c r="N38" s="35">
        <v>24686</v>
      </c>
      <c r="O38" s="35">
        <v>2364</v>
      </c>
      <c r="P38" s="35">
        <f t="shared" si="8"/>
        <v>50</v>
      </c>
      <c r="Q38" s="65">
        <f t="shared" si="6"/>
        <v>8.980078593647851E-5</v>
      </c>
      <c r="R38" s="35">
        <v>15</v>
      </c>
      <c r="S38" s="35">
        <v>35</v>
      </c>
      <c r="U38" s="1">
        <v>556788</v>
      </c>
    </row>
    <row r="39" spans="1:21" x14ac:dyDescent="0.45">
      <c r="A39" s="33" t="s">
        <v>45</v>
      </c>
      <c r="B39" s="32">
        <f t="shared" si="9"/>
        <v>1538563</v>
      </c>
      <c r="C39" s="34">
        <f>SUM(一般接種!D38+一般接種!G38+一般接種!J38+一般接種!M38+医療従事者等!C36)</f>
        <v>563431</v>
      </c>
      <c r="D39" s="30">
        <f t="shared" si="0"/>
        <v>0.83742336303441511</v>
      </c>
      <c r="E39" s="34">
        <f>SUM(一般接種!E38+一般接種!H38+一般接種!K38+一般接種!N38+医療従事者等!D36)</f>
        <v>553590</v>
      </c>
      <c r="F39" s="31">
        <f t="shared" si="1"/>
        <v>0.82279675690940302</v>
      </c>
      <c r="G39" s="29">
        <f t="shared" si="7"/>
        <v>421511</v>
      </c>
      <c r="H39" s="31">
        <f t="shared" si="5"/>
        <v>0.62648870789147093</v>
      </c>
      <c r="I39" s="35">
        <v>4863</v>
      </c>
      <c r="J39" s="35">
        <v>30254</v>
      </c>
      <c r="K39" s="35">
        <v>111316</v>
      </c>
      <c r="L39" s="35">
        <v>142518</v>
      </c>
      <c r="M39" s="35">
        <v>81835</v>
      </c>
      <c r="N39" s="35">
        <v>45363</v>
      </c>
      <c r="O39" s="35">
        <v>5362</v>
      </c>
      <c r="P39" s="35">
        <f t="shared" si="8"/>
        <v>31</v>
      </c>
      <c r="Q39" s="65">
        <f t="shared" si="6"/>
        <v>4.6075072642554043E-5</v>
      </c>
      <c r="R39" s="35">
        <v>22</v>
      </c>
      <c r="S39" s="35">
        <v>9</v>
      </c>
      <c r="U39" s="1">
        <v>672815</v>
      </c>
    </row>
    <row r="40" spans="1:21" x14ac:dyDescent="0.45">
      <c r="A40" s="33" t="s">
        <v>46</v>
      </c>
      <c r="B40" s="32">
        <f t="shared" si="9"/>
        <v>4101405</v>
      </c>
      <c r="C40" s="34">
        <f>SUM(一般接種!D39+一般接種!G39+一般接種!J39+一般接種!M39+医療従事者等!C37)</f>
        <v>1513515</v>
      </c>
      <c r="D40" s="30">
        <f t="shared" si="0"/>
        <v>0.79919853880391234</v>
      </c>
      <c r="E40" s="34">
        <f>SUM(一般接種!E39+一般接種!H39+一般接種!K39+一般接種!N39+医療従事者等!D37)</f>
        <v>1483084</v>
      </c>
      <c r="F40" s="31">
        <f t="shared" si="1"/>
        <v>0.78312971177917734</v>
      </c>
      <c r="G40" s="29">
        <f t="shared" si="7"/>
        <v>1104118</v>
      </c>
      <c r="H40" s="31">
        <f t="shared" si="5"/>
        <v>0.58301998478184758</v>
      </c>
      <c r="I40" s="35">
        <v>21839</v>
      </c>
      <c r="J40" s="35">
        <v>137885</v>
      </c>
      <c r="K40" s="35">
        <v>361958</v>
      </c>
      <c r="L40" s="35">
        <v>317858</v>
      </c>
      <c r="M40" s="35">
        <v>163305</v>
      </c>
      <c r="N40" s="35">
        <v>91038</v>
      </c>
      <c r="O40" s="35">
        <v>10235</v>
      </c>
      <c r="P40" s="35">
        <f t="shared" si="8"/>
        <v>688</v>
      </c>
      <c r="Q40" s="65">
        <f t="shared" si="6"/>
        <v>3.6329246469119349E-4</v>
      </c>
      <c r="R40" s="35">
        <v>233</v>
      </c>
      <c r="S40" s="35">
        <v>455</v>
      </c>
      <c r="U40" s="1">
        <v>1893791</v>
      </c>
    </row>
    <row r="41" spans="1:21" x14ac:dyDescent="0.45">
      <c r="A41" s="33" t="s">
        <v>47</v>
      </c>
      <c r="B41" s="32">
        <f t="shared" si="9"/>
        <v>6094116</v>
      </c>
      <c r="C41" s="34">
        <f>SUM(一般接種!D40+一般接種!G40+一般接種!J40+一般接種!M40+医療従事者等!C38)</f>
        <v>2241855</v>
      </c>
      <c r="D41" s="30">
        <f t="shared" si="0"/>
        <v>0.79712298924098812</v>
      </c>
      <c r="E41" s="34">
        <f>SUM(一般接種!E40+一般接種!H40+一般接種!K40+一般接種!N40+医療従事者等!D38)</f>
        <v>2213176</v>
      </c>
      <c r="F41" s="31">
        <f t="shared" si="1"/>
        <v>0.78692576854275287</v>
      </c>
      <c r="G41" s="29">
        <f t="shared" si="7"/>
        <v>1638845</v>
      </c>
      <c r="H41" s="31">
        <f t="shared" si="5"/>
        <v>0.58271432599461037</v>
      </c>
      <c r="I41" s="35">
        <v>22393</v>
      </c>
      <c r="J41" s="35">
        <v>121126</v>
      </c>
      <c r="K41" s="35">
        <v>544863</v>
      </c>
      <c r="L41" s="35">
        <v>531701</v>
      </c>
      <c r="M41" s="35">
        <v>291417</v>
      </c>
      <c r="N41" s="35">
        <v>116081</v>
      </c>
      <c r="O41" s="35">
        <v>11264</v>
      </c>
      <c r="P41" s="35">
        <f t="shared" si="8"/>
        <v>240</v>
      </c>
      <c r="Q41" s="65">
        <f t="shared" si="6"/>
        <v>8.5335366211390635E-5</v>
      </c>
      <c r="R41" s="35">
        <v>49</v>
      </c>
      <c r="S41" s="35">
        <v>191</v>
      </c>
      <c r="U41" s="1">
        <v>2812433</v>
      </c>
    </row>
    <row r="42" spans="1:21" x14ac:dyDescent="0.45">
      <c r="A42" s="33" t="s">
        <v>48</v>
      </c>
      <c r="B42" s="32">
        <f t="shared" si="9"/>
        <v>3084512</v>
      </c>
      <c r="C42" s="34">
        <f>SUM(一般接種!D41+一般接種!G41+一般接種!J41+一般接種!M41+医療従事者等!C39)</f>
        <v>1120327</v>
      </c>
      <c r="D42" s="30">
        <f t="shared" si="0"/>
        <v>0.82613283583190156</v>
      </c>
      <c r="E42" s="34">
        <f>SUM(一般接種!E41+一般接種!H41+一般接種!K41+一般接種!N41+医療従事者等!D39)</f>
        <v>1096614</v>
      </c>
      <c r="F42" s="31">
        <f t="shared" si="1"/>
        <v>0.80864679118950522</v>
      </c>
      <c r="G42" s="29">
        <f t="shared" si="7"/>
        <v>866892</v>
      </c>
      <c r="H42" s="31">
        <f t="shared" si="5"/>
        <v>0.63924902847114173</v>
      </c>
      <c r="I42" s="35">
        <v>44712</v>
      </c>
      <c r="J42" s="35">
        <v>46599</v>
      </c>
      <c r="K42" s="35">
        <v>286811</v>
      </c>
      <c r="L42" s="35">
        <v>309621</v>
      </c>
      <c r="M42" s="35">
        <v>133544</v>
      </c>
      <c r="N42" s="35">
        <v>41659</v>
      </c>
      <c r="O42" s="35">
        <v>3946</v>
      </c>
      <c r="P42" s="35">
        <f t="shared" si="8"/>
        <v>679</v>
      </c>
      <c r="Q42" s="65">
        <f t="shared" si="6"/>
        <v>5.0069684612605173E-4</v>
      </c>
      <c r="R42" s="35">
        <v>390</v>
      </c>
      <c r="S42" s="35">
        <v>289</v>
      </c>
      <c r="U42" s="1">
        <v>1356110</v>
      </c>
    </row>
    <row r="43" spans="1:21" x14ac:dyDescent="0.45">
      <c r="A43" s="33" t="s">
        <v>49</v>
      </c>
      <c r="B43" s="32">
        <f t="shared" si="9"/>
        <v>1648794</v>
      </c>
      <c r="C43" s="34">
        <f>SUM(一般接種!D42+一般接種!G42+一般接種!J42+一般接種!M42+医療従事者等!C40)</f>
        <v>599193</v>
      </c>
      <c r="D43" s="30">
        <f t="shared" si="0"/>
        <v>0.81528514223435911</v>
      </c>
      <c r="E43" s="34">
        <f>SUM(一般接種!E42+一般接種!H42+一般接種!K42+一般接種!N42+医療従事者等!D40)</f>
        <v>591549</v>
      </c>
      <c r="F43" s="31">
        <f t="shared" si="1"/>
        <v>0.80488442055163012</v>
      </c>
      <c r="G43" s="29">
        <f t="shared" si="7"/>
        <v>458008</v>
      </c>
      <c r="H43" s="31">
        <f t="shared" si="5"/>
        <v>0.62318337734999296</v>
      </c>
      <c r="I43" s="35">
        <v>7910</v>
      </c>
      <c r="J43" s="35">
        <v>39669</v>
      </c>
      <c r="K43" s="35">
        <v>151672</v>
      </c>
      <c r="L43" s="35">
        <v>160124</v>
      </c>
      <c r="M43" s="35">
        <v>67164</v>
      </c>
      <c r="N43" s="35">
        <v>28781</v>
      </c>
      <c r="O43" s="35">
        <v>2688</v>
      </c>
      <c r="P43" s="35">
        <f t="shared" si="8"/>
        <v>44</v>
      </c>
      <c r="Q43" s="65">
        <f t="shared" si="6"/>
        <v>5.9868099691271097E-5</v>
      </c>
      <c r="R43" s="35">
        <v>7</v>
      </c>
      <c r="S43" s="35">
        <v>37</v>
      </c>
      <c r="U43" s="1">
        <v>734949</v>
      </c>
    </row>
    <row r="44" spans="1:21" x14ac:dyDescent="0.45">
      <c r="A44" s="33" t="s">
        <v>50</v>
      </c>
      <c r="B44" s="32">
        <f t="shared" si="9"/>
        <v>2131389</v>
      </c>
      <c r="C44" s="34">
        <f>SUM(一般接種!D43+一般接種!G43+一般接種!J43+一般接種!M43+医療従事者等!C41)</f>
        <v>779019</v>
      </c>
      <c r="D44" s="30">
        <f t="shared" si="0"/>
        <v>0.79989957859976835</v>
      </c>
      <c r="E44" s="34">
        <f>SUM(一般接種!E43+一般接種!H43+一般接種!K43+一般接種!N43+医療従事者等!D41)</f>
        <v>769864</v>
      </c>
      <c r="F44" s="31">
        <f t="shared" si="1"/>
        <v>0.79049919087869747</v>
      </c>
      <c r="G44" s="29">
        <f t="shared" si="7"/>
        <v>582340</v>
      </c>
      <c r="H44" s="31">
        <f t="shared" si="5"/>
        <v>0.59794885696213973</v>
      </c>
      <c r="I44" s="35">
        <v>9380</v>
      </c>
      <c r="J44" s="35">
        <v>48166</v>
      </c>
      <c r="K44" s="35">
        <v>170588</v>
      </c>
      <c r="L44" s="35">
        <v>186866</v>
      </c>
      <c r="M44" s="35">
        <v>113643</v>
      </c>
      <c r="N44" s="35">
        <v>51509</v>
      </c>
      <c r="O44" s="35">
        <v>2188</v>
      </c>
      <c r="P44" s="35">
        <f t="shared" si="8"/>
        <v>166</v>
      </c>
      <c r="Q44" s="65">
        <f t="shared" si="6"/>
        <v>1.7044941143612869E-4</v>
      </c>
      <c r="R44" s="35">
        <v>106</v>
      </c>
      <c r="S44" s="35">
        <v>60</v>
      </c>
      <c r="U44" s="1">
        <v>973896</v>
      </c>
    </row>
    <row r="45" spans="1:21" x14ac:dyDescent="0.45">
      <c r="A45" s="33" t="s">
        <v>51</v>
      </c>
      <c r="B45" s="32">
        <f t="shared" si="9"/>
        <v>3054743</v>
      </c>
      <c r="C45" s="34">
        <f>SUM(一般接種!D44+一般接種!G44+一般接種!J44+一般接種!M44+医療従事者等!C42)</f>
        <v>1112839</v>
      </c>
      <c r="D45" s="30">
        <f t="shared" si="0"/>
        <v>0.82054520693191879</v>
      </c>
      <c r="E45" s="34">
        <f>SUM(一般接種!E44+一般接種!H44+一般接種!K44+一般接種!N44+医療従事者等!D42)</f>
        <v>1101312</v>
      </c>
      <c r="F45" s="31">
        <f t="shared" si="1"/>
        <v>0.81204584215381148</v>
      </c>
      <c r="G45" s="29">
        <f t="shared" si="7"/>
        <v>840286</v>
      </c>
      <c r="H45" s="31">
        <f t="shared" si="5"/>
        <v>0.61957987611145393</v>
      </c>
      <c r="I45" s="35">
        <v>12470</v>
      </c>
      <c r="J45" s="35">
        <v>58837</v>
      </c>
      <c r="K45" s="35">
        <v>279305</v>
      </c>
      <c r="L45" s="35">
        <v>271372</v>
      </c>
      <c r="M45" s="35">
        <v>141297</v>
      </c>
      <c r="N45" s="35">
        <v>69770</v>
      </c>
      <c r="O45" s="35">
        <v>7235</v>
      </c>
      <c r="P45" s="35">
        <f t="shared" si="8"/>
        <v>306</v>
      </c>
      <c r="Q45" s="65">
        <f t="shared" si="6"/>
        <v>2.256272770105713E-4</v>
      </c>
      <c r="R45" s="35">
        <v>149</v>
      </c>
      <c r="S45" s="35">
        <v>157</v>
      </c>
      <c r="U45" s="1">
        <v>1356219</v>
      </c>
    </row>
    <row r="46" spans="1:21" x14ac:dyDescent="0.45">
      <c r="A46" s="33" t="s">
        <v>52</v>
      </c>
      <c r="B46" s="32">
        <f t="shared" si="9"/>
        <v>1545232</v>
      </c>
      <c r="C46" s="34">
        <f>SUM(一般接種!D45+一般接種!G45+一般接種!J45+一般接種!M45+医療従事者等!C43)</f>
        <v>565258</v>
      </c>
      <c r="D46" s="30">
        <f t="shared" si="0"/>
        <v>0.80616743229501675</v>
      </c>
      <c r="E46" s="34">
        <f>SUM(一般接種!E45+一般接種!H45+一般接種!K45+一般接種!N45+医療従事者等!D43)</f>
        <v>557559</v>
      </c>
      <c r="F46" s="31">
        <f t="shared" si="1"/>
        <v>0.79518716653807153</v>
      </c>
      <c r="G46" s="29">
        <f t="shared" si="7"/>
        <v>422158</v>
      </c>
      <c r="H46" s="31">
        <f t="shared" si="5"/>
        <v>0.60207910526308284</v>
      </c>
      <c r="I46" s="35">
        <v>10594</v>
      </c>
      <c r="J46" s="35">
        <v>33504</v>
      </c>
      <c r="K46" s="35">
        <v>140949</v>
      </c>
      <c r="L46" s="35">
        <v>125292</v>
      </c>
      <c r="M46" s="35">
        <v>73233</v>
      </c>
      <c r="N46" s="35">
        <v>35896</v>
      </c>
      <c r="O46" s="35">
        <v>2690</v>
      </c>
      <c r="P46" s="35">
        <f t="shared" si="8"/>
        <v>257</v>
      </c>
      <c r="Q46" s="65">
        <f t="shared" si="6"/>
        <v>3.6653179627677858E-4</v>
      </c>
      <c r="R46" s="35">
        <v>146</v>
      </c>
      <c r="S46" s="35">
        <v>111</v>
      </c>
      <c r="U46" s="1">
        <v>701167</v>
      </c>
    </row>
    <row r="47" spans="1:21" x14ac:dyDescent="0.45">
      <c r="A47" s="33" t="s">
        <v>53</v>
      </c>
      <c r="B47" s="32">
        <f t="shared" si="9"/>
        <v>11105525</v>
      </c>
      <c r="C47" s="34">
        <f>SUM(一般接種!D46+一般接種!G46+一般接種!J46+一般接種!M46+医療従事者等!C44)</f>
        <v>4132585</v>
      </c>
      <c r="D47" s="30">
        <f t="shared" si="0"/>
        <v>0.80648866060259516</v>
      </c>
      <c r="E47" s="34">
        <f>SUM(一般接種!E46+一般接種!H46+一般接種!K46+一般接種!N46+医療従事者等!D44)</f>
        <v>4047734</v>
      </c>
      <c r="F47" s="31">
        <f t="shared" si="1"/>
        <v>0.78992968617356563</v>
      </c>
      <c r="G47" s="29">
        <f t="shared" si="7"/>
        <v>2924471</v>
      </c>
      <c r="H47" s="31">
        <f t="shared" si="5"/>
        <v>0.57072091675334735</v>
      </c>
      <c r="I47" s="35">
        <v>43405</v>
      </c>
      <c r="J47" s="35">
        <v>228552</v>
      </c>
      <c r="K47" s="35">
        <v>927503</v>
      </c>
      <c r="L47" s="35">
        <v>1021192</v>
      </c>
      <c r="M47" s="35">
        <v>489098</v>
      </c>
      <c r="N47" s="35">
        <v>190234</v>
      </c>
      <c r="O47" s="35">
        <v>24487</v>
      </c>
      <c r="P47" s="35">
        <f t="shared" si="8"/>
        <v>735</v>
      </c>
      <c r="Q47" s="65">
        <f t="shared" si="6"/>
        <v>1.43437864083354E-4</v>
      </c>
      <c r="R47" s="35">
        <v>56</v>
      </c>
      <c r="S47" s="35">
        <v>679</v>
      </c>
      <c r="U47" s="1">
        <v>5124170</v>
      </c>
    </row>
    <row r="48" spans="1:21" x14ac:dyDescent="0.45">
      <c r="A48" s="33" t="s">
        <v>54</v>
      </c>
      <c r="B48" s="32">
        <f t="shared" si="9"/>
        <v>1781722</v>
      </c>
      <c r="C48" s="34">
        <f>SUM(一般接種!D47+一般接種!G47+一般接種!J47+一般接種!M47+医療従事者等!C45)</f>
        <v>657277</v>
      </c>
      <c r="D48" s="30">
        <f t="shared" si="0"/>
        <v>0.80329910464397192</v>
      </c>
      <c r="E48" s="34">
        <f>SUM(一般接種!E47+一般接種!H47+一般接種!K47+一般接種!N47+医療従事者等!D45)</f>
        <v>648750</v>
      </c>
      <c r="F48" s="31">
        <f t="shared" si="1"/>
        <v>0.79287772756049091</v>
      </c>
      <c r="G48" s="29">
        <f t="shared" si="7"/>
        <v>475519</v>
      </c>
      <c r="H48" s="31">
        <f t="shared" si="5"/>
        <v>0.58116134740938274</v>
      </c>
      <c r="I48" s="35">
        <v>8393</v>
      </c>
      <c r="J48" s="35">
        <v>56448</v>
      </c>
      <c r="K48" s="35">
        <v>165579</v>
      </c>
      <c r="L48" s="35">
        <v>146409</v>
      </c>
      <c r="M48" s="35">
        <v>63005</v>
      </c>
      <c r="N48" s="35">
        <v>31842</v>
      </c>
      <c r="O48" s="35">
        <v>3843</v>
      </c>
      <c r="P48" s="35">
        <f t="shared" si="8"/>
        <v>176</v>
      </c>
      <c r="Q48" s="65">
        <f t="shared" si="6"/>
        <v>2.1510054728423336E-4</v>
      </c>
      <c r="R48" s="35">
        <v>39</v>
      </c>
      <c r="S48" s="35">
        <v>137</v>
      </c>
      <c r="U48" s="1">
        <v>818222</v>
      </c>
    </row>
    <row r="49" spans="1:21" x14ac:dyDescent="0.45">
      <c r="A49" s="33" t="s">
        <v>55</v>
      </c>
      <c r="B49" s="32">
        <f t="shared" si="9"/>
        <v>3026212</v>
      </c>
      <c r="C49" s="34">
        <f>SUM(一般接種!D48+一般接種!G48+一般接種!J48+一般接種!M48+医療従事者等!C46)</f>
        <v>1099010</v>
      </c>
      <c r="D49" s="30">
        <f t="shared" si="0"/>
        <v>0.82265045234135115</v>
      </c>
      <c r="E49" s="34">
        <f>SUM(一般接種!E48+一般接種!H48+一般接種!K48+一般接種!N48+医療従事者等!D46)</f>
        <v>1081178</v>
      </c>
      <c r="F49" s="31">
        <f t="shared" si="1"/>
        <v>0.80930252751250431</v>
      </c>
      <c r="G49" s="29">
        <f t="shared" si="7"/>
        <v>845922</v>
      </c>
      <c r="H49" s="31">
        <f t="shared" si="5"/>
        <v>0.63320453494099282</v>
      </c>
      <c r="I49" s="35">
        <v>14876</v>
      </c>
      <c r="J49" s="35">
        <v>65796</v>
      </c>
      <c r="K49" s="35">
        <v>276736</v>
      </c>
      <c r="L49" s="35">
        <v>301753</v>
      </c>
      <c r="M49" s="35">
        <v>131742</v>
      </c>
      <c r="N49" s="35">
        <v>50872</v>
      </c>
      <c r="O49" s="35">
        <v>4147</v>
      </c>
      <c r="P49" s="35">
        <f t="shared" si="8"/>
        <v>102</v>
      </c>
      <c r="Q49" s="65">
        <f t="shared" si="6"/>
        <v>7.6350848617226253E-5</v>
      </c>
      <c r="R49" s="35">
        <v>52</v>
      </c>
      <c r="S49" s="35">
        <v>50</v>
      </c>
      <c r="U49" s="1">
        <v>1335938</v>
      </c>
    </row>
    <row r="50" spans="1:21" x14ac:dyDescent="0.45">
      <c r="A50" s="33" t="s">
        <v>56</v>
      </c>
      <c r="B50" s="32">
        <f t="shared" si="9"/>
        <v>4014721</v>
      </c>
      <c r="C50" s="34">
        <f>SUM(一般接種!D49+一般接種!G49+一般接種!J49+一般接種!M49+医療従事者等!C47)</f>
        <v>1458599</v>
      </c>
      <c r="D50" s="30">
        <f t="shared" si="0"/>
        <v>0.82938796630360301</v>
      </c>
      <c r="E50" s="34">
        <f>SUM(一般接種!E49+一般接種!H49+一般接種!K49+一般接種!N49+医療従事者等!D47)</f>
        <v>1440676</v>
      </c>
      <c r="F50" s="31">
        <f t="shared" si="1"/>
        <v>0.81919659738036954</v>
      </c>
      <c r="G50" s="29">
        <f t="shared" si="7"/>
        <v>1115306</v>
      </c>
      <c r="H50" s="31">
        <f t="shared" si="5"/>
        <v>0.6341848411703328</v>
      </c>
      <c r="I50" s="35">
        <v>20989</v>
      </c>
      <c r="J50" s="35">
        <v>77820</v>
      </c>
      <c r="K50" s="35">
        <v>344041</v>
      </c>
      <c r="L50" s="35">
        <v>429211</v>
      </c>
      <c r="M50" s="35">
        <v>176101</v>
      </c>
      <c r="N50" s="35">
        <v>63628</v>
      </c>
      <c r="O50" s="35">
        <v>3516</v>
      </c>
      <c r="P50" s="35">
        <f t="shared" si="8"/>
        <v>140</v>
      </c>
      <c r="Q50" s="65">
        <f t="shared" si="6"/>
        <v>7.9606742691105931E-5</v>
      </c>
      <c r="R50" s="35">
        <v>52</v>
      </c>
      <c r="S50" s="35">
        <v>88</v>
      </c>
      <c r="U50" s="1">
        <v>1758645</v>
      </c>
    </row>
    <row r="51" spans="1:21" x14ac:dyDescent="0.45">
      <c r="A51" s="33" t="s">
        <v>57</v>
      </c>
      <c r="B51" s="32">
        <f t="shared" si="9"/>
        <v>2522765</v>
      </c>
      <c r="C51" s="34">
        <f>SUM(一般接種!D50+一般接種!G50+一般接種!J50+一般接種!M50+医療従事者等!C48)</f>
        <v>924811</v>
      </c>
      <c r="D51" s="30">
        <f t="shared" si="0"/>
        <v>0.81000069192575197</v>
      </c>
      <c r="E51" s="34">
        <f>SUM(一般接種!E50+一般接種!H50+一般接種!K50+一般接種!N50+医療従事者等!D48)</f>
        <v>908883</v>
      </c>
      <c r="F51" s="31">
        <f t="shared" si="1"/>
        <v>0.79605006739707163</v>
      </c>
      <c r="G51" s="29">
        <f t="shared" si="7"/>
        <v>688482</v>
      </c>
      <c r="H51" s="31">
        <f t="shared" si="5"/>
        <v>0.60301066529098979</v>
      </c>
      <c r="I51" s="35">
        <v>19345</v>
      </c>
      <c r="J51" s="35">
        <v>50816</v>
      </c>
      <c r="K51" s="35">
        <v>216358</v>
      </c>
      <c r="L51" s="35">
        <v>218533</v>
      </c>
      <c r="M51" s="35">
        <v>116227</v>
      </c>
      <c r="N51" s="35">
        <v>62077</v>
      </c>
      <c r="O51" s="35">
        <v>5126</v>
      </c>
      <c r="P51" s="35">
        <f t="shared" si="8"/>
        <v>589</v>
      </c>
      <c r="Q51" s="65">
        <f t="shared" si="6"/>
        <v>5.1587882015273164E-4</v>
      </c>
      <c r="R51" s="35">
        <v>187</v>
      </c>
      <c r="S51" s="35">
        <v>402</v>
      </c>
      <c r="U51" s="1">
        <v>1141741</v>
      </c>
    </row>
    <row r="52" spans="1:21" x14ac:dyDescent="0.45">
      <c r="A52" s="33" t="s">
        <v>58</v>
      </c>
      <c r="B52" s="32">
        <f t="shared" si="9"/>
        <v>2369863</v>
      </c>
      <c r="C52" s="34">
        <f>SUM(一般接種!D51+一般接種!G51+一般接種!J51+一般接種!M51+医療従事者等!C49)</f>
        <v>869801</v>
      </c>
      <c r="D52" s="30">
        <f t="shared" si="0"/>
        <v>0.80000754202610092</v>
      </c>
      <c r="E52" s="34">
        <f>SUM(一般接種!E51+一般接種!H51+一般接種!K51+一般接種!N51+医療従事者等!D49)</f>
        <v>857076</v>
      </c>
      <c r="F52" s="31">
        <f t="shared" si="1"/>
        <v>0.78830360518045217</v>
      </c>
      <c r="G52" s="29">
        <f t="shared" si="7"/>
        <v>642667</v>
      </c>
      <c r="H52" s="31">
        <f t="shared" si="5"/>
        <v>0.59109893758605503</v>
      </c>
      <c r="I52" s="35">
        <v>10938</v>
      </c>
      <c r="J52" s="35">
        <v>46220</v>
      </c>
      <c r="K52" s="35">
        <v>186548</v>
      </c>
      <c r="L52" s="35">
        <v>215247</v>
      </c>
      <c r="M52" s="35">
        <v>121695</v>
      </c>
      <c r="N52" s="35">
        <v>56180</v>
      </c>
      <c r="O52" s="35">
        <v>5839</v>
      </c>
      <c r="P52" s="35">
        <f t="shared" si="8"/>
        <v>319</v>
      </c>
      <c r="Q52" s="65">
        <f t="shared" si="6"/>
        <v>2.9340321051174489E-4</v>
      </c>
      <c r="R52" s="35">
        <v>156</v>
      </c>
      <c r="S52" s="35">
        <v>163</v>
      </c>
      <c r="U52" s="1">
        <v>1087241</v>
      </c>
    </row>
    <row r="53" spans="1:21" x14ac:dyDescent="0.45">
      <c r="A53" s="33" t="s">
        <v>59</v>
      </c>
      <c r="B53" s="32">
        <f t="shared" si="9"/>
        <v>3603373</v>
      </c>
      <c r="C53" s="34">
        <f>SUM(一般接種!D52+一般接種!G52+一般接種!J52+一般接種!M52+医療従事者等!C50)</f>
        <v>1319439</v>
      </c>
      <c r="D53" s="30">
        <f t="shared" si="0"/>
        <v>0.81571878379021678</v>
      </c>
      <c r="E53" s="34">
        <f>SUM(一般接種!E52+一般接種!H52+一般接種!K52+一般接種!N52+医療従事者等!D50)</f>
        <v>1294768</v>
      </c>
      <c r="F53" s="31">
        <f t="shared" si="1"/>
        <v>0.80046639386170282</v>
      </c>
      <c r="G53" s="29">
        <f t="shared" si="7"/>
        <v>988911</v>
      </c>
      <c r="H53" s="31">
        <f t="shared" si="5"/>
        <v>0.61137595462675198</v>
      </c>
      <c r="I53" s="35">
        <v>17253</v>
      </c>
      <c r="J53" s="35">
        <v>70672</v>
      </c>
      <c r="K53" s="35">
        <v>341948</v>
      </c>
      <c r="L53" s="35">
        <v>301764</v>
      </c>
      <c r="M53" s="35">
        <v>170958</v>
      </c>
      <c r="N53" s="35">
        <v>80141</v>
      </c>
      <c r="O53" s="35">
        <v>6175</v>
      </c>
      <c r="P53" s="35">
        <f t="shared" si="8"/>
        <v>255</v>
      </c>
      <c r="Q53" s="65">
        <f t="shared" si="6"/>
        <v>1.576490386190686E-4</v>
      </c>
      <c r="R53" s="35">
        <v>95</v>
      </c>
      <c r="S53" s="35">
        <v>160</v>
      </c>
      <c r="U53" s="1">
        <v>1617517</v>
      </c>
    </row>
    <row r="54" spans="1:21" x14ac:dyDescent="0.45">
      <c r="A54" s="33" t="s">
        <v>60</v>
      </c>
      <c r="B54" s="32">
        <f t="shared" si="9"/>
        <v>2750931</v>
      </c>
      <c r="C54" s="34">
        <f>SUM(一般接種!D53+一般接種!G53+一般接種!J53+一般接種!M53+医療従事者等!C51)</f>
        <v>1058072</v>
      </c>
      <c r="D54" s="37">
        <f t="shared" si="0"/>
        <v>0.71244978513491852</v>
      </c>
      <c r="E54" s="34">
        <f>SUM(一般接種!E53+一般接種!H53+一般接種!K53+一般接種!N53+医療従事者等!D51)</f>
        <v>1036014</v>
      </c>
      <c r="F54" s="31">
        <f t="shared" si="1"/>
        <v>0.69759709329494357</v>
      </c>
      <c r="G54" s="29">
        <f t="shared" si="7"/>
        <v>656779</v>
      </c>
      <c r="H54" s="31">
        <f t="shared" si="5"/>
        <v>0.44224027989695097</v>
      </c>
      <c r="I54" s="35">
        <v>17209</v>
      </c>
      <c r="J54" s="35">
        <v>58070</v>
      </c>
      <c r="K54" s="35">
        <v>210627</v>
      </c>
      <c r="L54" s="35">
        <v>190560</v>
      </c>
      <c r="M54" s="35">
        <v>117189</v>
      </c>
      <c r="N54" s="35">
        <v>57071</v>
      </c>
      <c r="O54" s="35">
        <v>6053</v>
      </c>
      <c r="P54" s="35">
        <f t="shared" si="8"/>
        <v>66</v>
      </c>
      <c r="Q54" s="65">
        <f t="shared" si="6"/>
        <v>4.4440913112628086E-5</v>
      </c>
      <c r="R54" s="35">
        <v>14</v>
      </c>
      <c r="S54" s="35">
        <v>52</v>
      </c>
      <c r="U54" s="1">
        <v>1485118</v>
      </c>
    </row>
    <row r="55" spans="1:21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</row>
    <row r="56" spans="1:21" x14ac:dyDescent="0.45">
      <c r="A56" s="95" t="s">
        <v>112</v>
      </c>
      <c r="B56" s="95"/>
      <c r="C56" s="95"/>
      <c r="D56" s="95"/>
      <c r="E56" s="95"/>
      <c r="F56" s="95"/>
      <c r="G56" s="95"/>
      <c r="H56" s="95"/>
      <c r="I56" s="95"/>
      <c r="J56" s="22"/>
      <c r="K56" s="22"/>
      <c r="L56" s="22"/>
      <c r="M56" s="22"/>
      <c r="N56" s="22"/>
    </row>
    <row r="57" spans="1:21" x14ac:dyDescent="0.45">
      <c r="A57" s="22" t="s">
        <v>113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</row>
    <row r="58" spans="1:21" x14ac:dyDescent="0.45">
      <c r="A58" s="22" t="s">
        <v>114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</row>
    <row r="59" spans="1:21" x14ac:dyDescent="0.45">
      <c r="A59" s="24" t="s">
        <v>115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</row>
    <row r="60" spans="1:21" x14ac:dyDescent="0.45">
      <c r="A60" s="95" t="s">
        <v>116</v>
      </c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54"/>
      <c r="M60" s="54"/>
      <c r="N60" s="54"/>
    </row>
    <row r="61" spans="1:21" x14ac:dyDescent="0.45">
      <c r="A61" s="24" t="s">
        <v>117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  <c r="N61" s="22"/>
    </row>
  </sheetData>
  <mergeCells count="11">
    <mergeCell ref="A56:I56"/>
    <mergeCell ref="A60:K60"/>
    <mergeCell ref="A3:A6"/>
    <mergeCell ref="B4:B6"/>
    <mergeCell ref="C4:D5"/>
    <mergeCell ref="E4:F5"/>
    <mergeCell ref="G5:H5"/>
    <mergeCell ref="G4:O4"/>
    <mergeCell ref="I6:O6"/>
    <mergeCell ref="B3:S3"/>
    <mergeCell ref="P4:S4"/>
  </mergeCells>
  <phoneticPr fontId="2"/>
  <pageMargins left="0.7" right="0.7" top="0.75" bottom="0.75" header="0.3" footer="0.3"/>
  <pageSetup paperSize="9" scale="3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workbookViewId="0">
      <selection activeCell="W48" sqref="W48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4" width="9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1.09765625" bestFit="1" customWidth="1"/>
  </cols>
  <sheetData>
    <row r="1" spans="1:23" x14ac:dyDescent="0.45">
      <c r="A1" s="22" t="s">
        <v>118</v>
      </c>
      <c r="B1" s="23"/>
      <c r="C1" s="24"/>
      <c r="D1" s="24"/>
    </row>
    <row r="2" spans="1:23" x14ac:dyDescent="0.45">
      <c r="B2"/>
      <c r="T2" s="118"/>
      <c r="U2" s="118"/>
      <c r="W2" s="49" t="str">
        <f>'進捗状況 (都道府県別)'!H3</f>
        <v>（6月8日公表時点）</v>
      </c>
    </row>
    <row r="3" spans="1:23" ht="37.5" customHeight="1" x14ac:dyDescent="0.45">
      <c r="A3" s="119" t="s">
        <v>3</v>
      </c>
      <c r="B3" s="132" t="s">
        <v>119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P3" s="115" t="s">
        <v>120</v>
      </c>
      <c r="Q3" s="116"/>
      <c r="R3" s="116"/>
      <c r="S3" s="116"/>
      <c r="T3" s="116"/>
      <c r="U3" s="116"/>
      <c r="V3" s="116"/>
      <c r="W3" s="117"/>
    </row>
    <row r="4" spans="1:23" ht="18.75" customHeight="1" x14ac:dyDescent="0.45">
      <c r="A4" s="120"/>
      <c r="B4" s="122" t="s">
        <v>13</v>
      </c>
      <c r="C4" s="123" t="s">
        <v>121</v>
      </c>
      <c r="D4" s="123"/>
      <c r="E4" s="123"/>
      <c r="F4" s="124" t="s">
        <v>122</v>
      </c>
      <c r="G4" s="125"/>
      <c r="H4" s="126"/>
      <c r="I4" s="124" t="s">
        <v>123</v>
      </c>
      <c r="J4" s="125"/>
      <c r="K4" s="126"/>
      <c r="L4" s="129" t="s">
        <v>124</v>
      </c>
      <c r="M4" s="130"/>
      <c r="N4" s="131"/>
      <c r="P4" s="98" t="s">
        <v>125</v>
      </c>
      <c r="Q4" s="98"/>
      <c r="R4" s="127" t="s">
        <v>126</v>
      </c>
      <c r="S4" s="127"/>
      <c r="T4" s="128" t="s">
        <v>123</v>
      </c>
      <c r="U4" s="128"/>
      <c r="V4" s="114" t="s">
        <v>127</v>
      </c>
      <c r="W4" s="114"/>
    </row>
    <row r="5" spans="1:23" ht="36" x14ac:dyDescent="0.45">
      <c r="A5" s="121"/>
      <c r="B5" s="122"/>
      <c r="C5" s="38" t="s">
        <v>128</v>
      </c>
      <c r="D5" s="38" t="s">
        <v>96</v>
      </c>
      <c r="E5" s="38" t="s">
        <v>97</v>
      </c>
      <c r="F5" s="38" t="s">
        <v>128</v>
      </c>
      <c r="G5" s="38" t="s">
        <v>96</v>
      </c>
      <c r="H5" s="38" t="s">
        <v>97</v>
      </c>
      <c r="I5" s="38" t="s">
        <v>128</v>
      </c>
      <c r="J5" s="38" t="s">
        <v>96</v>
      </c>
      <c r="K5" s="38" t="s">
        <v>97</v>
      </c>
      <c r="L5" s="68" t="s">
        <v>128</v>
      </c>
      <c r="M5" s="68" t="s">
        <v>96</v>
      </c>
      <c r="N5" s="68" t="s">
        <v>97</v>
      </c>
      <c r="P5" s="39" t="s">
        <v>129</v>
      </c>
      <c r="Q5" s="39" t="s">
        <v>130</v>
      </c>
      <c r="R5" s="39" t="s">
        <v>131</v>
      </c>
      <c r="S5" s="39" t="s">
        <v>132</v>
      </c>
      <c r="T5" s="39" t="s">
        <v>131</v>
      </c>
      <c r="U5" s="39" t="s">
        <v>130</v>
      </c>
      <c r="V5" s="39" t="s">
        <v>133</v>
      </c>
      <c r="W5" s="39" t="s">
        <v>130</v>
      </c>
    </row>
    <row r="6" spans="1:23" x14ac:dyDescent="0.45">
      <c r="A6" s="28" t="s">
        <v>134</v>
      </c>
      <c r="B6" s="40">
        <f>SUM(B7:B53)</f>
        <v>193371432</v>
      </c>
      <c r="C6" s="40">
        <f>SUM(C7:C53)</f>
        <v>160940262</v>
      </c>
      <c r="D6" s="40">
        <f>SUM(D7:D53)</f>
        <v>80790746</v>
      </c>
      <c r="E6" s="41">
        <f>SUM(E7:E53)</f>
        <v>80149516</v>
      </c>
      <c r="F6" s="41">
        <f t="shared" ref="F6:T6" si="0">SUM(F7:F53)</f>
        <v>32311862</v>
      </c>
      <c r="G6" s="41">
        <f>SUM(G7:G53)</f>
        <v>16206697</v>
      </c>
      <c r="H6" s="41">
        <f t="shared" ref="H6:N6" si="1">SUM(H7:H53)</f>
        <v>16105165</v>
      </c>
      <c r="I6" s="41">
        <f>SUM(I7:I53)</f>
        <v>117339</v>
      </c>
      <c r="J6" s="41">
        <f t="shared" si="1"/>
        <v>58632</v>
      </c>
      <c r="K6" s="41">
        <f t="shared" si="1"/>
        <v>58707</v>
      </c>
      <c r="L6" s="69">
        <f>SUM(L7:L53)</f>
        <v>1969</v>
      </c>
      <c r="M6" s="69">
        <f t="shared" si="1"/>
        <v>1914</v>
      </c>
      <c r="N6" s="69">
        <f t="shared" si="1"/>
        <v>55</v>
      </c>
      <c r="O6" s="42"/>
      <c r="P6" s="41">
        <f>SUM(P7:P53)</f>
        <v>176978030</v>
      </c>
      <c r="Q6" s="43">
        <f>C6/P6</f>
        <v>0.9093798930861644</v>
      </c>
      <c r="R6" s="41">
        <f t="shared" si="0"/>
        <v>34260550</v>
      </c>
      <c r="S6" s="44">
        <f>F6/R6</f>
        <v>0.94312152023245399</v>
      </c>
      <c r="T6" s="41">
        <f t="shared" si="0"/>
        <v>202140</v>
      </c>
      <c r="U6" s="44">
        <f>I6/T6</f>
        <v>0.58048382309290592</v>
      </c>
      <c r="V6" s="41">
        <f t="shared" ref="V6" si="2">SUM(V7:V53)</f>
        <v>47610</v>
      </c>
      <c r="W6" s="44">
        <v>4.1356857802982566E-2</v>
      </c>
    </row>
    <row r="7" spans="1:23" x14ac:dyDescent="0.45">
      <c r="A7" s="45" t="s">
        <v>14</v>
      </c>
      <c r="B7" s="40">
        <v>7935520</v>
      </c>
      <c r="C7" s="40">
        <v>6437654</v>
      </c>
      <c r="D7" s="40">
        <v>3233596</v>
      </c>
      <c r="E7" s="41">
        <v>3204058</v>
      </c>
      <c r="F7" s="46">
        <v>1496954</v>
      </c>
      <c r="G7" s="41">
        <v>750495</v>
      </c>
      <c r="H7" s="41">
        <v>746459</v>
      </c>
      <c r="I7" s="41">
        <v>861</v>
      </c>
      <c r="J7" s="41">
        <v>423</v>
      </c>
      <c r="K7" s="41">
        <v>438</v>
      </c>
      <c r="L7" s="69">
        <v>51</v>
      </c>
      <c r="M7" s="69">
        <v>50</v>
      </c>
      <c r="N7" s="69">
        <v>1</v>
      </c>
      <c r="O7" s="42"/>
      <c r="P7" s="41">
        <v>7433760</v>
      </c>
      <c r="Q7" s="43">
        <v>0.86600239986225003</v>
      </c>
      <c r="R7" s="47">
        <v>1518500</v>
      </c>
      <c r="S7" s="43">
        <v>0.98581099769509384</v>
      </c>
      <c r="T7" s="41">
        <v>900</v>
      </c>
      <c r="U7" s="44">
        <v>0.95666666666666667</v>
      </c>
      <c r="V7" s="41">
        <v>750</v>
      </c>
      <c r="W7" s="44">
        <v>6.8000000000000005E-2</v>
      </c>
    </row>
    <row r="8" spans="1:23" x14ac:dyDescent="0.45">
      <c r="A8" s="45" t="s">
        <v>15</v>
      </c>
      <c r="B8" s="40">
        <v>2037609</v>
      </c>
      <c r="C8" s="40">
        <v>1846886</v>
      </c>
      <c r="D8" s="40">
        <v>927888</v>
      </c>
      <c r="E8" s="41">
        <v>918998</v>
      </c>
      <c r="F8" s="46">
        <v>188312</v>
      </c>
      <c r="G8" s="41">
        <v>94603</v>
      </c>
      <c r="H8" s="41">
        <v>93709</v>
      </c>
      <c r="I8" s="41">
        <v>2411</v>
      </c>
      <c r="J8" s="41">
        <v>1213</v>
      </c>
      <c r="K8" s="41">
        <v>1198</v>
      </c>
      <c r="L8" s="69">
        <v>0</v>
      </c>
      <c r="M8" s="69">
        <v>0</v>
      </c>
      <c r="N8" s="69">
        <v>0</v>
      </c>
      <c r="O8" s="42"/>
      <c r="P8" s="41">
        <v>1921955</v>
      </c>
      <c r="Q8" s="43">
        <v>0.96094133317377362</v>
      </c>
      <c r="R8" s="47">
        <v>186500</v>
      </c>
      <c r="S8" s="43">
        <v>1.0097158176943699</v>
      </c>
      <c r="T8" s="41">
        <v>3800</v>
      </c>
      <c r="U8" s="44">
        <v>0.6344736842105263</v>
      </c>
      <c r="V8" s="41">
        <v>200</v>
      </c>
      <c r="W8" s="44">
        <v>0</v>
      </c>
    </row>
    <row r="9" spans="1:23" x14ac:dyDescent="0.45">
      <c r="A9" s="45" t="s">
        <v>16</v>
      </c>
      <c r="B9" s="40">
        <v>1959818</v>
      </c>
      <c r="C9" s="40">
        <v>1715322</v>
      </c>
      <c r="D9" s="40">
        <v>862102</v>
      </c>
      <c r="E9" s="41">
        <v>853220</v>
      </c>
      <c r="F9" s="46">
        <v>244402</v>
      </c>
      <c r="G9" s="41">
        <v>122661</v>
      </c>
      <c r="H9" s="41">
        <v>121741</v>
      </c>
      <c r="I9" s="41">
        <v>94</v>
      </c>
      <c r="J9" s="41">
        <v>48</v>
      </c>
      <c r="K9" s="41">
        <v>46</v>
      </c>
      <c r="L9" s="69">
        <v>0</v>
      </c>
      <c r="M9" s="69">
        <v>0</v>
      </c>
      <c r="N9" s="69">
        <v>0</v>
      </c>
      <c r="O9" s="42"/>
      <c r="P9" s="41">
        <v>1879585</v>
      </c>
      <c r="Q9" s="43">
        <v>0.91260677223961673</v>
      </c>
      <c r="R9" s="47">
        <v>227500</v>
      </c>
      <c r="S9" s="43">
        <v>1.0742945054945054</v>
      </c>
      <c r="T9" s="41">
        <v>260</v>
      </c>
      <c r="U9" s="44">
        <v>0.36153846153846153</v>
      </c>
      <c r="V9" s="41">
        <v>0</v>
      </c>
      <c r="W9" s="44">
        <v>0</v>
      </c>
    </row>
    <row r="10" spans="1:23" x14ac:dyDescent="0.45">
      <c r="A10" s="45" t="s">
        <v>17</v>
      </c>
      <c r="B10" s="40">
        <v>3544045</v>
      </c>
      <c r="C10" s="40">
        <v>2802448</v>
      </c>
      <c r="D10" s="40">
        <v>1408165</v>
      </c>
      <c r="E10" s="41">
        <v>1394283</v>
      </c>
      <c r="F10" s="46">
        <v>741547</v>
      </c>
      <c r="G10" s="41">
        <v>371643</v>
      </c>
      <c r="H10" s="41">
        <v>369904</v>
      </c>
      <c r="I10" s="41">
        <v>50</v>
      </c>
      <c r="J10" s="41">
        <v>21</v>
      </c>
      <c r="K10" s="41">
        <v>29</v>
      </c>
      <c r="L10" s="69">
        <v>0</v>
      </c>
      <c r="M10" s="69">
        <v>0</v>
      </c>
      <c r="N10" s="69">
        <v>0</v>
      </c>
      <c r="O10" s="42"/>
      <c r="P10" s="41">
        <v>3169365</v>
      </c>
      <c r="Q10" s="43">
        <v>0.8842301218067341</v>
      </c>
      <c r="R10" s="47">
        <v>854400</v>
      </c>
      <c r="S10" s="43">
        <v>0.86791549625468167</v>
      </c>
      <c r="T10" s="41">
        <v>240</v>
      </c>
      <c r="U10" s="44">
        <v>0.20833333333333334</v>
      </c>
      <c r="V10" s="41">
        <v>50</v>
      </c>
      <c r="W10" s="44">
        <v>0</v>
      </c>
    </row>
    <row r="11" spans="1:23" x14ac:dyDescent="0.45">
      <c r="A11" s="45" t="s">
        <v>18</v>
      </c>
      <c r="B11" s="40">
        <v>1584534</v>
      </c>
      <c r="C11" s="40">
        <v>1488248</v>
      </c>
      <c r="D11" s="40">
        <v>747824</v>
      </c>
      <c r="E11" s="41">
        <v>740424</v>
      </c>
      <c r="F11" s="46">
        <v>96224</v>
      </c>
      <c r="G11" s="41">
        <v>48424</v>
      </c>
      <c r="H11" s="41">
        <v>47800</v>
      </c>
      <c r="I11" s="41">
        <v>62</v>
      </c>
      <c r="J11" s="41">
        <v>31</v>
      </c>
      <c r="K11" s="41">
        <v>31</v>
      </c>
      <c r="L11" s="69">
        <v>0</v>
      </c>
      <c r="M11" s="69">
        <v>0</v>
      </c>
      <c r="N11" s="69">
        <v>0</v>
      </c>
      <c r="O11" s="42"/>
      <c r="P11" s="41">
        <v>1523455</v>
      </c>
      <c r="Q11" s="43">
        <v>0.9768900295709424</v>
      </c>
      <c r="R11" s="47">
        <v>87900</v>
      </c>
      <c r="S11" s="43">
        <v>1.094698521046644</v>
      </c>
      <c r="T11" s="41">
        <v>140</v>
      </c>
      <c r="U11" s="44">
        <v>0.44285714285714284</v>
      </c>
      <c r="V11" s="41">
        <v>0</v>
      </c>
      <c r="W11" s="44">
        <v>0</v>
      </c>
    </row>
    <row r="12" spans="1:23" x14ac:dyDescent="0.45">
      <c r="A12" s="45" t="s">
        <v>19</v>
      </c>
      <c r="B12" s="40">
        <v>1738599</v>
      </c>
      <c r="C12" s="40">
        <v>1660651</v>
      </c>
      <c r="D12" s="40">
        <v>833644</v>
      </c>
      <c r="E12" s="41">
        <v>827007</v>
      </c>
      <c r="F12" s="46">
        <v>77786</v>
      </c>
      <c r="G12" s="41">
        <v>38942</v>
      </c>
      <c r="H12" s="41">
        <v>38844</v>
      </c>
      <c r="I12" s="41">
        <v>161</v>
      </c>
      <c r="J12" s="41">
        <v>80</v>
      </c>
      <c r="K12" s="41">
        <v>81</v>
      </c>
      <c r="L12" s="69">
        <v>1</v>
      </c>
      <c r="M12" s="69">
        <v>1</v>
      </c>
      <c r="N12" s="69">
        <v>0</v>
      </c>
      <c r="O12" s="42"/>
      <c r="P12" s="41">
        <v>1736595</v>
      </c>
      <c r="Q12" s="43">
        <v>0.95626844485904894</v>
      </c>
      <c r="R12" s="47">
        <v>61700</v>
      </c>
      <c r="S12" s="43">
        <v>1.2607131280388979</v>
      </c>
      <c r="T12" s="41">
        <v>340</v>
      </c>
      <c r="U12" s="44">
        <v>0.47352941176470587</v>
      </c>
      <c r="V12" s="41">
        <v>140</v>
      </c>
      <c r="W12" s="44">
        <v>7.1428571428571426E-3</v>
      </c>
    </row>
    <row r="13" spans="1:23" x14ac:dyDescent="0.45">
      <c r="A13" s="45" t="s">
        <v>20</v>
      </c>
      <c r="B13" s="40">
        <v>2959029</v>
      </c>
      <c r="C13" s="40">
        <v>2750881</v>
      </c>
      <c r="D13" s="40">
        <v>1382641</v>
      </c>
      <c r="E13" s="41">
        <v>1368240</v>
      </c>
      <c r="F13" s="46">
        <v>207894</v>
      </c>
      <c r="G13" s="41">
        <v>104433</v>
      </c>
      <c r="H13" s="41">
        <v>103461</v>
      </c>
      <c r="I13" s="41">
        <v>253</v>
      </c>
      <c r="J13" s="41">
        <v>126</v>
      </c>
      <c r="K13" s="41">
        <v>127</v>
      </c>
      <c r="L13" s="69">
        <v>1</v>
      </c>
      <c r="M13" s="69">
        <v>1</v>
      </c>
      <c r="N13" s="69">
        <v>0</v>
      </c>
      <c r="O13" s="42"/>
      <c r="P13" s="41">
        <v>2910040</v>
      </c>
      <c r="Q13" s="43">
        <v>0.9453069373616857</v>
      </c>
      <c r="R13" s="47">
        <v>178600</v>
      </c>
      <c r="S13" s="43">
        <v>1.164020156774916</v>
      </c>
      <c r="T13" s="41">
        <v>560</v>
      </c>
      <c r="U13" s="44">
        <v>0.45178571428571429</v>
      </c>
      <c r="V13" s="41">
        <v>130</v>
      </c>
      <c r="W13" s="44">
        <v>7.6923076923076927E-3</v>
      </c>
    </row>
    <row r="14" spans="1:23" x14ac:dyDescent="0.45">
      <c r="A14" s="45" t="s">
        <v>21</v>
      </c>
      <c r="B14" s="40">
        <v>4629911</v>
      </c>
      <c r="C14" s="40">
        <v>3758543</v>
      </c>
      <c r="D14" s="40">
        <v>1887752</v>
      </c>
      <c r="E14" s="41">
        <v>1870791</v>
      </c>
      <c r="F14" s="46">
        <v>870865</v>
      </c>
      <c r="G14" s="41">
        <v>436829</v>
      </c>
      <c r="H14" s="41">
        <v>434036</v>
      </c>
      <c r="I14" s="41">
        <v>370</v>
      </c>
      <c r="J14" s="41">
        <v>178</v>
      </c>
      <c r="K14" s="41">
        <v>192</v>
      </c>
      <c r="L14" s="69">
        <v>133</v>
      </c>
      <c r="M14" s="69">
        <v>133</v>
      </c>
      <c r="N14" s="69">
        <v>0</v>
      </c>
      <c r="O14" s="42"/>
      <c r="P14" s="41">
        <v>4064675</v>
      </c>
      <c r="Q14" s="43">
        <v>0.9246847533935677</v>
      </c>
      <c r="R14" s="47">
        <v>892500</v>
      </c>
      <c r="S14" s="43">
        <v>0.97575910364145657</v>
      </c>
      <c r="T14" s="41">
        <v>860</v>
      </c>
      <c r="U14" s="44">
        <v>0.43023255813953487</v>
      </c>
      <c r="V14" s="41">
        <v>330</v>
      </c>
      <c r="W14" s="44">
        <v>0.40303030303030302</v>
      </c>
    </row>
    <row r="15" spans="1:23" x14ac:dyDescent="0.45">
      <c r="A15" s="48" t="s">
        <v>22</v>
      </c>
      <c r="B15" s="40">
        <v>3073485</v>
      </c>
      <c r="C15" s="40">
        <v>2690439</v>
      </c>
      <c r="D15" s="40">
        <v>1350840</v>
      </c>
      <c r="E15" s="41">
        <v>1339599</v>
      </c>
      <c r="F15" s="46">
        <v>382184</v>
      </c>
      <c r="G15" s="41">
        <v>192151</v>
      </c>
      <c r="H15" s="41">
        <v>190033</v>
      </c>
      <c r="I15" s="41">
        <v>827</v>
      </c>
      <c r="J15" s="41">
        <v>414</v>
      </c>
      <c r="K15" s="41">
        <v>413</v>
      </c>
      <c r="L15" s="69">
        <v>35</v>
      </c>
      <c r="M15" s="69">
        <v>34</v>
      </c>
      <c r="N15" s="69">
        <v>1</v>
      </c>
      <c r="O15" s="42"/>
      <c r="P15" s="41">
        <v>2869350</v>
      </c>
      <c r="Q15" s="43">
        <v>0.93764755083904017</v>
      </c>
      <c r="R15" s="47">
        <v>375900</v>
      </c>
      <c r="S15" s="43">
        <v>1.0167172120244745</v>
      </c>
      <c r="T15" s="41">
        <v>1220</v>
      </c>
      <c r="U15" s="44">
        <v>0.6778688524590164</v>
      </c>
      <c r="V15" s="41">
        <v>710</v>
      </c>
      <c r="W15" s="44">
        <v>4.9295774647887321E-2</v>
      </c>
    </row>
    <row r="16" spans="1:23" x14ac:dyDescent="0.45">
      <c r="A16" s="45" t="s">
        <v>23</v>
      </c>
      <c r="B16" s="40">
        <v>3002493</v>
      </c>
      <c r="C16" s="40">
        <v>2151649</v>
      </c>
      <c r="D16" s="40">
        <v>1080397</v>
      </c>
      <c r="E16" s="41">
        <v>1071252</v>
      </c>
      <c r="F16" s="46">
        <v>850622</v>
      </c>
      <c r="G16" s="41">
        <v>426581</v>
      </c>
      <c r="H16" s="41">
        <v>424041</v>
      </c>
      <c r="I16" s="41">
        <v>222</v>
      </c>
      <c r="J16" s="41">
        <v>95</v>
      </c>
      <c r="K16" s="41">
        <v>127</v>
      </c>
      <c r="L16" s="69">
        <v>0</v>
      </c>
      <c r="M16" s="69">
        <v>0</v>
      </c>
      <c r="N16" s="69">
        <v>0</v>
      </c>
      <c r="O16" s="42"/>
      <c r="P16" s="41">
        <v>2506095</v>
      </c>
      <c r="Q16" s="43">
        <v>0.85856641508003484</v>
      </c>
      <c r="R16" s="47">
        <v>887500</v>
      </c>
      <c r="S16" s="43">
        <v>0.95844732394366194</v>
      </c>
      <c r="T16" s="41">
        <v>440</v>
      </c>
      <c r="U16" s="44">
        <v>0.50454545454545452</v>
      </c>
      <c r="V16" s="41">
        <v>240</v>
      </c>
      <c r="W16" s="44">
        <v>0</v>
      </c>
    </row>
    <row r="17" spans="1:23" x14ac:dyDescent="0.45">
      <c r="A17" s="45" t="s">
        <v>24</v>
      </c>
      <c r="B17" s="40">
        <v>11552732</v>
      </c>
      <c r="C17" s="40">
        <v>9856030</v>
      </c>
      <c r="D17" s="40">
        <v>4953300</v>
      </c>
      <c r="E17" s="41">
        <v>4902730</v>
      </c>
      <c r="F17" s="46">
        <v>1678298</v>
      </c>
      <c r="G17" s="41">
        <v>840553</v>
      </c>
      <c r="H17" s="41">
        <v>837745</v>
      </c>
      <c r="I17" s="41">
        <v>18076</v>
      </c>
      <c r="J17" s="41">
        <v>9062</v>
      </c>
      <c r="K17" s="41">
        <v>9014</v>
      </c>
      <c r="L17" s="69">
        <v>328</v>
      </c>
      <c r="M17" s="69">
        <v>312</v>
      </c>
      <c r="N17" s="69">
        <v>16</v>
      </c>
      <c r="O17" s="42"/>
      <c r="P17" s="41">
        <v>10828210</v>
      </c>
      <c r="Q17" s="43">
        <v>0.91021784764056113</v>
      </c>
      <c r="R17" s="47">
        <v>659400</v>
      </c>
      <c r="S17" s="43">
        <v>2.5451895662723687</v>
      </c>
      <c r="T17" s="41">
        <v>37820</v>
      </c>
      <c r="U17" s="44">
        <v>0.47794817556848229</v>
      </c>
      <c r="V17" s="41">
        <v>9320</v>
      </c>
      <c r="W17" s="44">
        <v>3.51931330472103E-2</v>
      </c>
    </row>
    <row r="18" spans="1:23" x14ac:dyDescent="0.45">
      <c r="A18" s="45" t="s">
        <v>25</v>
      </c>
      <c r="B18" s="40">
        <v>9866202</v>
      </c>
      <c r="C18" s="40">
        <v>8162589</v>
      </c>
      <c r="D18" s="40">
        <v>4098829</v>
      </c>
      <c r="E18" s="41">
        <v>4063760</v>
      </c>
      <c r="F18" s="46">
        <v>1702780</v>
      </c>
      <c r="G18" s="41">
        <v>853161</v>
      </c>
      <c r="H18" s="41">
        <v>849619</v>
      </c>
      <c r="I18" s="41">
        <v>809</v>
      </c>
      <c r="J18" s="41">
        <v>370</v>
      </c>
      <c r="K18" s="41">
        <v>439</v>
      </c>
      <c r="L18" s="69">
        <v>24</v>
      </c>
      <c r="M18" s="69">
        <v>24</v>
      </c>
      <c r="N18" s="69">
        <v>0</v>
      </c>
      <c r="O18" s="42"/>
      <c r="P18" s="41">
        <v>8806045</v>
      </c>
      <c r="Q18" s="43">
        <v>0.92693019397470711</v>
      </c>
      <c r="R18" s="47">
        <v>643300</v>
      </c>
      <c r="S18" s="43">
        <v>2.6469454375874397</v>
      </c>
      <c r="T18" s="41">
        <v>4560</v>
      </c>
      <c r="U18" s="44">
        <v>0.17741228070175438</v>
      </c>
      <c r="V18" s="41">
        <v>620</v>
      </c>
      <c r="W18" s="44">
        <v>3.870967741935484E-2</v>
      </c>
    </row>
    <row r="19" spans="1:23" x14ac:dyDescent="0.45">
      <c r="A19" s="45" t="s">
        <v>26</v>
      </c>
      <c r="B19" s="40">
        <v>21258907</v>
      </c>
      <c r="C19" s="40">
        <v>15883928</v>
      </c>
      <c r="D19" s="40">
        <v>7975781</v>
      </c>
      <c r="E19" s="41">
        <v>7908147</v>
      </c>
      <c r="F19" s="46">
        <v>5360636</v>
      </c>
      <c r="G19" s="41">
        <v>2689132</v>
      </c>
      <c r="H19" s="41">
        <v>2671504</v>
      </c>
      <c r="I19" s="41">
        <v>13576</v>
      </c>
      <c r="J19" s="41">
        <v>6710</v>
      </c>
      <c r="K19" s="41">
        <v>6866</v>
      </c>
      <c r="L19" s="69">
        <v>767</v>
      </c>
      <c r="M19" s="69">
        <v>751</v>
      </c>
      <c r="N19" s="69">
        <v>16</v>
      </c>
      <c r="O19" s="42"/>
      <c r="P19" s="41">
        <v>17678890</v>
      </c>
      <c r="Q19" s="43">
        <v>0.89846862557547447</v>
      </c>
      <c r="R19" s="47">
        <v>10134750</v>
      </c>
      <c r="S19" s="43">
        <v>0.52893618490835981</v>
      </c>
      <c r="T19" s="41">
        <v>43740</v>
      </c>
      <c r="U19" s="44">
        <v>0.3103795153177869</v>
      </c>
      <c r="V19" s="41">
        <v>9260</v>
      </c>
      <c r="W19" s="44">
        <v>8.2829373650107993E-2</v>
      </c>
    </row>
    <row r="20" spans="1:23" x14ac:dyDescent="0.45">
      <c r="A20" s="45" t="s">
        <v>27</v>
      </c>
      <c r="B20" s="40">
        <v>14353191</v>
      </c>
      <c r="C20" s="40">
        <v>11013787</v>
      </c>
      <c r="D20" s="40">
        <v>5527229</v>
      </c>
      <c r="E20" s="41">
        <v>5486558</v>
      </c>
      <c r="F20" s="46">
        <v>3333210</v>
      </c>
      <c r="G20" s="41">
        <v>1669506</v>
      </c>
      <c r="H20" s="41">
        <v>1663704</v>
      </c>
      <c r="I20" s="41">
        <v>6080</v>
      </c>
      <c r="J20" s="41">
        <v>3052</v>
      </c>
      <c r="K20" s="41">
        <v>3028</v>
      </c>
      <c r="L20" s="69">
        <v>114</v>
      </c>
      <c r="M20" s="69">
        <v>113</v>
      </c>
      <c r="N20" s="69">
        <v>1</v>
      </c>
      <c r="O20" s="42"/>
      <c r="P20" s="41">
        <v>11882835</v>
      </c>
      <c r="Q20" s="43">
        <v>0.92686526405525282</v>
      </c>
      <c r="R20" s="47">
        <v>1939900</v>
      </c>
      <c r="S20" s="43">
        <v>1.7182380535079127</v>
      </c>
      <c r="T20" s="41">
        <v>11640</v>
      </c>
      <c r="U20" s="44">
        <v>0.5223367697594502</v>
      </c>
      <c r="V20" s="41">
        <v>5180</v>
      </c>
      <c r="W20" s="44">
        <v>2.2007722007722007E-2</v>
      </c>
    </row>
    <row r="21" spans="1:23" x14ac:dyDescent="0.45">
      <c r="A21" s="45" t="s">
        <v>28</v>
      </c>
      <c r="B21" s="40">
        <v>3540347</v>
      </c>
      <c r="C21" s="40">
        <v>2968768</v>
      </c>
      <c r="D21" s="40">
        <v>1489975</v>
      </c>
      <c r="E21" s="41">
        <v>1478793</v>
      </c>
      <c r="F21" s="46">
        <v>571471</v>
      </c>
      <c r="G21" s="41">
        <v>286697</v>
      </c>
      <c r="H21" s="41">
        <v>284774</v>
      </c>
      <c r="I21" s="41">
        <v>77</v>
      </c>
      <c r="J21" s="41">
        <v>35</v>
      </c>
      <c r="K21" s="41">
        <v>42</v>
      </c>
      <c r="L21" s="69">
        <v>31</v>
      </c>
      <c r="M21" s="69">
        <v>30</v>
      </c>
      <c r="N21" s="69">
        <v>1</v>
      </c>
      <c r="O21" s="42"/>
      <c r="P21" s="41">
        <v>3293205</v>
      </c>
      <c r="Q21" s="43">
        <v>0.90148290191470015</v>
      </c>
      <c r="R21" s="47">
        <v>584800</v>
      </c>
      <c r="S21" s="43">
        <v>0.97720759233926124</v>
      </c>
      <c r="T21" s="41">
        <v>340</v>
      </c>
      <c r="U21" s="44">
        <v>0.22647058823529412</v>
      </c>
      <c r="V21" s="41">
        <v>80</v>
      </c>
      <c r="W21" s="44">
        <v>0.38750000000000001</v>
      </c>
    </row>
    <row r="22" spans="1:23" x14ac:dyDescent="0.45">
      <c r="A22" s="45" t="s">
        <v>29</v>
      </c>
      <c r="B22" s="40">
        <v>1675183</v>
      </c>
      <c r="C22" s="40">
        <v>1488999</v>
      </c>
      <c r="D22" s="40">
        <v>746745</v>
      </c>
      <c r="E22" s="41">
        <v>742254</v>
      </c>
      <c r="F22" s="46">
        <v>185967</v>
      </c>
      <c r="G22" s="41">
        <v>93195</v>
      </c>
      <c r="H22" s="41">
        <v>92772</v>
      </c>
      <c r="I22" s="41">
        <v>216</v>
      </c>
      <c r="J22" s="41">
        <v>108</v>
      </c>
      <c r="K22" s="41">
        <v>108</v>
      </c>
      <c r="L22" s="69">
        <v>1</v>
      </c>
      <c r="M22" s="69">
        <v>1</v>
      </c>
      <c r="N22" s="69">
        <v>0</v>
      </c>
      <c r="O22" s="42"/>
      <c r="P22" s="41">
        <v>1611720</v>
      </c>
      <c r="Q22" s="43">
        <v>0.92385712158439426</v>
      </c>
      <c r="R22" s="47">
        <v>176600</v>
      </c>
      <c r="S22" s="43">
        <v>1.0530407701019253</v>
      </c>
      <c r="T22" s="41">
        <v>540</v>
      </c>
      <c r="U22" s="44">
        <v>0.4</v>
      </c>
      <c r="V22" s="41">
        <v>180</v>
      </c>
      <c r="W22" s="44">
        <v>5.5555555555555558E-3</v>
      </c>
    </row>
    <row r="23" spans="1:23" x14ac:dyDescent="0.45">
      <c r="A23" s="45" t="s">
        <v>30</v>
      </c>
      <c r="B23" s="40">
        <v>1732989</v>
      </c>
      <c r="C23" s="40">
        <v>1526468</v>
      </c>
      <c r="D23" s="40">
        <v>766065</v>
      </c>
      <c r="E23" s="41">
        <v>760403</v>
      </c>
      <c r="F23" s="46">
        <v>205501</v>
      </c>
      <c r="G23" s="41">
        <v>103099</v>
      </c>
      <c r="H23" s="41">
        <v>102402</v>
      </c>
      <c r="I23" s="41">
        <v>1010</v>
      </c>
      <c r="J23" s="41">
        <v>504</v>
      </c>
      <c r="K23" s="41">
        <v>506</v>
      </c>
      <c r="L23" s="69">
        <v>10</v>
      </c>
      <c r="M23" s="69">
        <v>9</v>
      </c>
      <c r="N23" s="69">
        <v>1</v>
      </c>
      <c r="O23" s="42"/>
      <c r="P23" s="41">
        <v>1620330</v>
      </c>
      <c r="Q23" s="43">
        <v>0.94207229391543701</v>
      </c>
      <c r="R23" s="47">
        <v>220900</v>
      </c>
      <c r="S23" s="43">
        <v>0.93028972385694886</v>
      </c>
      <c r="T23" s="41">
        <v>1180</v>
      </c>
      <c r="U23" s="44">
        <v>0.85593220338983056</v>
      </c>
      <c r="V23" s="41">
        <v>100</v>
      </c>
      <c r="W23" s="44">
        <v>0.1</v>
      </c>
    </row>
    <row r="24" spans="1:23" x14ac:dyDescent="0.45">
      <c r="A24" s="45" t="s">
        <v>31</v>
      </c>
      <c r="B24" s="40">
        <v>1193300</v>
      </c>
      <c r="C24" s="40">
        <v>1050563</v>
      </c>
      <c r="D24" s="40">
        <v>527198</v>
      </c>
      <c r="E24" s="41">
        <v>523365</v>
      </c>
      <c r="F24" s="46">
        <v>142657</v>
      </c>
      <c r="G24" s="41">
        <v>71592</v>
      </c>
      <c r="H24" s="41">
        <v>71065</v>
      </c>
      <c r="I24" s="41">
        <v>63</v>
      </c>
      <c r="J24" s="41">
        <v>21</v>
      </c>
      <c r="K24" s="41">
        <v>42</v>
      </c>
      <c r="L24" s="69">
        <v>17</v>
      </c>
      <c r="M24" s="69">
        <v>16</v>
      </c>
      <c r="N24" s="69">
        <v>1</v>
      </c>
      <c r="O24" s="42"/>
      <c r="P24" s="41">
        <v>1125370</v>
      </c>
      <c r="Q24" s="43">
        <v>0.93352675120182693</v>
      </c>
      <c r="R24" s="47">
        <v>145200</v>
      </c>
      <c r="S24" s="43">
        <v>0.98248622589531676</v>
      </c>
      <c r="T24" s="41">
        <v>140</v>
      </c>
      <c r="U24" s="44">
        <v>0.45</v>
      </c>
      <c r="V24" s="41">
        <v>80</v>
      </c>
      <c r="W24" s="44">
        <v>0.21249999999999999</v>
      </c>
    </row>
    <row r="25" spans="1:23" x14ac:dyDescent="0.45">
      <c r="A25" s="45" t="s">
        <v>32</v>
      </c>
      <c r="B25" s="40">
        <v>1273136</v>
      </c>
      <c r="C25" s="40">
        <v>1123144</v>
      </c>
      <c r="D25" s="40">
        <v>563371</v>
      </c>
      <c r="E25" s="41">
        <v>559773</v>
      </c>
      <c r="F25" s="46">
        <v>149935</v>
      </c>
      <c r="G25" s="41">
        <v>75231</v>
      </c>
      <c r="H25" s="41">
        <v>74704</v>
      </c>
      <c r="I25" s="41">
        <v>32</v>
      </c>
      <c r="J25" s="41">
        <v>12</v>
      </c>
      <c r="K25" s="41">
        <v>20</v>
      </c>
      <c r="L25" s="69">
        <v>25</v>
      </c>
      <c r="M25" s="69">
        <v>25</v>
      </c>
      <c r="N25" s="69">
        <v>0</v>
      </c>
      <c r="O25" s="42"/>
      <c r="P25" s="41">
        <v>1271190</v>
      </c>
      <c r="Q25" s="43">
        <v>0.88353747276174288</v>
      </c>
      <c r="R25" s="47">
        <v>139400</v>
      </c>
      <c r="S25" s="43">
        <v>1.0755738880918222</v>
      </c>
      <c r="T25" s="41">
        <v>380</v>
      </c>
      <c r="U25" s="44">
        <v>8.4210526315789472E-2</v>
      </c>
      <c r="V25" s="41">
        <v>30</v>
      </c>
      <c r="W25" s="44">
        <v>0.83333333333333337</v>
      </c>
    </row>
    <row r="26" spans="1:23" x14ac:dyDescent="0.45">
      <c r="A26" s="45" t="s">
        <v>33</v>
      </c>
      <c r="B26" s="40">
        <v>3233947</v>
      </c>
      <c r="C26" s="40">
        <v>2943587</v>
      </c>
      <c r="D26" s="40">
        <v>1478033</v>
      </c>
      <c r="E26" s="41">
        <v>1465554</v>
      </c>
      <c r="F26" s="46">
        <v>290218</v>
      </c>
      <c r="G26" s="41">
        <v>145659</v>
      </c>
      <c r="H26" s="41">
        <v>144559</v>
      </c>
      <c r="I26" s="41">
        <v>121</v>
      </c>
      <c r="J26" s="41">
        <v>55</v>
      </c>
      <c r="K26" s="41">
        <v>66</v>
      </c>
      <c r="L26" s="69">
        <v>21</v>
      </c>
      <c r="M26" s="69">
        <v>21</v>
      </c>
      <c r="N26" s="69">
        <v>0</v>
      </c>
      <c r="O26" s="42"/>
      <c r="P26" s="41">
        <v>3174370</v>
      </c>
      <c r="Q26" s="43">
        <v>0.92729801503920462</v>
      </c>
      <c r="R26" s="47">
        <v>268100</v>
      </c>
      <c r="S26" s="43">
        <v>1.0824990675121224</v>
      </c>
      <c r="T26" s="41">
        <v>140</v>
      </c>
      <c r="U26" s="44">
        <v>0.86428571428571432</v>
      </c>
      <c r="V26" s="41">
        <v>120</v>
      </c>
      <c r="W26" s="44">
        <v>0.17499999999999999</v>
      </c>
    </row>
    <row r="27" spans="1:23" x14ac:dyDescent="0.45">
      <c r="A27" s="45" t="s">
        <v>34</v>
      </c>
      <c r="B27" s="40">
        <v>3118830</v>
      </c>
      <c r="C27" s="40">
        <v>2777908</v>
      </c>
      <c r="D27" s="40">
        <v>1392348</v>
      </c>
      <c r="E27" s="41">
        <v>1385560</v>
      </c>
      <c r="F27" s="46">
        <v>338790</v>
      </c>
      <c r="G27" s="41">
        <v>170541</v>
      </c>
      <c r="H27" s="41">
        <v>168249</v>
      </c>
      <c r="I27" s="41">
        <v>2132</v>
      </c>
      <c r="J27" s="41">
        <v>1065</v>
      </c>
      <c r="K27" s="41">
        <v>1067</v>
      </c>
      <c r="L27" s="69">
        <v>0</v>
      </c>
      <c r="M27" s="69">
        <v>0</v>
      </c>
      <c r="N27" s="69">
        <v>0</v>
      </c>
      <c r="O27" s="42"/>
      <c r="P27" s="41">
        <v>3034825</v>
      </c>
      <c r="Q27" s="43">
        <v>0.91534371833631267</v>
      </c>
      <c r="R27" s="47">
        <v>279600</v>
      </c>
      <c r="S27" s="43">
        <v>1.2116952789699571</v>
      </c>
      <c r="T27" s="41">
        <v>2680</v>
      </c>
      <c r="U27" s="44">
        <v>0.79552238805970155</v>
      </c>
      <c r="V27" s="41">
        <v>100</v>
      </c>
      <c r="W27" s="44">
        <v>0</v>
      </c>
    </row>
    <row r="28" spans="1:23" x14ac:dyDescent="0.45">
      <c r="A28" s="45" t="s">
        <v>35</v>
      </c>
      <c r="B28" s="40">
        <v>5918839</v>
      </c>
      <c r="C28" s="40">
        <v>5137340</v>
      </c>
      <c r="D28" s="40">
        <v>2577831</v>
      </c>
      <c r="E28" s="41">
        <v>2559509</v>
      </c>
      <c r="F28" s="46">
        <v>781276</v>
      </c>
      <c r="G28" s="41">
        <v>391634</v>
      </c>
      <c r="H28" s="41">
        <v>389642</v>
      </c>
      <c r="I28" s="41">
        <v>201</v>
      </c>
      <c r="J28" s="41">
        <v>96</v>
      </c>
      <c r="K28" s="41">
        <v>105</v>
      </c>
      <c r="L28" s="69">
        <v>22</v>
      </c>
      <c r="M28" s="69">
        <v>22</v>
      </c>
      <c r="N28" s="69">
        <v>0</v>
      </c>
      <c r="O28" s="42"/>
      <c r="P28" s="41">
        <v>5396620</v>
      </c>
      <c r="Q28" s="43">
        <v>0.95195511264458121</v>
      </c>
      <c r="R28" s="47">
        <v>752600</v>
      </c>
      <c r="S28" s="43">
        <v>1.0381025777305342</v>
      </c>
      <c r="T28" s="41">
        <v>1160</v>
      </c>
      <c r="U28" s="44">
        <v>0.17327586206896553</v>
      </c>
      <c r="V28" s="41">
        <v>160</v>
      </c>
      <c r="W28" s="44">
        <v>0.13750000000000001</v>
      </c>
    </row>
    <row r="29" spans="1:23" x14ac:dyDescent="0.45">
      <c r="A29" s="45" t="s">
        <v>36</v>
      </c>
      <c r="B29" s="40">
        <v>11220039</v>
      </c>
      <c r="C29" s="40">
        <v>8786476</v>
      </c>
      <c r="D29" s="40">
        <v>4407900</v>
      </c>
      <c r="E29" s="41">
        <v>4378576</v>
      </c>
      <c r="F29" s="46">
        <v>2432801</v>
      </c>
      <c r="G29" s="41">
        <v>1220305</v>
      </c>
      <c r="H29" s="41">
        <v>1212496</v>
      </c>
      <c r="I29" s="41">
        <v>735</v>
      </c>
      <c r="J29" s="41">
        <v>331</v>
      </c>
      <c r="K29" s="41">
        <v>404</v>
      </c>
      <c r="L29" s="69">
        <v>27</v>
      </c>
      <c r="M29" s="69">
        <v>27</v>
      </c>
      <c r="N29" s="69">
        <v>0</v>
      </c>
      <c r="O29" s="42"/>
      <c r="P29" s="41">
        <v>10111110</v>
      </c>
      <c r="Q29" s="43">
        <v>0.86899222736178328</v>
      </c>
      <c r="R29" s="47">
        <v>2709900</v>
      </c>
      <c r="S29" s="43">
        <v>0.89774567327207644</v>
      </c>
      <c r="T29" s="41">
        <v>1540</v>
      </c>
      <c r="U29" s="44">
        <v>0.47727272727272729</v>
      </c>
      <c r="V29" s="41">
        <v>650</v>
      </c>
      <c r="W29" s="44">
        <v>4.1538461538461538E-2</v>
      </c>
    </row>
    <row r="30" spans="1:23" x14ac:dyDescent="0.45">
      <c r="A30" s="45" t="s">
        <v>37</v>
      </c>
      <c r="B30" s="40">
        <v>2769840</v>
      </c>
      <c r="C30" s="40">
        <v>2497856</v>
      </c>
      <c r="D30" s="40">
        <v>1252850</v>
      </c>
      <c r="E30" s="41">
        <v>1245006</v>
      </c>
      <c r="F30" s="46">
        <v>271465</v>
      </c>
      <c r="G30" s="41">
        <v>136380</v>
      </c>
      <c r="H30" s="41">
        <v>135085</v>
      </c>
      <c r="I30" s="41">
        <v>513</v>
      </c>
      <c r="J30" s="41">
        <v>256</v>
      </c>
      <c r="K30" s="41">
        <v>257</v>
      </c>
      <c r="L30" s="69">
        <v>6</v>
      </c>
      <c r="M30" s="69">
        <v>6</v>
      </c>
      <c r="N30" s="69">
        <v>0</v>
      </c>
      <c r="O30" s="42"/>
      <c r="P30" s="41">
        <v>2667815</v>
      </c>
      <c r="Q30" s="43">
        <v>0.93629280890916344</v>
      </c>
      <c r="R30" s="47">
        <v>239400</v>
      </c>
      <c r="S30" s="43">
        <v>1.1339390142021721</v>
      </c>
      <c r="T30" s="41">
        <v>880</v>
      </c>
      <c r="U30" s="44">
        <v>0.5829545454545455</v>
      </c>
      <c r="V30" s="41">
        <v>410</v>
      </c>
      <c r="W30" s="44">
        <v>1.4634146341463415E-2</v>
      </c>
    </row>
    <row r="31" spans="1:23" x14ac:dyDescent="0.45">
      <c r="A31" s="45" t="s">
        <v>38</v>
      </c>
      <c r="B31" s="40">
        <v>2179456</v>
      </c>
      <c r="C31" s="40">
        <v>1810722</v>
      </c>
      <c r="D31" s="40">
        <v>908812</v>
      </c>
      <c r="E31" s="41">
        <v>901910</v>
      </c>
      <c r="F31" s="46">
        <v>368632</v>
      </c>
      <c r="G31" s="41">
        <v>184699</v>
      </c>
      <c r="H31" s="41">
        <v>183933</v>
      </c>
      <c r="I31" s="41">
        <v>94</v>
      </c>
      <c r="J31" s="41">
        <v>45</v>
      </c>
      <c r="K31" s="41">
        <v>49</v>
      </c>
      <c r="L31" s="69">
        <v>8</v>
      </c>
      <c r="M31" s="69">
        <v>6</v>
      </c>
      <c r="N31" s="69">
        <v>2</v>
      </c>
      <c r="O31" s="42"/>
      <c r="P31" s="41">
        <v>1909090</v>
      </c>
      <c r="Q31" s="43">
        <v>0.94847388022565726</v>
      </c>
      <c r="R31" s="47">
        <v>348300</v>
      </c>
      <c r="S31" s="43">
        <v>1.0583749641113982</v>
      </c>
      <c r="T31" s="41">
        <v>240</v>
      </c>
      <c r="U31" s="44">
        <v>0.39166666666666666</v>
      </c>
      <c r="V31" s="41">
        <v>80</v>
      </c>
      <c r="W31" s="44">
        <v>0.1</v>
      </c>
    </row>
    <row r="32" spans="1:23" x14ac:dyDescent="0.45">
      <c r="A32" s="45" t="s">
        <v>39</v>
      </c>
      <c r="B32" s="40">
        <v>3758895</v>
      </c>
      <c r="C32" s="40">
        <v>3106551</v>
      </c>
      <c r="D32" s="40">
        <v>1558284</v>
      </c>
      <c r="E32" s="41">
        <v>1548267</v>
      </c>
      <c r="F32" s="46">
        <v>651846</v>
      </c>
      <c r="G32" s="41">
        <v>327182</v>
      </c>
      <c r="H32" s="41">
        <v>324664</v>
      </c>
      <c r="I32" s="41">
        <v>497</v>
      </c>
      <c r="J32" s="41">
        <v>250</v>
      </c>
      <c r="K32" s="41">
        <v>247</v>
      </c>
      <c r="L32" s="69">
        <v>1</v>
      </c>
      <c r="M32" s="69">
        <v>1</v>
      </c>
      <c r="N32" s="69">
        <v>0</v>
      </c>
      <c r="O32" s="42"/>
      <c r="P32" s="41">
        <v>3380095</v>
      </c>
      <c r="Q32" s="43">
        <v>0.91907209708602866</v>
      </c>
      <c r="R32" s="47">
        <v>704200</v>
      </c>
      <c r="S32" s="43">
        <v>0.92565464356716842</v>
      </c>
      <c r="T32" s="41">
        <v>1060</v>
      </c>
      <c r="U32" s="44">
        <v>0.46886792452830189</v>
      </c>
      <c r="V32" s="41">
        <v>420</v>
      </c>
      <c r="W32" s="44">
        <v>2.3809523809523812E-3</v>
      </c>
    </row>
    <row r="33" spans="1:23" x14ac:dyDescent="0.45">
      <c r="A33" s="45" t="s">
        <v>40</v>
      </c>
      <c r="B33" s="40">
        <v>12913427</v>
      </c>
      <c r="C33" s="40">
        <v>9974832</v>
      </c>
      <c r="D33" s="40">
        <v>5003823</v>
      </c>
      <c r="E33" s="41">
        <v>4971009</v>
      </c>
      <c r="F33" s="46">
        <v>2874502</v>
      </c>
      <c r="G33" s="41">
        <v>1440914</v>
      </c>
      <c r="H33" s="41">
        <v>1433588</v>
      </c>
      <c r="I33" s="41">
        <v>63914</v>
      </c>
      <c r="J33" s="41">
        <v>32159</v>
      </c>
      <c r="K33" s="41">
        <v>31755</v>
      </c>
      <c r="L33" s="69">
        <v>179</v>
      </c>
      <c r="M33" s="69">
        <v>176</v>
      </c>
      <c r="N33" s="69">
        <v>3</v>
      </c>
      <c r="O33" s="42"/>
      <c r="P33" s="41">
        <v>11507565</v>
      </c>
      <c r="Q33" s="43">
        <v>0.86680648773220048</v>
      </c>
      <c r="R33" s="47">
        <v>3481600</v>
      </c>
      <c r="S33" s="43">
        <v>0.82562672334558829</v>
      </c>
      <c r="T33" s="41">
        <v>72720</v>
      </c>
      <c r="U33" s="44">
        <v>0.87890539053905392</v>
      </c>
      <c r="V33" s="41">
        <v>14000</v>
      </c>
      <c r="W33" s="44">
        <v>1.2785714285714286E-2</v>
      </c>
    </row>
    <row r="34" spans="1:23" x14ac:dyDescent="0.45">
      <c r="A34" s="45" t="s">
        <v>41</v>
      </c>
      <c r="B34" s="40">
        <v>8303140</v>
      </c>
      <c r="C34" s="40">
        <v>6914491</v>
      </c>
      <c r="D34" s="40">
        <v>3467031</v>
      </c>
      <c r="E34" s="41">
        <v>3447460</v>
      </c>
      <c r="F34" s="46">
        <v>1387466</v>
      </c>
      <c r="G34" s="41">
        <v>696747</v>
      </c>
      <c r="H34" s="41">
        <v>690719</v>
      </c>
      <c r="I34" s="41">
        <v>1124</v>
      </c>
      <c r="J34" s="41">
        <v>546</v>
      </c>
      <c r="K34" s="41">
        <v>578</v>
      </c>
      <c r="L34" s="69">
        <v>59</v>
      </c>
      <c r="M34" s="69">
        <v>55</v>
      </c>
      <c r="N34" s="69">
        <v>4</v>
      </c>
      <c r="O34" s="42"/>
      <c r="P34" s="41">
        <v>7601675</v>
      </c>
      <c r="Q34" s="43">
        <v>0.90960097610066204</v>
      </c>
      <c r="R34" s="47">
        <v>1135400</v>
      </c>
      <c r="S34" s="43">
        <v>1.2220063413774882</v>
      </c>
      <c r="T34" s="41">
        <v>2540</v>
      </c>
      <c r="U34" s="44">
        <v>0.44251968503937006</v>
      </c>
      <c r="V34" s="41">
        <v>1620</v>
      </c>
      <c r="W34" s="44">
        <v>3.6419753086419752E-2</v>
      </c>
    </row>
    <row r="35" spans="1:23" x14ac:dyDescent="0.45">
      <c r="A35" s="45" t="s">
        <v>42</v>
      </c>
      <c r="B35" s="40">
        <v>2037141</v>
      </c>
      <c r="C35" s="40">
        <v>1814804</v>
      </c>
      <c r="D35" s="40">
        <v>910059</v>
      </c>
      <c r="E35" s="41">
        <v>904745</v>
      </c>
      <c r="F35" s="46">
        <v>222130</v>
      </c>
      <c r="G35" s="41">
        <v>111312</v>
      </c>
      <c r="H35" s="41">
        <v>110818</v>
      </c>
      <c r="I35" s="41">
        <v>207</v>
      </c>
      <c r="J35" s="41">
        <v>95</v>
      </c>
      <c r="K35" s="41">
        <v>112</v>
      </c>
      <c r="L35" s="69">
        <v>0</v>
      </c>
      <c r="M35" s="69">
        <v>0</v>
      </c>
      <c r="N35" s="69">
        <v>0</v>
      </c>
      <c r="O35" s="42"/>
      <c r="P35" s="41">
        <v>1964100</v>
      </c>
      <c r="Q35" s="43">
        <v>0.92398757700728074</v>
      </c>
      <c r="R35" s="47">
        <v>127300</v>
      </c>
      <c r="S35" s="43">
        <v>1.7449332285938728</v>
      </c>
      <c r="T35" s="41">
        <v>800</v>
      </c>
      <c r="U35" s="44">
        <v>0.25874999999999998</v>
      </c>
      <c r="V35" s="41">
        <v>170</v>
      </c>
      <c r="W35" s="44">
        <v>0</v>
      </c>
    </row>
    <row r="36" spans="1:23" x14ac:dyDescent="0.45">
      <c r="A36" s="45" t="s">
        <v>43</v>
      </c>
      <c r="B36" s="40">
        <v>1387803</v>
      </c>
      <c r="C36" s="40">
        <v>1325445</v>
      </c>
      <c r="D36" s="40">
        <v>664539</v>
      </c>
      <c r="E36" s="41">
        <v>660906</v>
      </c>
      <c r="F36" s="46">
        <v>62283</v>
      </c>
      <c r="G36" s="41">
        <v>31208</v>
      </c>
      <c r="H36" s="41">
        <v>31075</v>
      </c>
      <c r="I36" s="41">
        <v>75</v>
      </c>
      <c r="J36" s="41">
        <v>39</v>
      </c>
      <c r="K36" s="41">
        <v>36</v>
      </c>
      <c r="L36" s="69">
        <v>0</v>
      </c>
      <c r="M36" s="69">
        <v>0</v>
      </c>
      <c r="N36" s="69">
        <v>0</v>
      </c>
      <c r="O36" s="42"/>
      <c r="P36" s="41">
        <v>1398645</v>
      </c>
      <c r="Q36" s="43">
        <v>0.9476636315862853</v>
      </c>
      <c r="R36" s="47">
        <v>48100</v>
      </c>
      <c r="S36" s="43">
        <v>1.2948648648648649</v>
      </c>
      <c r="T36" s="41">
        <v>160</v>
      </c>
      <c r="U36" s="44">
        <v>0.46875</v>
      </c>
      <c r="V36" s="41">
        <v>70</v>
      </c>
      <c r="W36" s="44">
        <v>0</v>
      </c>
    </row>
    <row r="37" spans="1:23" x14ac:dyDescent="0.45">
      <c r="A37" s="45" t="s">
        <v>44</v>
      </c>
      <c r="B37" s="40">
        <v>816131</v>
      </c>
      <c r="C37" s="40">
        <v>716093</v>
      </c>
      <c r="D37" s="40">
        <v>359323</v>
      </c>
      <c r="E37" s="41">
        <v>356770</v>
      </c>
      <c r="F37" s="46">
        <v>99961</v>
      </c>
      <c r="G37" s="41">
        <v>50179</v>
      </c>
      <c r="H37" s="41">
        <v>49782</v>
      </c>
      <c r="I37" s="41">
        <v>63</v>
      </c>
      <c r="J37" s="41">
        <v>30</v>
      </c>
      <c r="K37" s="41">
        <v>33</v>
      </c>
      <c r="L37" s="69">
        <v>14</v>
      </c>
      <c r="M37" s="69">
        <v>13</v>
      </c>
      <c r="N37" s="69">
        <v>1</v>
      </c>
      <c r="O37" s="42"/>
      <c r="P37" s="41">
        <v>826860</v>
      </c>
      <c r="Q37" s="43">
        <v>0.86603899088116487</v>
      </c>
      <c r="R37" s="47">
        <v>110800</v>
      </c>
      <c r="S37" s="43">
        <v>0.90217509025270759</v>
      </c>
      <c r="T37" s="41">
        <v>440</v>
      </c>
      <c r="U37" s="44">
        <v>0.14318181818181819</v>
      </c>
      <c r="V37" s="41">
        <v>70</v>
      </c>
      <c r="W37" s="44">
        <v>0.2</v>
      </c>
    </row>
    <row r="38" spans="1:23" x14ac:dyDescent="0.45">
      <c r="A38" s="45" t="s">
        <v>45</v>
      </c>
      <c r="B38" s="40">
        <v>1041054</v>
      </c>
      <c r="C38" s="40">
        <v>985562</v>
      </c>
      <c r="D38" s="40">
        <v>494686</v>
      </c>
      <c r="E38" s="41">
        <v>490876</v>
      </c>
      <c r="F38" s="46">
        <v>55378</v>
      </c>
      <c r="G38" s="41">
        <v>27775</v>
      </c>
      <c r="H38" s="41">
        <v>27603</v>
      </c>
      <c r="I38" s="41">
        <v>114</v>
      </c>
      <c r="J38" s="41">
        <v>54</v>
      </c>
      <c r="K38" s="41">
        <v>60</v>
      </c>
      <c r="L38" s="69">
        <v>0</v>
      </c>
      <c r="M38" s="69">
        <v>0</v>
      </c>
      <c r="N38" s="69">
        <v>0</v>
      </c>
      <c r="O38" s="42"/>
      <c r="P38" s="41">
        <v>1069600</v>
      </c>
      <c r="Q38" s="43">
        <v>0.92143044128646223</v>
      </c>
      <c r="R38" s="47">
        <v>47400</v>
      </c>
      <c r="S38" s="43">
        <v>1.1683122362869198</v>
      </c>
      <c r="T38" s="41">
        <v>780</v>
      </c>
      <c r="U38" s="44">
        <v>0.14615384615384616</v>
      </c>
      <c r="V38" s="41">
        <v>100</v>
      </c>
      <c r="W38" s="44">
        <v>0</v>
      </c>
    </row>
    <row r="39" spans="1:23" x14ac:dyDescent="0.45">
      <c r="A39" s="45" t="s">
        <v>46</v>
      </c>
      <c r="B39" s="40">
        <v>2751140</v>
      </c>
      <c r="C39" s="40">
        <v>2417501</v>
      </c>
      <c r="D39" s="40">
        <v>1213126</v>
      </c>
      <c r="E39" s="41">
        <v>1204375</v>
      </c>
      <c r="F39" s="46">
        <v>333287</v>
      </c>
      <c r="G39" s="41">
        <v>167293</v>
      </c>
      <c r="H39" s="41">
        <v>165994</v>
      </c>
      <c r="I39" s="41">
        <v>317</v>
      </c>
      <c r="J39" s="41">
        <v>153</v>
      </c>
      <c r="K39" s="41">
        <v>164</v>
      </c>
      <c r="L39" s="69">
        <v>35</v>
      </c>
      <c r="M39" s="69">
        <v>29</v>
      </c>
      <c r="N39" s="69">
        <v>6</v>
      </c>
      <c r="O39" s="42"/>
      <c r="P39" s="41">
        <v>2837130</v>
      </c>
      <c r="Q39" s="43">
        <v>0.85209384131146615</v>
      </c>
      <c r="R39" s="47">
        <v>385900</v>
      </c>
      <c r="S39" s="43">
        <v>0.86366157035501423</v>
      </c>
      <c r="T39" s="41">
        <v>720</v>
      </c>
      <c r="U39" s="44">
        <v>0.44027777777777777</v>
      </c>
      <c r="V39" s="41">
        <v>270</v>
      </c>
      <c r="W39" s="44">
        <v>0.12962962962962962</v>
      </c>
    </row>
    <row r="40" spans="1:23" x14ac:dyDescent="0.45">
      <c r="A40" s="45" t="s">
        <v>47</v>
      </c>
      <c r="B40" s="40">
        <v>4137916</v>
      </c>
      <c r="C40" s="40">
        <v>3542882</v>
      </c>
      <c r="D40" s="40">
        <v>1777070</v>
      </c>
      <c r="E40" s="41">
        <v>1765812</v>
      </c>
      <c r="F40" s="46">
        <v>594910</v>
      </c>
      <c r="G40" s="41">
        <v>298509</v>
      </c>
      <c r="H40" s="41">
        <v>296401</v>
      </c>
      <c r="I40" s="41">
        <v>124</v>
      </c>
      <c r="J40" s="41">
        <v>57</v>
      </c>
      <c r="K40" s="41">
        <v>67</v>
      </c>
      <c r="L40" s="69">
        <v>0</v>
      </c>
      <c r="M40" s="69">
        <v>0</v>
      </c>
      <c r="N40" s="69">
        <v>0</v>
      </c>
      <c r="O40" s="42"/>
      <c r="P40" s="41">
        <v>3965930</v>
      </c>
      <c r="Q40" s="43">
        <v>0.8933294334494053</v>
      </c>
      <c r="R40" s="47">
        <v>616200</v>
      </c>
      <c r="S40" s="43">
        <v>0.96544952937357997</v>
      </c>
      <c r="T40" s="41">
        <v>1240</v>
      </c>
      <c r="U40" s="44">
        <v>0.1</v>
      </c>
      <c r="V40" s="41">
        <v>60</v>
      </c>
      <c r="W40" s="44">
        <v>0</v>
      </c>
    </row>
    <row r="41" spans="1:23" x14ac:dyDescent="0.45">
      <c r="A41" s="45" t="s">
        <v>48</v>
      </c>
      <c r="B41" s="40">
        <v>2031310</v>
      </c>
      <c r="C41" s="40">
        <v>1818479</v>
      </c>
      <c r="D41" s="40">
        <v>911787</v>
      </c>
      <c r="E41" s="41">
        <v>906692</v>
      </c>
      <c r="F41" s="46">
        <v>212776</v>
      </c>
      <c r="G41" s="41">
        <v>106825</v>
      </c>
      <c r="H41" s="41">
        <v>105951</v>
      </c>
      <c r="I41" s="41">
        <v>54</v>
      </c>
      <c r="J41" s="41">
        <v>29</v>
      </c>
      <c r="K41" s="41">
        <v>25</v>
      </c>
      <c r="L41" s="69">
        <v>1</v>
      </c>
      <c r="M41" s="69">
        <v>1</v>
      </c>
      <c r="N41" s="69">
        <v>0</v>
      </c>
      <c r="O41" s="42"/>
      <c r="P41" s="41">
        <v>2014675</v>
      </c>
      <c r="Q41" s="43">
        <v>0.90261655105662209</v>
      </c>
      <c r="R41" s="47">
        <v>210200</v>
      </c>
      <c r="S41" s="43">
        <v>1.0122549952426261</v>
      </c>
      <c r="T41" s="41">
        <v>420</v>
      </c>
      <c r="U41" s="44">
        <v>0.12857142857142856</v>
      </c>
      <c r="V41" s="41">
        <v>40</v>
      </c>
      <c r="W41" s="44">
        <v>2.5000000000000001E-2</v>
      </c>
    </row>
    <row r="42" spans="1:23" x14ac:dyDescent="0.45">
      <c r="A42" s="45" t="s">
        <v>49</v>
      </c>
      <c r="B42" s="40">
        <v>1092499</v>
      </c>
      <c r="C42" s="40">
        <v>940345</v>
      </c>
      <c r="D42" s="40">
        <v>471575</v>
      </c>
      <c r="E42" s="41">
        <v>468770</v>
      </c>
      <c r="F42" s="46">
        <v>151987</v>
      </c>
      <c r="G42" s="41">
        <v>76222</v>
      </c>
      <c r="H42" s="41">
        <v>75765</v>
      </c>
      <c r="I42" s="41">
        <v>167</v>
      </c>
      <c r="J42" s="41">
        <v>79</v>
      </c>
      <c r="K42" s="41">
        <v>88</v>
      </c>
      <c r="L42" s="69">
        <v>0</v>
      </c>
      <c r="M42" s="69">
        <v>0</v>
      </c>
      <c r="N42" s="69">
        <v>0</v>
      </c>
      <c r="O42" s="42"/>
      <c r="P42" s="41">
        <v>1025405</v>
      </c>
      <c r="Q42" s="43">
        <v>0.91704741053534944</v>
      </c>
      <c r="R42" s="47">
        <v>152900</v>
      </c>
      <c r="S42" s="43">
        <v>0.99402877697841729</v>
      </c>
      <c r="T42" s="41">
        <v>760</v>
      </c>
      <c r="U42" s="44">
        <v>0.21973684210526315</v>
      </c>
      <c r="V42" s="41">
        <v>0</v>
      </c>
      <c r="W42" s="44">
        <v>0</v>
      </c>
    </row>
    <row r="43" spans="1:23" x14ac:dyDescent="0.45">
      <c r="A43" s="45" t="s">
        <v>50</v>
      </c>
      <c r="B43" s="40">
        <v>1444046</v>
      </c>
      <c r="C43" s="40">
        <v>1331800</v>
      </c>
      <c r="D43" s="40">
        <v>668115</v>
      </c>
      <c r="E43" s="41">
        <v>663685</v>
      </c>
      <c r="F43" s="46">
        <v>112073</v>
      </c>
      <c r="G43" s="41">
        <v>56124</v>
      </c>
      <c r="H43" s="41">
        <v>55949</v>
      </c>
      <c r="I43" s="41">
        <v>173</v>
      </c>
      <c r="J43" s="41">
        <v>85</v>
      </c>
      <c r="K43" s="41">
        <v>88</v>
      </c>
      <c r="L43" s="69">
        <v>0</v>
      </c>
      <c r="M43" s="69">
        <v>0</v>
      </c>
      <c r="N43" s="69">
        <v>0</v>
      </c>
      <c r="O43" s="42"/>
      <c r="P43" s="41">
        <v>1441310</v>
      </c>
      <c r="Q43" s="43">
        <v>0.92402050912017542</v>
      </c>
      <c r="R43" s="47">
        <v>102300</v>
      </c>
      <c r="S43" s="43">
        <v>1.0955327468230693</v>
      </c>
      <c r="T43" s="41">
        <v>200</v>
      </c>
      <c r="U43" s="44">
        <v>0.86499999999999999</v>
      </c>
      <c r="V43" s="41">
        <v>0</v>
      </c>
      <c r="W43" s="44">
        <v>0</v>
      </c>
    </row>
    <row r="44" spans="1:23" x14ac:dyDescent="0.45">
      <c r="A44" s="45" t="s">
        <v>51</v>
      </c>
      <c r="B44" s="40">
        <v>2055346</v>
      </c>
      <c r="C44" s="40">
        <v>1922471</v>
      </c>
      <c r="D44" s="40">
        <v>964252</v>
      </c>
      <c r="E44" s="41">
        <v>958219</v>
      </c>
      <c r="F44" s="46">
        <v>132819</v>
      </c>
      <c r="G44" s="41">
        <v>66681</v>
      </c>
      <c r="H44" s="41">
        <v>66138</v>
      </c>
      <c r="I44" s="41">
        <v>56</v>
      </c>
      <c r="J44" s="41">
        <v>26</v>
      </c>
      <c r="K44" s="41">
        <v>30</v>
      </c>
      <c r="L44" s="69">
        <v>0</v>
      </c>
      <c r="M44" s="69">
        <v>0</v>
      </c>
      <c r="N44" s="69">
        <v>0</v>
      </c>
      <c r="O44" s="42"/>
      <c r="P44" s="41">
        <v>2083350</v>
      </c>
      <c r="Q44" s="43">
        <v>0.92277869777041788</v>
      </c>
      <c r="R44" s="47">
        <v>128400</v>
      </c>
      <c r="S44" s="43">
        <v>1.0344158878504672</v>
      </c>
      <c r="T44" s="41">
        <v>100</v>
      </c>
      <c r="U44" s="44">
        <v>0.56000000000000005</v>
      </c>
      <c r="V44" s="41">
        <v>60</v>
      </c>
      <c r="W44" s="44">
        <v>0</v>
      </c>
    </row>
    <row r="45" spans="1:23" x14ac:dyDescent="0.45">
      <c r="A45" s="45" t="s">
        <v>52</v>
      </c>
      <c r="B45" s="40">
        <v>1036737</v>
      </c>
      <c r="C45" s="40">
        <v>977863</v>
      </c>
      <c r="D45" s="40">
        <v>491364</v>
      </c>
      <c r="E45" s="41">
        <v>486499</v>
      </c>
      <c r="F45" s="46">
        <v>58800</v>
      </c>
      <c r="G45" s="41">
        <v>29568</v>
      </c>
      <c r="H45" s="41">
        <v>29232</v>
      </c>
      <c r="I45" s="41">
        <v>74</v>
      </c>
      <c r="J45" s="41">
        <v>33</v>
      </c>
      <c r="K45" s="41">
        <v>41</v>
      </c>
      <c r="L45" s="69">
        <v>0</v>
      </c>
      <c r="M45" s="69">
        <v>0</v>
      </c>
      <c r="N45" s="69">
        <v>0</v>
      </c>
      <c r="O45" s="42"/>
      <c r="P45" s="41">
        <v>1048795</v>
      </c>
      <c r="Q45" s="43">
        <v>0.9323680986274725</v>
      </c>
      <c r="R45" s="47">
        <v>55600</v>
      </c>
      <c r="S45" s="43">
        <v>1.0575539568345325</v>
      </c>
      <c r="T45" s="41">
        <v>140</v>
      </c>
      <c r="U45" s="44">
        <v>0.52857142857142858</v>
      </c>
      <c r="V45" s="41">
        <v>130</v>
      </c>
      <c r="W45" s="44">
        <v>0</v>
      </c>
    </row>
    <row r="46" spans="1:23" x14ac:dyDescent="0.45">
      <c r="A46" s="45" t="s">
        <v>53</v>
      </c>
      <c r="B46" s="40">
        <v>7655385</v>
      </c>
      <c r="C46" s="40">
        <v>6676679</v>
      </c>
      <c r="D46" s="40">
        <v>3355124</v>
      </c>
      <c r="E46" s="41">
        <v>3321555</v>
      </c>
      <c r="F46" s="46">
        <v>978493</v>
      </c>
      <c r="G46" s="41">
        <v>492991</v>
      </c>
      <c r="H46" s="41">
        <v>485502</v>
      </c>
      <c r="I46" s="41">
        <v>194</v>
      </c>
      <c r="J46" s="41">
        <v>95</v>
      </c>
      <c r="K46" s="41">
        <v>99</v>
      </c>
      <c r="L46" s="69">
        <v>19</v>
      </c>
      <c r="M46" s="69">
        <v>19</v>
      </c>
      <c r="N46" s="69">
        <v>0</v>
      </c>
      <c r="O46" s="42"/>
      <c r="P46" s="41">
        <v>7068230</v>
      </c>
      <c r="Q46" s="43">
        <v>0.9446040946601908</v>
      </c>
      <c r="R46" s="47">
        <v>1044200</v>
      </c>
      <c r="S46" s="43">
        <v>0.93707431526527485</v>
      </c>
      <c r="T46" s="41">
        <v>820</v>
      </c>
      <c r="U46" s="44">
        <v>0.23658536585365852</v>
      </c>
      <c r="V46" s="41">
        <v>220</v>
      </c>
      <c r="W46" s="44">
        <v>8.6363636363636365E-2</v>
      </c>
    </row>
    <row r="47" spans="1:23" x14ac:dyDescent="0.45">
      <c r="A47" s="45" t="s">
        <v>54</v>
      </c>
      <c r="B47" s="40">
        <v>1189981</v>
      </c>
      <c r="C47" s="40">
        <v>1106443</v>
      </c>
      <c r="D47" s="40">
        <v>555116</v>
      </c>
      <c r="E47" s="41">
        <v>551327</v>
      </c>
      <c r="F47" s="46">
        <v>83522</v>
      </c>
      <c r="G47" s="41">
        <v>42071</v>
      </c>
      <c r="H47" s="41">
        <v>41451</v>
      </c>
      <c r="I47" s="41">
        <v>16</v>
      </c>
      <c r="J47" s="41">
        <v>5</v>
      </c>
      <c r="K47" s="41">
        <v>11</v>
      </c>
      <c r="L47" s="69">
        <v>0</v>
      </c>
      <c r="M47" s="69">
        <v>0</v>
      </c>
      <c r="N47" s="69">
        <v>0</v>
      </c>
      <c r="O47" s="42"/>
      <c r="P47" s="41">
        <v>1212205</v>
      </c>
      <c r="Q47" s="43">
        <v>0.912752380991664</v>
      </c>
      <c r="R47" s="47">
        <v>74400</v>
      </c>
      <c r="S47" s="43">
        <v>1.1226075268817204</v>
      </c>
      <c r="T47" s="41">
        <v>140</v>
      </c>
      <c r="U47" s="44">
        <v>0.11428571428571428</v>
      </c>
      <c r="V47" s="41">
        <v>220</v>
      </c>
      <c r="W47" s="44">
        <v>0</v>
      </c>
    </row>
    <row r="48" spans="1:23" x14ac:dyDescent="0.45">
      <c r="A48" s="45" t="s">
        <v>55</v>
      </c>
      <c r="B48" s="40">
        <v>2029009</v>
      </c>
      <c r="C48" s="40">
        <v>1744353</v>
      </c>
      <c r="D48" s="40">
        <v>876388</v>
      </c>
      <c r="E48" s="41">
        <v>867965</v>
      </c>
      <c r="F48" s="46">
        <v>284627</v>
      </c>
      <c r="G48" s="41">
        <v>142606</v>
      </c>
      <c r="H48" s="41">
        <v>142021</v>
      </c>
      <c r="I48" s="41">
        <v>29</v>
      </c>
      <c r="J48" s="41">
        <v>12</v>
      </c>
      <c r="K48" s="41">
        <v>17</v>
      </c>
      <c r="L48" s="69">
        <v>0</v>
      </c>
      <c r="M48" s="69">
        <v>0</v>
      </c>
      <c r="N48" s="69">
        <v>0</v>
      </c>
      <c r="O48" s="42"/>
      <c r="P48" s="41">
        <v>1908050</v>
      </c>
      <c r="Q48" s="43">
        <v>0.91420717486439029</v>
      </c>
      <c r="R48" s="47">
        <v>288800</v>
      </c>
      <c r="S48" s="43">
        <v>0.98555055401662051</v>
      </c>
      <c r="T48" s="41">
        <v>300</v>
      </c>
      <c r="U48" s="44">
        <v>9.6666666666666665E-2</v>
      </c>
      <c r="V48" s="41">
        <v>0</v>
      </c>
      <c r="W48" s="44">
        <v>0</v>
      </c>
    </row>
    <row r="49" spans="1:23" x14ac:dyDescent="0.45">
      <c r="A49" s="45" t="s">
        <v>56</v>
      </c>
      <c r="B49" s="40">
        <v>2665078</v>
      </c>
      <c r="C49" s="40">
        <v>2296992</v>
      </c>
      <c r="D49" s="40">
        <v>1152958</v>
      </c>
      <c r="E49" s="41">
        <v>1144034</v>
      </c>
      <c r="F49" s="46">
        <v>367834</v>
      </c>
      <c r="G49" s="41">
        <v>184485</v>
      </c>
      <c r="H49" s="41">
        <v>183349</v>
      </c>
      <c r="I49" s="41">
        <v>252</v>
      </c>
      <c r="J49" s="41">
        <v>124</v>
      </c>
      <c r="K49" s="41">
        <v>128</v>
      </c>
      <c r="L49" s="69">
        <v>0</v>
      </c>
      <c r="M49" s="69">
        <v>0</v>
      </c>
      <c r="N49" s="69">
        <v>0</v>
      </c>
      <c r="O49" s="42"/>
      <c r="P49" s="41">
        <v>2537755</v>
      </c>
      <c r="Q49" s="43">
        <v>0.90512756353548707</v>
      </c>
      <c r="R49" s="47">
        <v>350000</v>
      </c>
      <c r="S49" s="43">
        <v>1.0509542857142857</v>
      </c>
      <c r="T49" s="41">
        <v>720</v>
      </c>
      <c r="U49" s="44">
        <v>0.35</v>
      </c>
      <c r="V49" s="41">
        <v>220</v>
      </c>
      <c r="W49" s="44">
        <v>0</v>
      </c>
    </row>
    <row r="50" spans="1:23" x14ac:dyDescent="0.45">
      <c r="A50" s="45" t="s">
        <v>57</v>
      </c>
      <c r="B50" s="40">
        <v>1694569</v>
      </c>
      <c r="C50" s="40">
        <v>1558807</v>
      </c>
      <c r="D50" s="40">
        <v>782790</v>
      </c>
      <c r="E50" s="41">
        <v>776017</v>
      </c>
      <c r="F50" s="46">
        <v>135626</v>
      </c>
      <c r="G50" s="41">
        <v>68028</v>
      </c>
      <c r="H50" s="41">
        <v>67598</v>
      </c>
      <c r="I50" s="41">
        <v>98</v>
      </c>
      <c r="J50" s="41">
        <v>42</v>
      </c>
      <c r="K50" s="41">
        <v>56</v>
      </c>
      <c r="L50" s="69">
        <v>38</v>
      </c>
      <c r="M50" s="69">
        <v>37</v>
      </c>
      <c r="N50" s="69">
        <v>1</v>
      </c>
      <c r="O50" s="42"/>
      <c r="P50" s="41">
        <v>1675025</v>
      </c>
      <c r="Q50" s="43">
        <v>0.93061715496783626</v>
      </c>
      <c r="R50" s="47">
        <v>125500</v>
      </c>
      <c r="S50" s="43">
        <v>1.0806852589641434</v>
      </c>
      <c r="T50" s="41">
        <v>440</v>
      </c>
      <c r="U50" s="44">
        <v>0.22272727272727272</v>
      </c>
      <c r="V50" s="41">
        <v>500</v>
      </c>
      <c r="W50" s="44">
        <v>7.5999999999999998E-2</v>
      </c>
    </row>
    <row r="51" spans="1:23" x14ac:dyDescent="0.45">
      <c r="A51" s="45" t="s">
        <v>58</v>
      </c>
      <c r="B51" s="40">
        <v>1609075</v>
      </c>
      <c r="C51" s="40">
        <v>1545985</v>
      </c>
      <c r="D51" s="40">
        <v>776285</v>
      </c>
      <c r="E51" s="41">
        <v>769700</v>
      </c>
      <c r="F51" s="46">
        <v>63062</v>
      </c>
      <c r="G51" s="41">
        <v>31619</v>
      </c>
      <c r="H51" s="41">
        <v>31443</v>
      </c>
      <c r="I51" s="41">
        <v>27</v>
      </c>
      <c r="J51" s="41">
        <v>10</v>
      </c>
      <c r="K51" s="41">
        <v>17</v>
      </c>
      <c r="L51" s="69">
        <v>1</v>
      </c>
      <c r="M51" s="69">
        <v>1</v>
      </c>
      <c r="N51" s="69">
        <v>0</v>
      </c>
      <c r="O51" s="42"/>
      <c r="P51" s="41">
        <v>1622295</v>
      </c>
      <c r="Q51" s="43">
        <v>0.95296169932102359</v>
      </c>
      <c r="R51" s="47">
        <v>55600</v>
      </c>
      <c r="S51" s="43">
        <v>1.1342086330935253</v>
      </c>
      <c r="T51" s="41">
        <v>300</v>
      </c>
      <c r="U51" s="44">
        <v>0.09</v>
      </c>
      <c r="V51" s="41">
        <v>30</v>
      </c>
      <c r="W51" s="44">
        <v>3.3333333333333333E-2</v>
      </c>
    </row>
    <row r="52" spans="1:23" x14ac:dyDescent="0.45">
      <c r="A52" s="45" t="s">
        <v>59</v>
      </c>
      <c r="B52" s="40">
        <v>2409336</v>
      </c>
      <c r="C52" s="40">
        <v>2209886</v>
      </c>
      <c r="D52" s="40">
        <v>1110186</v>
      </c>
      <c r="E52" s="41">
        <v>1099700</v>
      </c>
      <c r="F52" s="46">
        <v>199216</v>
      </c>
      <c r="G52" s="41">
        <v>100005</v>
      </c>
      <c r="H52" s="41">
        <v>99211</v>
      </c>
      <c r="I52" s="41">
        <v>234</v>
      </c>
      <c r="J52" s="41">
        <v>115</v>
      </c>
      <c r="K52" s="41">
        <v>119</v>
      </c>
      <c r="L52" s="69">
        <v>0</v>
      </c>
      <c r="M52" s="69">
        <v>0</v>
      </c>
      <c r="N52" s="69">
        <v>0</v>
      </c>
      <c r="O52" s="42"/>
      <c r="P52" s="41">
        <v>2407410</v>
      </c>
      <c r="Q52" s="43">
        <v>0.91795165759052255</v>
      </c>
      <c r="R52" s="47">
        <v>197100</v>
      </c>
      <c r="S52" s="43">
        <v>1.0107356671740233</v>
      </c>
      <c r="T52" s="41">
        <v>340</v>
      </c>
      <c r="U52" s="44">
        <v>0.68823529411764706</v>
      </c>
      <c r="V52" s="41">
        <v>210</v>
      </c>
      <c r="W52" s="44">
        <v>0</v>
      </c>
    </row>
    <row r="53" spans="1:23" x14ac:dyDescent="0.45">
      <c r="A53" s="45" t="s">
        <v>60</v>
      </c>
      <c r="B53" s="40">
        <v>1960433</v>
      </c>
      <c r="C53" s="40">
        <v>1681112</v>
      </c>
      <c r="D53" s="40">
        <v>845749</v>
      </c>
      <c r="E53" s="41">
        <v>835363</v>
      </c>
      <c r="F53" s="46">
        <v>278837</v>
      </c>
      <c r="G53" s="41">
        <v>140207</v>
      </c>
      <c r="H53" s="41">
        <v>138630</v>
      </c>
      <c r="I53" s="41">
        <v>484</v>
      </c>
      <c r="J53" s="41">
        <v>243</v>
      </c>
      <c r="K53" s="41">
        <v>241</v>
      </c>
      <c r="L53" s="69">
        <v>0</v>
      </c>
      <c r="M53" s="69">
        <v>0</v>
      </c>
      <c r="N53" s="69">
        <v>0</v>
      </c>
      <c r="O53" s="42"/>
      <c r="P53" s="41">
        <v>1955425</v>
      </c>
      <c r="Q53" s="43">
        <v>0.85971694132988996</v>
      </c>
      <c r="R53" s="47">
        <v>305500</v>
      </c>
      <c r="S53" s="43">
        <v>0.91272340425531917</v>
      </c>
      <c r="T53" s="41">
        <v>1260</v>
      </c>
      <c r="U53" s="44">
        <v>0.38412698412698415</v>
      </c>
      <c r="V53" s="41">
        <v>280</v>
      </c>
      <c r="W53" s="44">
        <v>0</v>
      </c>
    </row>
    <row r="55" spans="1:23" x14ac:dyDescent="0.45">
      <c r="A55" s="133" t="s">
        <v>135</v>
      </c>
      <c r="B55" s="133"/>
      <c r="C55" s="133"/>
      <c r="D55" s="133"/>
      <c r="E55" s="133"/>
      <c r="F55" s="133"/>
      <c r="G55" s="133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</row>
    <row r="56" spans="1:23" x14ac:dyDescent="0.45">
      <c r="A56" s="134" t="s">
        <v>136</v>
      </c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</row>
    <row r="57" spans="1:23" x14ac:dyDescent="0.45">
      <c r="A57" s="134" t="s">
        <v>137</v>
      </c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</row>
    <row r="58" spans="1:23" x14ac:dyDescent="0.45">
      <c r="A58" s="134" t="s">
        <v>138</v>
      </c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</row>
    <row r="59" spans="1:23" ht="18" customHeight="1" x14ac:dyDescent="0.45">
      <c r="A59" s="133" t="s">
        <v>139</v>
      </c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</row>
    <row r="60" spans="1:23" x14ac:dyDescent="0.45">
      <c r="A60" s="22" t="s">
        <v>140</v>
      </c>
    </row>
    <row r="61" spans="1:23" x14ac:dyDescent="0.45">
      <c r="A61" s="22" t="s">
        <v>141</v>
      </c>
    </row>
  </sheetData>
  <mergeCells count="18">
    <mergeCell ref="A59:S59"/>
    <mergeCell ref="A55:S55"/>
    <mergeCell ref="A56:S56"/>
    <mergeCell ref="A57:S57"/>
    <mergeCell ref="A58:S58"/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G20" sqref="G20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142</v>
      </c>
    </row>
    <row r="2" spans="1:6" x14ac:dyDescent="0.45">
      <c r="D2" s="49" t="s">
        <v>143</v>
      </c>
    </row>
    <row r="3" spans="1:6" ht="36" x14ac:dyDescent="0.45">
      <c r="A3" s="45" t="s">
        <v>3</v>
      </c>
      <c r="B3" s="39" t="s">
        <v>144</v>
      </c>
      <c r="C3" s="50" t="s">
        <v>96</v>
      </c>
      <c r="D3" s="50" t="s">
        <v>97</v>
      </c>
      <c r="E3" s="24"/>
    </row>
    <row r="4" spans="1:6" x14ac:dyDescent="0.45">
      <c r="A4" s="28" t="s">
        <v>13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45">
      <c r="A5" s="45" t="s">
        <v>14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45">
      <c r="A6" s="45" t="s">
        <v>15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45">
      <c r="A7" s="45" t="s">
        <v>16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45">
      <c r="A8" s="45" t="s">
        <v>17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45">
      <c r="A9" s="45" t="s">
        <v>18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45">
      <c r="A10" s="45" t="s">
        <v>19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45">
      <c r="A11" s="45" t="s">
        <v>20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45">
      <c r="A12" s="45" t="s">
        <v>21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45">
      <c r="A13" s="48" t="s">
        <v>22</v>
      </c>
      <c r="B13" s="51">
        <f t="shared" si="1"/>
        <v>160736</v>
      </c>
      <c r="C13" s="51">
        <v>85170</v>
      </c>
      <c r="D13" s="51">
        <v>75566</v>
      </c>
      <c r="E13" s="24"/>
    </row>
    <row r="14" spans="1:6" x14ac:dyDescent="0.45">
      <c r="A14" s="45" t="s">
        <v>23</v>
      </c>
      <c r="B14" s="51">
        <f t="shared" si="1"/>
        <v>193603</v>
      </c>
      <c r="C14" s="51">
        <v>104105</v>
      </c>
      <c r="D14" s="51">
        <v>89498</v>
      </c>
    </row>
    <row r="15" spans="1:6" x14ac:dyDescent="0.45">
      <c r="A15" s="45" t="s">
        <v>24</v>
      </c>
      <c r="B15" s="51">
        <f t="shared" si="1"/>
        <v>594185</v>
      </c>
      <c r="C15" s="51">
        <v>316629</v>
      </c>
      <c r="D15" s="51">
        <v>277556</v>
      </c>
    </row>
    <row r="16" spans="1:6" x14ac:dyDescent="0.45">
      <c r="A16" s="45" t="s">
        <v>25</v>
      </c>
      <c r="B16" s="51">
        <f t="shared" si="1"/>
        <v>510380</v>
      </c>
      <c r="C16" s="51">
        <v>270761</v>
      </c>
      <c r="D16" s="51">
        <v>239619</v>
      </c>
    </row>
    <row r="17" spans="1:4" x14ac:dyDescent="0.45">
      <c r="A17" s="45" t="s">
        <v>26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45">
      <c r="A18" s="45" t="s">
        <v>27</v>
      </c>
      <c r="B18" s="51">
        <f t="shared" si="1"/>
        <v>744461</v>
      </c>
      <c r="C18" s="51">
        <v>396406</v>
      </c>
      <c r="D18" s="51">
        <v>348055</v>
      </c>
    </row>
    <row r="19" spans="1:4" x14ac:dyDescent="0.45">
      <c r="A19" s="45" t="s">
        <v>28</v>
      </c>
      <c r="B19" s="51">
        <f t="shared" si="1"/>
        <v>219377</v>
      </c>
      <c r="C19" s="51">
        <v>120665</v>
      </c>
      <c r="D19" s="51">
        <v>98712</v>
      </c>
    </row>
    <row r="20" spans="1:4" x14ac:dyDescent="0.45">
      <c r="A20" s="45" t="s">
        <v>29</v>
      </c>
      <c r="B20" s="51">
        <f t="shared" si="1"/>
        <v>108367</v>
      </c>
      <c r="C20" s="51">
        <v>56053</v>
      </c>
      <c r="D20" s="51">
        <v>52314</v>
      </c>
    </row>
    <row r="21" spans="1:4" x14ac:dyDescent="0.45">
      <c r="A21" s="45" t="s">
        <v>30</v>
      </c>
      <c r="B21" s="51">
        <f t="shared" si="1"/>
        <v>127843</v>
      </c>
      <c r="C21" s="51">
        <v>66996</v>
      </c>
      <c r="D21" s="51">
        <v>60847</v>
      </c>
    </row>
    <row r="22" spans="1:4" x14ac:dyDescent="0.45">
      <c r="A22" s="45" t="s">
        <v>31</v>
      </c>
      <c r="B22" s="51">
        <f t="shared" si="1"/>
        <v>94396</v>
      </c>
      <c r="C22" s="51">
        <v>48565</v>
      </c>
      <c r="D22" s="51">
        <v>45831</v>
      </c>
    </row>
    <row r="23" spans="1:4" x14ac:dyDescent="0.45">
      <c r="A23" s="45" t="s">
        <v>32</v>
      </c>
      <c r="B23" s="51">
        <f t="shared" si="1"/>
        <v>80670</v>
      </c>
      <c r="C23" s="51">
        <v>42589</v>
      </c>
      <c r="D23" s="51">
        <v>38081</v>
      </c>
    </row>
    <row r="24" spans="1:4" x14ac:dyDescent="0.45">
      <c r="A24" s="45" t="s">
        <v>33</v>
      </c>
      <c r="B24" s="51">
        <f t="shared" si="1"/>
        <v>196409</v>
      </c>
      <c r="C24" s="51">
        <v>104803</v>
      </c>
      <c r="D24" s="51">
        <v>91606</v>
      </c>
    </row>
    <row r="25" spans="1:4" x14ac:dyDescent="0.45">
      <c r="A25" s="45" t="s">
        <v>34</v>
      </c>
      <c r="B25" s="51">
        <f t="shared" si="1"/>
        <v>202127</v>
      </c>
      <c r="C25" s="51">
        <v>104076</v>
      </c>
      <c r="D25" s="51">
        <v>98051</v>
      </c>
    </row>
    <row r="26" spans="1:4" x14ac:dyDescent="0.45">
      <c r="A26" s="45" t="s">
        <v>35</v>
      </c>
      <c r="B26" s="51">
        <f t="shared" si="1"/>
        <v>311028</v>
      </c>
      <c r="C26" s="51">
        <v>163684</v>
      </c>
      <c r="D26" s="51">
        <v>147344</v>
      </c>
    </row>
    <row r="27" spans="1:4" x14ac:dyDescent="0.45">
      <c r="A27" s="45" t="s">
        <v>36</v>
      </c>
      <c r="B27" s="51">
        <f t="shared" si="1"/>
        <v>683602</v>
      </c>
      <c r="C27" s="51">
        <v>377735</v>
      </c>
      <c r="D27" s="51">
        <v>305867</v>
      </c>
    </row>
    <row r="28" spans="1:4" x14ac:dyDescent="0.45">
      <c r="A28" s="45" t="s">
        <v>37</v>
      </c>
      <c r="B28" s="51">
        <f t="shared" si="1"/>
        <v>170728</v>
      </c>
      <c r="C28" s="51">
        <v>89383</v>
      </c>
      <c r="D28" s="51">
        <v>81345</v>
      </c>
    </row>
    <row r="29" spans="1:4" x14ac:dyDescent="0.45">
      <c r="A29" s="45" t="s">
        <v>38</v>
      </c>
      <c r="B29" s="51">
        <f t="shared" si="1"/>
        <v>121154</v>
      </c>
      <c r="C29" s="51">
        <v>63126</v>
      </c>
      <c r="D29" s="51">
        <v>58028</v>
      </c>
    </row>
    <row r="30" spans="1:4" x14ac:dyDescent="0.45">
      <c r="A30" s="45" t="s">
        <v>39</v>
      </c>
      <c r="B30" s="51">
        <f t="shared" si="1"/>
        <v>262814</v>
      </c>
      <c r="C30" s="51">
        <v>141663</v>
      </c>
      <c r="D30" s="51">
        <v>121151</v>
      </c>
    </row>
    <row r="31" spans="1:4" x14ac:dyDescent="0.45">
      <c r="A31" s="45" t="s">
        <v>40</v>
      </c>
      <c r="B31" s="51">
        <f t="shared" si="1"/>
        <v>788849</v>
      </c>
      <c r="C31" s="51">
        <v>419978</v>
      </c>
      <c r="D31" s="51">
        <v>368871</v>
      </c>
    </row>
    <row r="32" spans="1:4" x14ac:dyDescent="0.45">
      <c r="A32" s="45" t="s">
        <v>41</v>
      </c>
      <c r="B32" s="51">
        <f t="shared" si="1"/>
        <v>503825</v>
      </c>
      <c r="C32" s="51">
        <v>265713</v>
      </c>
      <c r="D32" s="51">
        <v>238112</v>
      </c>
    </row>
    <row r="33" spans="1:4" x14ac:dyDescent="0.45">
      <c r="A33" s="45" t="s">
        <v>42</v>
      </c>
      <c r="B33" s="51">
        <f t="shared" si="1"/>
        <v>138127</v>
      </c>
      <c r="C33" s="51">
        <v>71939</v>
      </c>
      <c r="D33" s="51">
        <v>66188</v>
      </c>
    </row>
    <row r="34" spans="1:4" x14ac:dyDescent="0.45">
      <c r="A34" s="45" t="s">
        <v>43</v>
      </c>
      <c r="B34" s="51">
        <f t="shared" si="1"/>
        <v>101989</v>
      </c>
      <c r="C34" s="51">
        <v>53764</v>
      </c>
      <c r="D34" s="51">
        <v>48225</v>
      </c>
    </row>
    <row r="35" spans="1:4" x14ac:dyDescent="0.45">
      <c r="A35" s="45" t="s">
        <v>44</v>
      </c>
      <c r="B35" s="51">
        <f t="shared" si="1"/>
        <v>64807</v>
      </c>
      <c r="C35" s="51">
        <v>33734</v>
      </c>
      <c r="D35" s="51">
        <v>31073</v>
      </c>
    </row>
    <row r="36" spans="1:4" x14ac:dyDescent="0.45">
      <c r="A36" s="45" t="s">
        <v>45</v>
      </c>
      <c r="B36" s="51">
        <f t="shared" si="1"/>
        <v>75967</v>
      </c>
      <c r="C36" s="51">
        <v>40916</v>
      </c>
      <c r="D36" s="51">
        <v>35051</v>
      </c>
    </row>
    <row r="37" spans="1:4" x14ac:dyDescent="0.45">
      <c r="A37" s="45" t="s">
        <v>46</v>
      </c>
      <c r="B37" s="51">
        <f t="shared" si="1"/>
        <v>245459</v>
      </c>
      <c r="C37" s="51">
        <v>132914</v>
      </c>
      <c r="D37" s="51">
        <v>112545</v>
      </c>
    </row>
    <row r="38" spans="1:4" x14ac:dyDescent="0.45">
      <c r="A38" s="45" t="s">
        <v>47</v>
      </c>
      <c r="B38" s="51">
        <f t="shared" si="1"/>
        <v>317115</v>
      </c>
      <c r="C38" s="51">
        <v>166219</v>
      </c>
      <c r="D38" s="51">
        <v>150896</v>
      </c>
    </row>
    <row r="39" spans="1:4" x14ac:dyDescent="0.45">
      <c r="A39" s="45" t="s">
        <v>48</v>
      </c>
      <c r="B39" s="51">
        <f t="shared" si="1"/>
        <v>185631</v>
      </c>
      <c r="C39" s="51">
        <v>101685</v>
      </c>
      <c r="D39" s="51">
        <v>83946</v>
      </c>
    </row>
    <row r="40" spans="1:4" x14ac:dyDescent="0.45">
      <c r="A40" s="45" t="s">
        <v>49</v>
      </c>
      <c r="B40" s="51">
        <f t="shared" si="1"/>
        <v>98243</v>
      </c>
      <c r="C40" s="51">
        <v>51317</v>
      </c>
      <c r="D40" s="51">
        <v>46926</v>
      </c>
    </row>
    <row r="41" spans="1:4" x14ac:dyDescent="0.45">
      <c r="A41" s="45" t="s">
        <v>50</v>
      </c>
      <c r="B41" s="51">
        <f t="shared" si="1"/>
        <v>104837</v>
      </c>
      <c r="C41" s="51">
        <v>54695</v>
      </c>
      <c r="D41" s="51">
        <v>50142</v>
      </c>
    </row>
    <row r="42" spans="1:4" x14ac:dyDescent="0.45">
      <c r="A42" s="45" t="s">
        <v>51</v>
      </c>
      <c r="B42" s="51">
        <f t="shared" si="1"/>
        <v>158805</v>
      </c>
      <c r="C42" s="51">
        <v>81880</v>
      </c>
      <c r="D42" s="51">
        <v>76925</v>
      </c>
    </row>
    <row r="43" spans="1:4" x14ac:dyDescent="0.45">
      <c r="A43" s="45" t="s">
        <v>52</v>
      </c>
      <c r="B43" s="51">
        <f t="shared" si="1"/>
        <v>86080</v>
      </c>
      <c r="C43" s="51">
        <v>44293</v>
      </c>
      <c r="D43" s="51">
        <v>41787</v>
      </c>
    </row>
    <row r="44" spans="1:4" x14ac:dyDescent="0.45">
      <c r="A44" s="45" t="s">
        <v>53</v>
      </c>
      <c r="B44" s="51">
        <f t="shared" si="1"/>
        <v>524934</v>
      </c>
      <c r="C44" s="51">
        <v>284356</v>
      </c>
      <c r="D44" s="51">
        <v>240578</v>
      </c>
    </row>
    <row r="45" spans="1:4" x14ac:dyDescent="0.45">
      <c r="A45" s="45" t="s">
        <v>54</v>
      </c>
      <c r="B45" s="51">
        <f t="shared" si="1"/>
        <v>116046</v>
      </c>
      <c r="C45" s="51">
        <v>60085</v>
      </c>
      <c r="D45" s="51">
        <v>55961</v>
      </c>
    </row>
    <row r="46" spans="1:4" x14ac:dyDescent="0.45">
      <c r="A46" s="45" t="s">
        <v>55</v>
      </c>
      <c r="B46" s="51">
        <f t="shared" si="1"/>
        <v>151179</v>
      </c>
      <c r="C46" s="51">
        <v>80004</v>
      </c>
      <c r="D46" s="51">
        <v>71175</v>
      </c>
    </row>
    <row r="47" spans="1:4" x14ac:dyDescent="0.45">
      <c r="A47" s="45" t="s">
        <v>56</v>
      </c>
      <c r="B47" s="51">
        <f t="shared" si="1"/>
        <v>234197</v>
      </c>
      <c r="C47" s="51">
        <v>121032</v>
      </c>
      <c r="D47" s="51">
        <v>113165</v>
      </c>
    </row>
    <row r="48" spans="1:4" x14ac:dyDescent="0.45">
      <c r="A48" s="45" t="s">
        <v>57</v>
      </c>
      <c r="B48" s="51">
        <f t="shared" si="1"/>
        <v>139125</v>
      </c>
      <c r="C48" s="51">
        <v>73914</v>
      </c>
      <c r="D48" s="51">
        <v>65211</v>
      </c>
    </row>
    <row r="49" spans="1:4" x14ac:dyDescent="0.45">
      <c r="A49" s="45" t="s">
        <v>58</v>
      </c>
      <c r="B49" s="51">
        <f t="shared" si="1"/>
        <v>117802</v>
      </c>
      <c r="C49" s="51">
        <v>61886</v>
      </c>
      <c r="D49" s="51">
        <v>55916</v>
      </c>
    </row>
    <row r="50" spans="1:4" x14ac:dyDescent="0.45">
      <c r="A50" s="45" t="s">
        <v>59</v>
      </c>
      <c r="B50" s="51">
        <f t="shared" si="1"/>
        <v>204871</v>
      </c>
      <c r="C50" s="51">
        <v>109133</v>
      </c>
      <c r="D50" s="51">
        <v>95738</v>
      </c>
    </row>
    <row r="51" spans="1:4" x14ac:dyDescent="0.45">
      <c r="A51" s="45" t="s">
        <v>60</v>
      </c>
      <c r="B51" s="51">
        <f t="shared" si="1"/>
        <v>133653</v>
      </c>
      <c r="C51" s="51">
        <v>71873</v>
      </c>
      <c r="D51" s="51">
        <v>61780</v>
      </c>
    </row>
    <row r="53" spans="1:4" x14ac:dyDescent="0.45">
      <c r="A53" s="24" t="s">
        <v>145</v>
      </c>
    </row>
    <row r="54" spans="1:4" x14ac:dyDescent="0.45">
      <c r="A54" t="s">
        <v>146</v>
      </c>
    </row>
    <row r="55" spans="1:4" x14ac:dyDescent="0.45">
      <c r="A55" t="s">
        <v>147</v>
      </c>
    </row>
    <row r="56" spans="1:4" x14ac:dyDescent="0.45">
      <c r="A56" t="s">
        <v>148</v>
      </c>
    </row>
    <row r="57" spans="1:4" x14ac:dyDescent="0.45">
      <c r="A57" s="22" t="s">
        <v>149</v>
      </c>
    </row>
    <row r="58" spans="1:4" x14ac:dyDescent="0.45">
      <c r="A58" t="s">
        <v>150</v>
      </c>
    </row>
    <row r="59" spans="1:4" x14ac:dyDescent="0.45">
      <c r="A59" t="s">
        <v>151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6d82e824b9a0764e8c5a7ef860849753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04182218f8ed45a671cfad07c79ea411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DIGI-808455956-3797237</_dlc_DocId>
    <_dlc_DocIdUrl xmlns="89559dea-130d-4237-8e78-1ce7f44b9a24">
      <Url>https://digitalgojp.sharepoint.com/sites/digi_portal/_layouts/15/DocIdRedir.aspx?ID=DIGI-808455956-3797237</Url>
      <Description>DIGI-808455956-3797237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Props1.xml><?xml version="1.0" encoding="utf-8"?>
<ds:datastoreItem xmlns:ds="http://schemas.openxmlformats.org/officeDocument/2006/customXml" ds:itemID="{B3CADC21-5245-4EA1-88D6-7EDF264B8D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2022-06-08T05:06:55Z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a6614c39-6872-44b9-95b7-e28bbad9b45b</vt:lpwstr>
  </property>
  <property fmtid="{D5CDD505-2E9C-101B-9397-08002B2CF9AE}" pid="4" name="MediaServiceImageTags">
    <vt:lpwstr/>
  </property>
</Properties>
</file>