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C0AD3D7-0ED1-43F7-966E-2D603D77C95A}" xr6:coauthVersionLast="47" xr6:coauthVersionMax="47" xr10:uidLastSave="{00000000-0000-0000-0000-000000000000}"/>
  <bookViews>
    <workbookView xWindow="810" yWindow="-120" windowWidth="22350" windowHeight="15600" xr2:uid="{00000000-000D-0000-FFFF-FFFF00000000}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<sst xmlns="http://schemas.openxmlformats.org/spreadsheetml/2006/main" count="351" uniqueCount="152">
  <si>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</si>
  <si>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（6月13日公表時点）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</si>
  <si>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</si>
  <si>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</si>
  <si>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</si>
  <si>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</si>
  <si>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</si>
  <si>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</si>
  <si>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</si>
  <si>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</si>
  <si>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</si>
  <si>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</si>
  <si>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</si>
  <si>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</si>
  <si>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</si>
  <si>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</si>
  <si>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</si>
  <si>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</si>
  <si>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</si>
  <si>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</si>
  <si>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</si>
  <si>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</si>
  <si>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</si>
  <si>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</si>
  <si>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</si>
  <si>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</si>
  <si>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</si>
  <si>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</si>
  <si>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</si>
  <si>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</si>
  <si>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</si>
  <si>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</si>
  <si>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</si>
  <si>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</si>
  <si>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</si>
  <si>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</si>
  <si>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</si>
  <si>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</si>
  <si>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</si>
  <si>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</si>
  <si>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</si>
  <si>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</si>
  <si>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</si>
  <si>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</si>
  <si>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</si>
  <si>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</si>
  <si>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</si>
  <si>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</si>
  <si>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</si>
  <si>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</si>
  <si>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</si>
  <si>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</si>
  <si>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</si>
  <si>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</si>
  <si>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</si>
  <si>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</si>
  <si>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</si>
  <si>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</si>
  <si>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</si>
  <si>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</si>
  <si>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</si>
  <si>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</si>
  <si>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</si>
  <si>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</si>
  <si>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</si>
  <si>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</si>
  <si>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</si>
  <si>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</si>
  <si>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</si>
  <si>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</si>
  <si>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</si>
  <si>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</si>
  <si>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</si>
  <si>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</si>
  <si>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</si>
  <si>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</si>
  <si>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</si>
  <si>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</si>
  <si>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</si>
  <si>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</si>
  <si>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</si>
  <si>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</si>
  <si>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</si>
  <si>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</si>
  <si>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</si>
  <si>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</si>
  <si>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</si>
  <si>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</si>
  <si>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</si>
  <si>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</si>
  <si>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</si>
  <si>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</si>
  <si>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</si>
  <si>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</si>
  <si>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</si>
  <si>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接種回数（6月12日まで）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</si>
  <si>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</si>
  <si>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</si>
  <si>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</si>
  <si>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</si>
  <si>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</si>
  <si>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</si>
  <si>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</si>
  <si>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</si>
  <si>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</si>
  <si>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</si>
  <si>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</si>
  <si>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</si>
  <si>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</si>
  <si>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</si>
  <si>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</si>
  <si>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</si>
  <si>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</si>
  <si>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</si>
  <si>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</si>
  <si>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</si>
  <si>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</si>
  <si>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</si>
  <si>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</si>
  <si>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（6月12日まで）</t>
  </si>
  <si>
    <t>ワクチン供給量
（6月12日まで）※4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</si>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</sst>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3"/>
  <sheetViews>
    <sheetView tabSelected="1" view="pageBreakPreview" zoomScaleNormal="100" zoomScaleSheetLayoutView="100" workbookViewId="0">
      <selection activeCell="A4" sqref="A4"/>
    </sheetView>
  </sheetViews>
  <sheetFormatPr defaultRowHeight="18.75" x14ac:dyDescent="0.4"/>
  <cols>
    <col min="1" max="1" width="13.625" customWidth="1"/>
    <col min="2" max="3" width="13.625" style="1" customWidth="1"/>
    <col min="4" max="8" width="13.625" customWidth="1"/>
    <col min="9" max="9" width="4.125" customWidth="1"/>
    <col min="10" max="10" width="10.5" bestFit="1" customWidth="1"/>
  </cols>
  <sheetData>
    <row r="1" spans="1:8" x14ac:dyDescent="0.4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">
      <c r="A2" s="2"/>
      <c r="B2" s="3"/>
      <c r="C2" s="3"/>
      <c r="D2" s="2"/>
      <c r="E2" s="2"/>
      <c r="F2" s="2"/>
      <c r="G2" s="2"/>
      <c r="H2" s="2"/>
    </row>
    <row r="3" spans="1:8" x14ac:dyDescent="0.4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44722</v>
      </c>
      <c r="H5" s="83"/>
    </row>
    <row r="6" spans="1:8" ht="21.75" customHeight="1" x14ac:dyDescent="0.4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">
      <c r="A9" s="71"/>
      <c r="B9" s="76"/>
      <c r="C9" s="89"/>
      <c r="D9" s="73"/>
      <c r="E9" s="71"/>
      <c r="F9" s="73"/>
      <c r="G9" s="71"/>
      <c r="H9" s="73"/>
    </row>
    <row r="10" spans="1:8" x14ac:dyDescent="0.4">
      <c r="A10" s="10" t="s">
        <v>13</v>
      </c>
      <c r="B10" s="20">
        <v>126645025.00000003</v>
      </c>
      <c r="C10" s="21">
        <f>SUM(C11:C57)</f>
        <v>76157913</v>
      </c>
      <c r="D10" s="11">
        <f>C10/$B10</f>
        <v>0.60134942529325552</v>
      </c>
      <c r="E10" s="21">
        <f>SUM(E11:E57)</f>
        <v>877020</v>
      </c>
      <c r="F10" s="11">
        <f>E10/$B10</f>
        <v>6.9250252822801355E-3</v>
      </c>
      <c r="G10" s="21">
        <f>SUM(G11:G57)</f>
        <v>184780</v>
      </c>
      <c r="H10" s="11">
        <f>G10/$B10</f>
        <v>1.4590387581351889E-3</v>
      </c>
    </row>
    <row r="11" spans="1:8" x14ac:dyDescent="0.4">
      <c r="A11" s="12" t="s">
        <v>14</v>
      </c>
      <c r="B11" s="20">
        <v>5226603</v>
      </c>
      <c r="C11" s="21">
        <v>3258509</v>
      </c>
      <c r="D11" s="11">
        <f t="shared" ref="D11:D57" si="0">C11/$B11</f>
        <v>0.62344681622078435</v>
      </c>
      <c r="E11" s="21">
        <v>40366</v>
      </c>
      <c r="F11" s="11">
        <f t="shared" ref="F11:F57" si="1">E11/$B11</f>
        <v>7.7231808117050405E-3</v>
      </c>
      <c r="G11" s="21">
        <v>7296</v>
      </c>
      <c r="H11" s="11">
        <f t="shared" ref="H11:H57" si="2">G11/$B11</f>
        <v>1.3959353714066288E-3</v>
      </c>
    </row>
    <row r="12" spans="1:8" x14ac:dyDescent="0.4">
      <c r="A12" s="12" t="s">
        <v>15</v>
      </c>
      <c r="B12" s="20">
        <v>1259615</v>
      </c>
      <c r="C12" s="21">
        <v>834889</v>
      </c>
      <c r="D12" s="11">
        <f t="shared" si="0"/>
        <v>0.66281284360697512</v>
      </c>
      <c r="E12" s="21">
        <v>16322</v>
      </c>
      <c r="F12" s="11">
        <f t="shared" si="1"/>
        <v>1.2957927620741258E-2</v>
      </c>
      <c r="G12" s="21">
        <v>2373</v>
      </c>
      <c r="H12" s="11">
        <f t="shared" si="2"/>
        <v>1.8839089721859458E-3</v>
      </c>
    </row>
    <row r="13" spans="1:8" x14ac:dyDescent="0.4">
      <c r="A13" s="12" t="s">
        <v>16</v>
      </c>
      <c r="B13" s="20">
        <v>1220823</v>
      </c>
      <c r="C13" s="21">
        <v>819565</v>
      </c>
      <c r="D13" s="11">
        <f t="shared" si="0"/>
        <v>0.67132172313267358</v>
      </c>
      <c r="E13" s="21">
        <v>12789</v>
      </c>
      <c r="F13" s="11">
        <f t="shared" si="1"/>
        <v>1.0475720067528217E-2</v>
      </c>
      <c r="G13" s="21">
        <v>2140</v>
      </c>
      <c r="H13" s="11">
        <f t="shared" si="2"/>
        <v>1.7529158608577983E-3</v>
      </c>
    </row>
    <row r="14" spans="1:8" x14ac:dyDescent="0.4">
      <c r="A14" s="12" t="s">
        <v>17</v>
      </c>
      <c r="B14" s="20">
        <v>2281989</v>
      </c>
      <c r="C14" s="21">
        <v>1434642</v>
      </c>
      <c r="D14" s="11">
        <f t="shared" si="0"/>
        <v>0.62868050634775186</v>
      </c>
      <c r="E14" s="21">
        <v>20715</v>
      </c>
      <c r="F14" s="11">
        <f t="shared" si="1"/>
        <v>9.0776072978441171E-3</v>
      </c>
      <c r="G14" s="21">
        <v>3330</v>
      </c>
      <c r="H14" s="11">
        <f t="shared" si="2"/>
        <v>1.4592533092841376E-3</v>
      </c>
    </row>
    <row r="15" spans="1:8" x14ac:dyDescent="0.4">
      <c r="A15" s="12" t="s">
        <v>18</v>
      </c>
      <c r="B15" s="20">
        <v>971288</v>
      </c>
      <c r="C15" s="21">
        <v>681453</v>
      </c>
      <c r="D15" s="11">
        <f t="shared" si="0"/>
        <v>0.70159726054476124</v>
      </c>
      <c r="E15" s="21">
        <v>8015</v>
      </c>
      <c r="F15" s="11">
        <f t="shared" si="1"/>
        <v>8.2519293968421319E-3</v>
      </c>
      <c r="G15" s="21">
        <v>1268</v>
      </c>
      <c r="H15" s="11">
        <f t="shared" si="2"/>
        <v>1.3054830287206266E-3</v>
      </c>
    </row>
    <row r="16" spans="1:8" x14ac:dyDescent="0.4">
      <c r="A16" s="12" t="s">
        <v>19</v>
      </c>
      <c r="B16" s="20">
        <v>1069562</v>
      </c>
      <c r="C16" s="21">
        <v>736053</v>
      </c>
      <c r="D16" s="11">
        <f t="shared" si="0"/>
        <v>0.68818170428642755</v>
      </c>
      <c r="E16" s="21">
        <v>8160</v>
      </c>
      <c r="F16" s="11">
        <f t="shared" si="1"/>
        <v>7.6292912425834124E-3</v>
      </c>
      <c r="G16" s="21">
        <v>998</v>
      </c>
      <c r="H16" s="11">
        <f t="shared" si="2"/>
        <v>9.3309223775713793E-4</v>
      </c>
    </row>
    <row r="17" spans="1:8" x14ac:dyDescent="0.4">
      <c r="A17" s="12" t="s">
        <v>20</v>
      </c>
      <c r="B17" s="20">
        <v>1862059.0000000002</v>
      </c>
      <c r="C17" s="21">
        <v>1240992</v>
      </c>
      <c r="D17" s="11">
        <f t="shared" si="0"/>
        <v>0.66646223347380495</v>
      </c>
      <c r="E17" s="21">
        <v>15054</v>
      </c>
      <c r="F17" s="11">
        <f t="shared" si="1"/>
        <v>8.0845988231307373E-3</v>
      </c>
      <c r="G17" s="21">
        <v>4566</v>
      </c>
      <c r="H17" s="11">
        <f t="shared" si="2"/>
        <v>2.4521242345167363E-3</v>
      </c>
    </row>
    <row r="18" spans="1:8" x14ac:dyDescent="0.4">
      <c r="A18" s="12" t="s">
        <v>21</v>
      </c>
      <c r="B18" s="20">
        <v>2907675</v>
      </c>
      <c r="C18" s="21">
        <v>1866168</v>
      </c>
      <c r="D18" s="11">
        <f t="shared" si="0"/>
        <v>0.64180762980732031</v>
      </c>
      <c r="E18" s="21">
        <v>21194</v>
      </c>
      <c r="F18" s="11">
        <f t="shared" si="1"/>
        <v>7.2889851857583805E-3</v>
      </c>
      <c r="G18" s="21">
        <v>4671</v>
      </c>
      <c r="H18" s="11">
        <f t="shared" si="2"/>
        <v>1.6064381335603188E-3</v>
      </c>
    </row>
    <row r="19" spans="1:8" x14ac:dyDescent="0.4">
      <c r="A19" s="12" t="s">
        <v>22</v>
      </c>
      <c r="B19" s="20">
        <v>1955401</v>
      </c>
      <c r="C19" s="21">
        <v>1231696</v>
      </c>
      <c r="D19" s="11">
        <f t="shared" si="0"/>
        <v>0.62989432858017358</v>
      </c>
      <c r="E19" s="21">
        <v>21358</v>
      </c>
      <c r="F19" s="11">
        <f t="shared" si="1"/>
        <v>1.0922567800671065E-2</v>
      </c>
      <c r="G19" s="21">
        <v>4719</v>
      </c>
      <c r="H19" s="11">
        <f t="shared" si="2"/>
        <v>2.4133157342151302E-3</v>
      </c>
    </row>
    <row r="20" spans="1:8" x14ac:dyDescent="0.4">
      <c r="A20" s="12" t="s">
        <v>23</v>
      </c>
      <c r="B20" s="20">
        <v>1958101</v>
      </c>
      <c r="C20" s="21">
        <v>1238295</v>
      </c>
      <c r="D20" s="11">
        <f t="shared" si="0"/>
        <v>0.63239587743431003</v>
      </c>
      <c r="E20" s="21">
        <v>11467</v>
      </c>
      <c r="F20" s="11">
        <f t="shared" si="1"/>
        <v>5.8561841294192691E-3</v>
      </c>
      <c r="G20" s="21">
        <v>2928</v>
      </c>
      <c r="H20" s="11">
        <f t="shared" si="2"/>
        <v>1.4953263391418521E-3</v>
      </c>
    </row>
    <row r="21" spans="1:8" x14ac:dyDescent="0.4">
      <c r="A21" s="12" t="s">
        <v>24</v>
      </c>
      <c r="B21" s="20">
        <v>7393799</v>
      </c>
      <c r="C21" s="21">
        <v>4437140</v>
      </c>
      <c r="D21" s="11">
        <f t="shared" si="0"/>
        <v>0.60011639483302159</v>
      </c>
      <c r="E21" s="21">
        <v>67810</v>
      </c>
      <c r="F21" s="11">
        <f t="shared" si="1"/>
        <v>9.1711987301791673E-3</v>
      </c>
      <c r="G21" s="21">
        <v>18119</v>
      </c>
      <c r="H21" s="11">
        <f t="shared" si="2"/>
        <v>2.4505670224467826E-3</v>
      </c>
    </row>
    <row r="22" spans="1:8" x14ac:dyDescent="0.4">
      <c r="A22" s="12" t="s">
        <v>25</v>
      </c>
      <c r="B22" s="20">
        <v>6322892.0000000009</v>
      </c>
      <c r="C22" s="21">
        <v>3881355</v>
      </c>
      <c r="D22" s="11">
        <f t="shared" si="0"/>
        <v>0.61385755125977159</v>
      </c>
      <c r="E22" s="21">
        <v>50166</v>
      </c>
      <c r="F22" s="11">
        <f t="shared" si="1"/>
        <v>7.9340276569645658E-3</v>
      </c>
      <c r="G22" s="21">
        <v>10687</v>
      </c>
      <c r="H22" s="11">
        <f t="shared" si="2"/>
        <v>1.6902075822266137E-3</v>
      </c>
    </row>
    <row r="23" spans="1:8" x14ac:dyDescent="0.4">
      <c r="A23" s="12" t="s">
        <v>26</v>
      </c>
      <c r="B23" s="20">
        <v>13843329.000000002</v>
      </c>
      <c r="C23" s="21">
        <v>8124194</v>
      </c>
      <c r="D23" s="11">
        <f t="shared" si="0"/>
        <v>0.58686707510888447</v>
      </c>
      <c r="E23" s="21">
        <v>71266</v>
      </c>
      <c r="F23" s="11">
        <f t="shared" si="1"/>
        <v>5.1480391746811759E-3</v>
      </c>
      <c r="G23" s="21">
        <v>14403</v>
      </c>
      <c r="H23" s="11">
        <f t="shared" si="2"/>
        <v>1.0404289315091766E-3</v>
      </c>
    </row>
    <row r="24" spans="1:8" x14ac:dyDescent="0.4">
      <c r="A24" s="12" t="s">
        <v>27</v>
      </c>
      <c r="B24" s="20">
        <v>9220206</v>
      </c>
      <c r="C24" s="21">
        <v>5506167</v>
      </c>
      <c r="D24" s="11">
        <f t="shared" si="0"/>
        <v>0.59718481344126151</v>
      </c>
      <c r="E24" s="21">
        <v>64861</v>
      </c>
      <c r="F24" s="11">
        <f t="shared" si="1"/>
        <v>7.0346584447245541E-3</v>
      </c>
      <c r="G24" s="21">
        <v>19651</v>
      </c>
      <c r="H24" s="11">
        <f t="shared" si="2"/>
        <v>2.1312972833795688E-3</v>
      </c>
    </row>
    <row r="25" spans="1:8" x14ac:dyDescent="0.4">
      <c r="A25" s="12" t="s">
        <v>28</v>
      </c>
      <c r="B25" s="20">
        <v>2213174</v>
      </c>
      <c r="C25" s="21">
        <v>1524097</v>
      </c>
      <c r="D25" s="11">
        <f t="shared" si="0"/>
        <v>0.68864761650010342</v>
      </c>
      <c r="E25" s="21">
        <v>14451</v>
      </c>
      <c r="F25" s="11">
        <f t="shared" si="1"/>
        <v>6.5295363130056655E-3</v>
      </c>
      <c r="G25" s="21">
        <v>2482</v>
      </c>
      <c r="H25" s="11">
        <f t="shared" si="2"/>
        <v>1.1214662742287773E-3</v>
      </c>
    </row>
    <row r="26" spans="1:8" x14ac:dyDescent="0.4">
      <c r="A26" s="12" t="s">
        <v>29</v>
      </c>
      <c r="B26" s="20">
        <v>1047674</v>
      </c>
      <c r="C26" s="21">
        <v>677558</v>
      </c>
      <c r="D26" s="11">
        <f t="shared" si="0"/>
        <v>0.64672598537331272</v>
      </c>
      <c r="E26" s="21">
        <v>6018</v>
      </c>
      <c r="F26" s="11">
        <f t="shared" si="1"/>
        <v>5.744153238507398E-3</v>
      </c>
      <c r="G26" s="21">
        <v>1173</v>
      </c>
      <c r="H26" s="11">
        <f t="shared" si="2"/>
        <v>1.1196230888616116E-3</v>
      </c>
    </row>
    <row r="27" spans="1:8" x14ac:dyDescent="0.4">
      <c r="A27" s="12" t="s">
        <v>30</v>
      </c>
      <c r="B27" s="20">
        <v>1132656</v>
      </c>
      <c r="C27" s="21">
        <v>695493</v>
      </c>
      <c r="D27" s="11">
        <f t="shared" si="0"/>
        <v>0.61403727168707889</v>
      </c>
      <c r="E27" s="21">
        <v>9691</v>
      </c>
      <c r="F27" s="11">
        <f t="shared" si="1"/>
        <v>8.5559958186775149E-3</v>
      </c>
      <c r="G27" s="21">
        <v>1786</v>
      </c>
      <c r="H27" s="11">
        <f t="shared" si="2"/>
        <v>1.5768247376078881E-3</v>
      </c>
    </row>
    <row r="28" spans="1:8" x14ac:dyDescent="0.4">
      <c r="A28" s="12" t="s">
        <v>31</v>
      </c>
      <c r="B28" s="20">
        <v>774582.99999999988</v>
      </c>
      <c r="C28" s="21">
        <v>487412</v>
      </c>
      <c r="D28" s="11">
        <f t="shared" si="0"/>
        <v>0.62925729069705905</v>
      </c>
      <c r="E28" s="21">
        <v>4269</v>
      </c>
      <c r="F28" s="11">
        <f t="shared" si="1"/>
        <v>5.5113525600226192E-3</v>
      </c>
      <c r="G28" s="21">
        <v>616</v>
      </c>
      <c r="H28" s="11">
        <f t="shared" si="2"/>
        <v>7.9526661442350284E-4</v>
      </c>
    </row>
    <row r="29" spans="1:8" x14ac:dyDescent="0.4">
      <c r="A29" s="12" t="s">
        <v>32</v>
      </c>
      <c r="B29" s="20">
        <v>820997</v>
      </c>
      <c r="C29" s="21">
        <v>511962</v>
      </c>
      <c r="D29" s="11">
        <f t="shared" si="0"/>
        <v>0.62358571346789327</v>
      </c>
      <c r="E29" s="21">
        <v>3339</v>
      </c>
      <c r="F29" s="11">
        <f t="shared" si="1"/>
        <v>4.0670063349805179E-3</v>
      </c>
      <c r="G29" s="21">
        <v>305</v>
      </c>
      <c r="H29" s="11">
        <f t="shared" si="2"/>
        <v>3.7149953044895415E-4</v>
      </c>
    </row>
    <row r="30" spans="1:8" x14ac:dyDescent="0.4">
      <c r="A30" s="12" t="s">
        <v>33</v>
      </c>
      <c r="B30" s="20">
        <v>2071737</v>
      </c>
      <c r="C30" s="21">
        <v>1347581</v>
      </c>
      <c r="D30" s="11">
        <f t="shared" si="0"/>
        <v>0.65045949365194522</v>
      </c>
      <c r="E30" s="21">
        <v>16829</v>
      </c>
      <c r="F30" s="11">
        <f t="shared" si="1"/>
        <v>8.1231353207477583E-3</v>
      </c>
      <c r="G30" s="21">
        <v>4335</v>
      </c>
      <c r="H30" s="11">
        <f t="shared" si="2"/>
        <v>2.0924470625373779E-3</v>
      </c>
    </row>
    <row r="31" spans="1:8" x14ac:dyDescent="0.4">
      <c r="A31" s="12" t="s">
        <v>34</v>
      </c>
      <c r="B31" s="20">
        <v>2016791</v>
      </c>
      <c r="C31" s="21">
        <v>1276457</v>
      </c>
      <c r="D31" s="11">
        <f t="shared" si="0"/>
        <v>0.63291486326545487</v>
      </c>
      <c r="E31" s="21">
        <v>10052</v>
      </c>
      <c r="F31" s="11">
        <f t="shared" si="1"/>
        <v>4.9841555223124256E-3</v>
      </c>
      <c r="G31" s="21">
        <v>1959</v>
      </c>
      <c r="H31" s="11">
        <f t="shared" si="2"/>
        <v>9.7134507244429392E-4</v>
      </c>
    </row>
    <row r="32" spans="1:8" x14ac:dyDescent="0.4">
      <c r="A32" s="12" t="s">
        <v>35</v>
      </c>
      <c r="B32" s="20">
        <v>3686259.9999999995</v>
      </c>
      <c r="C32" s="21">
        <v>2288110</v>
      </c>
      <c r="D32" s="11">
        <f t="shared" si="0"/>
        <v>0.62071313472191336</v>
      </c>
      <c r="E32" s="21">
        <v>28090</v>
      </c>
      <c r="F32" s="11">
        <f t="shared" si="1"/>
        <v>7.6201895688312827E-3</v>
      </c>
      <c r="G32" s="21">
        <v>5318</v>
      </c>
      <c r="H32" s="11">
        <f t="shared" si="2"/>
        <v>1.4426546147043346E-3</v>
      </c>
    </row>
    <row r="33" spans="1:8" x14ac:dyDescent="0.4">
      <c r="A33" s="12" t="s">
        <v>36</v>
      </c>
      <c r="B33" s="20">
        <v>7558801.9999999991</v>
      </c>
      <c r="C33" s="21">
        <v>4326112</v>
      </c>
      <c r="D33" s="11">
        <f t="shared" si="0"/>
        <v>0.57232773129921921</v>
      </c>
      <c r="E33" s="21">
        <v>44933</v>
      </c>
      <c r="F33" s="11">
        <f t="shared" si="1"/>
        <v>5.944460511070406E-3</v>
      </c>
      <c r="G33" s="21">
        <v>10930</v>
      </c>
      <c r="H33" s="11">
        <f t="shared" si="2"/>
        <v>1.4459963364564915E-3</v>
      </c>
    </row>
    <row r="34" spans="1:8" x14ac:dyDescent="0.4">
      <c r="A34" s="12" t="s">
        <v>37</v>
      </c>
      <c r="B34" s="20">
        <v>1800557</v>
      </c>
      <c r="C34" s="21">
        <v>1089712</v>
      </c>
      <c r="D34" s="11">
        <f t="shared" si="0"/>
        <v>0.60520827721643911</v>
      </c>
      <c r="E34" s="21">
        <v>13999</v>
      </c>
      <c r="F34" s="11">
        <f t="shared" si="1"/>
        <v>7.7748163484966043E-3</v>
      </c>
      <c r="G34" s="21">
        <v>1622</v>
      </c>
      <c r="H34" s="11">
        <f t="shared" si="2"/>
        <v>9.0083235354393118E-4</v>
      </c>
    </row>
    <row r="35" spans="1:8" x14ac:dyDescent="0.4">
      <c r="A35" s="12" t="s">
        <v>38</v>
      </c>
      <c r="B35" s="20">
        <v>1418843</v>
      </c>
      <c r="C35" s="21">
        <v>838995</v>
      </c>
      <c r="D35" s="11">
        <f t="shared" si="0"/>
        <v>0.59132335290091997</v>
      </c>
      <c r="E35" s="21">
        <v>8348</v>
      </c>
      <c r="F35" s="11">
        <f t="shared" si="1"/>
        <v>5.8836671851642498E-3</v>
      </c>
      <c r="G35" s="21">
        <v>1680</v>
      </c>
      <c r="H35" s="11">
        <f t="shared" si="2"/>
        <v>1.1840633530277838E-3</v>
      </c>
    </row>
    <row r="36" spans="1:8" x14ac:dyDescent="0.4">
      <c r="A36" s="12" t="s">
        <v>39</v>
      </c>
      <c r="B36" s="20">
        <v>2530542</v>
      </c>
      <c r="C36" s="21">
        <v>1437702</v>
      </c>
      <c r="D36" s="11">
        <f t="shared" si="0"/>
        <v>0.56813994788468236</v>
      </c>
      <c r="E36" s="21">
        <v>19410</v>
      </c>
      <c r="F36" s="11">
        <f t="shared" si="1"/>
        <v>7.6702935576647216E-3</v>
      </c>
      <c r="G36" s="21">
        <v>6077</v>
      </c>
      <c r="H36" s="11">
        <f t="shared" si="2"/>
        <v>2.401461821222489E-3</v>
      </c>
    </row>
    <row r="37" spans="1:8" x14ac:dyDescent="0.4">
      <c r="A37" s="12" t="s">
        <v>40</v>
      </c>
      <c r="B37" s="20">
        <v>8839511</v>
      </c>
      <c r="C37" s="21">
        <v>4715940</v>
      </c>
      <c r="D37" s="11">
        <f t="shared" si="0"/>
        <v>0.53350688742850139</v>
      </c>
      <c r="E37" s="21">
        <v>71165</v>
      </c>
      <c r="F37" s="11">
        <f t="shared" si="1"/>
        <v>8.0507847096971761E-3</v>
      </c>
      <c r="G37" s="21">
        <v>15072</v>
      </c>
      <c r="H37" s="11">
        <f t="shared" si="2"/>
        <v>1.7050716945767701E-3</v>
      </c>
    </row>
    <row r="38" spans="1:8" x14ac:dyDescent="0.4">
      <c r="A38" s="12" t="s">
        <v>41</v>
      </c>
      <c r="B38" s="20">
        <v>5523625</v>
      </c>
      <c r="C38" s="21">
        <v>3166423</v>
      </c>
      <c r="D38" s="11">
        <f t="shared" si="0"/>
        <v>0.57325089954513564</v>
      </c>
      <c r="E38" s="21">
        <v>36403</v>
      </c>
      <c r="F38" s="11">
        <f t="shared" si="1"/>
        <v>6.590418429926E-3</v>
      </c>
      <c r="G38" s="21">
        <v>6532</v>
      </c>
      <c r="H38" s="11">
        <f t="shared" si="2"/>
        <v>1.1825567448912626E-3</v>
      </c>
    </row>
    <row r="39" spans="1:8" x14ac:dyDescent="0.4">
      <c r="A39" s="12" t="s">
        <v>42</v>
      </c>
      <c r="B39" s="20">
        <v>1344738.9999999998</v>
      </c>
      <c r="C39" s="21">
        <v>813596</v>
      </c>
      <c r="D39" s="11">
        <f t="shared" si="0"/>
        <v>0.60502149487744472</v>
      </c>
      <c r="E39" s="21">
        <v>7535</v>
      </c>
      <c r="F39" s="11">
        <f t="shared" si="1"/>
        <v>5.6033178185506639E-3</v>
      </c>
      <c r="G39" s="21">
        <v>1043</v>
      </c>
      <c r="H39" s="11">
        <f t="shared" si="2"/>
        <v>7.7561519372904345E-4</v>
      </c>
    </row>
    <row r="40" spans="1:8" x14ac:dyDescent="0.4">
      <c r="A40" s="12" t="s">
        <v>43</v>
      </c>
      <c r="B40" s="20">
        <v>944432</v>
      </c>
      <c r="C40" s="21">
        <v>576510</v>
      </c>
      <c r="D40" s="11">
        <f t="shared" si="0"/>
        <v>0.61043039625933893</v>
      </c>
      <c r="E40" s="21">
        <v>3839</v>
      </c>
      <c r="F40" s="11">
        <f t="shared" si="1"/>
        <v>4.0648770901451879E-3</v>
      </c>
      <c r="G40" s="21">
        <v>838</v>
      </c>
      <c r="H40" s="11">
        <f t="shared" si="2"/>
        <v>8.873058092059566E-4</v>
      </c>
    </row>
    <row r="41" spans="1:8" x14ac:dyDescent="0.4">
      <c r="A41" s="12" t="s">
        <v>44</v>
      </c>
      <c r="B41" s="20">
        <v>556788</v>
      </c>
      <c r="C41" s="21">
        <v>335251</v>
      </c>
      <c r="D41" s="11">
        <f t="shared" si="0"/>
        <v>0.60211606571980714</v>
      </c>
      <c r="E41" s="21">
        <v>2273</v>
      </c>
      <c r="F41" s="11">
        <f t="shared" si="1"/>
        <v>4.082343728672313E-3</v>
      </c>
      <c r="G41" s="21">
        <v>440</v>
      </c>
      <c r="H41" s="11">
        <f t="shared" si="2"/>
        <v>7.9024691624101089E-4</v>
      </c>
    </row>
    <row r="42" spans="1:8" x14ac:dyDescent="0.4">
      <c r="A42" s="12" t="s">
        <v>45</v>
      </c>
      <c r="B42" s="20">
        <v>672814.99999999988</v>
      </c>
      <c r="C42" s="21">
        <v>425490</v>
      </c>
      <c r="D42" s="11">
        <f t="shared" si="0"/>
        <v>0.63240266640904275</v>
      </c>
      <c r="E42" s="21">
        <v>6149</v>
      </c>
      <c r="F42" s="11">
        <f t="shared" si="1"/>
        <v>9.1392136025504802E-3</v>
      </c>
      <c r="G42" s="21">
        <v>1283</v>
      </c>
      <c r="H42" s="11">
        <f t="shared" si="2"/>
        <v>1.9069134903353822E-3</v>
      </c>
    </row>
    <row r="43" spans="1:8" x14ac:dyDescent="0.4">
      <c r="A43" s="12" t="s">
        <v>46</v>
      </c>
      <c r="B43" s="20">
        <v>1893791</v>
      </c>
      <c r="C43" s="21">
        <v>1113184</v>
      </c>
      <c r="D43" s="11">
        <f t="shared" si="0"/>
        <v>0.58780720787035101</v>
      </c>
      <c r="E43" s="21">
        <v>13935</v>
      </c>
      <c r="F43" s="11">
        <f t="shared" si="1"/>
        <v>7.3582565341159612E-3</v>
      </c>
      <c r="G43" s="21">
        <v>3485</v>
      </c>
      <c r="H43" s="11">
        <f t="shared" si="2"/>
        <v>1.8402241852453623E-3</v>
      </c>
    </row>
    <row r="44" spans="1:8" x14ac:dyDescent="0.4">
      <c r="A44" s="12" t="s">
        <v>47</v>
      </c>
      <c r="B44" s="20">
        <v>2812432.9999999995</v>
      </c>
      <c r="C44" s="21">
        <v>1648858</v>
      </c>
      <c r="D44" s="11">
        <f t="shared" si="0"/>
        <v>0.58627458858575487</v>
      </c>
      <c r="E44" s="21">
        <v>12972</v>
      </c>
      <c r="F44" s="11">
        <f t="shared" si="1"/>
        <v>4.6123765437256648E-3</v>
      </c>
      <c r="G44" s="21">
        <v>2334</v>
      </c>
      <c r="H44" s="11">
        <f t="shared" si="2"/>
        <v>8.298864364057741E-4</v>
      </c>
    </row>
    <row r="45" spans="1:8" x14ac:dyDescent="0.4">
      <c r="A45" s="12" t="s">
        <v>48</v>
      </c>
      <c r="B45" s="20">
        <v>1356110</v>
      </c>
      <c r="C45" s="21">
        <v>870745</v>
      </c>
      <c r="D45" s="11">
        <f t="shared" si="0"/>
        <v>0.64209024341683196</v>
      </c>
      <c r="E45" s="21">
        <v>5084</v>
      </c>
      <c r="F45" s="11">
        <f t="shared" si="1"/>
        <v>3.7489584178274625E-3</v>
      </c>
      <c r="G45" s="21">
        <v>1019</v>
      </c>
      <c r="H45" s="11">
        <f t="shared" si="2"/>
        <v>7.5141397084307318E-4</v>
      </c>
    </row>
    <row r="46" spans="1:8" x14ac:dyDescent="0.4">
      <c r="A46" s="12" t="s">
        <v>49</v>
      </c>
      <c r="B46" s="20">
        <v>734949</v>
      </c>
      <c r="C46" s="21">
        <v>460152</v>
      </c>
      <c r="D46" s="11">
        <f t="shared" si="0"/>
        <v>0.62610058657131307</v>
      </c>
      <c r="E46" s="21">
        <v>4975</v>
      </c>
      <c r="F46" s="11">
        <f t="shared" si="1"/>
        <v>6.7691771810016749E-3</v>
      </c>
      <c r="G46" s="21">
        <v>726</v>
      </c>
      <c r="H46" s="11">
        <f t="shared" si="2"/>
        <v>9.8782364490597311E-4</v>
      </c>
    </row>
    <row r="47" spans="1:8" x14ac:dyDescent="0.4">
      <c r="A47" s="12" t="s">
        <v>50</v>
      </c>
      <c r="B47" s="20">
        <v>973896</v>
      </c>
      <c r="C47" s="21">
        <v>586560</v>
      </c>
      <c r="D47" s="11">
        <f t="shared" si="0"/>
        <v>0.60228196850587745</v>
      </c>
      <c r="E47" s="21">
        <v>6290</v>
      </c>
      <c r="F47" s="11">
        <f t="shared" si="1"/>
        <v>6.4585951682725878E-3</v>
      </c>
      <c r="G47" s="21">
        <v>449</v>
      </c>
      <c r="H47" s="11">
        <f t="shared" si="2"/>
        <v>4.6103485382422766E-4</v>
      </c>
    </row>
    <row r="48" spans="1:8" x14ac:dyDescent="0.4">
      <c r="A48" s="12" t="s">
        <v>51</v>
      </c>
      <c r="B48" s="20">
        <v>1356219</v>
      </c>
      <c r="C48" s="21">
        <v>844038</v>
      </c>
      <c r="D48" s="11">
        <f t="shared" si="0"/>
        <v>0.62234639095898225</v>
      </c>
      <c r="E48" s="21">
        <v>9366</v>
      </c>
      <c r="F48" s="11">
        <f t="shared" si="1"/>
        <v>6.9059643022255255E-3</v>
      </c>
      <c r="G48" s="21">
        <v>815</v>
      </c>
      <c r="H48" s="11">
        <f t="shared" si="2"/>
        <v>6.0093539465233862E-4</v>
      </c>
    </row>
    <row r="49" spans="1:8" x14ac:dyDescent="0.4">
      <c r="A49" s="12" t="s">
        <v>52</v>
      </c>
      <c r="B49" s="20">
        <v>701167</v>
      </c>
      <c r="C49" s="21">
        <v>423677</v>
      </c>
      <c r="D49" s="11">
        <f t="shared" si="0"/>
        <v>0.60424549358426738</v>
      </c>
      <c r="E49" s="21">
        <v>4213</v>
      </c>
      <c r="F49" s="11">
        <f t="shared" si="1"/>
        <v>6.0085543101714711E-3</v>
      </c>
      <c r="G49" s="21">
        <v>529</v>
      </c>
      <c r="H49" s="11">
        <f t="shared" si="2"/>
        <v>7.5445649895103449E-4</v>
      </c>
    </row>
    <row r="50" spans="1:8" x14ac:dyDescent="0.4">
      <c r="A50" s="12" t="s">
        <v>53</v>
      </c>
      <c r="B50" s="20">
        <v>5124170</v>
      </c>
      <c r="C50" s="21">
        <v>2937805</v>
      </c>
      <c r="D50" s="11">
        <f t="shared" si="0"/>
        <v>0.57332309427673167</v>
      </c>
      <c r="E50" s="21">
        <v>28913</v>
      </c>
      <c r="F50" s="11">
        <f t="shared" si="1"/>
        <v>5.6424747812816511E-3</v>
      </c>
      <c r="G50" s="21">
        <v>4791</v>
      </c>
      <c r="H50" s="11">
        <f t="shared" si="2"/>
        <v>9.3498068955557678E-4</v>
      </c>
    </row>
    <row r="51" spans="1:8" x14ac:dyDescent="0.4">
      <c r="A51" s="12" t="s">
        <v>54</v>
      </c>
      <c r="B51" s="20">
        <v>818222</v>
      </c>
      <c r="C51" s="21">
        <v>478559</v>
      </c>
      <c r="D51" s="11">
        <f t="shared" si="0"/>
        <v>0.58487672049883777</v>
      </c>
      <c r="E51" s="21">
        <v>4427</v>
      </c>
      <c r="F51" s="11">
        <f t="shared" si="1"/>
        <v>5.4105120615187564E-3</v>
      </c>
      <c r="G51" s="21">
        <v>979</v>
      </c>
      <c r="H51" s="11">
        <f t="shared" si="2"/>
        <v>1.1964967942685481E-3</v>
      </c>
    </row>
    <row r="52" spans="1:8" x14ac:dyDescent="0.4">
      <c r="A52" s="12" t="s">
        <v>55</v>
      </c>
      <c r="B52" s="20">
        <v>1335937.9999999998</v>
      </c>
      <c r="C52" s="21">
        <v>850606</v>
      </c>
      <c r="D52" s="11">
        <f t="shared" si="0"/>
        <v>0.63671068567553291</v>
      </c>
      <c r="E52" s="21">
        <v>7683</v>
      </c>
      <c r="F52" s="11">
        <f t="shared" si="1"/>
        <v>5.7510153914328366E-3</v>
      </c>
      <c r="G52" s="21">
        <v>1116</v>
      </c>
      <c r="H52" s="11">
        <f t="shared" si="2"/>
        <v>8.3536810840024024E-4</v>
      </c>
    </row>
    <row r="53" spans="1:8" x14ac:dyDescent="0.4">
      <c r="A53" s="12" t="s">
        <v>56</v>
      </c>
      <c r="B53" s="20">
        <v>1758645</v>
      </c>
      <c r="C53" s="21">
        <v>1119328</v>
      </c>
      <c r="D53" s="11">
        <f t="shared" si="0"/>
        <v>0.63647182916393019</v>
      </c>
      <c r="E53" s="21">
        <v>8415</v>
      </c>
      <c r="F53" s="11">
        <f t="shared" si="1"/>
        <v>4.7849338553261171E-3</v>
      </c>
      <c r="G53" s="21">
        <v>872</v>
      </c>
      <c r="H53" s="11">
        <f t="shared" si="2"/>
        <v>4.9583628304745986E-4</v>
      </c>
    </row>
    <row r="54" spans="1:8" x14ac:dyDescent="0.4">
      <c r="A54" s="12" t="s">
        <v>57</v>
      </c>
      <c r="B54" s="20">
        <v>1141741</v>
      </c>
      <c r="C54" s="21">
        <v>693849</v>
      </c>
      <c r="D54" s="11">
        <f t="shared" si="0"/>
        <v>0.60771138112759371</v>
      </c>
      <c r="E54" s="21">
        <v>7828</v>
      </c>
      <c r="F54" s="11">
        <f t="shared" si="1"/>
        <v>6.8561959323524338E-3</v>
      </c>
      <c r="G54" s="21">
        <v>1774</v>
      </c>
      <c r="H54" s="11">
        <f t="shared" si="2"/>
        <v>1.553767448134034E-3</v>
      </c>
    </row>
    <row r="55" spans="1:8" x14ac:dyDescent="0.4">
      <c r="A55" s="12" t="s">
        <v>58</v>
      </c>
      <c r="B55" s="20">
        <v>1087241</v>
      </c>
      <c r="C55" s="21">
        <v>647326</v>
      </c>
      <c r="D55" s="11">
        <f t="shared" si="0"/>
        <v>0.59538409607437537</v>
      </c>
      <c r="E55" s="21">
        <v>6926</v>
      </c>
      <c r="F55" s="11">
        <f t="shared" si="1"/>
        <v>6.3702527774430872E-3</v>
      </c>
      <c r="G55" s="21">
        <v>1237</v>
      </c>
      <c r="H55" s="11">
        <f t="shared" si="2"/>
        <v>1.1377422301035373E-3</v>
      </c>
    </row>
    <row r="56" spans="1:8" x14ac:dyDescent="0.4">
      <c r="A56" s="12" t="s">
        <v>59</v>
      </c>
      <c r="B56" s="20">
        <v>1617517</v>
      </c>
      <c r="C56" s="21">
        <v>995603</v>
      </c>
      <c r="D56" s="11">
        <f t="shared" si="0"/>
        <v>0.61551315998533551</v>
      </c>
      <c r="E56" s="21">
        <v>11846</v>
      </c>
      <c r="F56" s="11">
        <f t="shared" si="1"/>
        <v>7.3235706332607326E-3</v>
      </c>
      <c r="G56" s="21">
        <v>2504</v>
      </c>
      <c r="H56" s="11">
        <f t="shared" si="2"/>
        <v>1.5480517360868542E-3</v>
      </c>
    </row>
    <row r="57" spans="1:8" x14ac:dyDescent="0.4">
      <c r="A57" s="12" t="s">
        <v>60</v>
      </c>
      <c r="B57" s="20">
        <v>1485118</v>
      </c>
      <c r="C57" s="21">
        <v>662104</v>
      </c>
      <c r="D57" s="11">
        <f t="shared" si="0"/>
        <v>0.44582585356853799</v>
      </c>
      <c r="E57" s="21">
        <v>7811</v>
      </c>
      <c r="F57" s="11">
        <f t="shared" si="1"/>
        <v>5.2595147321626966E-3</v>
      </c>
      <c r="G57" s="21">
        <v>1510</v>
      </c>
      <c r="H57" s="11">
        <f t="shared" si="2"/>
        <v>1.0167542242434607E-3</v>
      </c>
    </row>
    <row r="58" spans="1:8" ht="9.75" customHeight="1" x14ac:dyDescent="0.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">
      <c r="A62" s="2" t="s">
        <v>64</v>
      </c>
    </row>
    <row r="63" spans="1:8" x14ac:dyDescent="0.4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5"/>
  <sheetViews>
    <sheetView view="pageBreakPreview" zoomScaleNormal="100" zoomScaleSheetLayoutView="100" workbookViewId="0">
      <selection activeCell="I41" sqref="I41"/>
    </sheetView>
  </sheetViews>
  <sheetFormatPr defaultRowHeight="18.75" x14ac:dyDescent="0.4"/>
  <cols>
    <col min="1" max="1" width="13.625" customWidth="1"/>
    <col min="2" max="3" width="13.625" style="1" customWidth="1"/>
    <col min="4" max="4" width="13.625" customWidth="1"/>
    <col min="5" max="5" width="13.625" style="1" customWidth="1"/>
    <col min="6" max="6" width="13.625" customWidth="1"/>
    <col min="7" max="7" width="13.625" style="1" customWidth="1"/>
    <col min="8" max="8" width="13.625" customWidth="1"/>
    <col min="10" max="10" width="9.5" bestFit="1" customWidth="1"/>
  </cols>
  <sheetData>
    <row r="1" spans="1:8" x14ac:dyDescent="0.4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">
      <c r="A2" s="2"/>
      <c r="B2" s="3"/>
      <c r="C2" s="3"/>
      <c r="D2" s="2"/>
      <c r="E2" s="3"/>
      <c r="F2" s="2"/>
      <c r="G2" s="3"/>
      <c r="H2" s="2"/>
    </row>
    <row r="3" spans="1:8" x14ac:dyDescent="0.4">
      <c r="A3" s="4"/>
      <c r="B3" s="5"/>
      <c r="C3" s="5"/>
      <c r="D3" s="4"/>
      <c r="E3" s="19"/>
      <c r="F3" s="6"/>
      <c r="G3" s="55"/>
      <c r="H3" s="53" t="str">
        <f>'進捗状況 (都道府県別)'!H3</f>
        <v>（6月13日公表時点）</v>
      </c>
    </row>
    <row r="4" spans="1:8" x14ac:dyDescent="0.4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44722</v>
      </c>
      <c r="H5" s="94"/>
    </row>
    <row r="6" spans="1:8" ht="23.25" customHeight="1" x14ac:dyDescent="0.4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">
      <c r="A9" s="71"/>
      <c r="B9" s="76"/>
      <c r="C9" s="89"/>
      <c r="D9" s="73"/>
      <c r="E9" s="89"/>
      <c r="F9" s="73"/>
      <c r="G9" s="89"/>
      <c r="H9" s="73"/>
    </row>
    <row r="10" spans="1:8" x14ac:dyDescent="0.4">
      <c r="A10" s="10" t="s">
        <v>69</v>
      </c>
      <c r="B10" s="20">
        <v>27549031.999999996</v>
      </c>
      <c r="C10" s="21">
        <f>SUM(C11:C30)</f>
        <v>15748728</v>
      </c>
      <c r="D10" s="11">
        <f>C10/$B10</f>
        <v>0.57166175566531707</v>
      </c>
      <c r="E10" s="21">
        <f>SUM(E11:E30)</f>
        <v>197259</v>
      </c>
      <c r="F10" s="11">
        <f>E10/$B10</f>
        <v>7.1602878823473735E-3</v>
      </c>
      <c r="G10" s="21">
        <f>SUM(G11:G30)</f>
        <v>45223</v>
      </c>
      <c r="H10" s="11">
        <f>G10/$B10</f>
        <v>1.6415458808135257E-3</v>
      </c>
    </row>
    <row r="11" spans="1:8" x14ac:dyDescent="0.4">
      <c r="A11" s="12" t="s">
        <v>70</v>
      </c>
      <c r="B11" s="20">
        <v>1961575</v>
      </c>
      <c r="C11" s="21">
        <v>1132759</v>
      </c>
      <c r="D11" s="11">
        <f t="shared" ref="D11:D30" si="0">C11/$B11</f>
        <v>0.57747422351936584</v>
      </c>
      <c r="E11" s="21">
        <v>14344</v>
      </c>
      <c r="F11" s="11">
        <f t="shared" ref="F11:F30" si="1">E11/$B11</f>
        <v>7.3124912379083137E-3</v>
      </c>
      <c r="G11" s="21">
        <v>2923</v>
      </c>
      <c r="H11" s="11">
        <f t="shared" ref="H11:H30" si="2">G11/$B11</f>
        <v>1.4901291054382321E-3</v>
      </c>
    </row>
    <row r="12" spans="1:8" x14ac:dyDescent="0.4">
      <c r="A12" s="12" t="s">
        <v>71</v>
      </c>
      <c r="B12" s="20">
        <v>1065932</v>
      </c>
      <c r="C12" s="21">
        <v>623969</v>
      </c>
      <c r="D12" s="11">
        <f t="shared" si="0"/>
        <v>0.58537411392096306</v>
      </c>
      <c r="E12" s="21">
        <v>11581</v>
      </c>
      <c r="F12" s="11">
        <f t="shared" si="1"/>
        <v>1.0864670541835689E-2</v>
      </c>
      <c r="G12" s="21">
        <v>1698</v>
      </c>
      <c r="H12" s="11">
        <f t="shared" si="2"/>
        <v>1.5929721595749071E-3</v>
      </c>
    </row>
    <row r="13" spans="1:8" x14ac:dyDescent="0.4">
      <c r="A13" s="12" t="s">
        <v>72</v>
      </c>
      <c r="B13" s="20">
        <v>1324589</v>
      </c>
      <c r="C13" s="21">
        <v>778680</v>
      </c>
      <c r="D13" s="11">
        <f t="shared" si="0"/>
        <v>0.58786536805001399</v>
      </c>
      <c r="E13" s="21">
        <v>15032</v>
      </c>
      <c r="F13" s="11">
        <f t="shared" si="1"/>
        <v>1.1348425813591989E-2</v>
      </c>
      <c r="G13" s="21">
        <v>3327</v>
      </c>
      <c r="H13" s="11">
        <f t="shared" si="2"/>
        <v>2.5117225041125964E-3</v>
      </c>
    </row>
    <row r="14" spans="1:8" x14ac:dyDescent="0.4">
      <c r="A14" s="12" t="s">
        <v>73</v>
      </c>
      <c r="B14" s="20">
        <v>974726</v>
      </c>
      <c r="C14" s="21">
        <v>597159</v>
      </c>
      <c r="D14" s="11">
        <f t="shared" si="0"/>
        <v>0.61264293760502953</v>
      </c>
      <c r="E14" s="21">
        <v>7112</v>
      </c>
      <c r="F14" s="11">
        <f t="shared" si="1"/>
        <v>7.2964094525025495E-3</v>
      </c>
      <c r="G14" s="21">
        <v>1849</v>
      </c>
      <c r="H14" s="11">
        <f t="shared" si="2"/>
        <v>1.8969433461300919E-3</v>
      </c>
    </row>
    <row r="15" spans="1:8" x14ac:dyDescent="0.4">
      <c r="A15" s="12" t="s">
        <v>74</v>
      </c>
      <c r="B15" s="20">
        <v>3759920</v>
      </c>
      <c r="C15" s="21">
        <v>2254808</v>
      </c>
      <c r="D15" s="11">
        <f t="shared" si="0"/>
        <v>0.59969573820719591</v>
      </c>
      <c r="E15" s="21">
        <v>27428</v>
      </c>
      <c r="F15" s="11">
        <f t="shared" si="1"/>
        <v>7.2948360603417098E-3</v>
      </c>
      <c r="G15" s="21">
        <v>10267</v>
      </c>
      <c r="H15" s="11">
        <f t="shared" si="2"/>
        <v>2.7306432051745783E-3</v>
      </c>
    </row>
    <row r="16" spans="1:8" x14ac:dyDescent="0.4">
      <c r="A16" s="12" t="s">
        <v>75</v>
      </c>
      <c r="B16" s="20">
        <v>1521562.0000000002</v>
      </c>
      <c r="C16" s="21">
        <v>869918</v>
      </c>
      <c r="D16" s="11">
        <f t="shared" si="0"/>
        <v>0.57172694901686549</v>
      </c>
      <c r="E16" s="21">
        <v>9460</v>
      </c>
      <c r="F16" s="11">
        <f t="shared" si="1"/>
        <v>6.2172951217235959E-3</v>
      </c>
      <c r="G16" s="21">
        <v>2142</v>
      </c>
      <c r="H16" s="11">
        <f t="shared" si="2"/>
        <v>1.407763863713736E-3</v>
      </c>
    </row>
    <row r="17" spans="1:8" x14ac:dyDescent="0.4">
      <c r="A17" s="12" t="s">
        <v>76</v>
      </c>
      <c r="B17" s="20">
        <v>718601</v>
      </c>
      <c r="C17" s="21">
        <v>436693</v>
      </c>
      <c r="D17" s="11">
        <f t="shared" si="0"/>
        <v>0.60769884817861375</v>
      </c>
      <c r="E17" s="21">
        <v>4380</v>
      </c>
      <c r="F17" s="11">
        <f t="shared" si="1"/>
        <v>6.0951766000882273E-3</v>
      </c>
      <c r="G17" s="21">
        <v>1215</v>
      </c>
      <c r="H17" s="11">
        <f t="shared" si="2"/>
        <v>1.6907852897505014E-3</v>
      </c>
    </row>
    <row r="18" spans="1:8" x14ac:dyDescent="0.4">
      <c r="A18" s="12" t="s">
        <v>77</v>
      </c>
      <c r="B18" s="20">
        <v>784774</v>
      </c>
      <c r="C18" s="21">
        <v>512600</v>
      </c>
      <c r="D18" s="11">
        <f t="shared" si="0"/>
        <v>0.65318168033089785</v>
      </c>
      <c r="E18" s="21">
        <v>5324</v>
      </c>
      <c r="F18" s="11">
        <f t="shared" si="1"/>
        <v>6.7841187399174793E-3</v>
      </c>
      <c r="G18" s="21">
        <v>1172</v>
      </c>
      <c r="H18" s="11">
        <f t="shared" si="2"/>
        <v>1.4934235843695126E-3</v>
      </c>
    </row>
    <row r="19" spans="1:8" x14ac:dyDescent="0.4">
      <c r="A19" s="12" t="s">
        <v>78</v>
      </c>
      <c r="B19" s="20">
        <v>694295.99999999988</v>
      </c>
      <c r="C19" s="21">
        <v>427968</v>
      </c>
      <c r="D19" s="11">
        <f t="shared" si="0"/>
        <v>0.61640568287877229</v>
      </c>
      <c r="E19" s="21">
        <v>6244</v>
      </c>
      <c r="F19" s="11">
        <f t="shared" si="1"/>
        <v>8.9932824040466902E-3</v>
      </c>
      <c r="G19" s="21">
        <v>1419</v>
      </c>
      <c r="H19" s="11">
        <f t="shared" si="2"/>
        <v>2.043796882021501E-3</v>
      </c>
    </row>
    <row r="20" spans="1:8" x14ac:dyDescent="0.4">
      <c r="A20" s="12" t="s">
        <v>79</v>
      </c>
      <c r="B20" s="20">
        <v>799966</v>
      </c>
      <c r="C20" s="21">
        <v>492171</v>
      </c>
      <c r="D20" s="11">
        <f t="shared" si="0"/>
        <v>0.61523989769565202</v>
      </c>
      <c r="E20" s="21">
        <v>2948</v>
      </c>
      <c r="F20" s="11">
        <f t="shared" si="1"/>
        <v>3.6851566191563141E-3</v>
      </c>
      <c r="G20" s="21">
        <v>360</v>
      </c>
      <c r="H20" s="11">
        <f t="shared" si="2"/>
        <v>4.5001912581284703E-4</v>
      </c>
    </row>
    <row r="21" spans="1:8" x14ac:dyDescent="0.4">
      <c r="A21" s="12" t="s">
        <v>80</v>
      </c>
      <c r="B21" s="20">
        <v>2300944</v>
      </c>
      <c r="C21" s="21">
        <v>1280819</v>
      </c>
      <c r="D21" s="11">
        <f t="shared" si="0"/>
        <v>0.55664935782878677</v>
      </c>
      <c r="E21" s="21">
        <v>15127</v>
      </c>
      <c r="F21" s="11">
        <f t="shared" si="1"/>
        <v>6.5742582174968187E-3</v>
      </c>
      <c r="G21" s="21">
        <v>3793</v>
      </c>
      <c r="H21" s="11">
        <f t="shared" si="2"/>
        <v>1.6484538519842291E-3</v>
      </c>
    </row>
    <row r="22" spans="1:8" x14ac:dyDescent="0.4">
      <c r="A22" s="12" t="s">
        <v>81</v>
      </c>
      <c r="B22" s="20">
        <v>1400720</v>
      </c>
      <c r="C22" s="21">
        <v>768758</v>
      </c>
      <c r="D22" s="11">
        <f t="shared" si="0"/>
        <v>0.54883060140499174</v>
      </c>
      <c r="E22" s="21">
        <v>7338</v>
      </c>
      <c r="F22" s="11">
        <f t="shared" si="1"/>
        <v>5.2387343651836196E-3</v>
      </c>
      <c r="G22" s="21">
        <v>1552</v>
      </c>
      <c r="H22" s="11">
        <f t="shared" si="2"/>
        <v>1.1080015991775658E-3</v>
      </c>
    </row>
    <row r="23" spans="1:8" x14ac:dyDescent="0.4">
      <c r="A23" s="12" t="s">
        <v>82</v>
      </c>
      <c r="B23" s="20">
        <v>2739963</v>
      </c>
      <c r="C23" s="21">
        <v>1363871</v>
      </c>
      <c r="D23" s="11">
        <f t="shared" si="0"/>
        <v>0.49776986039592508</v>
      </c>
      <c r="E23" s="21">
        <v>25372</v>
      </c>
      <c r="F23" s="11">
        <f t="shared" si="1"/>
        <v>9.2599790581113679E-3</v>
      </c>
      <c r="G23" s="21">
        <v>5188</v>
      </c>
      <c r="H23" s="11">
        <f t="shared" si="2"/>
        <v>1.8934562255037751E-3</v>
      </c>
    </row>
    <row r="24" spans="1:8" x14ac:dyDescent="0.4">
      <c r="A24" s="12" t="s">
        <v>83</v>
      </c>
      <c r="B24" s="20">
        <v>831479.00000000012</v>
      </c>
      <c r="C24" s="21">
        <v>456812</v>
      </c>
      <c r="D24" s="11">
        <f t="shared" si="0"/>
        <v>0.54939691802198243</v>
      </c>
      <c r="E24" s="21">
        <v>5122</v>
      </c>
      <c r="F24" s="11">
        <f t="shared" si="1"/>
        <v>6.1601074711447905E-3</v>
      </c>
      <c r="G24" s="21">
        <v>674</v>
      </c>
      <c r="H24" s="11">
        <f t="shared" si="2"/>
        <v>8.1060375547668665E-4</v>
      </c>
    </row>
    <row r="25" spans="1:8" x14ac:dyDescent="0.4">
      <c r="A25" s="12" t="s">
        <v>84</v>
      </c>
      <c r="B25" s="20">
        <v>1526835</v>
      </c>
      <c r="C25" s="21">
        <v>835287</v>
      </c>
      <c r="D25" s="11">
        <f t="shared" si="0"/>
        <v>0.54707090157089666</v>
      </c>
      <c r="E25" s="21">
        <v>10576</v>
      </c>
      <c r="F25" s="11">
        <f t="shared" si="1"/>
        <v>6.9267471599747188E-3</v>
      </c>
      <c r="G25" s="21">
        <v>2378</v>
      </c>
      <c r="H25" s="11">
        <f t="shared" si="2"/>
        <v>1.5574701916055108E-3</v>
      </c>
    </row>
    <row r="26" spans="1:8" x14ac:dyDescent="0.4">
      <c r="A26" s="12" t="s">
        <v>85</v>
      </c>
      <c r="B26" s="20">
        <v>708155</v>
      </c>
      <c r="C26" s="21">
        <v>393088</v>
      </c>
      <c r="D26" s="11">
        <f t="shared" si="0"/>
        <v>0.55508751615112506</v>
      </c>
      <c r="E26" s="21">
        <v>6528</v>
      </c>
      <c r="F26" s="11">
        <f t="shared" si="1"/>
        <v>9.218320847836985E-3</v>
      </c>
      <c r="G26" s="21">
        <v>1711</v>
      </c>
      <c r="H26" s="11">
        <f t="shared" si="2"/>
        <v>2.4161377099646262E-3</v>
      </c>
    </row>
    <row r="27" spans="1:8" x14ac:dyDescent="0.4">
      <c r="A27" s="12" t="s">
        <v>86</v>
      </c>
      <c r="B27" s="20">
        <v>1194817</v>
      </c>
      <c r="C27" s="21">
        <v>666107</v>
      </c>
      <c r="D27" s="11">
        <f t="shared" si="0"/>
        <v>0.55749708951245258</v>
      </c>
      <c r="E27" s="21">
        <v>5999</v>
      </c>
      <c r="F27" s="11">
        <f t="shared" si="1"/>
        <v>5.0208525657067151E-3</v>
      </c>
      <c r="G27" s="21">
        <v>1470</v>
      </c>
      <c r="H27" s="11">
        <f t="shared" si="2"/>
        <v>1.2303139309199651E-3</v>
      </c>
    </row>
    <row r="28" spans="1:8" x14ac:dyDescent="0.4">
      <c r="A28" s="12" t="s">
        <v>87</v>
      </c>
      <c r="B28" s="20">
        <v>944709</v>
      </c>
      <c r="C28" s="21">
        <v>558678</v>
      </c>
      <c r="D28" s="11">
        <f t="shared" si="0"/>
        <v>0.59137575697913325</v>
      </c>
      <c r="E28" s="21">
        <v>6577</v>
      </c>
      <c r="F28" s="11">
        <f t="shared" si="1"/>
        <v>6.9619321928763248E-3</v>
      </c>
      <c r="G28" s="21">
        <v>266</v>
      </c>
      <c r="H28" s="11">
        <f t="shared" si="2"/>
        <v>2.8156818660561084E-4</v>
      </c>
    </row>
    <row r="29" spans="1:8" x14ac:dyDescent="0.4">
      <c r="A29" s="12" t="s">
        <v>88</v>
      </c>
      <c r="B29" s="20">
        <v>1562767</v>
      </c>
      <c r="C29" s="21">
        <v>856356</v>
      </c>
      <c r="D29" s="11">
        <f t="shared" si="0"/>
        <v>0.54797420216833348</v>
      </c>
      <c r="E29" s="21">
        <v>7633</v>
      </c>
      <c r="F29" s="11">
        <f t="shared" si="1"/>
        <v>4.8842853733154076E-3</v>
      </c>
      <c r="G29" s="21">
        <v>1607</v>
      </c>
      <c r="H29" s="11">
        <f t="shared" si="2"/>
        <v>1.0283042833640588E-3</v>
      </c>
    </row>
    <row r="30" spans="1:8" x14ac:dyDescent="0.4">
      <c r="A30" s="12" t="s">
        <v>89</v>
      </c>
      <c r="B30" s="20">
        <v>732702</v>
      </c>
      <c r="C30" s="21">
        <v>442227</v>
      </c>
      <c r="D30" s="11">
        <f t="shared" si="0"/>
        <v>0.60355642539531762</v>
      </c>
      <c r="E30" s="21">
        <v>3134</v>
      </c>
      <c r="F30" s="11">
        <f t="shared" si="1"/>
        <v>4.2773187462297087E-3</v>
      </c>
      <c r="G30" s="21">
        <v>212</v>
      </c>
      <c r="H30" s="11">
        <f t="shared" si="2"/>
        <v>2.8934000453117363E-4</v>
      </c>
    </row>
    <row r="31" spans="1:8" x14ac:dyDescent="0.4">
      <c r="A31" s="4"/>
      <c r="B31" s="13"/>
      <c r="C31" s="14"/>
      <c r="D31" s="15"/>
      <c r="E31" s="14"/>
      <c r="F31" s="15"/>
      <c r="G31" s="14"/>
      <c r="H31" s="15"/>
    </row>
    <row r="32" spans="1:8" x14ac:dyDescent="0.4">
      <c r="A32" s="4"/>
      <c r="B32" s="13"/>
      <c r="C32" s="14"/>
      <c r="D32" s="15"/>
      <c r="E32" s="14"/>
      <c r="F32" s="15"/>
      <c r="G32" s="14"/>
      <c r="H32" s="15"/>
    </row>
    <row r="33" spans="1:8" x14ac:dyDescent="0.4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44722</v>
      </c>
      <c r="H34" s="92"/>
    </row>
    <row r="35" spans="1:8" ht="24" customHeight="1" x14ac:dyDescent="0.4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">
      <c r="A38" s="71"/>
      <c r="B38" s="76"/>
      <c r="C38" s="89"/>
      <c r="D38" s="73"/>
      <c r="E38" s="89"/>
      <c r="F38" s="73"/>
      <c r="G38" s="89"/>
      <c r="H38" s="73"/>
    </row>
    <row r="39" spans="1:8" x14ac:dyDescent="0.4">
      <c r="A39" s="10" t="s">
        <v>69</v>
      </c>
      <c r="B39" s="20">
        <v>9572763</v>
      </c>
      <c r="C39" s="21">
        <v>5534633</v>
      </c>
      <c r="D39" s="11">
        <f>C39/$B39</f>
        <v>0.57816463230103998</v>
      </c>
      <c r="E39" s="21">
        <v>47830</v>
      </c>
      <c r="F39" s="11">
        <f>E39/$B39</f>
        <v>4.9964675820345699E-3</v>
      </c>
      <c r="G39" s="21">
        <v>9729</v>
      </c>
      <c r="H39" s="11">
        <f>G39/$B39</f>
        <v>1.0163209932179456E-3</v>
      </c>
    </row>
    <row r="40" spans="1:8" ht="18.75" customHeight="1" x14ac:dyDescent="0.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61"/>
  <sheetViews>
    <sheetView view="pageBreakPreview" zoomScale="99" zoomScaleNormal="100" zoomScaleSheetLayoutView="99" workbookViewId="0">
      <selection activeCell="D15" sqref="D15"/>
    </sheetView>
  </sheetViews>
  <sheetFormatPr defaultRowHeight="18.75" x14ac:dyDescent="0.4"/>
  <cols>
    <col min="1" max="1" width="12.75" customWidth="1"/>
    <col min="2" max="2" width="14.125" style="27" customWidth="1"/>
    <col min="3" max="4" width="13.875" customWidth="1"/>
    <col min="5" max="6" width="14" customWidth="1"/>
    <col min="7" max="8" width="14.125" customWidth="1"/>
    <col min="9" max="9" width="12.875" customWidth="1"/>
    <col min="10" max="19" width="13.125" customWidth="1"/>
    <col min="21" max="21" width="11.625" bestFit="1" customWidth="1"/>
  </cols>
  <sheetData>
    <row r="1" spans="1:21" x14ac:dyDescent="0.4">
      <c r="A1" s="22" t="s">
        <v>94</v>
      </c>
      <c r="B1" s="23"/>
      <c r="C1" s="24"/>
      <c r="D1" s="24"/>
      <c r="E1" s="24"/>
      <c r="F1" s="24"/>
      <c r="J1" s="25"/>
    </row>
    <row r="2" spans="1:21" x14ac:dyDescent="0.4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（6月13日公表時点）</v>
      </c>
    </row>
    <row r="3" spans="1:21" x14ac:dyDescent="0.4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">
      <c r="A7" s="28" t="s">
        <v>13</v>
      </c>
      <c r="B7" s="32">
        <f>C7+E7+G7+P7</f>
        <v>281942348</v>
      </c>
      <c r="C7" s="32">
        <f>SUM(C8:C54)</f>
        <v>103624442</v>
      </c>
      <c r="D7" s="31">
        <f t="shared" ref="D7:D54" si="0">C7/U7</f>
        <v>0.81822749847457488</v>
      </c>
      <c r="E7" s="32">
        <f>SUM(E8:E54)</f>
        <v>102126687</v>
      </c>
      <c r="F7" s="31">
        <f t="shared" ref="F7:F54" si="1">E7/U7</f>
        <v>0.80640109629257051</v>
      </c>
      <c r="G7" s="32">
        <f>SUM(G8:G54)</f>
        <v>76157913</v>
      </c>
      <c r="H7" s="31">
        <f>G7/U7</f>
        <v>0.60134942529325575</v>
      </c>
      <c r="I7" s="32">
        <f t="shared" ref="I7:J7" si="2">SUM(I8:I54)</f>
        <v>1026659</v>
      </c>
      <c r="J7" s="32">
        <f t="shared" si="2"/>
        <v>5254704</v>
      </c>
      <c r="K7" s="32">
        <f t="shared" ref="K7:P7" si="3">SUM(K8:K54)</f>
        <v>23208241</v>
      </c>
      <c r="L7" s="32">
        <f t="shared" si="3"/>
        <v>25409760</v>
      </c>
      <c r="M7" s="32">
        <f t="shared" si="3"/>
        <v>13683443</v>
      </c>
      <c r="N7" s="32">
        <f t="shared" si="3"/>
        <v>6461841</v>
      </c>
      <c r="O7" s="32">
        <f t="shared" si="3"/>
        <v>1113265</v>
      </c>
      <c r="P7" s="63">
        <f t="shared" si="3"/>
        <v>33306</v>
      </c>
      <c r="Q7" s="64">
        <f>P7/U7</f>
        <v>2.6298703798273957E-4</v>
      </c>
      <c r="R7" s="63">
        <f t="shared" ref="R7:S7" si="4">SUM(R8:R54)</f>
        <v>5617</v>
      </c>
      <c r="S7" s="63">
        <f t="shared" si="4"/>
        <v>27689</v>
      </c>
      <c r="U7" s="1">
        <v>126645025</v>
      </c>
    </row>
    <row r="8" spans="1:21" x14ac:dyDescent="0.4">
      <c r="A8" s="33" t="s">
        <v>14</v>
      </c>
      <c r="B8" s="32">
        <f>C8+E8+G8+P8</f>
        <v>11820324</v>
      </c>
      <c r="C8" s="34">
        <f>SUM(一般接種!D7+一般接種!G7+一般接種!J7+一般接種!M7+医療従事者等!C5)</f>
        <v>4315082</v>
      </c>
      <c r="D8" s="30">
        <f t="shared" si="0"/>
        <v>0.82559972509869217</v>
      </c>
      <c r="E8" s="34">
        <f>SUM(一般接種!E7+一般接種!H7+一般接種!K7+一般接種!N7+医療従事者等!D5)</f>
        <v>4245896</v>
      </c>
      <c r="F8" s="31">
        <f t="shared" si="1"/>
        <v>0.81236244650684197</v>
      </c>
      <c r="G8" s="29">
        <f>SUM(I8:O8)</f>
        <v>3258509</v>
      </c>
      <c r="H8" s="31">
        <f t="shared" ref="H8:H54" si="5">G8/U8</f>
        <v>0.62344681622078435</v>
      </c>
      <c r="I8" s="35">
        <v>41964</v>
      </c>
      <c r="J8" s="35">
        <v>229392</v>
      </c>
      <c r="K8" s="35">
        <v>920344</v>
      </c>
      <c r="L8" s="35">
        <v>1072926</v>
      </c>
      <c r="M8" s="35">
        <v>652797</v>
      </c>
      <c r="N8" s="35">
        <v>302192</v>
      </c>
      <c r="O8" s="35">
        <v>38894</v>
      </c>
      <c r="P8" s="35">
        <f>SUM(R8:S8)</f>
        <v>837</v>
      </c>
      <c r="Q8" s="65">
        <f t="shared" ref="Q8:Q54" si="6">P8/U8</f>
        <v>1.6014225683488875E-4</v>
      </c>
      <c r="R8" s="35">
        <v>118</v>
      </c>
      <c r="S8" s="35">
        <v>719</v>
      </c>
      <c r="U8" s="1">
        <v>5226603</v>
      </c>
    </row>
    <row r="9" spans="1:21" x14ac:dyDescent="0.4">
      <c r="A9" s="33" t="s">
        <v>15</v>
      </c>
      <c r="B9" s="32">
        <f>C9+E9+G9+P9</f>
        <v>3001805</v>
      </c>
      <c r="C9" s="34">
        <f>SUM(一般接種!D8+一般接種!G8+一般接種!J8+一般接種!M8+医療従事者等!C6)</f>
        <v>1091707</v>
      </c>
      <c r="D9" s="30">
        <f t="shared" si="0"/>
        <v>0.86669895166380206</v>
      </c>
      <c r="E9" s="34">
        <f>SUM(一般接種!E8+一般接種!H8+一般接種!K8+一般接種!N8+医療従事者等!D6)</f>
        <v>1074704</v>
      </c>
      <c r="F9" s="31">
        <f t="shared" si="1"/>
        <v>0.85320038265660536</v>
      </c>
      <c r="G9" s="29">
        <f t="shared" ref="G9:G54" si="7">SUM(I9:O9)</f>
        <v>834889</v>
      </c>
      <c r="H9" s="31">
        <f t="shared" si="5"/>
        <v>0.66281284360697512</v>
      </c>
      <c r="I9" s="35">
        <v>10652</v>
      </c>
      <c r="J9" s="35">
        <v>43788</v>
      </c>
      <c r="K9" s="35">
        <v>227926</v>
      </c>
      <c r="L9" s="35">
        <v>263518</v>
      </c>
      <c r="M9" s="35">
        <v>180991</v>
      </c>
      <c r="N9" s="35">
        <v>91493</v>
      </c>
      <c r="O9" s="35">
        <v>16521</v>
      </c>
      <c r="P9" s="35">
        <f t="shared" ref="P9:P54" si="8">SUM(R9:S9)</f>
        <v>505</v>
      </c>
      <c r="Q9" s="65">
        <f t="shared" si="6"/>
        <v>4.0091615295149708E-4</v>
      </c>
      <c r="R9" s="35">
        <v>66</v>
      </c>
      <c r="S9" s="35">
        <v>439</v>
      </c>
      <c r="U9" s="1">
        <v>1259615</v>
      </c>
    </row>
    <row r="10" spans="1:21" x14ac:dyDescent="0.4">
      <c r="A10" s="33" t="s">
        <v>16</v>
      </c>
      <c r="B10" s="32">
        <f t="shared" ref="B10:B54" si="9">C10+E10+G10+P10</f>
        <v>2916872</v>
      </c>
      <c r="C10" s="34">
        <f>SUM(一般接種!D9+一般接種!G9+一般接種!J9+一般接種!M9+医療従事者等!C7)</f>
        <v>1057778</v>
      </c>
      <c r="D10" s="30">
        <f t="shared" si="0"/>
        <v>0.86644665115254216</v>
      </c>
      <c r="E10" s="34">
        <f>SUM(一般接種!E9+一般接種!H9+一般接種!K9+一般接種!N9+医療従事者等!D7)</f>
        <v>1039410</v>
      </c>
      <c r="F10" s="31">
        <f t="shared" si="1"/>
        <v>0.85140106305336649</v>
      </c>
      <c r="G10" s="29">
        <f t="shared" si="7"/>
        <v>819565</v>
      </c>
      <c r="H10" s="31">
        <f t="shared" si="5"/>
        <v>0.67132172313267358</v>
      </c>
      <c r="I10" s="35">
        <v>10312</v>
      </c>
      <c r="J10" s="35">
        <v>47564</v>
      </c>
      <c r="K10" s="35">
        <v>220742</v>
      </c>
      <c r="L10" s="35">
        <v>256412</v>
      </c>
      <c r="M10" s="35">
        <v>168229</v>
      </c>
      <c r="N10" s="35">
        <v>101016</v>
      </c>
      <c r="O10" s="35">
        <v>15290</v>
      </c>
      <c r="P10" s="35">
        <f t="shared" si="8"/>
        <v>119</v>
      </c>
      <c r="Q10" s="65">
        <f t="shared" si="6"/>
        <v>9.7475227776671965E-5</v>
      </c>
      <c r="R10" s="35">
        <v>6</v>
      </c>
      <c r="S10" s="35">
        <v>113</v>
      </c>
      <c r="U10" s="1">
        <v>1220823</v>
      </c>
    </row>
    <row r="11" spans="1:21" x14ac:dyDescent="0.4">
      <c r="A11" s="33" t="s">
        <v>17</v>
      </c>
      <c r="B11" s="32">
        <f t="shared" si="9"/>
        <v>5260184</v>
      </c>
      <c r="C11" s="34">
        <f>SUM(一般接種!D10+一般接種!G10+一般接種!J10+一般接種!M10+医療従事者等!C8)</f>
        <v>1931668</v>
      </c>
      <c r="D11" s="30">
        <f t="shared" si="0"/>
        <v>0.84648436079227374</v>
      </c>
      <c r="E11" s="34">
        <f>SUM(一般接種!E10+一般接種!H10+一般接種!K10+一般接種!N10+医療従事者等!D8)</f>
        <v>1893737</v>
      </c>
      <c r="F11" s="31">
        <f t="shared" si="1"/>
        <v>0.8298624577068513</v>
      </c>
      <c r="G11" s="29">
        <f t="shared" si="7"/>
        <v>1434642</v>
      </c>
      <c r="H11" s="31">
        <f t="shared" si="5"/>
        <v>0.62868050634775186</v>
      </c>
      <c r="I11" s="35">
        <v>18706</v>
      </c>
      <c r="J11" s="35">
        <v>124705</v>
      </c>
      <c r="K11" s="35">
        <v>459110</v>
      </c>
      <c r="L11" s="35">
        <v>393084</v>
      </c>
      <c r="M11" s="35">
        <v>268831</v>
      </c>
      <c r="N11" s="35">
        <v>149344</v>
      </c>
      <c r="O11" s="35">
        <v>20862</v>
      </c>
      <c r="P11" s="35">
        <f t="shared" si="8"/>
        <v>137</v>
      </c>
      <c r="Q11" s="65">
        <f t="shared" si="6"/>
        <v>6.0035346357935995E-5</v>
      </c>
      <c r="R11" s="35">
        <v>14</v>
      </c>
      <c r="S11" s="35">
        <v>123</v>
      </c>
      <c r="U11" s="1">
        <v>2281989</v>
      </c>
    </row>
    <row r="12" spans="1:21" x14ac:dyDescent="0.4">
      <c r="A12" s="33" t="s">
        <v>18</v>
      </c>
      <c r="B12" s="32">
        <f t="shared" si="9"/>
        <v>2377364</v>
      </c>
      <c r="C12" s="34">
        <f>SUM(一般接種!D11+一般接種!G11+一般接種!J11+一般接種!M11+医療従事者等!C9)</f>
        <v>854501</v>
      </c>
      <c r="D12" s="30">
        <f t="shared" si="0"/>
        <v>0.87976068889968784</v>
      </c>
      <c r="E12" s="34">
        <f>SUM(一般接種!E11+一般接種!H11+一般接種!K11+一般接種!N11+医療従事者等!D9)</f>
        <v>841340</v>
      </c>
      <c r="F12" s="31">
        <f t="shared" si="1"/>
        <v>0.86621063989259617</v>
      </c>
      <c r="G12" s="29">
        <f t="shared" si="7"/>
        <v>681453</v>
      </c>
      <c r="H12" s="31">
        <f t="shared" si="5"/>
        <v>0.70159726054476124</v>
      </c>
      <c r="I12" s="35">
        <v>4872</v>
      </c>
      <c r="J12" s="35">
        <v>29608</v>
      </c>
      <c r="K12" s="35">
        <v>127303</v>
      </c>
      <c r="L12" s="35">
        <v>229089</v>
      </c>
      <c r="M12" s="35">
        <v>188945</v>
      </c>
      <c r="N12" s="35">
        <v>89617</v>
      </c>
      <c r="O12" s="35">
        <v>12019</v>
      </c>
      <c r="P12" s="35">
        <f t="shared" si="8"/>
        <v>70</v>
      </c>
      <c r="Q12" s="65">
        <f t="shared" si="6"/>
        <v>7.2069252374167087E-5</v>
      </c>
      <c r="R12" s="35">
        <v>3</v>
      </c>
      <c r="S12" s="35">
        <v>67</v>
      </c>
      <c r="U12" s="1">
        <v>971288</v>
      </c>
    </row>
    <row r="13" spans="1:21" x14ac:dyDescent="0.4">
      <c r="A13" s="33" t="s">
        <v>19</v>
      </c>
      <c r="B13" s="32">
        <f t="shared" si="9"/>
        <v>2590279</v>
      </c>
      <c r="C13" s="34">
        <f>SUM(一般接種!D12+一般接種!G12+一般接種!J12+一般接種!M12+医療従事者等!C10)</f>
        <v>932492</v>
      </c>
      <c r="D13" s="30">
        <f t="shared" si="0"/>
        <v>0.87184473644351612</v>
      </c>
      <c r="E13" s="34">
        <f>SUM(一般接種!E12+一般接種!H12+一般接種!K12+一般接種!N12+医療従事者等!D10)</f>
        <v>921680</v>
      </c>
      <c r="F13" s="31">
        <f t="shared" si="1"/>
        <v>0.86173592554709311</v>
      </c>
      <c r="G13" s="29">
        <f t="shared" si="7"/>
        <v>736053</v>
      </c>
      <c r="H13" s="31">
        <f t="shared" si="5"/>
        <v>0.68818170428642755</v>
      </c>
      <c r="I13" s="35">
        <v>9642</v>
      </c>
      <c r="J13" s="35">
        <v>34666</v>
      </c>
      <c r="K13" s="35">
        <v>192651</v>
      </c>
      <c r="L13" s="35">
        <v>270631</v>
      </c>
      <c r="M13" s="35">
        <v>142230</v>
      </c>
      <c r="N13" s="35">
        <v>75280</v>
      </c>
      <c r="O13" s="35">
        <v>10953</v>
      </c>
      <c r="P13" s="35">
        <f t="shared" si="8"/>
        <v>54</v>
      </c>
      <c r="Q13" s="65">
        <f t="shared" si="6"/>
        <v>5.0487956752390231E-5</v>
      </c>
      <c r="R13" s="35">
        <v>2</v>
      </c>
      <c r="S13" s="35">
        <v>52</v>
      </c>
      <c r="U13" s="1">
        <v>1069562</v>
      </c>
    </row>
    <row r="14" spans="1:21" x14ac:dyDescent="0.4">
      <c r="A14" s="33" t="s">
        <v>20</v>
      </c>
      <c r="B14" s="32">
        <f t="shared" si="9"/>
        <v>4405217</v>
      </c>
      <c r="C14" s="34">
        <f>SUM(一般接種!D13+一般接種!G13+一般接種!J13+一般接種!M13+医療従事者等!C11)</f>
        <v>1593475</v>
      </c>
      <c r="D14" s="30">
        <f t="shared" si="0"/>
        <v>0.85575967249158058</v>
      </c>
      <c r="E14" s="34">
        <f>SUM(一般接種!E13+一般接種!H13+一般接種!K13+一般接種!N13+医療従事者等!D11)</f>
        <v>1570111</v>
      </c>
      <c r="F14" s="31">
        <f t="shared" si="1"/>
        <v>0.84321227200641868</v>
      </c>
      <c r="G14" s="29">
        <f t="shared" si="7"/>
        <v>1240992</v>
      </c>
      <c r="H14" s="31">
        <f t="shared" si="5"/>
        <v>0.66646223347380507</v>
      </c>
      <c r="I14" s="35">
        <v>19024</v>
      </c>
      <c r="J14" s="35">
        <v>74833</v>
      </c>
      <c r="K14" s="35">
        <v>345289</v>
      </c>
      <c r="L14" s="35">
        <v>418382</v>
      </c>
      <c r="M14" s="35">
        <v>235985</v>
      </c>
      <c r="N14" s="35">
        <v>126786</v>
      </c>
      <c r="O14" s="35">
        <v>20693</v>
      </c>
      <c r="P14" s="35">
        <f t="shared" si="8"/>
        <v>639</v>
      </c>
      <c r="Q14" s="65">
        <f t="shared" si="6"/>
        <v>3.4316850325365628E-4</v>
      </c>
      <c r="R14" s="35">
        <v>116</v>
      </c>
      <c r="S14" s="35">
        <v>523</v>
      </c>
      <c r="U14" s="1">
        <v>1862059</v>
      </c>
    </row>
    <row r="15" spans="1:21" x14ac:dyDescent="0.4">
      <c r="A15" s="33" t="s">
        <v>21</v>
      </c>
      <c r="B15" s="32">
        <f t="shared" si="9"/>
        <v>6772041</v>
      </c>
      <c r="C15" s="34">
        <f>SUM(一般接種!D14+一般接種!G14+一般接種!J14+一般接種!M14+医療従事者等!C12)</f>
        <v>2471206</v>
      </c>
      <c r="D15" s="30">
        <f t="shared" si="0"/>
        <v>0.84989072024899615</v>
      </c>
      <c r="E15" s="34">
        <f>SUM(一般接種!E14+一般接種!H14+一般接種!K14+一般接種!N14+医療従事者等!D12)</f>
        <v>2433887</v>
      </c>
      <c r="F15" s="31">
        <f t="shared" si="1"/>
        <v>0.83705606713267477</v>
      </c>
      <c r="G15" s="29">
        <f t="shared" si="7"/>
        <v>1866168</v>
      </c>
      <c r="H15" s="31">
        <f t="shared" si="5"/>
        <v>0.64180762980732031</v>
      </c>
      <c r="I15" s="35">
        <v>21215</v>
      </c>
      <c r="J15" s="35">
        <v>141481</v>
      </c>
      <c r="K15" s="35">
        <v>553738</v>
      </c>
      <c r="L15" s="35">
        <v>592046</v>
      </c>
      <c r="M15" s="35">
        <v>346091</v>
      </c>
      <c r="N15" s="35">
        <v>180231</v>
      </c>
      <c r="O15" s="35">
        <v>31366</v>
      </c>
      <c r="P15" s="35">
        <f t="shared" si="8"/>
        <v>780</v>
      </c>
      <c r="Q15" s="65">
        <f t="shared" si="6"/>
        <v>2.6825556501328379E-4</v>
      </c>
      <c r="R15" s="35">
        <v>83</v>
      </c>
      <c r="S15" s="35">
        <v>697</v>
      </c>
      <c r="U15" s="1">
        <v>2907675</v>
      </c>
    </row>
    <row r="16" spans="1:21" x14ac:dyDescent="0.4">
      <c r="A16" s="36" t="s">
        <v>22</v>
      </c>
      <c r="B16" s="32">
        <f t="shared" si="9"/>
        <v>4468592</v>
      </c>
      <c r="C16" s="34">
        <f>SUM(一般接種!D15+一般接種!G15+一般接種!J15+一般接種!M15+医療従事者等!C13)</f>
        <v>1629381</v>
      </c>
      <c r="D16" s="30">
        <f t="shared" si="0"/>
        <v>0.83327205008077632</v>
      </c>
      <c r="E16" s="34">
        <f>SUM(一般接種!E15+一般接種!H15+一般接種!K15+一般接種!N15+医療従事者等!D13)</f>
        <v>1606937</v>
      </c>
      <c r="F16" s="31">
        <f t="shared" si="1"/>
        <v>0.82179409747668131</v>
      </c>
      <c r="G16" s="29">
        <f t="shared" si="7"/>
        <v>1231696</v>
      </c>
      <c r="H16" s="31">
        <f t="shared" si="5"/>
        <v>0.62989432858017358</v>
      </c>
      <c r="I16" s="35">
        <v>14810</v>
      </c>
      <c r="J16" s="35">
        <v>72165</v>
      </c>
      <c r="K16" s="35">
        <v>366852</v>
      </c>
      <c r="L16" s="35">
        <v>347529</v>
      </c>
      <c r="M16" s="35">
        <v>253368</v>
      </c>
      <c r="N16" s="35">
        <v>146641</v>
      </c>
      <c r="O16" s="35">
        <v>30331</v>
      </c>
      <c r="P16" s="35">
        <f t="shared" si="8"/>
        <v>578</v>
      </c>
      <c r="Q16" s="65">
        <f t="shared" si="6"/>
        <v>2.9559154362711278E-4</v>
      </c>
      <c r="R16" s="35">
        <v>112</v>
      </c>
      <c r="S16" s="35">
        <v>466</v>
      </c>
      <c r="U16" s="1">
        <v>1955401</v>
      </c>
    </row>
    <row r="17" spans="1:21" x14ac:dyDescent="0.4">
      <c r="A17" s="33" t="s">
        <v>23</v>
      </c>
      <c r="B17" s="32">
        <f t="shared" si="9"/>
        <v>4436357</v>
      </c>
      <c r="C17" s="34">
        <f>SUM(一般接種!D16+一般接種!G16+一般接種!J16+一般接種!M16+医療従事者等!C14)</f>
        <v>1611686</v>
      </c>
      <c r="D17" s="30">
        <f t="shared" si="0"/>
        <v>0.82308624529582486</v>
      </c>
      <c r="E17" s="34">
        <f>SUM(一般接種!E16+一般接種!H16+一般接種!K16+一般接種!N16+医療従事者等!D14)</f>
        <v>1585950</v>
      </c>
      <c r="F17" s="31">
        <f t="shared" si="1"/>
        <v>0.80994289875752068</v>
      </c>
      <c r="G17" s="29">
        <f t="shared" si="7"/>
        <v>1238295</v>
      </c>
      <c r="H17" s="31">
        <f t="shared" si="5"/>
        <v>0.63239587743431003</v>
      </c>
      <c r="I17" s="35">
        <v>16235</v>
      </c>
      <c r="J17" s="35">
        <v>71796</v>
      </c>
      <c r="K17" s="35">
        <v>402161</v>
      </c>
      <c r="L17" s="35">
        <v>435388</v>
      </c>
      <c r="M17" s="35">
        <v>217319</v>
      </c>
      <c r="N17" s="35">
        <v>77968</v>
      </c>
      <c r="O17" s="35">
        <v>17428</v>
      </c>
      <c r="P17" s="35">
        <f t="shared" si="8"/>
        <v>426</v>
      </c>
      <c r="Q17" s="65">
        <f t="shared" si="6"/>
        <v>2.1755772557186784E-4</v>
      </c>
      <c r="R17" s="35">
        <v>51</v>
      </c>
      <c r="S17" s="35">
        <v>375</v>
      </c>
      <c r="U17" s="1">
        <v>1958101</v>
      </c>
    </row>
    <row r="18" spans="1:21" x14ac:dyDescent="0.4">
      <c r="A18" s="33" t="s">
        <v>24</v>
      </c>
      <c r="B18" s="32">
        <f t="shared" si="9"/>
        <v>16592433</v>
      </c>
      <c r="C18" s="34">
        <f>SUM(一般接種!D17+一般接種!G17+一般接種!J17+一般接種!M17+医療従事者等!C15)</f>
        <v>6122499</v>
      </c>
      <c r="D18" s="30">
        <f t="shared" si="0"/>
        <v>0.82805862047372403</v>
      </c>
      <c r="E18" s="34">
        <f>SUM(一般接種!E17+一般接種!H17+一般接種!K17+一般接種!N17+医療従事者等!D15)</f>
        <v>6031056</v>
      </c>
      <c r="F18" s="31">
        <f t="shared" si="1"/>
        <v>0.81569109465918666</v>
      </c>
      <c r="G18" s="29">
        <f t="shared" si="7"/>
        <v>4437140</v>
      </c>
      <c r="H18" s="31">
        <f t="shared" si="5"/>
        <v>0.60011639483302159</v>
      </c>
      <c r="I18" s="35">
        <v>49289</v>
      </c>
      <c r="J18" s="35">
        <v>268812</v>
      </c>
      <c r="K18" s="35">
        <v>1313131</v>
      </c>
      <c r="L18" s="35">
        <v>1413687</v>
      </c>
      <c r="M18" s="35">
        <v>835099</v>
      </c>
      <c r="N18" s="35">
        <v>469913</v>
      </c>
      <c r="O18" s="35">
        <v>87209</v>
      </c>
      <c r="P18" s="35">
        <f t="shared" si="8"/>
        <v>1738</v>
      </c>
      <c r="Q18" s="65">
        <f t="shared" si="6"/>
        <v>2.3506184033404208E-4</v>
      </c>
      <c r="R18" s="35">
        <v>203</v>
      </c>
      <c r="S18" s="35">
        <v>1535</v>
      </c>
      <c r="U18" s="1">
        <v>7393799</v>
      </c>
    </row>
    <row r="19" spans="1:21" x14ac:dyDescent="0.4">
      <c r="A19" s="33" t="s">
        <v>25</v>
      </c>
      <c r="B19" s="32">
        <f t="shared" si="9"/>
        <v>14264471</v>
      </c>
      <c r="C19" s="34">
        <f>SUM(一般接種!D18+一般接種!G18+一般接種!J18+一般接種!M18+医療従事者等!C16)</f>
        <v>5224984</v>
      </c>
      <c r="D19" s="30">
        <f t="shared" si="0"/>
        <v>0.82635983660641366</v>
      </c>
      <c r="E19" s="34">
        <f>SUM(一般接種!E18+一般接種!H18+一般接種!K18+一般接種!N18+医療従事者等!D16)</f>
        <v>5156315</v>
      </c>
      <c r="F19" s="31">
        <f t="shared" si="1"/>
        <v>0.815499458159336</v>
      </c>
      <c r="G19" s="29">
        <f t="shared" si="7"/>
        <v>3881355</v>
      </c>
      <c r="H19" s="31">
        <f t="shared" si="5"/>
        <v>0.61385755125977159</v>
      </c>
      <c r="I19" s="35">
        <v>42983</v>
      </c>
      <c r="J19" s="35">
        <v>212513</v>
      </c>
      <c r="K19" s="35">
        <v>1086003</v>
      </c>
      <c r="L19" s="35">
        <v>1320345</v>
      </c>
      <c r="M19" s="35">
        <v>752941</v>
      </c>
      <c r="N19" s="35">
        <v>391897</v>
      </c>
      <c r="O19" s="35">
        <v>74673</v>
      </c>
      <c r="P19" s="35">
        <f t="shared" si="8"/>
        <v>1817</v>
      </c>
      <c r="Q19" s="65">
        <f t="shared" si="6"/>
        <v>2.8736850162868513E-4</v>
      </c>
      <c r="R19" s="35">
        <v>197</v>
      </c>
      <c r="S19" s="35">
        <v>1620</v>
      </c>
      <c r="U19" s="1">
        <v>6322892</v>
      </c>
    </row>
    <row r="20" spans="1:21" x14ac:dyDescent="0.4">
      <c r="A20" s="33" t="s">
        <v>26</v>
      </c>
      <c r="B20" s="32">
        <f t="shared" si="9"/>
        <v>30554343</v>
      </c>
      <c r="C20" s="34">
        <f>SUM(一般接種!D19+一般接種!G19+一般接種!J19+一般接種!M19+医療従事者等!C17)</f>
        <v>11286461</v>
      </c>
      <c r="D20" s="30">
        <f t="shared" si="0"/>
        <v>0.81529962915711962</v>
      </c>
      <c r="E20" s="34">
        <f>SUM(一般接種!E19+一般接種!H19+一般接種!K19+一般接種!N19+医療従事者等!D17)</f>
        <v>11137597</v>
      </c>
      <c r="F20" s="31">
        <f t="shared" si="1"/>
        <v>0.80454614637851918</v>
      </c>
      <c r="G20" s="29">
        <f t="shared" si="7"/>
        <v>8124194</v>
      </c>
      <c r="H20" s="31">
        <f t="shared" si="5"/>
        <v>0.58686707510888458</v>
      </c>
      <c r="I20" s="35">
        <v>102377</v>
      </c>
      <c r="J20" s="35">
        <v>606520</v>
      </c>
      <c r="K20" s="35">
        <v>2631499</v>
      </c>
      <c r="L20" s="35">
        <v>2929429</v>
      </c>
      <c r="M20" s="35">
        <v>1261889</v>
      </c>
      <c r="N20" s="35">
        <v>502340</v>
      </c>
      <c r="O20" s="35">
        <v>90140</v>
      </c>
      <c r="P20" s="35">
        <f t="shared" si="8"/>
        <v>6091</v>
      </c>
      <c r="Q20" s="65">
        <f t="shared" si="6"/>
        <v>4.3999532193448557E-4</v>
      </c>
      <c r="R20" s="35">
        <v>1217</v>
      </c>
      <c r="S20" s="35">
        <v>4874</v>
      </c>
      <c r="U20" s="1">
        <v>13843329</v>
      </c>
    </row>
    <row r="21" spans="1:21" x14ac:dyDescent="0.4">
      <c r="A21" s="33" t="s">
        <v>27</v>
      </c>
      <c r="B21" s="32">
        <f t="shared" si="9"/>
        <v>20613502</v>
      </c>
      <c r="C21" s="34">
        <f>SUM(一般接種!D20+一般接種!G20+一般接種!J20+一般接種!M20+医療従事者等!C18)</f>
        <v>7599284</v>
      </c>
      <c r="D21" s="30">
        <f t="shared" si="0"/>
        <v>0.82419893872219341</v>
      </c>
      <c r="E21" s="34">
        <f>SUM(一般接種!E20+一般接種!H20+一般接種!K20+一般接種!N20+医療従事者等!D18)</f>
        <v>7505226</v>
      </c>
      <c r="F21" s="31">
        <f t="shared" si="1"/>
        <v>0.81399764820872766</v>
      </c>
      <c r="G21" s="29">
        <f t="shared" si="7"/>
        <v>5506167</v>
      </c>
      <c r="H21" s="31">
        <f t="shared" si="5"/>
        <v>0.59718481344126151</v>
      </c>
      <c r="I21" s="35">
        <v>50182</v>
      </c>
      <c r="J21" s="35">
        <v>301416</v>
      </c>
      <c r="K21" s="35">
        <v>1450661</v>
      </c>
      <c r="L21" s="35">
        <v>2047728</v>
      </c>
      <c r="M21" s="35">
        <v>1096109</v>
      </c>
      <c r="N21" s="35">
        <v>472971</v>
      </c>
      <c r="O21" s="35">
        <v>87100</v>
      </c>
      <c r="P21" s="35">
        <f t="shared" si="8"/>
        <v>2825</v>
      </c>
      <c r="Q21" s="65">
        <f t="shared" si="6"/>
        <v>3.0639228667992882E-4</v>
      </c>
      <c r="R21" s="35">
        <v>529</v>
      </c>
      <c r="S21" s="35">
        <v>2296</v>
      </c>
      <c r="U21" s="1">
        <v>9220206</v>
      </c>
    </row>
    <row r="22" spans="1:21" x14ac:dyDescent="0.4">
      <c r="A22" s="33" t="s">
        <v>28</v>
      </c>
      <c r="B22" s="32">
        <f t="shared" si="9"/>
        <v>5286849</v>
      </c>
      <c r="C22" s="34">
        <f>SUM(一般接種!D21+一般接種!G21+一般接種!J21+一般接種!M21+医療従事者等!C19)</f>
        <v>1898887</v>
      </c>
      <c r="D22" s="30">
        <f t="shared" si="0"/>
        <v>0.85799263862669628</v>
      </c>
      <c r="E22" s="34">
        <f>SUM(一般接種!E21+一般接種!H21+一般接種!K21+一般接種!N21+医療従事者等!D19)</f>
        <v>1863678</v>
      </c>
      <c r="F22" s="31">
        <f t="shared" si="1"/>
        <v>0.84208381266000776</v>
      </c>
      <c r="G22" s="29">
        <f t="shared" si="7"/>
        <v>1524097</v>
      </c>
      <c r="H22" s="31">
        <f t="shared" si="5"/>
        <v>0.68864761650010342</v>
      </c>
      <c r="I22" s="35">
        <v>16807</v>
      </c>
      <c r="J22" s="35">
        <v>64959</v>
      </c>
      <c r="K22" s="35">
        <v>344008</v>
      </c>
      <c r="L22" s="35">
        <v>567399</v>
      </c>
      <c r="M22" s="35">
        <v>356097</v>
      </c>
      <c r="N22" s="35">
        <v>149086</v>
      </c>
      <c r="O22" s="35">
        <v>25741</v>
      </c>
      <c r="P22" s="35">
        <f t="shared" si="8"/>
        <v>187</v>
      </c>
      <c r="Q22" s="65">
        <f t="shared" si="6"/>
        <v>8.4494034359702401E-5</v>
      </c>
      <c r="R22" s="35">
        <v>8</v>
      </c>
      <c r="S22" s="35">
        <v>179</v>
      </c>
      <c r="U22" s="1">
        <v>2213174</v>
      </c>
    </row>
    <row r="23" spans="1:21" x14ac:dyDescent="0.4">
      <c r="A23" s="33" t="s">
        <v>29</v>
      </c>
      <c r="B23" s="32">
        <f t="shared" si="9"/>
        <v>2461769</v>
      </c>
      <c r="C23" s="34">
        <f>SUM(一般接種!D22+一般接種!G22+一般接種!J22+一般接種!M22+医療従事者等!C20)</f>
        <v>896350</v>
      </c>
      <c r="D23" s="30">
        <f t="shared" si="0"/>
        <v>0.85556194006914366</v>
      </c>
      <c r="E23" s="34">
        <f>SUM(一般接種!E22+一般接種!H22+一般接種!K22+一般接種!N22+医療従事者等!D20)</f>
        <v>887680</v>
      </c>
      <c r="F23" s="31">
        <f t="shared" si="1"/>
        <v>0.84728646506451433</v>
      </c>
      <c r="G23" s="29">
        <f t="shared" si="7"/>
        <v>677558</v>
      </c>
      <c r="H23" s="31">
        <f t="shared" si="5"/>
        <v>0.64672598537331272</v>
      </c>
      <c r="I23" s="35">
        <v>10198</v>
      </c>
      <c r="J23" s="35">
        <v>39116</v>
      </c>
      <c r="K23" s="35">
        <v>212688</v>
      </c>
      <c r="L23" s="35">
        <v>219242</v>
      </c>
      <c r="M23" s="35">
        <v>127293</v>
      </c>
      <c r="N23" s="35">
        <v>60845</v>
      </c>
      <c r="O23" s="35">
        <v>8176</v>
      </c>
      <c r="P23" s="35">
        <f t="shared" si="8"/>
        <v>181</v>
      </c>
      <c r="Q23" s="65">
        <f t="shared" si="6"/>
        <v>1.727636650332069E-4</v>
      </c>
      <c r="R23" s="35">
        <v>71</v>
      </c>
      <c r="S23" s="35">
        <v>110</v>
      </c>
      <c r="U23" s="1">
        <v>1047674</v>
      </c>
    </row>
    <row r="24" spans="1:21" x14ac:dyDescent="0.4">
      <c r="A24" s="33" t="s">
        <v>30</v>
      </c>
      <c r="B24" s="32">
        <f t="shared" si="9"/>
        <v>2557667</v>
      </c>
      <c r="C24" s="34">
        <f>SUM(一般接種!D23+一般接種!G23+一般接種!J23+一般接種!M23+医療従事者等!C21)</f>
        <v>937140</v>
      </c>
      <c r="D24" s="30">
        <f t="shared" si="0"/>
        <v>0.82738271814213671</v>
      </c>
      <c r="E24" s="34">
        <f>SUM(一般接種!E23+一般接種!H23+一般接種!K23+一般接種!N23+医療従事者等!D21)</f>
        <v>924756</v>
      </c>
      <c r="F24" s="31">
        <f t="shared" si="1"/>
        <v>0.81644912488875709</v>
      </c>
      <c r="G24" s="29">
        <f t="shared" si="7"/>
        <v>695493</v>
      </c>
      <c r="H24" s="31">
        <f t="shared" si="5"/>
        <v>0.61403727168707889</v>
      </c>
      <c r="I24" s="35">
        <v>9283</v>
      </c>
      <c r="J24" s="35">
        <v>55364</v>
      </c>
      <c r="K24" s="35">
        <v>204571</v>
      </c>
      <c r="L24" s="35">
        <v>215316</v>
      </c>
      <c r="M24" s="35">
        <v>130637</v>
      </c>
      <c r="N24" s="35">
        <v>67563</v>
      </c>
      <c r="O24" s="35">
        <v>12759</v>
      </c>
      <c r="P24" s="35">
        <f t="shared" si="8"/>
        <v>278</v>
      </c>
      <c r="Q24" s="65">
        <f t="shared" si="6"/>
        <v>2.4544080462205646E-4</v>
      </c>
      <c r="R24" s="35">
        <v>38</v>
      </c>
      <c r="S24" s="35">
        <v>240</v>
      </c>
      <c r="U24" s="1">
        <v>1132656</v>
      </c>
    </row>
    <row r="25" spans="1:21" x14ac:dyDescent="0.4">
      <c r="A25" s="33" t="s">
        <v>31</v>
      </c>
      <c r="B25" s="32">
        <f t="shared" si="9"/>
        <v>1776065</v>
      </c>
      <c r="C25" s="34">
        <f>SUM(一般接種!D24+一般接種!G24+一般接種!J24+一般接種!M24+医療従事者等!C22)</f>
        <v>647573</v>
      </c>
      <c r="D25" s="30">
        <f t="shared" si="0"/>
        <v>0.83602790146440087</v>
      </c>
      <c r="E25" s="34">
        <f>SUM(一般接種!E24+一般接種!H24+一般接種!K24+一般接種!N24+医療従事者等!D22)</f>
        <v>640647</v>
      </c>
      <c r="F25" s="31">
        <f t="shared" si="1"/>
        <v>0.82708631612106132</v>
      </c>
      <c r="G25" s="29">
        <f t="shared" si="7"/>
        <v>487412</v>
      </c>
      <c r="H25" s="31">
        <f t="shared" si="5"/>
        <v>0.62925729069705894</v>
      </c>
      <c r="I25" s="35">
        <v>7665</v>
      </c>
      <c r="J25" s="35">
        <v>32324</v>
      </c>
      <c r="K25" s="35">
        <v>143698</v>
      </c>
      <c r="L25" s="35">
        <v>172083</v>
      </c>
      <c r="M25" s="35">
        <v>91926</v>
      </c>
      <c r="N25" s="35">
        <v>34306</v>
      </c>
      <c r="O25" s="35">
        <v>5410</v>
      </c>
      <c r="P25" s="35">
        <f t="shared" si="8"/>
        <v>433</v>
      </c>
      <c r="Q25" s="65">
        <f t="shared" si="6"/>
        <v>5.5901046111262451E-4</v>
      </c>
      <c r="R25" s="35">
        <v>145</v>
      </c>
      <c r="S25" s="35">
        <v>288</v>
      </c>
      <c r="U25" s="1">
        <v>774583</v>
      </c>
    </row>
    <row r="26" spans="1:21" x14ac:dyDescent="0.4">
      <c r="A26" s="33" t="s">
        <v>32</v>
      </c>
      <c r="B26" s="32">
        <f t="shared" si="9"/>
        <v>1866459</v>
      </c>
      <c r="C26" s="34">
        <f>SUM(一般接種!D25+一般接種!G25+一般接種!J25+一般接種!M25+医療従事者等!C23)</f>
        <v>681375</v>
      </c>
      <c r="D26" s="30">
        <f t="shared" si="0"/>
        <v>0.82993604117920039</v>
      </c>
      <c r="E26" s="34">
        <f>SUM(一般接種!E25+一般接種!H25+一般接種!K25+一般接種!N25+医療従事者等!D23)</f>
        <v>672799</v>
      </c>
      <c r="F26" s="31">
        <f t="shared" si="1"/>
        <v>0.81949020520172422</v>
      </c>
      <c r="G26" s="29">
        <f t="shared" si="7"/>
        <v>511962</v>
      </c>
      <c r="H26" s="31">
        <f t="shared" si="5"/>
        <v>0.62358571346789327</v>
      </c>
      <c r="I26" s="35">
        <v>6289</v>
      </c>
      <c r="J26" s="35">
        <v>37859</v>
      </c>
      <c r="K26" s="35">
        <v>168798</v>
      </c>
      <c r="L26" s="35">
        <v>164818</v>
      </c>
      <c r="M26" s="35">
        <v>96178</v>
      </c>
      <c r="N26" s="35">
        <v>34508</v>
      </c>
      <c r="O26" s="35">
        <v>3512</v>
      </c>
      <c r="P26" s="35">
        <f t="shared" si="8"/>
        <v>323</v>
      </c>
      <c r="Q26" s="65">
        <f t="shared" si="6"/>
        <v>3.9342409290167932E-4</v>
      </c>
      <c r="R26" s="35">
        <v>109</v>
      </c>
      <c r="S26" s="35">
        <v>214</v>
      </c>
      <c r="U26" s="1">
        <v>820997</v>
      </c>
    </row>
    <row r="27" spans="1:21" x14ac:dyDescent="0.4">
      <c r="A27" s="33" t="s">
        <v>33</v>
      </c>
      <c r="B27" s="32">
        <f t="shared" si="9"/>
        <v>4780272</v>
      </c>
      <c r="C27" s="34">
        <f>SUM(一般接種!D26+一般接種!G26+一般接種!J26+一般接種!M26+医療従事者等!C24)</f>
        <v>1729157</v>
      </c>
      <c r="D27" s="30">
        <f t="shared" si="0"/>
        <v>0.83464117308326302</v>
      </c>
      <c r="E27" s="34">
        <f>SUM(一般接種!E26+一般接種!H26+一般接種!K26+一般接種!N26+医療従事者等!D24)</f>
        <v>1703418</v>
      </c>
      <c r="F27" s="31">
        <f t="shared" si="1"/>
        <v>0.82221729881736916</v>
      </c>
      <c r="G27" s="29">
        <f t="shared" si="7"/>
        <v>1347581</v>
      </c>
      <c r="H27" s="31">
        <f t="shared" si="5"/>
        <v>0.65045949365194522</v>
      </c>
      <c r="I27" s="35">
        <v>14307</v>
      </c>
      <c r="J27" s="35">
        <v>69128</v>
      </c>
      <c r="K27" s="35">
        <v>457044</v>
      </c>
      <c r="L27" s="35">
        <v>432556</v>
      </c>
      <c r="M27" s="35">
        <v>235106</v>
      </c>
      <c r="N27" s="35">
        <v>120377</v>
      </c>
      <c r="O27" s="35">
        <v>19063</v>
      </c>
      <c r="P27" s="35">
        <f t="shared" si="8"/>
        <v>116</v>
      </c>
      <c r="Q27" s="65">
        <f t="shared" si="6"/>
        <v>5.5991663034448871E-5</v>
      </c>
      <c r="R27" s="35">
        <v>9</v>
      </c>
      <c r="S27" s="35">
        <v>107</v>
      </c>
      <c r="U27" s="1">
        <v>2071737</v>
      </c>
    </row>
    <row r="28" spans="1:21" x14ac:dyDescent="0.4">
      <c r="A28" s="33" t="s">
        <v>34</v>
      </c>
      <c r="B28" s="32">
        <f t="shared" si="9"/>
        <v>4598770</v>
      </c>
      <c r="C28" s="34">
        <f>SUM(一般接種!D27+一般接種!G27+一般接種!J27+一般接種!M27+医療従事者等!C25)</f>
        <v>1668393</v>
      </c>
      <c r="D28" s="30">
        <f t="shared" si="0"/>
        <v>0.82725131161335008</v>
      </c>
      <c r="E28" s="34">
        <f>SUM(一般接種!E27+一般接種!H27+一般接種!K27+一般接種!N27+医療従事者等!D25)</f>
        <v>1653514</v>
      </c>
      <c r="F28" s="31">
        <f t="shared" si="1"/>
        <v>0.81987374993244222</v>
      </c>
      <c r="G28" s="29">
        <f t="shared" si="7"/>
        <v>1276457</v>
      </c>
      <c r="H28" s="31">
        <f t="shared" si="5"/>
        <v>0.63291486326545487</v>
      </c>
      <c r="I28" s="35">
        <v>15470</v>
      </c>
      <c r="J28" s="35">
        <v>85164</v>
      </c>
      <c r="K28" s="35">
        <v>466628</v>
      </c>
      <c r="L28" s="35">
        <v>403211</v>
      </c>
      <c r="M28" s="35">
        <v>191572</v>
      </c>
      <c r="N28" s="35">
        <v>97378</v>
      </c>
      <c r="O28" s="35">
        <v>17034</v>
      </c>
      <c r="P28" s="35">
        <f t="shared" si="8"/>
        <v>406</v>
      </c>
      <c r="Q28" s="65">
        <f t="shared" si="6"/>
        <v>2.0130990271178322E-4</v>
      </c>
      <c r="R28" s="35">
        <v>33</v>
      </c>
      <c r="S28" s="35">
        <v>373</v>
      </c>
      <c r="U28" s="1">
        <v>2016791</v>
      </c>
    </row>
    <row r="29" spans="1:21" x14ac:dyDescent="0.4">
      <c r="A29" s="33" t="s">
        <v>35</v>
      </c>
      <c r="B29" s="32">
        <f t="shared" si="9"/>
        <v>8521844</v>
      </c>
      <c r="C29" s="34">
        <f>SUM(一般接種!D28+一般接種!G28+一般接種!J28+一般接種!M28+医療従事者等!C26)</f>
        <v>3134794</v>
      </c>
      <c r="D29" s="30">
        <f t="shared" si="0"/>
        <v>0.85039959199839399</v>
      </c>
      <c r="E29" s="34">
        <f>SUM(一般接種!E28+一般接種!H28+一般接種!K28+一般接種!N28+医療従事者等!D26)</f>
        <v>3098473</v>
      </c>
      <c r="F29" s="31">
        <f t="shared" si="1"/>
        <v>0.84054651598096719</v>
      </c>
      <c r="G29" s="29">
        <f t="shared" si="7"/>
        <v>2288110</v>
      </c>
      <c r="H29" s="31">
        <f t="shared" si="5"/>
        <v>0.62071313472191325</v>
      </c>
      <c r="I29" s="35">
        <v>23533</v>
      </c>
      <c r="J29" s="35">
        <v>115303</v>
      </c>
      <c r="K29" s="35">
        <v>653240</v>
      </c>
      <c r="L29" s="35">
        <v>754136</v>
      </c>
      <c r="M29" s="35">
        <v>451541</v>
      </c>
      <c r="N29" s="35">
        <v>249783</v>
      </c>
      <c r="O29" s="35">
        <v>40574</v>
      </c>
      <c r="P29" s="35">
        <f t="shared" si="8"/>
        <v>467</v>
      </c>
      <c r="Q29" s="65">
        <f t="shared" si="6"/>
        <v>1.2668666887305833E-4</v>
      </c>
      <c r="R29" s="35">
        <v>23</v>
      </c>
      <c r="S29" s="35">
        <v>444</v>
      </c>
      <c r="U29" s="1">
        <v>3686260</v>
      </c>
    </row>
    <row r="30" spans="1:21" x14ac:dyDescent="0.4">
      <c r="A30" s="33" t="s">
        <v>36</v>
      </c>
      <c r="B30" s="32">
        <f t="shared" si="9"/>
        <v>16234943</v>
      </c>
      <c r="C30" s="34">
        <f>SUM(一般接種!D29+一般接種!G29+一般接種!J29+一般接種!M29+医療従事者等!C27)</f>
        <v>6007914</v>
      </c>
      <c r="D30" s="30">
        <f t="shared" si="0"/>
        <v>0.7948235712484597</v>
      </c>
      <c r="E30" s="34">
        <f>SUM(一般接種!E29+一般接種!H29+一般接種!K29+一般接種!N29+医療従事者等!D27)</f>
        <v>5899799</v>
      </c>
      <c r="F30" s="31">
        <f t="shared" si="1"/>
        <v>0.78052037875843283</v>
      </c>
      <c r="G30" s="29">
        <f t="shared" si="7"/>
        <v>4326112</v>
      </c>
      <c r="H30" s="31">
        <f t="shared" si="5"/>
        <v>0.5723277312992191</v>
      </c>
      <c r="I30" s="35">
        <v>43108</v>
      </c>
      <c r="J30" s="35">
        <v>374321</v>
      </c>
      <c r="K30" s="35">
        <v>1353693</v>
      </c>
      <c r="L30" s="35">
        <v>1359082</v>
      </c>
      <c r="M30" s="35">
        <v>758628</v>
      </c>
      <c r="N30" s="35">
        <v>367744</v>
      </c>
      <c r="O30" s="35">
        <v>69536</v>
      </c>
      <c r="P30" s="35">
        <f t="shared" si="8"/>
        <v>1118</v>
      </c>
      <c r="Q30" s="65">
        <f t="shared" si="6"/>
        <v>1.4790703606206381E-4</v>
      </c>
      <c r="R30" s="35">
        <v>58</v>
      </c>
      <c r="S30" s="35">
        <v>1060</v>
      </c>
      <c r="U30" s="1">
        <v>7558802</v>
      </c>
    </row>
    <row r="31" spans="1:21" x14ac:dyDescent="0.4">
      <c r="A31" s="33" t="s">
        <v>37</v>
      </c>
      <c r="B31" s="32">
        <f t="shared" si="9"/>
        <v>4031739</v>
      </c>
      <c r="C31" s="34">
        <f>SUM(一般接種!D30+一般接種!G30+一般接種!J30+一般接種!M30+医療従事者等!C28)</f>
        <v>1479363</v>
      </c>
      <c r="D31" s="30">
        <f t="shared" si="0"/>
        <v>0.82161408941788572</v>
      </c>
      <c r="E31" s="34">
        <f>SUM(一般接種!E30+一般接種!H30+一般接種!K30+一般接種!N30+医療従事者等!D28)</f>
        <v>1462432</v>
      </c>
      <c r="F31" s="31">
        <f t="shared" si="1"/>
        <v>0.81221088807519004</v>
      </c>
      <c r="G31" s="29">
        <f t="shared" si="7"/>
        <v>1089712</v>
      </c>
      <c r="H31" s="31">
        <f t="shared" si="5"/>
        <v>0.60520827721643911</v>
      </c>
      <c r="I31" s="35">
        <v>16807</v>
      </c>
      <c r="J31" s="35">
        <v>67417</v>
      </c>
      <c r="K31" s="35">
        <v>346756</v>
      </c>
      <c r="L31" s="35">
        <v>353581</v>
      </c>
      <c r="M31" s="35">
        <v>196324</v>
      </c>
      <c r="N31" s="35">
        <v>97566</v>
      </c>
      <c r="O31" s="35">
        <v>11261</v>
      </c>
      <c r="P31" s="35">
        <f t="shared" si="8"/>
        <v>232</v>
      </c>
      <c r="Q31" s="65">
        <f t="shared" si="6"/>
        <v>1.2884901727632062E-4</v>
      </c>
      <c r="R31" s="35">
        <v>76</v>
      </c>
      <c r="S31" s="35">
        <v>156</v>
      </c>
      <c r="U31" s="1">
        <v>1800557</v>
      </c>
    </row>
    <row r="32" spans="1:21" x14ac:dyDescent="0.4">
      <c r="A32" s="33" t="s">
        <v>38</v>
      </c>
      <c r="B32" s="32">
        <f t="shared" si="9"/>
        <v>3140439</v>
      </c>
      <c r="C32" s="34">
        <f>SUM(一般接種!D31+一般接種!G31+一般接種!J31+一般接種!M31+医療従事者等!C29)</f>
        <v>1156961</v>
      </c>
      <c r="D32" s="30">
        <f t="shared" si="0"/>
        <v>0.81542566725141541</v>
      </c>
      <c r="E32" s="34">
        <f>SUM(一般接種!E31+一般接種!H31+一般接種!K31+一般接種!N31+医療従事者等!D29)</f>
        <v>1144397</v>
      </c>
      <c r="F32" s="31">
        <f t="shared" si="1"/>
        <v>0.80657056488984336</v>
      </c>
      <c r="G32" s="29">
        <f t="shared" si="7"/>
        <v>838995</v>
      </c>
      <c r="H32" s="31">
        <f t="shared" si="5"/>
        <v>0.59132335290091997</v>
      </c>
      <c r="I32" s="35">
        <v>8725</v>
      </c>
      <c r="J32" s="35">
        <v>52815</v>
      </c>
      <c r="K32" s="35">
        <v>238437</v>
      </c>
      <c r="L32" s="35">
        <v>285787</v>
      </c>
      <c r="M32" s="35">
        <v>160545</v>
      </c>
      <c r="N32" s="35">
        <v>82849</v>
      </c>
      <c r="O32" s="35">
        <v>9837</v>
      </c>
      <c r="P32" s="35">
        <f t="shared" si="8"/>
        <v>86</v>
      </c>
      <c r="Q32" s="65">
        <f t="shared" si="6"/>
        <v>6.0612766881184174E-5</v>
      </c>
      <c r="R32" s="35">
        <v>9</v>
      </c>
      <c r="S32" s="35">
        <v>77</v>
      </c>
      <c r="U32" s="1">
        <v>1418843</v>
      </c>
    </row>
    <row r="33" spans="1:21" x14ac:dyDescent="0.4">
      <c r="A33" s="33" t="s">
        <v>39</v>
      </c>
      <c r="B33" s="32">
        <f t="shared" si="9"/>
        <v>5461416</v>
      </c>
      <c r="C33" s="34">
        <f>SUM(一般接種!D32+一般接種!G32+一般接種!J32+一般接種!M32+医療従事者等!C30)</f>
        <v>2027859</v>
      </c>
      <c r="D33" s="30">
        <f t="shared" si="0"/>
        <v>0.80135362305782709</v>
      </c>
      <c r="E33" s="34">
        <f>SUM(一般接種!E32+一般接種!H32+一般接種!K32+一般接種!N32+医療従事者等!D30)</f>
        <v>1995341</v>
      </c>
      <c r="F33" s="31">
        <f t="shared" si="1"/>
        <v>0.78850341152211656</v>
      </c>
      <c r="G33" s="29">
        <f t="shared" si="7"/>
        <v>1437702</v>
      </c>
      <c r="H33" s="31">
        <f t="shared" si="5"/>
        <v>0.56813994788468236</v>
      </c>
      <c r="I33" s="35">
        <v>25929</v>
      </c>
      <c r="J33" s="35">
        <v>95670</v>
      </c>
      <c r="K33" s="35">
        <v>449682</v>
      </c>
      <c r="L33" s="35">
        <v>474126</v>
      </c>
      <c r="M33" s="35">
        <v>250420</v>
      </c>
      <c r="N33" s="35">
        <v>123443</v>
      </c>
      <c r="O33" s="35">
        <v>18432</v>
      </c>
      <c r="P33" s="35">
        <f t="shared" si="8"/>
        <v>514</v>
      </c>
      <c r="Q33" s="65">
        <f t="shared" si="6"/>
        <v>2.0311854140338316E-4</v>
      </c>
      <c r="R33" s="35">
        <v>10</v>
      </c>
      <c r="S33" s="35">
        <v>504</v>
      </c>
      <c r="U33" s="1">
        <v>2530542</v>
      </c>
    </row>
    <row r="34" spans="1:21" x14ac:dyDescent="0.4">
      <c r="A34" s="33" t="s">
        <v>40</v>
      </c>
      <c r="B34" s="32">
        <f t="shared" si="9"/>
        <v>18423555</v>
      </c>
      <c r="C34" s="34">
        <f>SUM(一般接種!D33+一般接種!G33+一般接種!J33+一般接種!M33+医療従事者等!C31)</f>
        <v>6898608</v>
      </c>
      <c r="D34" s="30">
        <f t="shared" si="0"/>
        <v>0.78042869113461144</v>
      </c>
      <c r="E34" s="34">
        <f>SUM(一般接種!E33+一般接種!H33+一般接種!K33+一般接種!N33+医療従事者等!D31)</f>
        <v>6807198</v>
      </c>
      <c r="F34" s="31">
        <f t="shared" si="1"/>
        <v>0.77008762136276543</v>
      </c>
      <c r="G34" s="29">
        <f t="shared" si="7"/>
        <v>4715940</v>
      </c>
      <c r="H34" s="31">
        <f t="shared" si="5"/>
        <v>0.53350688742850139</v>
      </c>
      <c r="I34" s="35">
        <v>64842</v>
      </c>
      <c r="J34" s="35">
        <v>371122</v>
      </c>
      <c r="K34" s="35">
        <v>1518544</v>
      </c>
      <c r="L34" s="35">
        <v>1551610</v>
      </c>
      <c r="M34" s="35">
        <v>766193</v>
      </c>
      <c r="N34" s="35">
        <v>361447</v>
      </c>
      <c r="O34" s="35">
        <v>82182</v>
      </c>
      <c r="P34" s="35">
        <f t="shared" si="8"/>
        <v>1809</v>
      </c>
      <c r="Q34" s="65">
        <f t="shared" si="6"/>
        <v>2.046493295839555E-4</v>
      </c>
      <c r="R34" s="35">
        <v>285</v>
      </c>
      <c r="S34" s="35">
        <v>1524</v>
      </c>
      <c r="U34" s="1">
        <v>8839511</v>
      </c>
    </row>
    <row r="35" spans="1:21" x14ac:dyDescent="0.4">
      <c r="A35" s="33" t="s">
        <v>41</v>
      </c>
      <c r="B35" s="32">
        <f t="shared" si="9"/>
        <v>11976249</v>
      </c>
      <c r="C35" s="34">
        <f>SUM(一般接種!D34+一般接種!G34+一般接種!J34+一般接種!M34+医療従事者等!C32)</f>
        <v>4430828</v>
      </c>
      <c r="D35" s="30">
        <f t="shared" si="0"/>
        <v>0.8021594514471927</v>
      </c>
      <c r="E35" s="34">
        <f>SUM(一般接種!E34+一般接種!H34+一般接種!K34+一般接種!N34+医療従事者等!D32)</f>
        <v>4378082</v>
      </c>
      <c r="F35" s="31">
        <f t="shared" si="1"/>
        <v>0.79261028762814278</v>
      </c>
      <c r="G35" s="29">
        <f t="shared" si="7"/>
        <v>3166423</v>
      </c>
      <c r="H35" s="31">
        <f t="shared" si="5"/>
        <v>0.57325089954513564</v>
      </c>
      <c r="I35" s="35">
        <v>44631</v>
      </c>
      <c r="J35" s="35">
        <v>241920</v>
      </c>
      <c r="K35" s="35">
        <v>1007138</v>
      </c>
      <c r="L35" s="35">
        <v>1034027</v>
      </c>
      <c r="M35" s="35">
        <v>542877</v>
      </c>
      <c r="N35" s="35">
        <v>249920</v>
      </c>
      <c r="O35" s="35">
        <v>45910</v>
      </c>
      <c r="P35" s="35">
        <f t="shared" si="8"/>
        <v>916</v>
      </c>
      <c r="Q35" s="65">
        <f t="shared" si="6"/>
        <v>1.6583312589105886E-4</v>
      </c>
      <c r="R35" s="35">
        <v>94</v>
      </c>
      <c r="S35" s="35">
        <v>822</v>
      </c>
      <c r="U35" s="1">
        <v>5523625</v>
      </c>
    </row>
    <row r="36" spans="1:21" x14ac:dyDescent="0.4">
      <c r="A36" s="33" t="s">
        <v>42</v>
      </c>
      <c r="B36" s="32">
        <f t="shared" si="9"/>
        <v>2989516</v>
      </c>
      <c r="C36" s="34">
        <f>SUM(一般接種!D35+一般接種!G35+一般接種!J35+一般接種!M35+医療従事者等!C33)</f>
        <v>1093576</v>
      </c>
      <c r="D36" s="30">
        <f t="shared" si="0"/>
        <v>0.81322546605698209</v>
      </c>
      <c r="E36" s="34">
        <f>SUM(一般接種!E35+一般接種!H35+一般接種!K35+一般接種!N35+医療従事者等!D33)</f>
        <v>1082185</v>
      </c>
      <c r="F36" s="31">
        <f t="shared" si="1"/>
        <v>0.80475467730169203</v>
      </c>
      <c r="G36" s="29">
        <f t="shared" si="7"/>
        <v>813596</v>
      </c>
      <c r="H36" s="31">
        <f t="shared" si="5"/>
        <v>0.60502149487744461</v>
      </c>
      <c r="I36" s="35">
        <v>7535</v>
      </c>
      <c r="J36" s="35">
        <v>54261</v>
      </c>
      <c r="K36" s="35">
        <v>307328</v>
      </c>
      <c r="L36" s="35">
        <v>253785</v>
      </c>
      <c r="M36" s="35">
        <v>130985</v>
      </c>
      <c r="N36" s="35">
        <v>53079</v>
      </c>
      <c r="O36" s="35">
        <v>6623</v>
      </c>
      <c r="P36" s="35">
        <f t="shared" si="8"/>
        <v>159</v>
      </c>
      <c r="Q36" s="65">
        <f t="shared" si="6"/>
        <v>1.1823855781679567E-4</v>
      </c>
      <c r="R36" s="35">
        <v>64</v>
      </c>
      <c r="S36" s="35">
        <v>95</v>
      </c>
      <c r="U36" s="1">
        <v>1344739</v>
      </c>
    </row>
    <row r="37" spans="1:21" x14ac:dyDescent="0.4">
      <c r="A37" s="33" t="s">
        <v>43</v>
      </c>
      <c r="B37" s="32">
        <f t="shared" si="9"/>
        <v>2066620</v>
      </c>
      <c r="C37" s="34">
        <f>SUM(一般接種!D36+一般接種!G36+一般接種!J36+一般接種!M36+医療従事者等!C34)</f>
        <v>749648</v>
      </c>
      <c r="D37" s="30">
        <f t="shared" si="0"/>
        <v>0.79375540007115386</v>
      </c>
      <c r="E37" s="34">
        <f>SUM(一般接種!E36+一般接種!H36+一般接種!K36+一般接種!N36+医療従事者等!D34)</f>
        <v>740417</v>
      </c>
      <c r="F37" s="31">
        <f t="shared" si="1"/>
        <v>0.7839812712826334</v>
      </c>
      <c r="G37" s="29">
        <f t="shared" si="7"/>
        <v>576510</v>
      </c>
      <c r="H37" s="31">
        <f t="shared" si="5"/>
        <v>0.61043039625933893</v>
      </c>
      <c r="I37" s="35">
        <v>7676</v>
      </c>
      <c r="J37" s="35">
        <v>44726</v>
      </c>
      <c r="K37" s="35">
        <v>212133</v>
      </c>
      <c r="L37" s="35">
        <v>196238</v>
      </c>
      <c r="M37" s="35">
        <v>83087</v>
      </c>
      <c r="N37" s="35">
        <v>28893</v>
      </c>
      <c r="O37" s="35">
        <v>3757</v>
      </c>
      <c r="P37" s="35">
        <f t="shared" si="8"/>
        <v>45</v>
      </c>
      <c r="Q37" s="65">
        <f t="shared" si="6"/>
        <v>4.7647686651871179E-5</v>
      </c>
      <c r="R37" s="35">
        <v>1</v>
      </c>
      <c r="S37" s="35">
        <v>44</v>
      </c>
      <c r="U37" s="1">
        <v>944432</v>
      </c>
    </row>
    <row r="38" spans="1:21" x14ac:dyDescent="0.4">
      <c r="A38" s="33" t="s">
        <v>44</v>
      </c>
      <c r="B38" s="32">
        <f t="shared" si="9"/>
        <v>1216856</v>
      </c>
      <c r="C38" s="34">
        <f>SUM(一般接種!D37+一般接種!G37+一般接種!J37+一般接種!M37+医療従事者等!C35)</f>
        <v>443487</v>
      </c>
      <c r="D38" s="30">
        <f t="shared" si="0"/>
        <v>0.79650962305222095</v>
      </c>
      <c r="E38" s="34">
        <f>SUM(一般接種!E37+一般接種!H37+一般接種!K37+一般接種!N37+医療従事者等!D35)</f>
        <v>437988</v>
      </c>
      <c r="F38" s="31">
        <f t="shared" si="1"/>
        <v>0.78663333261492707</v>
      </c>
      <c r="G38" s="29">
        <f t="shared" si="7"/>
        <v>335251</v>
      </c>
      <c r="H38" s="31">
        <f t="shared" si="5"/>
        <v>0.60211606571980714</v>
      </c>
      <c r="I38" s="35">
        <v>4900</v>
      </c>
      <c r="J38" s="35">
        <v>23147</v>
      </c>
      <c r="K38" s="35">
        <v>108266</v>
      </c>
      <c r="L38" s="35">
        <v>110498</v>
      </c>
      <c r="M38" s="35">
        <v>59617</v>
      </c>
      <c r="N38" s="35">
        <v>24693</v>
      </c>
      <c r="O38" s="35">
        <v>4130</v>
      </c>
      <c r="P38" s="35">
        <f t="shared" si="8"/>
        <v>130</v>
      </c>
      <c r="Q38" s="65">
        <f t="shared" si="6"/>
        <v>2.3348204343484415E-4</v>
      </c>
      <c r="R38" s="35">
        <v>16</v>
      </c>
      <c r="S38" s="35">
        <v>114</v>
      </c>
      <c r="U38" s="1">
        <v>556788</v>
      </c>
    </row>
    <row r="39" spans="1:21" x14ac:dyDescent="0.4">
      <c r="A39" s="33" t="s">
        <v>45</v>
      </c>
      <c r="B39" s="32">
        <f t="shared" si="9"/>
        <v>1543277</v>
      </c>
      <c r="C39" s="34">
        <f>SUM(一般接種!D38+一般接種!G38+一般接種!J38+一般接種!M38+医療従事者等!C36)</f>
        <v>563755</v>
      </c>
      <c r="D39" s="30">
        <f t="shared" si="0"/>
        <v>0.83790492185816312</v>
      </c>
      <c r="E39" s="34">
        <f>SUM(一般接種!E38+一般接種!H38+一般接種!K38+一般接種!N38+医療従事者等!D36)</f>
        <v>553925</v>
      </c>
      <c r="F39" s="31">
        <f t="shared" si="1"/>
        <v>0.82329466495247583</v>
      </c>
      <c r="G39" s="29">
        <f t="shared" si="7"/>
        <v>425490</v>
      </c>
      <c r="H39" s="31">
        <f t="shared" si="5"/>
        <v>0.63240266640904264</v>
      </c>
      <c r="I39" s="35">
        <v>4870</v>
      </c>
      <c r="J39" s="35">
        <v>30243</v>
      </c>
      <c r="K39" s="35">
        <v>111380</v>
      </c>
      <c r="L39" s="35">
        <v>142523</v>
      </c>
      <c r="M39" s="35">
        <v>81865</v>
      </c>
      <c r="N39" s="35">
        <v>45383</v>
      </c>
      <c r="O39" s="35">
        <v>9226</v>
      </c>
      <c r="P39" s="35">
        <f t="shared" si="8"/>
        <v>107</v>
      </c>
      <c r="Q39" s="65">
        <f t="shared" si="6"/>
        <v>1.5903331525010591E-4</v>
      </c>
      <c r="R39" s="35">
        <v>23</v>
      </c>
      <c r="S39" s="35">
        <v>84</v>
      </c>
      <c r="U39" s="1">
        <v>672815</v>
      </c>
    </row>
    <row r="40" spans="1:21" x14ac:dyDescent="0.4">
      <c r="A40" s="33" t="s">
        <v>46</v>
      </c>
      <c r="B40" s="32">
        <f t="shared" si="9"/>
        <v>4112320</v>
      </c>
      <c r="C40" s="34">
        <f>SUM(一般接種!D39+一般接種!G39+一般接種!J39+一般接種!M39+医療従事者等!C37)</f>
        <v>1514119</v>
      </c>
      <c r="D40" s="30">
        <f t="shared" si="0"/>
        <v>0.79951747579326338</v>
      </c>
      <c r="E40" s="34">
        <f>SUM(一般接種!E39+一般接種!H39+一般接種!K39+一般接種!N39+医療従事者等!D37)</f>
        <v>1483917</v>
      </c>
      <c r="F40" s="31">
        <f t="shared" si="1"/>
        <v>0.78356957024296769</v>
      </c>
      <c r="G40" s="29">
        <f t="shared" si="7"/>
        <v>1113184</v>
      </c>
      <c r="H40" s="31">
        <f t="shared" si="5"/>
        <v>0.58780720787035101</v>
      </c>
      <c r="I40" s="35">
        <v>21837</v>
      </c>
      <c r="J40" s="35">
        <v>137892</v>
      </c>
      <c r="K40" s="35">
        <v>362424</v>
      </c>
      <c r="L40" s="35">
        <v>317879</v>
      </c>
      <c r="M40" s="35">
        <v>163320</v>
      </c>
      <c r="N40" s="35">
        <v>91197</v>
      </c>
      <c r="O40" s="35">
        <v>18635</v>
      </c>
      <c r="P40" s="35">
        <f t="shared" si="8"/>
        <v>1100</v>
      </c>
      <c r="Q40" s="65">
        <f t="shared" si="6"/>
        <v>5.8084551040743146E-4</v>
      </c>
      <c r="R40" s="35">
        <v>238</v>
      </c>
      <c r="S40" s="35">
        <v>862</v>
      </c>
      <c r="U40" s="1">
        <v>1893791</v>
      </c>
    </row>
    <row r="41" spans="1:21" x14ac:dyDescent="0.4">
      <c r="A41" s="33" t="s">
        <v>47</v>
      </c>
      <c r="B41" s="32">
        <f t="shared" si="9"/>
        <v>6106066</v>
      </c>
      <c r="C41" s="34">
        <f>SUM(一般接種!D40+一般接種!G40+一般接種!J40+一般接種!M40+医療従事者等!C38)</f>
        <v>2242481</v>
      </c>
      <c r="D41" s="30">
        <f t="shared" si="0"/>
        <v>0.79734557232118952</v>
      </c>
      <c r="E41" s="34">
        <f>SUM(一般接種!E40+一般接種!H40+一般接種!K40+一般接種!N40+医療従事者等!D38)</f>
        <v>2214147</v>
      </c>
      <c r="F41" s="31">
        <f t="shared" si="1"/>
        <v>0.78727102121188308</v>
      </c>
      <c r="G41" s="29">
        <f t="shared" si="7"/>
        <v>1648858</v>
      </c>
      <c r="H41" s="31">
        <f t="shared" si="5"/>
        <v>0.58627458858575476</v>
      </c>
      <c r="I41" s="35">
        <v>22394</v>
      </c>
      <c r="J41" s="35">
        <v>121140</v>
      </c>
      <c r="K41" s="35">
        <v>544890</v>
      </c>
      <c r="L41" s="35">
        <v>531770</v>
      </c>
      <c r="M41" s="35">
        <v>292233</v>
      </c>
      <c r="N41" s="35">
        <v>116245</v>
      </c>
      <c r="O41" s="35">
        <v>20186</v>
      </c>
      <c r="P41" s="35">
        <f t="shared" si="8"/>
        <v>580</v>
      </c>
      <c r="Q41" s="65">
        <f t="shared" si="6"/>
        <v>2.0622713501086072E-4</v>
      </c>
      <c r="R41" s="35">
        <v>49</v>
      </c>
      <c r="S41" s="35">
        <v>531</v>
      </c>
      <c r="U41" s="1">
        <v>2812433</v>
      </c>
    </row>
    <row r="42" spans="1:21" x14ac:dyDescent="0.4">
      <c r="A42" s="33" t="s">
        <v>48</v>
      </c>
      <c r="B42" s="32">
        <f t="shared" si="9"/>
        <v>3089641</v>
      </c>
      <c r="C42" s="34">
        <f>SUM(一般接種!D41+一般接種!G41+一般接種!J41+一般接種!M41+医療従事者等!C39)</f>
        <v>1120706</v>
      </c>
      <c r="D42" s="30">
        <f t="shared" si="0"/>
        <v>0.82641231168563023</v>
      </c>
      <c r="E42" s="34">
        <f>SUM(一般接種!E41+一般接種!H41+一般接種!K41+一般接種!N41+医療従事者等!D39)</f>
        <v>1097055</v>
      </c>
      <c r="F42" s="31">
        <f t="shared" si="1"/>
        <v>0.80897198604832943</v>
      </c>
      <c r="G42" s="29">
        <f t="shared" si="7"/>
        <v>870745</v>
      </c>
      <c r="H42" s="31">
        <f t="shared" si="5"/>
        <v>0.64209024341683196</v>
      </c>
      <c r="I42" s="35">
        <v>44768</v>
      </c>
      <c r="J42" s="35">
        <v>46616</v>
      </c>
      <c r="K42" s="35">
        <v>286842</v>
      </c>
      <c r="L42" s="35">
        <v>309665</v>
      </c>
      <c r="M42" s="35">
        <v>133573</v>
      </c>
      <c r="N42" s="35">
        <v>41715</v>
      </c>
      <c r="O42" s="35">
        <v>7566</v>
      </c>
      <c r="P42" s="35">
        <f t="shared" si="8"/>
        <v>1135</v>
      </c>
      <c r="Q42" s="65">
        <f t="shared" si="6"/>
        <v>8.3695275457005701E-4</v>
      </c>
      <c r="R42" s="35">
        <v>393</v>
      </c>
      <c r="S42" s="35">
        <v>742</v>
      </c>
      <c r="U42" s="1">
        <v>1356110</v>
      </c>
    </row>
    <row r="43" spans="1:21" x14ac:dyDescent="0.4">
      <c r="A43" s="33" t="s">
        <v>49</v>
      </c>
      <c r="B43" s="32">
        <f t="shared" si="9"/>
        <v>1651124</v>
      </c>
      <c r="C43" s="34">
        <f>SUM(一般接種!D42+一般接種!G42+一般接種!J42+一般接種!M42+医療従事者等!C40)</f>
        <v>599250</v>
      </c>
      <c r="D43" s="30">
        <f t="shared" si="0"/>
        <v>0.8153626986362319</v>
      </c>
      <c r="E43" s="34">
        <f>SUM(一般接種!E42+一般接種!H42+一般接種!K42+一般接種!N42+医療従事者等!D40)</f>
        <v>591642</v>
      </c>
      <c r="F43" s="31">
        <f t="shared" si="1"/>
        <v>0.80501095994415939</v>
      </c>
      <c r="G43" s="29">
        <f t="shared" si="7"/>
        <v>460152</v>
      </c>
      <c r="H43" s="31">
        <f t="shared" si="5"/>
        <v>0.62610058657131307</v>
      </c>
      <c r="I43" s="35">
        <v>7912</v>
      </c>
      <c r="J43" s="35">
        <v>39673</v>
      </c>
      <c r="K43" s="35">
        <v>151972</v>
      </c>
      <c r="L43" s="35">
        <v>160273</v>
      </c>
      <c r="M43" s="35">
        <v>67176</v>
      </c>
      <c r="N43" s="35">
        <v>28914</v>
      </c>
      <c r="O43" s="35">
        <v>4232</v>
      </c>
      <c r="P43" s="35">
        <f t="shared" si="8"/>
        <v>80</v>
      </c>
      <c r="Q43" s="65">
        <f t="shared" si="6"/>
        <v>1.0885109034776562E-4</v>
      </c>
      <c r="R43" s="35">
        <v>7</v>
      </c>
      <c r="S43" s="35">
        <v>73</v>
      </c>
      <c r="U43" s="1">
        <v>734949</v>
      </c>
    </row>
    <row r="44" spans="1:21" x14ac:dyDescent="0.4">
      <c r="A44" s="33" t="s">
        <v>50</v>
      </c>
      <c r="B44" s="32">
        <f t="shared" si="9"/>
        <v>2136704</v>
      </c>
      <c r="C44" s="34">
        <f>SUM(一般接種!D43+一般接種!G43+一般接種!J43+一般接種!M43+医療従事者等!C41)</f>
        <v>779347</v>
      </c>
      <c r="D44" s="30">
        <f t="shared" si="0"/>
        <v>0.80023637020790717</v>
      </c>
      <c r="E44" s="34">
        <f>SUM(一般接種!E43+一般接種!H43+一般接種!K43+一般接種!N43+医療従事者等!D41)</f>
        <v>770393</v>
      </c>
      <c r="F44" s="31">
        <f t="shared" si="1"/>
        <v>0.7910423700271898</v>
      </c>
      <c r="G44" s="29">
        <f t="shared" si="7"/>
        <v>586560</v>
      </c>
      <c r="H44" s="31">
        <f t="shared" si="5"/>
        <v>0.60228196850587745</v>
      </c>
      <c r="I44" s="35">
        <v>9385</v>
      </c>
      <c r="J44" s="35">
        <v>48316</v>
      </c>
      <c r="K44" s="35">
        <v>170614</v>
      </c>
      <c r="L44" s="35">
        <v>186935</v>
      </c>
      <c r="M44" s="35">
        <v>113712</v>
      </c>
      <c r="N44" s="35">
        <v>52643</v>
      </c>
      <c r="O44" s="35">
        <v>4955</v>
      </c>
      <c r="P44" s="35">
        <f t="shared" si="8"/>
        <v>404</v>
      </c>
      <c r="Q44" s="65">
        <f t="shared" si="6"/>
        <v>4.1482868807346984E-4</v>
      </c>
      <c r="R44" s="35">
        <v>145</v>
      </c>
      <c r="S44" s="35">
        <v>259</v>
      </c>
      <c r="U44" s="1">
        <v>973896</v>
      </c>
    </row>
    <row r="45" spans="1:21" x14ac:dyDescent="0.4">
      <c r="A45" s="33" t="s">
        <v>51</v>
      </c>
      <c r="B45" s="32">
        <f t="shared" si="9"/>
        <v>3059039</v>
      </c>
      <c r="C45" s="34">
        <f>SUM(一般接種!D44+一般接種!G44+一般接種!J44+一般接種!M44+医療従事者等!C42)</f>
        <v>1112958</v>
      </c>
      <c r="D45" s="30">
        <f t="shared" si="0"/>
        <v>0.82063295087297849</v>
      </c>
      <c r="E45" s="34">
        <f>SUM(一般接種!E44+一般接種!H44+一般接種!K44+一般接種!N44+医療従事者等!D42)</f>
        <v>1101589</v>
      </c>
      <c r="F45" s="31">
        <f t="shared" si="1"/>
        <v>0.81225008645358898</v>
      </c>
      <c r="G45" s="29">
        <f t="shared" si="7"/>
        <v>844038</v>
      </c>
      <c r="H45" s="31">
        <f t="shared" si="5"/>
        <v>0.62234639095898225</v>
      </c>
      <c r="I45" s="35">
        <v>12471</v>
      </c>
      <c r="J45" s="35">
        <v>58854</v>
      </c>
      <c r="K45" s="35">
        <v>279381</v>
      </c>
      <c r="L45" s="35">
        <v>271440</v>
      </c>
      <c r="M45" s="35">
        <v>141429</v>
      </c>
      <c r="N45" s="35">
        <v>71030</v>
      </c>
      <c r="O45" s="35">
        <v>9433</v>
      </c>
      <c r="P45" s="35">
        <f t="shared" si="8"/>
        <v>454</v>
      </c>
      <c r="Q45" s="65">
        <f t="shared" si="6"/>
        <v>3.347541953032659E-4</v>
      </c>
      <c r="R45" s="35">
        <v>149</v>
      </c>
      <c r="S45" s="35">
        <v>305</v>
      </c>
      <c r="U45" s="1">
        <v>1356219</v>
      </c>
    </row>
    <row r="46" spans="1:21" x14ac:dyDescent="0.4">
      <c r="A46" s="33" t="s">
        <v>52</v>
      </c>
      <c r="B46" s="32">
        <f t="shared" si="9"/>
        <v>1547107</v>
      </c>
      <c r="C46" s="34">
        <f>SUM(一般接種!D45+一般接種!G45+一般接種!J45+一般接種!M45+医療従事者等!C43)</f>
        <v>565374</v>
      </c>
      <c r="D46" s="30">
        <f t="shared" si="0"/>
        <v>0.80633287077115723</v>
      </c>
      <c r="E46" s="34">
        <f>SUM(一般接種!E45+一般接種!H45+一般接種!K45+一般接種!N45+医療従事者等!D43)</f>
        <v>557740</v>
      </c>
      <c r="F46" s="31">
        <f t="shared" si="1"/>
        <v>0.7954453076086011</v>
      </c>
      <c r="G46" s="29">
        <f t="shared" si="7"/>
        <v>423677</v>
      </c>
      <c r="H46" s="31">
        <f t="shared" si="5"/>
        <v>0.60424549358426738</v>
      </c>
      <c r="I46" s="35">
        <v>10594</v>
      </c>
      <c r="J46" s="35">
        <v>33505</v>
      </c>
      <c r="K46" s="35">
        <v>140965</v>
      </c>
      <c r="L46" s="35">
        <v>125304</v>
      </c>
      <c r="M46" s="35">
        <v>73238</v>
      </c>
      <c r="N46" s="35">
        <v>35976</v>
      </c>
      <c r="O46" s="35">
        <v>4095</v>
      </c>
      <c r="P46" s="35">
        <f t="shared" si="8"/>
        <v>316</v>
      </c>
      <c r="Q46" s="65">
        <f t="shared" si="6"/>
        <v>4.5067722810685613E-4</v>
      </c>
      <c r="R46" s="35">
        <v>148</v>
      </c>
      <c r="S46" s="35">
        <v>168</v>
      </c>
      <c r="U46" s="1">
        <v>701167</v>
      </c>
    </row>
    <row r="47" spans="1:21" x14ac:dyDescent="0.4">
      <c r="A47" s="33" t="s">
        <v>53</v>
      </c>
      <c r="B47" s="32">
        <f t="shared" si="9"/>
        <v>11121971</v>
      </c>
      <c r="C47" s="34">
        <f>SUM(一般接種!D46+一般接種!G46+一般接種!J46+一般接種!M46+医療従事者等!C44)</f>
        <v>4133348</v>
      </c>
      <c r="D47" s="30">
        <f t="shared" si="0"/>
        <v>0.80663756276626264</v>
      </c>
      <c r="E47" s="34">
        <f>SUM(一般接種!E46+一般接種!H46+一般接種!K46+一般接種!N46+医療従事者等!D44)</f>
        <v>4048823</v>
      </c>
      <c r="F47" s="31">
        <f t="shared" si="1"/>
        <v>0.79014220839667693</v>
      </c>
      <c r="G47" s="29">
        <f t="shared" si="7"/>
        <v>2937805</v>
      </c>
      <c r="H47" s="31">
        <f t="shared" si="5"/>
        <v>0.57332309427673167</v>
      </c>
      <c r="I47" s="35">
        <v>43441</v>
      </c>
      <c r="J47" s="35">
        <v>228623</v>
      </c>
      <c r="K47" s="35">
        <v>927700</v>
      </c>
      <c r="L47" s="35">
        <v>1022321</v>
      </c>
      <c r="M47" s="35">
        <v>489367</v>
      </c>
      <c r="N47" s="35">
        <v>191007</v>
      </c>
      <c r="O47" s="35">
        <v>35346</v>
      </c>
      <c r="P47" s="35">
        <f t="shared" si="8"/>
        <v>1995</v>
      </c>
      <c r="Q47" s="65">
        <f t="shared" si="6"/>
        <v>3.8933134536910368E-4</v>
      </c>
      <c r="R47" s="35">
        <v>59</v>
      </c>
      <c r="S47" s="35">
        <v>1936</v>
      </c>
      <c r="U47" s="1">
        <v>5124170</v>
      </c>
    </row>
    <row r="48" spans="1:21" x14ac:dyDescent="0.4">
      <c r="A48" s="33" t="s">
        <v>54</v>
      </c>
      <c r="B48" s="32">
        <f t="shared" si="9"/>
        <v>1785423</v>
      </c>
      <c r="C48" s="34">
        <f>SUM(一般接種!D47+一般接種!G47+一般接種!J47+一般接種!M47+医療従事者等!C45)</f>
        <v>657466</v>
      </c>
      <c r="D48" s="30">
        <f t="shared" si="0"/>
        <v>0.80353009329986236</v>
      </c>
      <c r="E48" s="34">
        <f>SUM(一般接種!E47+一般接種!H47+一般接種!K47+一般接種!N47+医療従事者等!D45)</f>
        <v>649059</v>
      </c>
      <c r="F48" s="31">
        <f t="shared" si="1"/>
        <v>0.7932553756804388</v>
      </c>
      <c r="G48" s="29">
        <f t="shared" si="7"/>
        <v>478559</v>
      </c>
      <c r="H48" s="31">
        <f t="shared" si="5"/>
        <v>0.58487672049883777</v>
      </c>
      <c r="I48" s="35">
        <v>8393</v>
      </c>
      <c r="J48" s="35">
        <v>56449</v>
      </c>
      <c r="K48" s="35">
        <v>165599</v>
      </c>
      <c r="L48" s="35">
        <v>146639</v>
      </c>
      <c r="M48" s="35">
        <v>63015</v>
      </c>
      <c r="N48" s="35">
        <v>31928</v>
      </c>
      <c r="O48" s="35">
        <v>6536</v>
      </c>
      <c r="P48" s="35">
        <f t="shared" si="8"/>
        <v>339</v>
      </c>
      <c r="Q48" s="65">
        <f t="shared" si="6"/>
        <v>4.1431298596224497E-4</v>
      </c>
      <c r="R48" s="35">
        <v>41</v>
      </c>
      <c r="S48" s="35">
        <v>298</v>
      </c>
      <c r="U48" s="1">
        <v>818222</v>
      </c>
    </row>
    <row r="49" spans="1:21" x14ac:dyDescent="0.4">
      <c r="A49" s="33" t="s">
        <v>55</v>
      </c>
      <c r="B49" s="32">
        <f t="shared" si="9"/>
        <v>3032675</v>
      </c>
      <c r="C49" s="34">
        <f>SUM(一般接種!D48+一般接種!G48+一般接種!J48+一般接種!M48+医療従事者等!C46)</f>
        <v>1099573</v>
      </c>
      <c r="D49" s="30">
        <f t="shared" si="0"/>
        <v>0.82307187908420898</v>
      </c>
      <c r="E49" s="34">
        <f>SUM(一般接種!E48+一般接種!H48+一般接種!K48+一般接種!N48+医療従事者等!D46)</f>
        <v>1082171</v>
      </c>
      <c r="F49" s="31">
        <f t="shared" si="1"/>
        <v>0.81004582547992499</v>
      </c>
      <c r="G49" s="29">
        <f t="shared" si="7"/>
        <v>850606</v>
      </c>
      <c r="H49" s="31">
        <f t="shared" si="5"/>
        <v>0.63671068567553279</v>
      </c>
      <c r="I49" s="35">
        <v>14884</v>
      </c>
      <c r="J49" s="35">
        <v>65837</v>
      </c>
      <c r="K49" s="35">
        <v>276792</v>
      </c>
      <c r="L49" s="35">
        <v>301797</v>
      </c>
      <c r="M49" s="35">
        <v>131799</v>
      </c>
      <c r="N49" s="35">
        <v>51402</v>
      </c>
      <c r="O49" s="35">
        <v>8095</v>
      </c>
      <c r="P49" s="35">
        <f t="shared" si="8"/>
        <v>325</v>
      </c>
      <c r="Q49" s="65">
        <f t="shared" si="6"/>
        <v>2.4327476275096599E-4</v>
      </c>
      <c r="R49" s="35">
        <v>79</v>
      </c>
      <c r="S49" s="35">
        <v>246</v>
      </c>
      <c r="U49" s="1">
        <v>1335938</v>
      </c>
    </row>
    <row r="50" spans="1:21" x14ac:dyDescent="0.4">
      <c r="A50" s="33" t="s">
        <v>56</v>
      </c>
      <c r="B50" s="32">
        <f t="shared" si="9"/>
        <v>4019871</v>
      </c>
      <c r="C50" s="34">
        <f>SUM(一般接種!D49+一般接種!G49+一般接種!J49+一般接種!M49+医療従事者等!C47)</f>
        <v>1458877</v>
      </c>
      <c r="D50" s="30">
        <f t="shared" si="0"/>
        <v>0.82954604254980402</v>
      </c>
      <c r="E50" s="34">
        <f>SUM(一般接種!E49+一般接種!H49+一般接種!K49+一般接種!N49+医療従事者等!D47)</f>
        <v>1441323</v>
      </c>
      <c r="F50" s="31">
        <f t="shared" si="1"/>
        <v>0.81956449425552058</v>
      </c>
      <c r="G50" s="29">
        <f t="shared" si="7"/>
        <v>1119328</v>
      </c>
      <c r="H50" s="31">
        <f t="shared" si="5"/>
        <v>0.63647182916393019</v>
      </c>
      <c r="I50" s="35">
        <v>20989</v>
      </c>
      <c r="J50" s="35">
        <v>77824</v>
      </c>
      <c r="K50" s="35">
        <v>344048</v>
      </c>
      <c r="L50" s="35">
        <v>429232</v>
      </c>
      <c r="M50" s="35">
        <v>176127</v>
      </c>
      <c r="N50" s="35">
        <v>64996</v>
      </c>
      <c r="O50" s="35">
        <v>6112</v>
      </c>
      <c r="P50" s="35">
        <f t="shared" si="8"/>
        <v>343</v>
      </c>
      <c r="Q50" s="65">
        <f t="shared" si="6"/>
        <v>1.9503651959320954E-4</v>
      </c>
      <c r="R50" s="35">
        <v>57</v>
      </c>
      <c r="S50" s="35">
        <v>286</v>
      </c>
      <c r="U50" s="1">
        <v>1758645</v>
      </c>
    </row>
    <row r="51" spans="1:21" x14ac:dyDescent="0.4">
      <c r="A51" s="33" t="s">
        <v>57</v>
      </c>
      <c r="B51" s="32">
        <f t="shared" si="9"/>
        <v>2529131</v>
      </c>
      <c r="C51" s="34">
        <f>SUM(一般接種!D50+一般接種!G50+一般接種!J50+一般接種!M50+医療従事者等!C48)</f>
        <v>925149</v>
      </c>
      <c r="D51" s="30">
        <f t="shared" si="0"/>
        <v>0.81029673104495681</v>
      </c>
      <c r="E51" s="34">
        <f>SUM(一般接種!E50+一般接種!H50+一般接種!K50+一般接種!N50+医療従事者等!D48)</f>
        <v>909263</v>
      </c>
      <c r="F51" s="31">
        <f t="shared" si="1"/>
        <v>0.79638289244233151</v>
      </c>
      <c r="G51" s="29">
        <f t="shared" si="7"/>
        <v>693849</v>
      </c>
      <c r="H51" s="31">
        <f t="shared" si="5"/>
        <v>0.60771138112759371</v>
      </c>
      <c r="I51" s="35">
        <v>19346</v>
      </c>
      <c r="J51" s="35">
        <v>50823</v>
      </c>
      <c r="K51" s="35">
        <v>216378</v>
      </c>
      <c r="L51" s="35">
        <v>218590</v>
      </c>
      <c r="M51" s="35">
        <v>116264</v>
      </c>
      <c r="N51" s="35">
        <v>62796</v>
      </c>
      <c r="O51" s="35">
        <v>9652</v>
      </c>
      <c r="P51" s="35">
        <f t="shared" si="8"/>
        <v>870</v>
      </c>
      <c r="Q51" s="65">
        <f t="shared" si="6"/>
        <v>7.6199418256855098E-4</v>
      </c>
      <c r="R51" s="35">
        <v>193</v>
      </c>
      <c r="S51" s="35">
        <v>677</v>
      </c>
      <c r="U51" s="1">
        <v>1141741</v>
      </c>
    </row>
    <row r="52" spans="1:21" x14ac:dyDescent="0.4">
      <c r="A52" s="33" t="s">
        <v>58</v>
      </c>
      <c r="B52" s="32">
        <f t="shared" si="9"/>
        <v>2375294</v>
      </c>
      <c r="C52" s="34">
        <f>SUM(一般接種!D51+一般接種!G51+一般接種!J51+一般接種!M51+医療従事者等!C49)</f>
        <v>869998</v>
      </c>
      <c r="D52" s="30">
        <f t="shared" si="0"/>
        <v>0.80018873460437934</v>
      </c>
      <c r="E52" s="34">
        <f>SUM(一般接種!E51+一般接種!H51+一般接種!K51+一般接種!N51+医療従事者等!D49)</f>
        <v>857498</v>
      </c>
      <c r="F52" s="31">
        <f t="shared" si="1"/>
        <v>0.78869174359686578</v>
      </c>
      <c r="G52" s="29">
        <f t="shared" si="7"/>
        <v>647326</v>
      </c>
      <c r="H52" s="31">
        <f t="shared" si="5"/>
        <v>0.59538409607437537</v>
      </c>
      <c r="I52" s="35">
        <v>10937</v>
      </c>
      <c r="J52" s="35">
        <v>46221</v>
      </c>
      <c r="K52" s="35">
        <v>186551</v>
      </c>
      <c r="L52" s="35">
        <v>215264</v>
      </c>
      <c r="M52" s="35">
        <v>121712</v>
      </c>
      <c r="N52" s="35">
        <v>56574</v>
      </c>
      <c r="O52" s="35">
        <v>10067</v>
      </c>
      <c r="P52" s="35">
        <f t="shared" si="8"/>
        <v>472</v>
      </c>
      <c r="Q52" s="65">
        <f t="shared" si="6"/>
        <v>4.3412638044371029E-4</v>
      </c>
      <c r="R52" s="35">
        <v>156</v>
      </c>
      <c r="S52" s="35">
        <v>316</v>
      </c>
      <c r="U52" s="1">
        <v>1087241</v>
      </c>
    </row>
    <row r="53" spans="1:21" x14ac:dyDescent="0.4">
      <c r="A53" s="33" t="s">
        <v>59</v>
      </c>
      <c r="B53" s="32">
        <f t="shared" si="9"/>
        <v>3611170</v>
      </c>
      <c r="C53" s="34">
        <f>SUM(一般接種!D52+一般接種!G52+一般接種!J52+一般接種!M52+医療従事者等!C50)</f>
        <v>1319778</v>
      </c>
      <c r="D53" s="30">
        <f t="shared" si="0"/>
        <v>0.81592836427685145</v>
      </c>
      <c r="E53" s="34">
        <f>SUM(一般接種!E52+一般接種!H52+一般接種!K52+一般接種!N52+医療従事者等!D50)</f>
        <v>1295293</v>
      </c>
      <c r="F53" s="31">
        <f t="shared" si="1"/>
        <v>0.80079096541180095</v>
      </c>
      <c r="G53" s="29">
        <f t="shared" si="7"/>
        <v>995603</v>
      </c>
      <c r="H53" s="31">
        <f t="shared" si="5"/>
        <v>0.61551315998533551</v>
      </c>
      <c r="I53" s="35">
        <v>17257</v>
      </c>
      <c r="J53" s="35">
        <v>70666</v>
      </c>
      <c r="K53" s="35">
        <v>341964</v>
      </c>
      <c r="L53" s="35">
        <v>301780</v>
      </c>
      <c r="M53" s="35">
        <v>171456</v>
      </c>
      <c r="N53" s="35">
        <v>81529</v>
      </c>
      <c r="O53" s="35">
        <v>10951</v>
      </c>
      <c r="P53" s="35">
        <f t="shared" si="8"/>
        <v>496</v>
      </c>
      <c r="Q53" s="65">
        <f t="shared" si="6"/>
        <v>3.0664283590218838E-4</v>
      </c>
      <c r="R53" s="35">
        <v>100</v>
      </c>
      <c r="S53" s="35">
        <v>396</v>
      </c>
      <c r="U53" s="1">
        <v>1617517</v>
      </c>
    </row>
    <row r="54" spans="1:21" x14ac:dyDescent="0.4">
      <c r="A54" s="33" t="s">
        <v>60</v>
      </c>
      <c r="B54" s="32">
        <f t="shared" si="9"/>
        <v>2756723</v>
      </c>
      <c r="C54" s="34">
        <f>SUM(一般接種!D53+一般接種!G53+一般接種!J53+一般接種!M53+医療従事者等!C51)</f>
        <v>1058146</v>
      </c>
      <c r="D54" s="37">
        <f t="shared" si="0"/>
        <v>0.71249961282537821</v>
      </c>
      <c r="E54" s="34">
        <f>SUM(一般接種!E53+一般接種!H53+一般接種!K53+一般接種!N53+医療従事者等!D51)</f>
        <v>1036199</v>
      </c>
      <c r="F54" s="31">
        <f t="shared" si="1"/>
        <v>0.69772166252109258</v>
      </c>
      <c r="G54" s="29">
        <f t="shared" si="7"/>
        <v>662104</v>
      </c>
      <c r="H54" s="31">
        <f t="shared" si="5"/>
        <v>0.44582585356853799</v>
      </c>
      <c r="I54" s="35">
        <v>17213</v>
      </c>
      <c r="J54" s="35">
        <v>58147</v>
      </c>
      <c r="K54" s="35">
        <v>210679</v>
      </c>
      <c r="L54" s="35">
        <v>190659</v>
      </c>
      <c r="M54" s="35">
        <v>117307</v>
      </c>
      <c r="N54" s="35">
        <v>57337</v>
      </c>
      <c r="O54" s="35">
        <v>10762</v>
      </c>
      <c r="P54" s="35">
        <f t="shared" si="8"/>
        <v>274</v>
      </c>
      <c r="Q54" s="65">
        <f t="shared" si="6"/>
        <v>1.8449712413424389E-4</v>
      </c>
      <c r="R54" s="35">
        <v>14</v>
      </c>
      <c r="S54" s="35">
        <v>260</v>
      </c>
      <c r="U54" s="1">
        <v>1485118</v>
      </c>
    </row>
    <row r="55" spans="1:21" x14ac:dyDescent="0.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61"/>
  <sheetViews>
    <sheetView workbookViewId="0">
      <selection activeCell="L15" sqref="L15"/>
    </sheetView>
  </sheetViews>
  <sheetFormatPr defaultRowHeight="18.75" x14ac:dyDescent="0.4"/>
  <cols>
    <col min="1" max="1" width="13.625" customWidth="1"/>
    <col min="2" max="2" width="12.5" style="27" bestFit="1" customWidth="1"/>
    <col min="3" max="3" width="12.5" bestFit="1" customWidth="1"/>
    <col min="4" max="8" width="11.375" bestFit="1" customWidth="1"/>
    <col min="9" max="9" width="8.75" bestFit="1" customWidth="1"/>
    <col min="10" max="11" width="9" bestFit="1" customWidth="1"/>
    <col min="12" max="14" width="9" customWidth="1"/>
    <col min="15" max="15" width="1.75" customWidth="1"/>
    <col min="16" max="16" width="12.625" customWidth="1"/>
    <col min="18" max="18" width="12.25" customWidth="1"/>
    <col min="19" max="19" width="9.25" bestFit="1" customWidth="1"/>
    <col min="20" max="20" width="12.5" bestFit="1" customWidth="1"/>
    <col min="22" max="22" width="11.125" bestFit="1" customWidth="1"/>
  </cols>
  <sheetData>
    <row r="1" spans="1:23" x14ac:dyDescent="0.4">
      <c r="A1" s="22" t="s">
        <v>118</v>
      </c>
      <c r="B1" s="23"/>
      <c r="C1" s="24"/>
      <c r="D1" s="24"/>
    </row>
    <row r="2" spans="1:23" x14ac:dyDescent="0.4">
      <c r="B2"/>
      <c r="T2" s="118"/>
      <c r="U2" s="118"/>
      <c r="W2" s="49" t="str">
        <f>'進捗状況 (都道府県別)'!H3</f>
        <v>（6月13日公表時点）</v>
      </c>
    </row>
    <row r="3" spans="1:23" ht="37.5" customHeight="1" x14ac:dyDescent="0.4">
      <c r="A3" s="119" t="s">
        <v>3</v>
      </c>
      <c r="B3" s="133" t="s">
        <v>119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5" t="s">
        <v>120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">
      <c r="A4" s="120"/>
      <c r="B4" s="122" t="s">
        <v>13</v>
      </c>
      <c r="C4" s="123" t="s">
        <v>121</v>
      </c>
      <c r="D4" s="123"/>
      <c r="E4" s="123"/>
      <c r="F4" s="124" t="s">
        <v>122</v>
      </c>
      <c r="G4" s="125"/>
      <c r="H4" s="126"/>
      <c r="I4" s="124" t="s">
        <v>123</v>
      </c>
      <c r="J4" s="125"/>
      <c r="K4" s="126"/>
      <c r="L4" s="130" t="s">
        <v>124</v>
      </c>
      <c r="M4" s="131"/>
      <c r="N4" s="132"/>
      <c r="P4" s="127" t="s">
        <v>151</v>
      </c>
      <c r="Q4" s="127"/>
      <c r="R4" s="128" t="s">
        <v>125</v>
      </c>
      <c r="S4" s="128"/>
      <c r="T4" s="129" t="s">
        <v>123</v>
      </c>
      <c r="U4" s="129"/>
      <c r="V4" s="114" t="s">
        <v>126</v>
      </c>
      <c r="W4" s="114"/>
    </row>
    <row r="5" spans="1:23" ht="37.5" x14ac:dyDescent="0.4">
      <c r="A5" s="121"/>
      <c r="B5" s="122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">
      <c r="A6" s="28" t="s">
        <v>133</v>
      </c>
      <c r="B6" s="40">
        <f>SUM(B7:B53)</f>
        <v>193457014</v>
      </c>
      <c r="C6" s="40">
        <f>SUM(C7:C53)</f>
        <v>161022120</v>
      </c>
      <c r="D6" s="40">
        <f>SUM(D7:D53)</f>
        <v>80822811</v>
      </c>
      <c r="E6" s="41">
        <f>SUM(E7:E53)</f>
        <v>80199309</v>
      </c>
      <c r="F6" s="41">
        <f t="shared" ref="F6:T6" si="0">SUM(F7:F53)</f>
        <v>32314420</v>
      </c>
      <c r="G6" s="41">
        <f>SUM(G7:G53)</f>
        <v>16207798</v>
      </c>
      <c r="H6" s="41">
        <f t="shared" ref="H6:N6" si="1">SUM(H7:H53)</f>
        <v>16106622</v>
      </c>
      <c r="I6" s="41">
        <f>SUM(I7:I53)</f>
        <v>117355</v>
      </c>
      <c r="J6" s="41">
        <f t="shared" si="1"/>
        <v>58637</v>
      </c>
      <c r="K6" s="41">
        <f t="shared" si="1"/>
        <v>58718</v>
      </c>
      <c r="L6" s="69">
        <f>SUM(L7:L53)</f>
        <v>3119</v>
      </c>
      <c r="M6" s="69">
        <f t="shared" si="1"/>
        <v>3032</v>
      </c>
      <c r="N6" s="69">
        <f t="shared" si="1"/>
        <v>87</v>
      </c>
      <c r="O6" s="42"/>
      <c r="P6" s="41">
        <f>SUM(P7:P53)</f>
        <v>177119930</v>
      </c>
      <c r="Q6" s="43">
        <f>C6/P6</f>
        <v>0.90911350292426152</v>
      </c>
      <c r="R6" s="41">
        <f t="shared" si="0"/>
        <v>34260550</v>
      </c>
      <c r="S6" s="44">
        <f>F6/R6</f>
        <v>0.94319618336541589</v>
      </c>
      <c r="T6" s="41">
        <f t="shared" si="0"/>
        <v>202140</v>
      </c>
      <c r="U6" s="44">
        <f>I6/T6</f>
        <v>0.58056297615513996</v>
      </c>
      <c r="V6" s="41">
        <f t="shared" ref="V6" si="2">SUM(V7:V53)</f>
        <v>92010</v>
      </c>
      <c r="W6" s="44">
        <v>3.3898489294641884E-2</v>
      </c>
    </row>
    <row r="7" spans="1:23" x14ac:dyDescent="0.4">
      <c r="A7" s="45" t="s">
        <v>14</v>
      </c>
      <c r="B7" s="40">
        <v>7938968</v>
      </c>
      <c r="C7" s="40">
        <v>6441042</v>
      </c>
      <c r="D7" s="40">
        <v>3234964</v>
      </c>
      <c r="E7" s="41">
        <v>3206078</v>
      </c>
      <c r="F7" s="46">
        <v>1497013</v>
      </c>
      <c r="G7" s="41">
        <v>750523</v>
      </c>
      <c r="H7" s="41">
        <v>746490</v>
      </c>
      <c r="I7" s="41">
        <v>861</v>
      </c>
      <c r="J7" s="41">
        <v>423</v>
      </c>
      <c r="K7" s="41">
        <v>438</v>
      </c>
      <c r="L7" s="69">
        <v>52</v>
      </c>
      <c r="M7" s="69">
        <v>51</v>
      </c>
      <c r="N7" s="69">
        <v>1</v>
      </c>
      <c r="O7" s="42"/>
      <c r="P7" s="41">
        <v>7433760</v>
      </c>
      <c r="Q7" s="43">
        <v>0.8664581584554788</v>
      </c>
      <c r="R7" s="47">
        <v>1518500</v>
      </c>
      <c r="S7" s="43">
        <v>0.98584985182746132</v>
      </c>
      <c r="T7" s="41">
        <v>900</v>
      </c>
      <c r="U7" s="44">
        <v>0.95666666666666667</v>
      </c>
      <c r="V7" s="41">
        <v>750</v>
      </c>
      <c r="W7" s="44">
        <v>6.933333333333333E-2</v>
      </c>
    </row>
    <row r="8" spans="1:23" x14ac:dyDescent="0.4">
      <c r="A8" s="45" t="s">
        <v>15</v>
      </c>
      <c r="B8" s="40">
        <v>2038776</v>
      </c>
      <c r="C8" s="40">
        <v>1848033</v>
      </c>
      <c r="D8" s="40">
        <v>928205</v>
      </c>
      <c r="E8" s="41">
        <v>919828</v>
      </c>
      <c r="F8" s="46">
        <v>188331</v>
      </c>
      <c r="G8" s="41">
        <v>94616</v>
      </c>
      <c r="H8" s="41">
        <v>93715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0.96153812133998973</v>
      </c>
      <c r="R8" s="47">
        <v>186500</v>
      </c>
      <c r="S8" s="43">
        <v>1.0098176943699733</v>
      </c>
      <c r="T8" s="41">
        <v>3800</v>
      </c>
      <c r="U8" s="44">
        <v>0.6344736842105263</v>
      </c>
      <c r="V8" s="41">
        <v>200</v>
      </c>
      <c r="W8" s="44">
        <v>5.0000000000000001E-3</v>
      </c>
    </row>
    <row r="9" spans="1:23" x14ac:dyDescent="0.4">
      <c r="A9" s="45" t="s">
        <v>16</v>
      </c>
      <c r="B9" s="40">
        <v>1960848</v>
      </c>
      <c r="C9" s="40">
        <v>1716323</v>
      </c>
      <c r="D9" s="40">
        <v>862613</v>
      </c>
      <c r="E9" s="41">
        <v>853710</v>
      </c>
      <c r="F9" s="46">
        <v>244427</v>
      </c>
      <c r="G9" s="41">
        <v>122677</v>
      </c>
      <c r="H9" s="41">
        <v>121750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0.91313933660887914</v>
      </c>
      <c r="R9" s="47">
        <v>227500</v>
      </c>
      <c r="S9" s="43">
        <v>1.0744043956043956</v>
      </c>
      <c r="T9" s="41">
        <v>260</v>
      </c>
      <c r="U9" s="44">
        <v>0.37692307692307692</v>
      </c>
      <c r="V9" s="41">
        <v>50</v>
      </c>
      <c r="W9" s="44">
        <v>0</v>
      </c>
    </row>
    <row r="10" spans="1:23" x14ac:dyDescent="0.4">
      <c r="A10" s="45" t="s">
        <v>17</v>
      </c>
      <c r="B10" s="40">
        <v>3546147</v>
      </c>
      <c r="C10" s="40">
        <v>2804533</v>
      </c>
      <c r="D10" s="40">
        <v>1408979</v>
      </c>
      <c r="E10" s="41">
        <v>1395554</v>
      </c>
      <c r="F10" s="46">
        <v>741563</v>
      </c>
      <c r="G10" s="41">
        <v>371655</v>
      </c>
      <c r="H10" s="41">
        <v>369908</v>
      </c>
      <c r="I10" s="41">
        <v>50</v>
      </c>
      <c r="J10" s="41">
        <v>21</v>
      </c>
      <c r="K10" s="41">
        <v>29</v>
      </c>
      <c r="L10" s="69">
        <v>1</v>
      </c>
      <c r="M10" s="69">
        <v>1</v>
      </c>
      <c r="N10" s="69">
        <v>0</v>
      </c>
      <c r="O10" s="42"/>
      <c r="P10" s="41">
        <v>3169865</v>
      </c>
      <c r="Q10" s="43">
        <v>0.88474840411184708</v>
      </c>
      <c r="R10" s="47">
        <v>854400</v>
      </c>
      <c r="S10" s="43">
        <v>0.86793422284644195</v>
      </c>
      <c r="T10" s="41">
        <v>240</v>
      </c>
      <c r="U10" s="44">
        <v>0.20833333333333334</v>
      </c>
      <c r="V10" s="41">
        <v>660</v>
      </c>
      <c r="W10" s="44">
        <v>1.5151515151515152E-3</v>
      </c>
    </row>
    <row r="11" spans="1:23" x14ac:dyDescent="0.4">
      <c r="A11" s="45" t="s">
        <v>18</v>
      </c>
      <c r="B11" s="40">
        <v>1585873</v>
      </c>
      <c r="C11" s="40">
        <v>1489571</v>
      </c>
      <c r="D11" s="40">
        <v>748261</v>
      </c>
      <c r="E11" s="41">
        <v>741310</v>
      </c>
      <c r="F11" s="46">
        <v>96240</v>
      </c>
      <c r="G11" s="41">
        <v>48426</v>
      </c>
      <c r="H11" s="41">
        <v>47814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0.97775845036446762</v>
      </c>
      <c r="R11" s="47">
        <v>87900</v>
      </c>
      <c r="S11" s="43">
        <v>1.0948805460750852</v>
      </c>
      <c r="T11" s="41">
        <v>140</v>
      </c>
      <c r="U11" s="44">
        <v>0.44285714285714284</v>
      </c>
      <c r="V11" s="41">
        <v>50</v>
      </c>
      <c r="W11" s="44">
        <v>0</v>
      </c>
    </row>
    <row r="12" spans="1:23" x14ac:dyDescent="0.4">
      <c r="A12" s="45" t="s">
        <v>19</v>
      </c>
      <c r="B12" s="40">
        <v>1739614</v>
      </c>
      <c r="C12" s="40">
        <v>1661661</v>
      </c>
      <c r="D12" s="40">
        <v>833956</v>
      </c>
      <c r="E12" s="41">
        <v>827705</v>
      </c>
      <c r="F12" s="46">
        <v>77791</v>
      </c>
      <c r="G12" s="41">
        <v>38944</v>
      </c>
      <c r="H12" s="41">
        <v>38847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0.95685004275608299</v>
      </c>
      <c r="R12" s="47">
        <v>61700</v>
      </c>
      <c r="S12" s="43">
        <v>1.2607941653160455</v>
      </c>
      <c r="T12" s="41">
        <v>340</v>
      </c>
      <c r="U12" s="44">
        <v>0.47352941176470587</v>
      </c>
      <c r="V12" s="41">
        <v>280</v>
      </c>
      <c r="W12" s="44">
        <v>3.5714285714285713E-3</v>
      </c>
    </row>
    <row r="13" spans="1:23" x14ac:dyDescent="0.4">
      <c r="A13" s="45" t="s">
        <v>20</v>
      </c>
      <c r="B13" s="40">
        <v>2961463</v>
      </c>
      <c r="C13" s="40">
        <v>2753275</v>
      </c>
      <c r="D13" s="40">
        <v>1383677</v>
      </c>
      <c r="E13" s="41">
        <v>1369598</v>
      </c>
      <c r="F13" s="46">
        <v>207909</v>
      </c>
      <c r="G13" s="41">
        <v>104438</v>
      </c>
      <c r="H13" s="41">
        <v>103471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0.9461296064658905</v>
      </c>
      <c r="R13" s="47">
        <v>178600</v>
      </c>
      <c r="S13" s="43">
        <v>1.164104143337066</v>
      </c>
      <c r="T13" s="41">
        <v>560</v>
      </c>
      <c r="U13" s="44">
        <v>0.45178571428571429</v>
      </c>
      <c r="V13" s="41">
        <v>430</v>
      </c>
      <c r="W13" s="44">
        <v>6.0465116279069767E-2</v>
      </c>
    </row>
    <row r="14" spans="1:23" x14ac:dyDescent="0.4">
      <c r="A14" s="45" t="s">
        <v>21</v>
      </c>
      <c r="B14" s="40">
        <v>4632720</v>
      </c>
      <c r="C14" s="40">
        <v>3761323</v>
      </c>
      <c r="D14" s="40">
        <v>1888866</v>
      </c>
      <c r="E14" s="41">
        <v>1872457</v>
      </c>
      <c r="F14" s="46">
        <v>870889</v>
      </c>
      <c r="G14" s="41">
        <v>436834</v>
      </c>
      <c r="H14" s="41">
        <v>434055</v>
      </c>
      <c r="I14" s="41">
        <v>370</v>
      </c>
      <c r="J14" s="41">
        <v>178</v>
      </c>
      <c r="K14" s="41">
        <v>192</v>
      </c>
      <c r="L14" s="69">
        <v>138</v>
      </c>
      <c r="M14" s="69">
        <v>138</v>
      </c>
      <c r="N14" s="69">
        <v>0</v>
      </c>
      <c r="O14" s="42"/>
      <c r="P14" s="41">
        <v>4064675</v>
      </c>
      <c r="Q14" s="43">
        <v>0.92536869491410756</v>
      </c>
      <c r="R14" s="47">
        <v>892500</v>
      </c>
      <c r="S14" s="43">
        <v>0.97578599439775915</v>
      </c>
      <c r="T14" s="41">
        <v>860</v>
      </c>
      <c r="U14" s="44">
        <v>0.43023255813953487</v>
      </c>
      <c r="V14" s="41">
        <v>1710</v>
      </c>
      <c r="W14" s="44">
        <v>8.0701754385964913E-2</v>
      </c>
    </row>
    <row r="15" spans="1:23" x14ac:dyDescent="0.4">
      <c r="A15" s="48" t="s">
        <v>22</v>
      </c>
      <c r="B15" s="40">
        <v>3075582</v>
      </c>
      <c r="C15" s="40">
        <v>2692514</v>
      </c>
      <c r="D15" s="40">
        <v>1351584</v>
      </c>
      <c r="E15" s="41">
        <v>1340930</v>
      </c>
      <c r="F15" s="46">
        <v>382182</v>
      </c>
      <c r="G15" s="41">
        <v>192156</v>
      </c>
      <c r="H15" s="41">
        <v>190026</v>
      </c>
      <c r="I15" s="41">
        <v>828</v>
      </c>
      <c r="J15" s="41">
        <v>414</v>
      </c>
      <c r="K15" s="41">
        <v>414</v>
      </c>
      <c r="L15" s="69">
        <v>58</v>
      </c>
      <c r="M15" s="69">
        <v>57</v>
      </c>
      <c r="N15" s="69">
        <v>1</v>
      </c>
      <c r="O15" s="42"/>
      <c r="P15" s="41">
        <v>2869350</v>
      </c>
      <c r="Q15" s="43">
        <v>0.93837071113666859</v>
      </c>
      <c r="R15" s="47">
        <v>375900</v>
      </c>
      <c r="S15" s="43">
        <v>1.0167118914604949</v>
      </c>
      <c r="T15" s="41">
        <v>1220</v>
      </c>
      <c r="U15" s="44">
        <v>0.67868852459016393</v>
      </c>
      <c r="V15" s="41">
        <v>710</v>
      </c>
      <c r="W15" s="44">
        <v>8.1690140845070425E-2</v>
      </c>
    </row>
    <row r="16" spans="1:23" x14ac:dyDescent="0.4">
      <c r="A16" s="45" t="s">
        <v>23</v>
      </c>
      <c r="B16" s="40">
        <v>3004033</v>
      </c>
      <c r="C16" s="40">
        <v>2153106</v>
      </c>
      <c r="D16" s="40">
        <v>1080882</v>
      </c>
      <c r="E16" s="41">
        <v>1072224</v>
      </c>
      <c r="F16" s="46">
        <v>850688</v>
      </c>
      <c r="G16" s="41">
        <v>426590</v>
      </c>
      <c r="H16" s="41">
        <v>424098</v>
      </c>
      <c r="I16" s="41">
        <v>223</v>
      </c>
      <c r="J16" s="41">
        <v>95</v>
      </c>
      <c r="K16" s="41">
        <v>128</v>
      </c>
      <c r="L16" s="69">
        <v>16</v>
      </c>
      <c r="M16" s="69">
        <v>14</v>
      </c>
      <c r="N16" s="69">
        <v>2</v>
      </c>
      <c r="O16" s="42"/>
      <c r="P16" s="41">
        <v>2506095</v>
      </c>
      <c r="Q16" s="43">
        <v>0.85914779766928229</v>
      </c>
      <c r="R16" s="47">
        <v>887500</v>
      </c>
      <c r="S16" s="43">
        <v>0.9585216901408451</v>
      </c>
      <c r="T16" s="41">
        <v>440</v>
      </c>
      <c r="U16" s="44">
        <v>0.50681818181818183</v>
      </c>
      <c r="V16" s="41">
        <v>440</v>
      </c>
      <c r="W16" s="44">
        <v>3.6363636363636362E-2</v>
      </c>
    </row>
    <row r="17" spans="1:23" x14ac:dyDescent="0.4">
      <c r="A17" s="45" t="s">
        <v>24</v>
      </c>
      <c r="B17" s="40">
        <v>11559370</v>
      </c>
      <c r="C17" s="40">
        <v>9862439</v>
      </c>
      <c r="D17" s="40">
        <v>4955829</v>
      </c>
      <c r="E17" s="41">
        <v>4906610</v>
      </c>
      <c r="F17" s="46">
        <v>1678453</v>
      </c>
      <c r="G17" s="41">
        <v>840597</v>
      </c>
      <c r="H17" s="41">
        <v>837856</v>
      </c>
      <c r="I17" s="41">
        <v>18077</v>
      </c>
      <c r="J17" s="41">
        <v>9063</v>
      </c>
      <c r="K17" s="41">
        <v>9014</v>
      </c>
      <c r="L17" s="69">
        <v>401</v>
      </c>
      <c r="M17" s="69">
        <v>381</v>
      </c>
      <c r="N17" s="69">
        <v>20</v>
      </c>
      <c r="O17" s="42"/>
      <c r="P17" s="41">
        <v>10836010</v>
      </c>
      <c r="Q17" s="43">
        <v>0.91015410653921514</v>
      </c>
      <c r="R17" s="47">
        <v>659400</v>
      </c>
      <c r="S17" s="43">
        <v>2.5454246284501063</v>
      </c>
      <c r="T17" s="41">
        <v>37820</v>
      </c>
      <c r="U17" s="44">
        <v>0.47797461660497093</v>
      </c>
      <c r="V17" s="41">
        <v>10550</v>
      </c>
      <c r="W17" s="44">
        <v>3.8009478672985784E-2</v>
      </c>
    </row>
    <row r="18" spans="1:23" x14ac:dyDescent="0.4">
      <c r="A18" s="45" t="s">
        <v>25</v>
      </c>
      <c r="B18" s="40">
        <v>9870919</v>
      </c>
      <c r="C18" s="40">
        <v>8167372</v>
      </c>
      <c r="D18" s="40">
        <v>4100675</v>
      </c>
      <c r="E18" s="41">
        <v>4066697</v>
      </c>
      <c r="F18" s="46">
        <v>1702672</v>
      </c>
      <c r="G18" s="41">
        <v>853115</v>
      </c>
      <c r="H18" s="41">
        <v>849557</v>
      </c>
      <c r="I18" s="41">
        <v>810</v>
      </c>
      <c r="J18" s="41">
        <v>370</v>
      </c>
      <c r="K18" s="41">
        <v>440</v>
      </c>
      <c r="L18" s="69">
        <v>65</v>
      </c>
      <c r="M18" s="69">
        <v>63</v>
      </c>
      <c r="N18" s="69">
        <v>2</v>
      </c>
      <c r="O18" s="42"/>
      <c r="P18" s="41">
        <v>8816645</v>
      </c>
      <c r="Q18" s="43">
        <v>0.92635826893336415</v>
      </c>
      <c r="R18" s="47">
        <v>643300</v>
      </c>
      <c r="S18" s="43">
        <v>2.6467775532411006</v>
      </c>
      <c r="T18" s="41">
        <v>4560</v>
      </c>
      <c r="U18" s="44">
        <v>0.17763157894736842</v>
      </c>
      <c r="V18" s="41">
        <v>1750</v>
      </c>
      <c r="W18" s="44">
        <v>3.7142857142857144E-2</v>
      </c>
    </row>
    <row r="19" spans="1:23" x14ac:dyDescent="0.4">
      <c r="A19" s="45" t="s">
        <v>26</v>
      </c>
      <c r="B19" s="40">
        <v>21267629</v>
      </c>
      <c r="C19" s="40">
        <v>15891704</v>
      </c>
      <c r="D19" s="40">
        <v>7978782</v>
      </c>
      <c r="E19" s="41">
        <v>7912922</v>
      </c>
      <c r="F19" s="46">
        <v>5361249</v>
      </c>
      <c r="G19" s="41">
        <v>2689407</v>
      </c>
      <c r="H19" s="41">
        <v>2671842</v>
      </c>
      <c r="I19" s="41">
        <v>13582</v>
      </c>
      <c r="J19" s="41">
        <v>6717</v>
      </c>
      <c r="K19" s="41">
        <v>6865</v>
      </c>
      <c r="L19" s="69">
        <v>1094</v>
      </c>
      <c r="M19" s="69">
        <v>1071</v>
      </c>
      <c r="N19" s="69">
        <v>23</v>
      </c>
      <c r="O19" s="42"/>
      <c r="P19" s="41">
        <v>17678890</v>
      </c>
      <c r="Q19" s="43">
        <v>0.89890847219480408</v>
      </c>
      <c r="R19" s="47">
        <v>10134750</v>
      </c>
      <c r="S19" s="43">
        <v>0.52899666987345517</v>
      </c>
      <c r="T19" s="41">
        <v>43740</v>
      </c>
      <c r="U19" s="44">
        <v>0.31051668952903522</v>
      </c>
      <c r="V19" s="41">
        <v>13110</v>
      </c>
      <c r="W19" s="44">
        <v>8.3447749809305874E-2</v>
      </c>
    </row>
    <row r="20" spans="1:23" x14ac:dyDescent="0.4">
      <c r="A20" s="45" t="s">
        <v>27</v>
      </c>
      <c r="B20" s="40">
        <v>14360049</v>
      </c>
      <c r="C20" s="40">
        <v>11019881</v>
      </c>
      <c r="D20" s="40">
        <v>5529638</v>
      </c>
      <c r="E20" s="41">
        <v>5490243</v>
      </c>
      <c r="F20" s="46">
        <v>3333566</v>
      </c>
      <c r="G20" s="41">
        <v>1669673</v>
      </c>
      <c r="H20" s="41">
        <v>1663893</v>
      </c>
      <c r="I20" s="41">
        <v>6084</v>
      </c>
      <c r="J20" s="41">
        <v>3053</v>
      </c>
      <c r="K20" s="41">
        <v>3031</v>
      </c>
      <c r="L20" s="69">
        <v>518</v>
      </c>
      <c r="M20" s="69">
        <v>514</v>
      </c>
      <c r="N20" s="69">
        <v>4</v>
      </c>
      <c r="O20" s="42"/>
      <c r="P20" s="41">
        <v>11882835</v>
      </c>
      <c r="Q20" s="43">
        <v>0.9273781046358045</v>
      </c>
      <c r="R20" s="47">
        <v>1939900</v>
      </c>
      <c r="S20" s="43">
        <v>1.7184215681220683</v>
      </c>
      <c r="T20" s="41">
        <v>11640</v>
      </c>
      <c r="U20" s="44">
        <v>0.52268041237113405</v>
      </c>
      <c r="V20" s="41">
        <v>8420</v>
      </c>
      <c r="W20" s="44">
        <v>6.1520190023752967E-2</v>
      </c>
    </row>
    <row r="21" spans="1:23" x14ac:dyDescent="0.4">
      <c r="A21" s="45" t="s">
        <v>28</v>
      </c>
      <c r="B21" s="40">
        <v>3543188</v>
      </c>
      <c r="C21" s="40">
        <v>2971603</v>
      </c>
      <c r="D21" s="40">
        <v>1491457</v>
      </c>
      <c r="E21" s="41">
        <v>1480146</v>
      </c>
      <c r="F21" s="46">
        <v>571477</v>
      </c>
      <c r="G21" s="41">
        <v>286700</v>
      </c>
      <c r="H21" s="41">
        <v>284777</v>
      </c>
      <c r="I21" s="41">
        <v>77</v>
      </c>
      <c r="J21" s="41">
        <v>35</v>
      </c>
      <c r="K21" s="41">
        <v>42</v>
      </c>
      <c r="L21" s="69">
        <v>31</v>
      </c>
      <c r="M21" s="69">
        <v>30</v>
      </c>
      <c r="N21" s="69">
        <v>1</v>
      </c>
      <c r="O21" s="42"/>
      <c r="P21" s="41">
        <v>3293905</v>
      </c>
      <c r="Q21" s="43">
        <v>0.90215200499103643</v>
      </c>
      <c r="R21" s="47">
        <v>584800</v>
      </c>
      <c r="S21" s="43">
        <v>0.97721785225718194</v>
      </c>
      <c r="T21" s="41">
        <v>340</v>
      </c>
      <c r="U21" s="44">
        <v>0.22647058823529412</v>
      </c>
      <c r="V21" s="41">
        <v>2080</v>
      </c>
      <c r="W21" s="44">
        <v>1.4903846153846155E-2</v>
      </c>
    </row>
    <row r="22" spans="1:23" x14ac:dyDescent="0.4">
      <c r="A22" s="45" t="s">
        <v>29</v>
      </c>
      <c r="B22" s="40">
        <v>1675663</v>
      </c>
      <c r="C22" s="40">
        <v>1489460</v>
      </c>
      <c r="D22" s="40">
        <v>746979</v>
      </c>
      <c r="E22" s="41">
        <v>742481</v>
      </c>
      <c r="F22" s="46">
        <v>185975</v>
      </c>
      <c r="G22" s="41">
        <v>93199</v>
      </c>
      <c r="H22" s="41">
        <v>92776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0.92414315141587866</v>
      </c>
      <c r="R22" s="47">
        <v>176600</v>
      </c>
      <c r="S22" s="43">
        <v>1.0530860702151756</v>
      </c>
      <c r="T22" s="41">
        <v>540</v>
      </c>
      <c r="U22" s="44">
        <v>0.4</v>
      </c>
      <c r="V22" s="41">
        <v>180</v>
      </c>
      <c r="W22" s="44">
        <v>6.6666666666666666E-2</v>
      </c>
    </row>
    <row r="23" spans="1:23" x14ac:dyDescent="0.4">
      <c r="A23" s="45" t="s">
        <v>30</v>
      </c>
      <c r="B23" s="40">
        <v>1734053</v>
      </c>
      <c r="C23" s="40">
        <v>1527515</v>
      </c>
      <c r="D23" s="40">
        <v>766524</v>
      </c>
      <c r="E23" s="41">
        <v>760991</v>
      </c>
      <c r="F23" s="46">
        <v>205519</v>
      </c>
      <c r="G23" s="41">
        <v>103108</v>
      </c>
      <c r="H23" s="41">
        <v>102411</v>
      </c>
      <c r="I23" s="41">
        <v>1009</v>
      </c>
      <c r="J23" s="41">
        <v>503</v>
      </c>
      <c r="K23" s="41">
        <v>506</v>
      </c>
      <c r="L23" s="69">
        <v>10</v>
      </c>
      <c r="M23" s="69">
        <v>9</v>
      </c>
      <c r="N23" s="69">
        <v>1</v>
      </c>
      <c r="O23" s="42"/>
      <c r="P23" s="41">
        <v>1620330</v>
      </c>
      <c r="Q23" s="43">
        <v>0.94271845858559677</v>
      </c>
      <c r="R23" s="47">
        <v>220900</v>
      </c>
      <c r="S23" s="43">
        <v>0.93037120869171575</v>
      </c>
      <c r="T23" s="41">
        <v>1180</v>
      </c>
      <c r="U23" s="44">
        <v>0.85508474576271187</v>
      </c>
      <c r="V23" s="41">
        <v>400</v>
      </c>
      <c r="W23" s="44">
        <v>2.5000000000000001E-2</v>
      </c>
    </row>
    <row r="24" spans="1:23" x14ac:dyDescent="0.4">
      <c r="A24" s="45" t="s">
        <v>31</v>
      </c>
      <c r="B24" s="40">
        <v>1193824</v>
      </c>
      <c r="C24" s="40">
        <v>1051040</v>
      </c>
      <c r="D24" s="40">
        <v>527369</v>
      </c>
      <c r="E24" s="41">
        <v>523671</v>
      </c>
      <c r="F24" s="46">
        <v>142704</v>
      </c>
      <c r="G24" s="41">
        <v>71602</v>
      </c>
      <c r="H24" s="41">
        <v>71102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0.93395061179878613</v>
      </c>
      <c r="R24" s="47">
        <v>145200</v>
      </c>
      <c r="S24" s="43">
        <v>0.98280991735537193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">
      <c r="A25" s="45" t="s">
        <v>32</v>
      </c>
      <c r="B25" s="40">
        <v>1273504</v>
      </c>
      <c r="C25" s="40">
        <v>1123485</v>
      </c>
      <c r="D25" s="40">
        <v>563512</v>
      </c>
      <c r="E25" s="41">
        <v>559973</v>
      </c>
      <c r="F25" s="46">
        <v>149962</v>
      </c>
      <c r="G25" s="41">
        <v>75237</v>
      </c>
      <c r="H25" s="41">
        <v>74725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0.88380572534396906</v>
      </c>
      <c r="R25" s="47">
        <v>139400</v>
      </c>
      <c r="S25" s="43">
        <v>1.075767575322812</v>
      </c>
      <c r="T25" s="41">
        <v>380</v>
      </c>
      <c r="U25" s="44">
        <v>8.4210526315789472E-2</v>
      </c>
      <c r="V25" s="41">
        <v>2230</v>
      </c>
      <c r="W25" s="44">
        <v>1.1210762331838564E-2</v>
      </c>
    </row>
    <row r="26" spans="1:23" x14ac:dyDescent="0.4">
      <c r="A26" s="45" t="s">
        <v>33</v>
      </c>
      <c r="B26" s="40">
        <v>3236166</v>
      </c>
      <c r="C26" s="40">
        <v>2945818</v>
      </c>
      <c r="D26" s="40">
        <v>1478635</v>
      </c>
      <c r="E26" s="41">
        <v>1467183</v>
      </c>
      <c r="F26" s="46">
        <v>290205</v>
      </c>
      <c r="G26" s="41">
        <v>145642</v>
      </c>
      <c r="H26" s="41">
        <v>144563</v>
      </c>
      <c r="I26" s="41">
        <v>121</v>
      </c>
      <c r="J26" s="41">
        <v>55</v>
      </c>
      <c r="K26" s="41">
        <v>66</v>
      </c>
      <c r="L26" s="69">
        <v>22</v>
      </c>
      <c r="M26" s="69">
        <v>22</v>
      </c>
      <c r="N26" s="69">
        <v>0</v>
      </c>
      <c r="O26" s="42"/>
      <c r="P26" s="41">
        <v>3174370</v>
      </c>
      <c r="Q26" s="43">
        <v>0.92800083166108549</v>
      </c>
      <c r="R26" s="47">
        <v>268100</v>
      </c>
      <c r="S26" s="43">
        <v>1.0824505781424842</v>
      </c>
      <c r="T26" s="41">
        <v>140</v>
      </c>
      <c r="U26" s="44">
        <v>0.86428571428571432</v>
      </c>
      <c r="V26" s="41">
        <v>4540</v>
      </c>
      <c r="W26" s="44">
        <v>4.845814977973568E-3</v>
      </c>
    </row>
    <row r="27" spans="1:23" x14ac:dyDescent="0.4">
      <c r="A27" s="45" t="s">
        <v>34</v>
      </c>
      <c r="B27" s="40">
        <v>3119780</v>
      </c>
      <c r="C27" s="40">
        <v>2778803</v>
      </c>
      <c r="D27" s="40">
        <v>1392667</v>
      </c>
      <c r="E27" s="41">
        <v>1386136</v>
      </c>
      <c r="F27" s="46">
        <v>338814</v>
      </c>
      <c r="G27" s="41">
        <v>170554</v>
      </c>
      <c r="H27" s="41">
        <v>168260</v>
      </c>
      <c r="I27" s="41">
        <v>2132</v>
      </c>
      <c r="J27" s="41">
        <v>1065</v>
      </c>
      <c r="K27" s="41">
        <v>1067</v>
      </c>
      <c r="L27" s="69">
        <v>31</v>
      </c>
      <c r="M27" s="69">
        <v>31</v>
      </c>
      <c r="N27" s="69">
        <v>0</v>
      </c>
      <c r="O27" s="42"/>
      <c r="P27" s="41">
        <v>3040725</v>
      </c>
      <c r="Q27" s="43">
        <v>0.91386199015037528</v>
      </c>
      <c r="R27" s="47">
        <v>279600</v>
      </c>
      <c r="S27" s="43">
        <v>1.2117811158798284</v>
      </c>
      <c r="T27" s="41">
        <v>2680</v>
      </c>
      <c r="U27" s="44">
        <v>0.79552238805970155</v>
      </c>
      <c r="V27" s="41">
        <v>200</v>
      </c>
      <c r="W27" s="44">
        <v>0.155</v>
      </c>
    </row>
    <row r="28" spans="1:23" x14ac:dyDescent="0.4">
      <c r="A28" s="45" t="s">
        <v>35</v>
      </c>
      <c r="B28" s="40">
        <v>5922239</v>
      </c>
      <c r="C28" s="40">
        <v>5140559</v>
      </c>
      <c r="D28" s="40">
        <v>2579259</v>
      </c>
      <c r="E28" s="41">
        <v>2561300</v>
      </c>
      <c r="F28" s="46">
        <v>781454</v>
      </c>
      <c r="G28" s="41">
        <v>391732</v>
      </c>
      <c r="H28" s="41">
        <v>389722</v>
      </c>
      <c r="I28" s="41">
        <v>201</v>
      </c>
      <c r="J28" s="41">
        <v>94</v>
      </c>
      <c r="K28" s="41">
        <v>107</v>
      </c>
      <c r="L28" s="69">
        <v>25</v>
      </c>
      <c r="M28" s="69">
        <v>25</v>
      </c>
      <c r="N28" s="69">
        <v>0</v>
      </c>
      <c r="O28" s="42"/>
      <c r="P28" s="41">
        <v>5396620</v>
      </c>
      <c r="Q28" s="43">
        <v>0.95255159711078419</v>
      </c>
      <c r="R28" s="47">
        <v>752600</v>
      </c>
      <c r="S28" s="43">
        <v>1.0383390911506776</v>
      </c>
      <c r="T28" s="41">
        <v>1160</v>
      </c>
      <c r="U28" s="44">
        <v>0.17327586206896553</v>
      </c>
      <c r="V28" s="41">
        <v>14240</v>
      </c>
      <c r="W28" s="44">
        <v>1.7556179775280898E-3</v>
      </c>
    </row>
    <row r="29" spans="1:23" x14ac:dyDescent="0.4">
      <c r="A29" s="45" t="s">
        <v>36</v>
      </c>
      <c r="B29" s="40">
        <v>11224111</v>
      </c>
      <c r="C29" s="40">
        <v>8790412</v>
      </c>
      <c r="D29" s="40">
        <v>4409452</v>
      </c>
      <c r="E29" s="41">
        <v>4380960</v>
      </c>
      <c r="F29" s="46">
        <v>2432933</v>
      </c>
      <c r="G29" s="41">
        <v>1220365</v>
      </c>
      <c r="H29" s="41">
        <v>1212568</v>
      </c>
      <c r="I29" s="41">
        <v>735</v>
      </c>
      <c r="J29" s="41">
        <v>331</v>
      </c>
      <c r="K29" s="41">
        <v>404</v>
      </c>
      <c r="L29" s="69">
        <v>31</v>
      </c>
      <c r="M29" s="69">
        <v>31</v>
      </c>
      <c r="N29" s="69">
        <v>0</v>
      </c>
      <c r="O29" s="42"/>
      <c r="P29" s="41">
        <v>10122610</v>
      </c>
      <c r="Q29" s="43">
        <v>0.86839382333212478</v>
      </c>
      <c r="R29" s="47">
        <v>2709900</v>
      </c>
      <c r="S29" s="43">
        <v>0.8977943835565888</v>
      </c>
      <c r="T29" s="41">
        <v>1540</v>
      </c>
      <c r="U29" s="44">
        <v>0.47727272727272729</v>
      </c>
      <c r="V29" s="41">
        <v>1140</v>
      </c>
      <c r="W29" s="44">
        <v>2.7192982456140352E-2</v>
      </c>
    </row>
    <row r="30" spans="1:23" x14ac:dyDescent="0.4">
      <c r="A30" s="45" t="s">
        <v>37</v>
      </c>
      <c r="B30" s="40">
        <v>2771067</v>
      </c>
      <c r="C30" s="40">
        <v>2499049</v>
      </c>
      <c r="D30" s="40">
        <v>1253322</v>
      </c>
      <c r="E30" s="41">
        <v>1245727</v>
      </c>
      <c r="F30" s="46">
        <v>271492</v>
      </c>
      <c r="G30" s="41">
        <v>136389</v>
      </c>
      <c r="H30" s="41">
        <v>135103</v>
      </c>
      <c r="I30" s="41">
        <v>513</v>
      </c>
      <c r="J30" s="41">
        <v>256</v>
      </c>
      <c r="K30" s="41">
        <v>257</v>
      </c>
      <c r="L30" s="69">
        <v>13</v>
      </c>
      <c r="M30" s="69">
        <v>13</v>
      </c>
      <c r="N30" s="69">
        <v>0</v>
      </c>
      <c r="O30" s="42"/>
      <c r="P30" s="41">
        <v>2667815</v>
      </c>
      <c r="Q30" s="43">
        <v>0.93673999134122865</v>
      </c>
      <c r="R30" s="47">
        <v>239400</v>
      </c>
      <c r="S30" s="43">
        <v>1.1340517961570593</v>
      </c>
      <c r="T30" s="41">
        <v>880</v>
      </c>
      <c r="U30" s="44">
        <v>0.5829545454545455</v>
      </c>
      <c r="V30" s="41">
        <v>410</v>
      </c>
      <c r="W30" s="44">
        <v>3.1707317073170732E-2</v>
      </c>
    </row>
    <row r="31" spans="1:23" x14ac:dyDescent="0.4">
      <c r="A31" s="45" t="s">
        <v>38</v>
      </c>
      <c r="B31" s="40">
        <v>2180204</v>
      </c>
      <c r="C31" s="40">
        <v>1811460</v>
      </c>
      <c r="D31" s="40">
        <v>909080</v>
      </c>
      <c r="E31" s="41">
        <v>902380</v>
      </c>
      <c r="F31" s="46">
        <v>368642</v>
      </c>
      <c r="G31" s="41">
        <v>184704</v>
      </c>
      <c r="H31" s="41">
        <v>183938</v>
      </c>
      <c r="I31" s="41">
        <v>94</v>
      </c>
      <c r="J31" s="41">
        <v>45</v>
      </c>
      <c r="K31" s="41">
        <v>49</v>
      </c>
      <c r="L31" s="69">
        <v>8</v>
      </c>
      <c r="M31" s="69">
        <v>6</v>
      </c>
      <c r="N31" s="69">
        <v>2</v>
      </c>
      <c r="O31" s="42"/>
      <c r="P31" s="41">
        <v>1916090</v>
      </c>
      <c r="Q31" s="43">
        <v>0.94539400550078545</v>
      </c>
      <c r="R31" s="47">
        <v>348300</v>
      </c>
      <c r="S31" s="43">
        <v>1.0584036749928223</v>
      </c>
      <c r="T31" s="41">
        <v>240</v>
      </c>
      <c r="U31" s="44">
        <v>0.39166666666666666</v>
      </c>
      <c r="V31" s="41">
        <v>80</v>
      </c>
      <c r="W31" s="44">
        <v>0.1</v>
      </c>
    </row>
    <row r="32" spans="1:23" x14ac:dyDescent="0.4">
      <c r="A32" s="45" t="s">
        <v>39</v>
      </c>
      <c r="B32" s="40">
        <v>3760386</v>
      </c>
      <c r="C32" s="40">
        <v>3108016</v>
      </c>
      <c r="D32" s="40">
        <v>1558755</v>
      </c>
      <c r="E32" s="41">
        <v>1549261</v>
      </c>
      <c r="F32" s="46">
        <v>651872</v>
      </c>
      <c r="G32" s="41">
        <v>327190</v>
      </c>
      <c r="H32" s="41">
        <v>324682</v>
      </c>
      <c r="I32" s="41">
        <v>497</v>
      </c>
      <c r="J32" s="41">
        <v>250</v>
      </c>
      <c r="K32" s="41">
        <v>247</v>
      </c>
      <c r="L32" s="69">
        <v>1</v>
      </c>
      <c r="M32" s="69">
        <v>1</v>
      </c>
      <c r="N32" s="69">
        <v>0</v>
      </c>
      <c r="O32" s="42"/>
      <c r="P32" s="41">
        <v>3409695</v>
      </c>
      <c r="Q32" s="43">
        <v>0.91152317142735639</v>
      </c>
      <c r="R32" s="47">
        <v>704200</v>
      </c>
      <c r="S32" s="43">
        <v>0.92569156489633631</v>
      </c>
      <c r="T32" s="41">
        <v>1060</v>
      </c>
      <c r="U32" s="44">
        <v>0.46886792452830189</v>
      </c>
      <c r="V32" s="41">
        <v>880</v>
      </c>
      <c r="W32" s="44">
        <v>1.1363636363636363E-3</v>
      </c>
    </row>
    <row r="33" spans="1:23" x14ac:dyDescent="0.4">
      <c r="A33" s="45" t="s">
        <v>40</v>
      </c>
      <c r="B33" s="40">
        <v>12916957</v>
      </c>
      <c r="C33" s="40">
        <v>9978085</v>
      </c>
      <c r="D33" s="40">
        <v>5005211</v>
      </c>
      <c r="E33" s="41">
        <v>4972874</v>
      </c>
      <c r="F33" s="46">
        <v>2874684</v>
      </c>
      <c r="G33" s="41">
        <v>1440993</v>
      </c>
      <c r="H33" s="41">
        <v>1433691</v>
      </c>
      <c r="I33" s="41">
        <v>63913</v>
      </c>
      <c r="J33" s="41">
        <v>32158</v>
      </c>
      <c r="K33" s="41">
        <v>31755</v>
      </c>
      <c r="L33" s="69">
        <v>275</v>
      </c>
      <c r="M33" s="69">
        <v>268</v>
      </c>
      <c r="N33" s="69">
        <v>7</v>
      </c>
      <c r="O33" s="42"/>
      <c r="P33" s="41">
        <v>11521165</v>
      </c>
      <c r="Q33" s="43">
        <v>0.86606562791176067</v>
      </c>
      <c r="R33" s="47">
        <v>3481600</v>
      </c>
      <c r="S33" s="43">
        <v>0.82567899816176471</v>
      </c>
      <c r="T33" s="41">
        <v>72720</v>
      </c>
      <c r="U33" s="44">
        <v>0.87889163916391644</v>
      </c>
      <c r="V33" s="41">
        <v>14210</v>
      </c>
      <c r="W33" s="44">
        <v>1.9352568613652359E-2</v>
      </c>
    </row>
    <row r="34" spans="1:23" x14ac:dyDescent="0.4">
      <c r="A34" s="45" t="s">
        <v>41</v>
      </c>
      <c r="B34" s="40">
        <v>8305085</v>
      </c>
      <c r="C34" s="40">
        <v>6916262</v>
      </c>
      <c r="D34" s="40">
        <v>3467678</v>
      </c>
      <c r="E34" s="41">
        <v>3448584</v>
      </c>
      <c r="F34" s="46">
        <v>1387590</v>
      </c>
      <c r="G34" s="41">
        <v>696788</v>
      </c>
      <c r="H34" s="41">
        <v>690802</v>
      </c>
      <c r="I34" s="41">
        <v>1124</v>
      </c>
      <c r="J34" s="41">
        <v>546</v>
      </c>
      <c r="K34" s="41">
        <v>578</v>
      </c>
      <c r="L34" s="69">
        <v>109</v>
      </c>
      <c r="M34" s="69">
        <v>103</v>
      </c>
      <c r="N34" s="69">
        <v>6</v>
      </c>
      <c r="O34" s="42"/>
      <c r="P34" s="41">
        <v>7609375</v>
      </c>
      <c r="Q34" s="43">
        <v>0.90891328131416838</v>
      </c>
      <c r="R34" s="47">
        <v>1135400</v>
      </c>
      <c r="S34" s="43">
        <v>1.2221155539897834</v>
      </c>
      <c r="T34" s="41">
        <v>2540</v>
      </c>
      <c r="U34" s="44">
        <v>0.44251968503937006</v>
      </c>
      <c r="V34" s="41">
        <v>1980</v>
      </c>
      <c r="W34" s="44">
        <v>5.5050505050505051E-2</v>
      </c>
    </row>
    <row r="35" spans="1:23" x14ac:dyDescent="0.4">
      <c r="A35" s="45" t="s">
        <v>42</v>
      </c>
      <c r="B35" s="40">
        <v>2037634</v>
      </c>
      <c r="C35" s="40">
        <v>1815284</v>
      </c>
      <c r="D35" s="40">
        <v>910221</v>
      </c>
      <c r="E35" s="41">
        <v>905063</v>
      </c>
      <c r="F35" s="46">
        <v>222142</v>
      </c>
      <c r="G35" s="41">
        <v>111319</v>
      </c>
      <c r="H35" s="41">
        <v>110823</v>
      </c>
      <c r="I35" s="41">
        <v>206</v>
      </c>
      <c r="J35" s="41">
        <v>95</v>
      </c>
      <c r="K35" s="41">
        <v>111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0.92423196374929995</v>
      </c>
      <c r="R35" s="47">
        <v>127300</v>
      </c>
      <c r="S35" s="43">
        <v>1.7450274941084054</v>
      </c>
      <c r="T35" s="41">
        <v>800</v>
      </c>
      <c r="U35" s="44">
        <v>0.25750000000000001</v>
      </c>
      <c r="V35" s="41">
        <v>820</v>
      </c>
      <c r="W35" s="44">
        <v>2.4390243902439024E-3</v>
      </c>
    </row>
    <row r="36" spans="1:23" x14ac:dyDescent="0.4">
      <c r="A36" s="45" t="s">
        <v>43</v>
      </c>
      <c r="B36" s="40">
        <v>1388076</v>
      </c>
      <c r="C36" s="40">
        <v>1325710</v>
      </c>
      <c r="D36" s="40">
        <v>664635</v>
      </c>
      <c r="E36" s="41">
        <v>661075</v>
      </c>
      <c r="F36" s="46">
        <v>62291</v>
      </c>
      <c r="G36" s="41">
        <v>31210</v>
      </c>
      <c r="H36" s="41">
        <v>31081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0.94785310067958628</v>
      </c>
      <c r="R36" s="47">
        <v>48100</v>
      </c>
      <c r="S36" s="43">
        <v>1.2950311850311851</v>
      </c>
      <c r="T36" s="41">
        <v>160</v>
      </c>
      <c r="U36" s="44">
        <v>0.46875</v>
      </c>
      <c r="V36" s="41">
        <v>1090</v>
      </c>
      <c r="W36" s="44">
        <v>0</v>
      </c>
    </row>
    <row r="37" spans="1:23" x14ac:dyDescent="0.4">
      <c r="A37" s="45" t="s">
        <v>44</v>
      </c>
      <c r="B37" s="40">
        <v>816668</v>
      </c>
      <c r="C37" s="40">
        <v>716623</v>
      </c>
      <c r="D37" s="40">
        <v>359524</v>
      </c>
      <c r="E37" s="41">
        <v>357099</v>
      </c>
      <c r="F37" s="46">
        <v>99961</v>
      </c>
      <c r="G37" s="41">
        <v>50179</v>
      </c>
      <c r="H37" s="41">
        <v>49782</v>
      </c>
      <c r="I37" s="41">
        <v>63</v>
      </c>
      <c r="J37" s="41">
        <v>30</v>
      </c>
      <c r="K37" s="41">
        <v>33</v>
      </c>
      <c r="L37" s="69">
        <v>21</v>
      </c>
      <c r="M37" s="69">
        <v>20</v>
      </c>
      <c r="N37" s="69">
        <v>1</v>
      </c>
      <c r="O37" s="42"/>
      <c r="P37" s="41">
        <v>826860</v>
      </c>
      <c r="Q37" s="43">
        <v>0.86667997000701447</v>
      </c>
      <c r="R37" s="47">
        <v>110800</v>
      </c>
      <c r="S37" s="43">
        <v>0.90217509025270759</v>
      </c>
      <c r="T37" s="41">
        <v>440</v>
      </c>
      <c r="U37" s="44">
        <v>0.14318181818181819</v>
      </c>
      <c r="V37" s="41">
        <v>130</v>
      </c>
      <c r="W37" s="44">
        <v>0.16153846153846155</v>
      </c>
    </row>
    <row r="38" spans="1:23" x14ac:dyDescent="0.4">
      <c r="A38" s="45" t="s">
        <v>45</v>
      </c>
      <c r="B38" s="40">
        <v>1041713</v>
      </c>
      <c r="C38" s="40">
        <v>986219</v>
      </c>
      <c r="D38" s="40">
        <v>495010</v>
      </c>
      <c r="E38" s="41">
        <v>491209</v>
      </c>
      <c r="F38" s="46">
        <v>55380</v>
      </c>
      <c r="G38" s="41">
        <v>27775</v>
      </c>
      <c r="H38" s="41">
        <v>27605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1077500</v>
      </c>
      <c r="Q38" s="43">
        <v>0.91528445475638054</v>
      </c>
      <c r="R38" s="47">
        <v>47400</v>
      </c>
      <c r="S38" s="43">
        <v>1.1683544303797468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">
      <c r="A39" s="45" t="s">
        <v>46</v>
      </c>
      <c r="B39" s="40">
        <v>2752577</v>
      </c>
      <c r="C39" s="40">
        <v>2418888</v>
      </c>
      <c r="D39" s="40">
        <v>1213696</v>
      </c>
      <c r="E39" s="41">
        <v>1205192</v>
      </c>
      <c r="F39" s="46">
        <v>333321</v>
      </c>
      <c r="G39" s="41">
        <v>167312</v>
      </c>
      <c r="H39" s="41">
        <v>166009</v>
      </c>
      <c r="I39" s="41">
        <v>317</v>
      </c>
      <c r="J39" s="41">
        <v>153</v>
      </c>
      <c r="K39" s="41">
        <v>164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0.85258271563164179</v>
      </c>
      <c r="R39" s="47">
        <v>385900</v>
      </c>
      <c r="S39" s="43">
        <v>0.86374967608188646</v>
      </c>
      <c r="T39" s="41">
        <v>720</v>
      </c>
      <c r="U39" s="44">
        <v>0.44027777777777777</v>
      </c>
      <c r="V39" s="41">
        <v>270</v>
      </c>
      <c r="W39" s="44">
        <v>0.18888888888888888</v>
      </c>
    </row>
    <row r="40" spans="1:23" x14ac:dyDescent="0.4">
      <c r="A40" s="45" t="s">
        <v>47</v>
      </c>
      <c r="B40" s="40">
        <v>4139513</v>
      </c>
      <c r="C40" s="40">
        <v>3544445</v>
      </c>
      <c r="D40" s="40">
        <v>1777685</v>
      </c>
      <c r="E40" s="41">
        <v>1766760</v>
      </c>
      <c r="F40" s="46">
        <v>594944</v>
      </c>
      <c r="G40" s="41">
        <v>298520</v>
      </c>
      <c r="H40" s="41">
        <v>296424</v>
      </c>
      <c r="I40" s="41">
        <v>124</v>
      </c>
      <c r="J40" s="41">
        <v>57</v>
      </c>
      <c r="K40" s="41">
        <v>67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0.89024420873907117</v>
      </c>
      <c r="R40" s="47">
        <v>616200</v>
      </c>
      <c r="S40" s="43">
        <v>0.96550470626419993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">
      <c r="A41" s="45" t="s">
        <v>48</v>
      </c>
      <c r="B41" s="40">
        <v>2032130</v>
      </c>
      <c r="C41" s="40">
        <v>1819277</v>
      </c>
      <c r="D41" s="40">
        <v>912150</v>
      </c>
      <c r="E41" s="41">
        <v>907127</v>
      </c>
      <c r="F41" s="46">
        <v>212797</v>
      </c>
      <c r="G41" s="41">
        <v>106840</v>
      </c>
      <c r="H41" s="41">
        <v>105957</v>
      </c>
      <c r="I41" s="41">
        <v>54</v>
      </c>
      <c r="J41" s="41">
        <v>29</v>
      </c>
      <c r="K41" s="41">
        <v>25</v>
      </c>
      <c r="L41" s="69">
        <v>2</v>
      </c>
      <c r="M41" s="69">
        <v>2</v>
      </c>
      <c r="N41" s="69">
        <v>0</v>
      </c>
      <c r="O41" s="42"/>
      <c r="P41" s="41">
        <v>2024075</v>
      </c>
      <c r="Q41" s="43">
        <v>0.89881896668848738</v>
      </c>
      <c r="R41" s="47">
        <v>210200</v>
      </c>
      <c r="S41" s="43">
        <v>1.0123549000951475</v>
      </c>
      <c r="T41" s="41">
        <v>420</v>
      </c>
      <c r="U41" s="44">
        <v>0.12857142857142856</v>
      </c>
      <c r="V41" s="41">
        <v>280</v>
      </c>
      <c r="W41" s="44">
        <v>7.1428571428571426E-3</v>
      </c>
    </row>
    <row r="42" spans="1:23" x14ac:dyDescent="0.4">
      <c r="A42" s="45" t="s">
        <v>49</v>
      </c>
      <c r="B42" s="40">
        <v>1092649</v>
      </c>
      <c r="C42" s="40">
        <v>940489</v>
      </c>
      <c r="D42" s="40">
        <v>471630</v>
      </c>
      <c r="E42" s="41">
        <v>468859</v>
      </c>
      <c r="F42" s="46">
        <v>151993</v>
      </c>
      <c r="G42" s="41">
        <v>76224</v>
      </c>
      <c r="H42" s="41">
        <v>75769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0.91718784285233634</v>
      </c>
      <c r="R42" s="47">
        <v>152900</v>
      </c>
      <c r="S42" s="43">
        <v>0.99406801831262259</v>
      </c>
      <c r="T42" s="41">
        <v>760</v>
      </c>
      <c r="U42" s="44">
        <v>0.21973684210526315</v>
      </c>
      <c r="V42" s="41">
        <v>2000</v>
      </c>
      <c r="W42" s="44">
        <v>0</v>
      </c>
    </row>
    <row r="43" spans="1:23" x14ac:dyDescent="0.4">
      <c r="A43" s="45" t="s">
        <v>50</v>
      </c>
      <c r="B43" s="40">
        <v>1444903</v>
      </c>
      <c r="C43" s="40">
        <v>1332655</v>
      </c>
      <c r="D43" s="40">
        <v>668440</v>
      </c>
      <c r="E43" s="41">
        <v>664215</v>
      </c>
      <c r="F43" s="46">
        <v>112074</v>
      </c>
      <c r="G43" s="41">
        <v>56126</v>
      </c>
      <c r="H43" s="41">
        <v>55948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0.92461371946354354</v>
      </c>
      <c r="R43" s="47">
        <v>102300</v>
      </c>
      <c r="S43" s="43">
        <v>1.0955425219941348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">
      <c r="A44" s="45" t="s">
        <v>51</v>
      </c>
      <c r="B44" s="40">
        <v>2055742</v>
      </c>
      <c r="C44" s="40">
        <v>1922851</v>
      </c>
      <c r="D44" s="40">
        <v>964364</v>
      </c>
      <c r="E44" s="41">
        <v>958487</v>
      </c>
      <c r="F44" s="46">
        <v>132835</v>
      </c>
      <c r="G44" s="41">
        <v>66688</v>
      </c>
      <c r="H44" s="41">
        <v>66147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2095550</v>
      </c>
      <c r="Q44" s="43">
        <v>0.91758774546061894</v>
      </c>
      <c r="R44" s="47">
        <v>128400</v>
      </c>
      <c r="S44" s="43">
        <v>1.0345404984423676</v>
      </c>
      <c r="T44" s="41">
        <v>100</v>
      </c>
      <c r="U44" s="44">
        <v>0.56000000000000005</v>
      </c>
      <c r="V44" s="41">
        <v>2280</v>
      </c>
      <c r="W44" s="44">
        <v>0</v>
      </c>
    </row>
    <row r="45" spans="1:23" x14ac:dyDescent="0.4">
      <c r="A45" s="45" t="s">
        <v>52</v>
      </c>
      <c r="B45" s="40">
        <v>1037034</v>
      </c>
      <c r="C45" s="40">
        <v>978154</v>
      </c>
      <c r="D45" s="40">
        <v>491477</v>
      </c>
      <c r="E45" s="41">
        <v>486677</v>
      </c>
      <c r="F45" s="46">
        <v>58805</v>
      </c>
      <c r="G45" s="41">
        <v>29570</v>
      </c>
      <c r="H45" s="41">
        <v>29235</v>
      </c>
      <c r="I45" s="41">
        <v>74</v>
      </c>
      <c r="J45" s="41">
        <v>33</v>
      </c>
      <c r="K45" s="41">
        <v>41</v>
      </c>
      <c r="L45" s="69">
        <v>1</v>
      </c>
      <c r="M45" s="69">
        <v>1</v>
      </c>
      <c r="N45" s="69">
        <v>0</v>
      </c>
      <c r="O45" s="42"/>
      <c r="P45" s="41">
        <v>1048795</v>
      </c>
      <c r="Q45" s="43">
        <v>0.93264555990446174</v>
      </c>
      <c r="R45" s="47">
        <v>55600</v>
      </c>
      <c r="S45" s="43">
        <v>1.0576438848920864</v>
      </c>
      <c r="T45" s="41">
        <v>140</v>
      </c>
      <c r="U45" s="44">
        <v>0.52857142857142858</v>
      </c>
      <c r="V45" s="41">
        <v>380</v>
      </c>
      <c r="W45" s="44">
        <v>2.631578947368421E-3</v>
      </c>
    </row>
    <row r="46" spans="1:23" x14ac:dyDescent="0.4">
      <c r="A46" s="45" t="s">
        <v>53</v>
      </c>
      <c r="B46" s="40">
        <v>7657237</v>
      </c>
      <c r="C46" s="40">
        <v>6678327</v>
      </c>
      <c r="D46" s="40">
        <v>3355804</v>
      </c>
      <c r="E46" s="41">
        <v>3322523</v>
      </c>
      <c r="F46" s="46">
        <v>978694</v>
      </c>
      <c r="G46" s="41">
        <v>493075</v>
      </c>
      <c r="H46" s="41">
        <v>485619</v>
      </c>
      <c r="I46" s="41">
        <v>197</v>
      </c>
      <c r="J46" s="41">
        <v>94</v>
      </c>
      <c r="K46" s="41">
        <v>103</v>
      </c>
      <c r="L46" s="69">
        <v>19</v>
      </c>
      <c r="M46" s="69">
        <v>19</v>
      </c>
      <c r="N46" s="69">
        <v>0</v>
      </c>
      <c r="O46" s="42"/>
      <c r="P46" s="41">
        <v>7070230</v>
      </c>
      <c r="Q46" s="43">
        <v>0.94456997862870096</v>
      </c>
      <c r="R46" s="47">
        <v>1044200</v>
      </c>
      <c r="S46" s="43">
        <v>0.93726680712507182</v>
      </c>
      <c r="T46" s="41">
        <v>820</v>
      </c>
      <c r="U46" s="44">
        <v>0.24024390243902438</v>
      </c>
      <c r="V46" s="41">
        <v>220</v>
      </c>
      <c r="W46" s="44">
        <v>8.6363636363636365E-2</v>
      </c>
    </row>
    <row r="47" spans="1:23" x14ac:dyDescent="0.4">
      <c r="A47" s="45" t="s">
        <v>54</v>
      </c>
      <c r="B47" s="40">
        <v>1190479</v>
      </c>
      <c r="C47" s="40">
        <v>1106933</v>
      </c>
      <c r="D47" s="40">
        <v>555300</v>
      </c>
      <c r="E47" s="41">
        <v>551633</v>
      </c>
      <c r="F47" s="46">
        <v>83529</v>
      </c>
      <c r="G47" s="41">
        <v>42075</v>
      </c>
      <c r="H47" s="41">
        <v>41454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0.91315660304981416</v>
      </c>
      <c r="R47" s="47">
        <v>74400</v>
      </c>
      <c r="S47" s="43">
        <v>1.1227016129032259</v>
      </c>
      <c r="T47" s="41">
        <v>140</v>
      </c>
      <c r="U47" s="44">
        <v>0.11428571428571428</v>
      </c>
      <c r="V47" s="41">
        <v>220</v>
      </c>
      <c r="W47" s="44">
        <v>4.5454545454545452E-3</v>
      </c>
    </row>
    <row r="48" spans="1:23" x14ac:dyDescent="0.4">
      <c r="A48" s="45" t="s">
        <v>55</v>
      </c>
      <c r="B48" s="40">
        <v>2030565</v>
      </c>
      <c r="C48" s="40">
        <v>1745863</v>
      </c>
      <c r="D48" s="40">
        <v>876928</v>
      </c>
      <c r="E48" s="41">
        <v>868935</v>
      </c>
      <c r="F48" s="46">
        <v>284673</v>
      </c>
      <c r="G48" s="41">
        <v>142629</v>
      </c>
      <c r="H48" s="41">
        <v>142044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1908050</v>
      </c>
      <c r="Q48" s="43">
        <v>0.91499855873797853</v>
      </c>
      <c r="R48" s="47">
        <v>288800</v>
      </c>
      <c r="S48" s="43">
        <v>0.98570983379501387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">
      <c r="A49" s="45" t="s">
        <v>56</v>
      </c>
      <c r="B49" s="40">
        <v>2666003</v>
      </c>
      <c r="C49" s="40">
        <v>2297902</v>
      </c>
      <c r="D49" s="40">
        <v>1153227</v>
      </c>
      <c r="E49" s="41">
        <v>1144675</v>
      </c>
      <c r="F49" s="46">
        <v>367848</v>
      </c>
      <c r="G49" s="41">
        <v>184493</v>
      </c>
      <c r="H49" s="41">
        <v>183355</v>
      </c>
      <c r="I49" s="41">
        <v>252</v>
      </c>
      <c r="J49" s="41">
        <v>124</v>
      </c>
      <c r="K49" s="41">
        <v>128</v>
      </c>
      <c r="L49" s="69">
        <v>1</v>
      </c>
      <c r="M49" s="69">
        <v>1</v>
      </c>
      <c r="N49" s="69">
        <v>0</v>
      </c>
      <c r="O49" s="42"/>
      <c r="P49" s="41">
        <v>2537755</v>
      </c>
      <c r="Q49" s="43">
        <v>0.90548614819003415</v>
      </c>
      <c r="R49" s="47">
        <v>350000</v>
      </c>
      <c r="S49" s="43">
        <v>1.0509942857142858</v>
      </c>
      <c r="T49" s="41">
        <v>720</v>
      </c>
      <c r="U49" s="44">
        <v>0.35</v>
      </c>
      <c r="V49" s="41">
        <v>220</v>
      </c>
      <c r="W49" s="44">
        <v>4.5454545454545452E-3</v>
      </c>
    </row>
    <row r="50" spans="1:23" x14ac:dyDescent="0.4">
      <c r="A50" s="45" t="s">
        <v>57</v>
      </c>
      <c r="B50" s="40">
        <v>1695287</v>
      </c>
      <c r="C50" s="40">
        <v>1559492</v>
      </c>
      <c r="D50" s="40">
        <v>783117</v>
      </c>
      <c r="E50" s="41">
        <v>776375</v>
      </c>
      <c r="F50" s="46">
        <v>135659</v>
      </c>
      <c r="G50" s="41">
        <v>68039</v>
      </c>
      <c r="H50" s="41">
        <v>67620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0.93102610408799868</v>
      </c>
      <c r="R50" s="47">
        <v>125500</v>
      </c>
      <c r="S50" s="43">
        <v>1.0809482071713148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">
      <c r="A51" s="45" t="s">
        <v>58</v>
      </c>
      <c r="B51" s="40">
        <v>1609694</v>
      </c>
      <c r="C51" s="40">
        <v>1546624</v>
      </c>
      <c r="D51" s="40">
        <v>776490</v>
      </c>
      <c r="E51" s="41">
        <v>770134</v>
      </c>
      <c r="F51" s="46">
        <v>63042</v>
      </c>
      <c r="G51" s="41">
        <v>31611</v>
      </c>
      <c r="H51" s="41">
        <v>31431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0.95335558575967994</v>
      </c>
      <c r="R51" s="47">
        <v>55600</v>
      </c>
      <c r="S51" s="43">
        <v>1.1338489208633094</v>
      </c>
      <c r="T51" s="41">
        <v>300</v>
      </c>
      <c r="U51" s="44">
        <v>0.09</v>
      </c>
      <c r="V51" s="41">
        <v>110</v>
      </c>
      <c r="W51" s="44">
        <v>9.0909090909090905E-3</v>
      </c>
    </row>
    <row r="52" spans="1:23" x14ac:dyDescent="0.4">
      <c r="A52" s="45" t="s">
        <v>59</v>
      </c>
      <c r="B52" s="40">
        <v>2410200</v>
      </c>
      <c r="C52" s="40">
        <v>2210722</v>
      </c>
      <c r="D52" s="40">
        <v>1110512</v>
      </c>
      <c r="E52" s="41">
        <v>1100210</v>
      </c>
      <c r="F52" s="46">
        <v>199244</v>
      </c>
      <c r="G52" s="41">
        <v>100018</v>
      </c>
      <c r="H52" s="41">
        <v>99226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0.91829891875501057</v>
      </c>
      <c r="R52" s="47">
        <v>197100</v>
      </c>
      <c r="S52" s="43">
        <v>1.0108777270421105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">
      <c r="A53" s="45" t="s">
        <v>60</v>
      </c>
      <c r="B53" s="40">
        <v>1960692</v>
      </c>
      <c r="C53" s="40">
        <v>1681318</v>
      </c>
      <c r="D53" s="40">
        <v>845790</v>
      </c>
      <c r="E53" s="41">
        <v>835528</v>
      </c>
      <c r="F53" s="46">
        <v>278892</v>
      </c>
      <c r="G53" s="41">
        <v>140241</v>
      </c>
      <c r="H53" s="41">
        <v>138651</v>
      </c>
      <c r="I53" s="41">
        <v>482</v>
      </c>
      <c r="J53" s="41">
        <v>242</v>
      </c>
      <c r="K53" s="41">
        <v>240</v>
      </c>
      <c r="L53" s="69">
        <v>0</v>
      </c>
      <c r="M53" s="69">
        <v>0</v>
      </c>
      <c r="N53" s="69">
        <v>0</v>
      </c>
      <c r="O53" s="42"/>
      <c r="P53" s="41">
        <v>1955425</v>
      </c>
      <c r="Q53" s="43">
        <v>0.8598222892721531</v>
      </c>
      <c r="R53" s="47">
        <v>305500</v>
      </c>
      <c r="S53" s="43">
        <v>0.91290343698854337</v>
      </c>
      <c r="T53" s="41">
        <v>1260</v>
      </c>
      <c r="U53" s="44">
        <v>0.38253968253968251</v>
      </c>
      <c r="V53" s="41">
        <v>1360</v>
      </c>
      <c r="W53" s="44">
        <v>0</v>
      </c>
    </row>
    <row r="55" spans="1:23" x14ac:dyDescent="0.4">
      <c r="A55" s="134" t="s">
        <v>134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4">
      <c r="A56" s="135" t="s">
        <v>135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4">
      <c r="A57" s="135" t="s">
        <v>136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4">
      <c r="A58" s="135" t="s">
        <v>137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4">
      <c r="A59" s="134" t="s">
        <v>138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4">
      <c r="A60" s="22" t="s">
        <v>139</v>
      </c>
    </row>
    <row r="61" spans="1:23" x14ac:dyDescent="0.4">
      <c r="A61" s="22" t="s">
        <v>140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9"/>
  <sheetViews>
    <sheetView workbookViewId="0">
      <selection activeCell="D2" sqref="D2"/>
    </sheetView>
  </sheetViews>
  <sheetFormatPr defaultRowHeight="18.75" x14ac:dyDescent="0.4"/>
  <cols>
    <col min="1" max="1" width="12" customWidth="1"/>
    <col min="2" max="2" width="15.125" customWidth="1"/>
    <col min="3" max="5" width="13.875" customWidth="1"/>
    <col min="6" max="6" width="17" customWidth="1"/>
  </cols>
  <sheetData>
    <row r="1" spans="1:6" x14ac:dyDescent="0.4">
      <c r="A1" t="s">
        <v>141</v>
      </c>
    </row>
    <row r="2" spans="1:6" x14ac:dyDescent="0.4">
      <c r="D2" s="49" t="s">
        <v>142</v>
      </c>
    </row>
    <row r="3" spans="1:6" ht="37.5" x14ac:dyDescent="0.4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">
      <c r="A53" s="24" t="s">
        <v>144</v>
      </c>
    </row>
    <row r="54" spans="1:4" x14ac:dyDescent="0.4">
      <c r="A54" t="s">
        <v>145</v>
      </c>
    </row>
    <row r="55" spans="1:4" x14ac:dyDescent="0.4">
      <c r="A55" t="s">
        <v>146</v>
      </c>
    </row>
    <row r="56" spans="1:4" x14ac:dyDescent="0.4">
      <c r="A56" t="s">
        <v>147</v>
      </c>
    </row>
    <row r="57" spans="1:4" x14ac:dyDescent="0.4">
      <c r="A57" s="22" t="s">
        <v>148</v>
      </c>
    </row>
    <row r="58" spans="1:4" x14ac:dyDescent="0.4">
      <c r="A58" t="s">
        <v>149</v>
      </c>
    </row>
    <row r="59" spans="1:4" x14ac:dyDescent="0.4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DIGI-808455956-3826515</_dlc_DocId>
    <_dlc_DocIdUrl xmlns="89559dea-130d-4237-8e78-1ce7f44b9a24">
      <Url>https://digitalgojp.sharepoint.com/sites/digi_portal/_layouts/15/DocIdRedir.aspx?ID=DIGI-808455956-3826515</Url>
      <Description>DIGI-808455956-3826515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2022-06-13T04:22:31Z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ab20d45b-2320-467d-bb0d-c1b630412d65</vt:lpwstr>
  </property>
  <property fmtid="{D5CDD505-2E9C-101B-9397-08002B2CF9AE}" pid="4" name="MediaServiceImageTags">
    <vt:lpwstr/>
  </property>
</Properties>
</file>