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showHorizontalScroll="0" showVerticalScroll="0" xWindow="13440" yWindow="7680" windowWidth="26112" windowHeight="15588"/>
  </bookViews>
  <sheets>
    <sheet name="総接種回数" sheetId="6" r:id="rId1"/>
    <sheet name="一般接種" sheetId="9" r:id="rId2"/>
    <sheet name="職域接種" sheetId="12" r:id="rId3"/>
    <sheet name="重複" sheetId="13" r:id="rId4"/>
  </sheets>
  <definedNames>
    <definedName name="_xlnm.Print_Area" localSheetId="0">総接種回数!$A$1:$I$61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I4" i="6"/>
  <c r="F5" i="9" l="1"/>
  <c r="G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E5" i="6"/>
  <c r="E4" i="6"/>
  <c r="C4" i="6" s="1"/>
  <c r="D4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6" i="6"/>
  <c r="D55" i="6"/>
  <c r="E18" i="6" l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4" i="6"/>
  <c r="B5" i="6"/>
  <c r="B6" i="6"/>
  <c r="B7" i="6"/>
  <c r="B8" i="6"/>
  <c r="B9" i="6"/>
  <c r="B10" i="6"/>
  <c r="I1" i="6"/>
  <c r="E2" i="13"/>
  <c r="B5" i="13"/>
  <c r="G1" i="9" l="1"/>
  <c r="B11" i="6" l="1"/>
  <c r="B18" i="9"/>
  <c r="C18" i="9"/>
  <c r="B12" i="6"/>
  <c r="B19" i="9"/>
  <c r="C19" i="9"/>
  <c r="B20" i="9"/>
  <c r="C20" i="9"/>
  <c r="B13" i="6"/>
  <c r="B21" i="9"/>
  <c r="C21" i="9"/>
  <c r="B22" i="9"/>
  <c r="C22" i="9"/>
  <c r="B14" i="6"/>
  <c r="C23" i="9"/>
  <c r="B23" i="9"/>
  <c r="C24" i="9"/>
  <c r="B24" i="9"/>
  <c r="B15" i="6"/>
  <c r="B16" i="6"/>
  <c r="B25" i="9"/>
  <c r="C25" i="9"/>
  <c r="B26" i="9"/>
  <c r="C26" i="9"/>
  <c r="B17" i="6"/>
  <c r="B27" i="9"/>
  <c r="C27" i="9"/>
  <c r="B18" i="6"/>
  <c r="B19" i="6"/>
  <c r="B28" i="9"/>
  <c r="C28" i="9"/>
  <c r="B29" i="9"/>
  <c r="C29" i="9"/>
  <c r="B30" i="9"/>
  <c r="C30" i="9"/>
  <c r="B31" i="9"/>
  <c r="C31" i="9"/>
  <c r="B20" i="6"/>
  <c r="C32" i="9"/>
  <c r="B32" i="9"/>
  <c r="B21" i="6"/>
  <c r="B22" i="6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B33" i="9"/>
  <c r="B34" i="9"/>
  <c r="B23" i="6"/>
  <c r="B24" i="6"/>
  <c r="B35" i="9"/>
  <c r="B36" i="9"/>
  <c r="B37" i="9"/>
  <c r="B38" i="9"/>
  <c r="B25" i="6"/>
  <c r="B26" i="6"/>
  <c r="B39" i="9"/>
  <c r="B40" i="9"/>
  <c r="B27" i="6"/>
  <c r="B41" i="9"/>
  <c r="B28" i="6"/>
  <c r="B42" i="9"/>
  <c r="B43" i="9"/>
  <c r="B44" i="9"/>
  <c r="B29" i="6"/>
  <c r="B30" i="6"/>
  <c r="B45" i="9"/>
  <c r="B46" i="9"/>
  <c r="B31" i="6"/>
  <c r="B47" i="9"/>
  <c r="B32" i="6"/>
  <c r="D5" i="9"/>
  <c r="E5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C5" i="9" l="1"/>
  <c r="B33" i="6"/>
  <c r="B34" i="6"/>
  <c r="B35" i="6"/>
  <c r="E54" i="6"/>
  <c r="E55" i="6"/>
  <c r="E56" i="6"/>
  <c r="B36" i="6" l="1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</calcChain>
</file>

<file path=xl/sharedStrings.xml><?xml version="1.0" encoding="utf-8"?>
<sst xmlns="http://schemas.openxmlformats.org/spreadsheetml/2006/main" count="151" uniqueCount="34">
  <si>
    <t>公表日</t>
    <rPh sb="0" eb="3">
      <t>コウヒョウビ</t>
    </rPh>
    <phoneticPr fontId="1"/>
  </si>
  <si>
    <t>曜日</t>
    <rPh sb="0" eb="2">
      <t>ヨウビ</t>
    </rPh>
    <phoneticPr fontId="1"/>
  </si>
  <si>
    <t>接種回数（合計）</t>
    <rPh sb="0" eb="2">
      <t>セッシュ</t>
    </rPh>
    <rPh sb="2" eb="4">
      <t>カイスウ</t>
    </rPh>
    <rPh sb="5" eb="7">
      <t>ゴウケイ</t>
    </rPh>
    <phoneticPr fontId="1"/>
  </si>
  <si>
    <t>ファイザー社</t>
    <rPh sb="5" eb="6">
      <t>シャ</t>
    </rPh>
    <phoneticPr fontId="1"/>
  </si>
  <si>
    <t>モデルナ社</t>
    <rPh sb="4" eb="5">
      <t>シャ</t>
    </rPh>
    <phoneticPr fontId="1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</si>
  <si>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1"/>
  </si>
  <si>
    <t>接種日</t>
    <rPh sb="0" eb="2">
      <t>セッシュ</t>
    </rPh>
    <rPh sb="2" eb="3">
      <t>ビ</t>
    </rPh>
    <phoneticPr fontId="1"/>
  </si>
  <si>
    <t>合計</t>
    <rPh sb="0" eb="2">
      <t>ゴウケイ</t>
    </rPh>
    <phoneticPr fontId="1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</si>
  <si>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1"/>
  </si>
  <si>
    <t>すべて</t>
    <phoneticPr fontId="1"/>
  </si>
  <si>
    <t>高齢者</t>
    <rPh sb="0" eb="3">
      <t>コウレイシャ</t>
    </rPh>
    <phoneticPr fontId="1"/>
  </si>
  <si>
    <t>注：ワクチン接種円滑化システム（V-SYS）への報告（前週月曜日から日曜日まで）を集計。</t>
    <rPh sb="6" eb="8">
      <t>セッシュ</t>
    </rPh>
    <rPh sb="8" eb="11">
      <t>エンカツカ</t>
    </rPh>
    <rPh sb="24" eb="26">
      <t>ホウコク</t>
    </rPh>
    <rPh sb="27" eb="29">
      <t>ゼンシュウ</t>
    </rPh>
    <rPh sb="29" eb="32">
      <t>ゲツヨウビ</t>
    </rPh>
    <rPh sb="34" eb="37">
      <t>ニチヨウビ</t>
    </rPh>
    <rPh sb="41" eb="43">
      <t>シュウケイ</t>
    </rPh>
    <phoneticPr fontId="1"/>
  </si>
  <si>
    <t>(日)</t>
  </si>
  <si>
    <t>武田/モデルナ社</t>
    <rPh sb="0" eb="2">
      <t>タケダ</t>
    </rPh>
    <rPh sb="7" eb="8">
      <t>シャ</t>
    </rPh>
    <phoneticPr fontId="1"/>
  </si>
  <si>
    <t> 接種回数　</t>
    <phoneticPr fontId="1"/>
  </si>
  <si>
    <t>集計日</t>
    <rPh sb="0" eb="2">
      <t>シュウケイ</t>
    </rPh>
    <rPh sb="2" eb="3">
      <t>ビ</t>
    </rPh>
    <phoneticPr fontId="1"/>
  </si>
  <si>
    <t>公表日</t>
    <rPh sb="0" eb="2">
      <t>コウヒョウ</t>
    </rPh>
    <rPh sb="2" eb="3">
      <t>ビ</t>
    </rPh>
    <phoneticPr fontId="1"/>
  </si>
  <si>
    <t>注：各公表日における総合計の算出に当たって除外した重複の回数</t>
    <rPh sb="2" eb="3">
      <t>カク</t>
    </rPh>
    <rPh sb="3" eb="5">
      <t>コウヒョウ</t>
    </rPh>
    <rPh sb="5" eb="6">
      <t>ビ</t>
    </rPh>
    <rPh sb="10" eb="11">
      <t>ソウ</t>
    </rPh>
    <rPh sb="11" eb="13">
      <t>ゴウケイ</t>
    </rPh>
    <rPh sb="14" eb="16">
      <t>サンシュツ</t>
    </rPh>
    <rPh sb="17" eb="18">
      <t>ア</t>
    </rPh>
    <rPh sb="21" eb="23">
      <t>ジョガイ</t>
    </rPh>
    <rPh sb="25" eb="27">
      <t>チョウフク</t>
    </rPh>
    <rPh sb="28" eb="30">
      <t>カイスウ</t>
    </rPh>
    <phoneticPr fontId="1"/>
  </si>
  <si>
    <t>(火)</t>
    <phoneticPr fontId="2"/>
  </si>
  <si>
    <t>累計</t>
    <rPh sb="0" eb="2">
      <t>ルイケイ</t>
    </rPh>
    <phoneticPr fontId="1"/>
  </si>
  <si>
    <t>増加回数</t>
    <rPh sb="0" eb="2">
      <t>ゾウカ</t>
    </rPh>
    <rPh sb="2" eb="4">
      <t>カイスウ</t>
    </rPh>
    <phoneticPr fontId="1"/>
  </si>
  <si>
    <t>一般接種</t>
    <rPh sb="0" eb="2">
      <t>イッパン</t>
    </rPh>
    <rPh sb="2" eb="4">
      <t>セッシュ</t>
    </rPh>
    <phoneticPr fontId="1"/>
  </si>
  <si>
    <t>職域接種
（モデルナ社）</t>
    <rPh sb="0" eb="2">
      <t>ショクイキ</t>
    </rPh>
    <rPh sb="2" eb="4">
      <t>セッシュ</t>
    </rPh>
    <rPh sb="10" eb="11">
      <t>シャ</t>
    </rPh>
    <phoneticPr fontId="1"/>
  </si>
  <si>
    <t>重複
（モデルナ社）</t>
    <rPh sb="0" eb="2">
      <t>チョウフク</t>
    </rPh>
    <rPh sb="8" eb="9">
      <t>シャ</t>
    </rPh>
    <phoneticPr fontId="1"/>
  </si>
  <si>
    <t>総合計</t>
    <rPh sb="0" eb="1">
      <t>ソウ</t>
    </rPh>
    <rPh sb="1" eb="3">
      <t>ゴウケイ</t>
    </rPh>
    <phoneticPr fontId="1"/>
  </si>
  <si>
    <t>注：一般接種は、ワクチン接種記録システム(VRS)への報告を、公表日ごとに累計したもの。</t>
    <rPh sb="2" eb="4">
      <t>イッパン</t>
    </rPh>
    <rPh sb="4" eb="6">
      <t>セッシュ</t>
    </rPh>
    <rPh sb="31" eb="34">
      <t>コウヒョウビ</t>
    </rPh>
    <rPh sb="37" eb="39">
      <t>ルイケイ</t>
    </rPh>
    <phoneticPr fontId="1"/>
  </si>
  <si>
    <t>職域接種の接種回数は、V-SYSとVRSで一部重複があるため、総合計の算出に当たっては重複を除外した（重複の回数については   表中に記載。）</t>
    <phoneticPr fontId="1"/>
  </si>
  <si>
    <t>注：職域接種及び重複は、各公表日の直前の日曜日までのもの。</t>
    <rPh sb="0" eb="1">
      <t>チュウ</t>
    </rPh>
    <rPh sb="2" eb="4">
      <t>ショクイキ</t>
    </rPh>
    <phoneticPr fontId="1"/>
  </si>
  <si>
    <t>―</t>
    <phoneticPr fontId="1"/>
  </si>
  <si>
    <t>これまでの３回目接種回数（職域接種）</t>
    <rPh sb="6" eb="8">
      <t>カイメ</t>
    </rPh>
    <rPh sb="8" eb="10">
      <t>セッシュ</t>
    </rPh>
    <rPh sb="10" eb="12">
      <t>カイスウ</t>
    </rPh>
    <rPh sb="13" eb="15">
      <t>ショクイキ</t>
    </rPh>
    <rPh sb="15" eb="17">
      <t>セッシュ</t>
    </rPh>
    <phoneticPr fontId="1"/>
  </si>
  <si>
    <t>これまでの３回目総接種回数（重複）</t>
    <rPh sb="6" eb="8">
      <t>カイメ</t>
    </rPh>
    <rPh sb="8" eb="9">
      <t>ソウ</t>
    </rPh>
    <rPh sb="9" eb="11">
      <t>セッシュ</t>
    </rPh>
    <rPh sb="11" eb="13">
      <t>カイスウ</t>
    </rPh>
    <rPh sb="14" eb="16">
      <t>チョウフク</t>
    </rPh>
    <phoneticPr fontId="1"/>
  </si>
  <si>
    <t>（２月２２日公表時点）</t>
    <rPh sb="2" eb="3">
      <t>ゲツ</t>
    </rPh>
    <rPh sb="5" eb="6">
      <t>ニチ</t>
    </rPh>
    <rPh sb="6" eb="8">
      <t>コウヒョウ</t>
    </rPh>
    <rPh sb="8" eb="10">
      <t>ジテン</t>
    </rPh>
    <phoneticPr fontId="1"/>
  </si>
  <si>
    <t>公表日別の３回目接種の接種回数（合計）</t>
    <rPh sb="0" eb="2">
      <t>コウヒョウ</t>
    </rPh>
    <rPh sb="2" eb="3">
      <t>ヒ</t>
    </rPh>
    <rPh sb="3" eb="4">
      <t>ベツ</t>
    </rPh>
    <rPh sb="6" eb="8">
      <t>カイメ</t>
    </rPh>
    <rPh sb="8" eb="10">
      <t>セッシュ</t>
    </rPh>
    <rPh sb="11" eb="13">
      <t>セッシュ</t>
    </rPh>
    <rPh sb="13" eb="15">
      <t>カイスウ</t>
    </rPh>
    <rPh sb="16" eb="18">
      <t>ゴウケイ</t>
    </rPh>
    <phoneticPr fontId="1"/>
  </si>
  <si>
    <r>
      <t>接種日別の</t>
    </r>
    <r>
      <rPr>
        <sz val="11"/>
        <rFont val="游ゴシック"/>
        <family val="3"/>
        <charset val="128"/>
        <scheme val="minor"/>
      </rPr>
      <t>3回目接種の接種回数（合計）</t>
    </r>
    <rPh sb="0" eb="2">
      <t>セッシュ</t>
    </rPh>
    <rPh sb="2" eb="3">
      <t>ヒ</t>
    </rPh>
    <rPh sb="3" eb="4">
      <t>ベツ</t>
    </rPh>
    <rPh sb="6" eb="8">
      <t>カイメ</t>
    </rPh>
    <rPh sb="8" eb="10">
      <t>セッシュ</t>
    </rPh>
    <rPh sb="11" eb="13">
      <t>セッシュ</t>
    </rPh>
    <rPh sb="13" eb="15">
      <t>カイスウ</t>
    </rPh>
    <rPh sb="16" eb="18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</si>
</sst>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4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2" fillId="0" borderId="6" xfId="2" applyNumberFormat="1" applyFont="1" applyBorder="1" applyAlignment="1">
      <alignment horizontal="right" vertical="center"/>
    </xf>
    <xf numFmtId="176" fontId="0" fillId="0" borderId="6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176" fontId="2" fillId="0" borderId="8" xfId="2" applyNumberFormat="1" applyFont="1" applyBorder="1" applyAlignment="1">
      <alignment horizontal="right" vertical="center"/>
    </xf>
    <xf numFmtId="176" fontId="2" fillId="0" borderId="1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38" fontId="2" fillId="0" borderId="0" xfId="2" applyFo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vertical="center"/>
    </xf>
    <xf numFmtId="176" fontId="2" fillId="0" borderId="3" xfId="2" applyNumberFormat="1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2" fillId="0" borderId="1" xfId="2" applyNumberFormat="1" applyFont="1" applyFill="1" applyBorder="1" applyAlignment="1">
      <alignment horizontal="right" vertical="center"/>
    </xf>
    <xf numFmtId="176" fontId="2" fillId="0" borderId="8" xfId="2" applyNumberFormat="1" applyFont="1" applyFill="1" applyBorder="1" applyAlignment="1">
      <alignment horizontal="right" vertical="center"/>
    </xf>
    <xf numFmtId="176" fontId="2" fillId="0" borderId="6" xfId="2" applyNumberFormat="1" applyFont="1" applyFill="1" applyBorder="1" applyAlignment="1">
      <alignment horizontal="right" vertical="center"/>
    </xf>
    <xf numFmtId="176" fontId="2" fillId="0" borderId="6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Fill="1" applyBorder="1">
      <alignment vertical="center"/>
    </xf>
    <xf numFmtId="38" fontId="2" fillId="0" borderId="0" xfId="2" applyFont="1" applyFill="1" applyBorder="1" applyAlignment="1">
      <alignment horizontal="right" vertical="center"/>
    </xf>
    <xf numFmtId="14" fontId="8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38" fontId="2" fillId="0" borderId="0" xfId="2" applyFont="1" applyFill="1">
      <alignment vertical="center"/>
    </xf>
    <xf numFmtId="0" fontId="2" fillId="0" borderId="4" xfId="0" applyFont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</cellXfs>
  <cellStyles count="3">
    <cellStyle name="桁区切り" xfId="2" builtinId="6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view="pageBreakPreview" zoomScaleNormal="100" zoomScaleSheetLayoutView="100" workbookViewId="0">
      <selection activeCell="C4" sqref="C4"/>
    </sheetView>
  </sheetViews>
  <sheetFormatPr defaultColWidth="9" defaultRowHeight="18" x14ac:dyDescent="0.45"/>
  <cols>
    <col min="1" max="1" width="22.59765625" style="1" customWidth="1"/>
    <col min="2" max="2" width="6" style="1" customWidth="1"/>
    <col min="3" max="4" width="14.8984375" style="1" customWidth="1"/>
    <col min="5" max="5" width="15.5" style="1" customWidth="1"/>
    <col min="6" max="6" width="17.09765625" style="1" customWidth="1"/>
    <col min="7" max="7" width="13.8984375" style="1" customWidth="1"/>
    <col min="8" max="8" width="16.3984375" style="1" customWidth="1"/>
    <col min="9" max="9" width="17.19921875" style="1" customWidth="1"/>
    <col min="10" max="16384" width="9" style="1"/>
  </cols>
  <sheetData>
    <row r="1" spans="1:14" x14ac:dyDescent="0.45">
      <c r="A1" s="1" t="s">
        <v>32</v>
      </c>
      <c r="F1" s="48"/>
      <c r="G1" s="48"/>
      <c r="I1" s="13" t="str">
        <f ca="1">"（" &amp; DBCS(MONTH(OFFSET($A$3,1,0))) &amp; "月" &amp; DBCS(DAY(OFFSET($A$3,1,0))) &amp; "日公表時点）"</f>
        <v>（２月２２日公表時点）</v>
      </c>
      <c r="J1" s="21"/>
    </row>
    <row r="2" spans="1:14" x14ac:dyDescent="0.45">
      <c r="A2" s="57" t="s">
        <v>0</v>
      </c>
      <c r="B2" s="57" t="s">
        <v>1</v>
      </c>
      <c r="C2" s="49" t="s">
        <v>24</v>
      </c>
      <c r="D2" s="50"/>
      <c r="E2" s="53" t="s">
        <v>21</v>
      </c>
      <c r="F2" s="55"/>
      <c r="G2" s="56"/>
      <c r="H2" s="51" t="s">
        <v>22</v>
      </c>
      <c r="I2" s="51" t="s">
        <v>23</v>
      </c>
    </row>
    <row r="3" spans="1:14" ht="18.75" customHeight="1" x14ac:dyDescent="0.45">
      <c r="A3" s="58"/>
      <c r="B3" s="58"/>
      <c r="C3" s="26" t="s">
        <v>19</v>
      </c>
      <c r="D3" s="26" t="s">
        <v>20</v>
      </c>
      <c r="E3" s="54"/>
      <c r="F3" s="26" t="s">
        <v>3</v>
      </c>
      <c r="G3" s="26" t="s">
        <v>4</v>
      </c>
      <c r="H3" s="52"/>
      <c r="I3" s="52"/>
    </row>
    <row r="4" spans="1:14" ht="18.75" customHeight="1" x14ac:dyDescent="0.45">
      <c r="A4" s="2">
        <v>44614</v>
      </c>
      <c r="B4" s="14" t="str">
        <f t="shared" ref="B4:B10" si="0">"(" &amp; TEXT(A4,"aaa") &amp; ")"</f>
        <v>(火)</v>
      </c>
      <c r="C4" s="27">
        <f>E4+H4-I4</f>
        <v>19383692</v>
      </c>
      <c r="D4" s="27">
        <f>C4-C5</f>
        <v>1203435</v>
      </c>
      <c r="E4" s="28">
        <f>F4+G4</f>
        <v>19382899</v>
      </c>
      <c r="F4" s="27">
        <v>13301961</v>
      </c>
      <c r="G4" s="27">
        <v>6080938</v>
      </c>
      <c r="H4" s="27">
        <v>7086</v>
      </c>
      <c r="I4" s="27">
        <f>VLOOKUP(A4,重複!$A$5:$E$5,5,FALSE)</f>
        <v>6293</v>
      </c>
      <c r="K4" s="23"/>
      <c r="N4" s="22"/>
    </row>
    <row r="5" spans="1:14" ht="18.75" customHeight="1" x14ac:dyDescent="0.45">
      <c r="A5" s="2">
        <v>44613</v>
      </c>
      <c r="B5" s="14" t="str">
        <f t="shared" si="0"/>
        <v>(月)</v>
      </c>
      <c r="C5" s="27">
        <f>E5</f>
        <v>18180257</v>
      </c>
      <c r="D5" s="27">
        <f t="shared" ref="D5:D54" si="1">C5-C6</f>
        <v>2171111</v>
      </c>
      <c r="E5" s="28">
        <f>F5+G5</f>
        <v>18180257</v>
      </c>
      <c r="F5" s="27">
        <v>12640865</v>
      </c>
      <c r="G5" s="27">
        <v>5539392</v>
      </c>
      <c r="H5" s="29" t="s">
        <v>28</v>
      </c>
      <c r="I5" s="29" t="s">
        <v>28</v>
      </c>
    </row>
    <row r="6" spans="1:14" ht="18.75" customHeight="1" x14ac:dyDescent="0.45">
      <c r="A6" s="2">
        <v>44610</v>
      </c>
      <c r="B6" s="14" t="str">
        <f t="shared" si="0"/>
        <v>(金)</v>
      </c>
      <c r="C6" s="30">
        <v>16009146</v>
      </c>
      <c r="D6" s="27">
        <f t="shared" si="1"/>
        <v>947564</v>
      </c>
      <c r="E6" s="31">
        <v>16009146</v>
      </c>
      <c r="F6" s="30">
        <v>11506498</v>
      </c>
      <c r="G6" s="30">
        <v>4502648</v>
      </c>
      <c r="H6" s="29" t="s">
        <v>28</v>
      </c>
      <c r="I6" s="29" t="s">
        <v>28</v>
      </c>
    </row>
    <row r="7" spans="1:14" ht="18.75" customHeight="1" x14ac:dyDescent="0.45">
      <c r="A7" s="2">
        <v>44609</v>
      </c>
      <c r="B7" s="14" t="str">
        <f t="shared" si="0"/>
        <v>(木)</v>
      </c>
      <c r="C7" s="30">
        <v>15061582</v>
      </c>
      <c r="D7" s="27">
        <f t="shared" si="1"/>
        <v>986108</v>
      </c>
      <c r="E7" s="31">
        <v>15061582</v>
      </c>
      <c r="F7" s="30">
        <v>10927304</v>
      </c>
      <c r="G7" s="30">
        <v>4134278</v>
      </c>
      <c r="H7" s="29" t="s">
        <v>28</v>
      </c>
      <c r="I7" s="29" t="s">
        <v>28</v>
      </c>
    </row>
    <row r="8" spans="1:14" ht="18.75" customHeight="1" x14ac:dyDescent="0.45">
      <c r="A8" s="2">
        <v>44608</v>
      </c>
      <c r="B8" s="14" t="str">
        <f t="shared" si="0"/>
        <v>(水)</v>
      </c>
      <c r="C8" s="30">
        <v>14075474</v>
      </c>
      <c r="D8" s="27">
        <f t="shared" si="1"/>
        <v>1045355</v>
      </c>
      <c r="E8" s="31">
        <v>14075474</v>
      </c>
      <c r="F8" s="30">
        <v>10301573</v>
      </c>
      <c r="G8" s="30">
        <v>3773901</v>
      </c>
      <c r="H8" s="29" t="s">
        <v>28</v>
      </c>
      <c r="I8" s="29" t="s">
        <v>28</v>
      </c>
    </row>
    <row r="9" spans="1:14" ht="18.75" customHeight="1" x14ac:dyDescent="0.45">
      <c r="A9" s="2">
        <v>44607</v>
      </c>
      <c r="B9" s="14" t="str">
        <f t="shared" si="0"/>
        <v>(火)</v>
      </c>
      <c r="C9" s="30">
        <v>13030119</v>
      </c>
      <c r="D9" s="27">
        <f t="shared" si="1"/>
        <v>1099056</v>
      </c>
      <c r="E9" s="31">
        <v>13030119</v>
      </c>
      <c r="F9" s="30">
        <v>9671348</v>
      </c>
      <c r="G9" s="30">
        <v>3358771</v>
      </c>
      <c r="H9" s="29" t="s">
        <v>28</v>
      </c>
      <c r="I9" s="29" t="s">
        <v>28</v>
      </c>
    </row>
    <row r="10" spans="1:14" ht="18.75" customHeight="1" x14ac:dyDescent="0.45">
      <c r="A10" s="2">
        <v>44606</v>
      </c>
      <c r="B10" s="14" t="str">
        <f t="shared" si="0"/>
        <v>(月)</v>
      </c>
      <c r="C10" s="30">
        <v>11931063</v>
      </c>
      <c r="D10" s="27">
        <f t="shared" si="1"/>
        <v>1960780</v>
      </c>
      <c r="E10" s="31">
        <v>11931063</v>
      </c>
      <c r="F10" s="30">
        <v>9029003</v>
      </c>
      <c r="G10" s="30">
        <v>2902060</v>
      </c>
      <c r="H10" s="29" t="s">
        <v>28</v>
      </c>
      <c r="I10" s="29" t="s">
        <v>28</v>
      </c>
    </row>
    <row r="11" spans="1:14" ht="18.75" customHeight="1" x14ac:dyDescent="0.45">
      <c r="A11" s="2">
        <v>44602</v>
      </c>
      <c r="B11" s="3" t="str">
        <f t="shared" ref="B11" si="2">"(" &amp; TEXT(A11,"aaa") &amp; ")"</f>
        <v>(木)</v>
      </c>
      <c r="C11" s="30">
        <v>9970283</v>
      </c>
      <c r="D11" s="27">
        <f t="shared" si="1"/>
        <v>829817</v>
      </c>
      <c r="E11" s="30">
        <v>9970283</v>
      </c>
      <c r="F11" s="30">
        <v>7998651</v>
      </c>
      <c r="G11" s="30">
        <v>1971632</v>
      </c>
      <c r="H11" s="29" t="s">
        <v>28</v>
      </c>
      <c r="I11" s="29" t="s">
        <v>28</v>
      </c>
    </row>
    <row r="12" spans="1:14" ht="18.75" customHeight="1" x14ac:dyDescent="0.45">
      <c r="A12" s="2">
        <v>44601</v>
      </c>
      <c r="B12" s="3" t="str">
        <f t="shared" ref="B12" si="3">"(" &amp; TEXT(A12,"aaa") &amp; ")"</f>
        <v>(水)</v>
      </c>
      <c r="C12" s="30">
        <v>9140466</v>
      </c>
      <c r="D12" s="27">
        <f t="shared" si="1"/>
        <v>845662</v>
      </c>
      <c r="E12" s="30">
        <v>9140466</v>
      </c>
      <c r="F12" s="30">
        <v>7450625</v>
      </c>
      <c r="G12" s="30">
        <v>1689841</v>
      </c>
      <c r="H12" s="29" t="s">
        <v>28</v>
      </c>
      <c r="I12" s="29" t="s">
        <v>28</v>
      </c>
    </row>
    <row r="13" spans="1:14" ht="18.75" customHeight="1" x14ac:dyDescent="0.45">
      <c r="A13" s="2">
        <v>44600</v>
      </c>
      <c r="B13" s="3" t="str">
        <f t="shared" ref="B13" si="4">"(" &amp; TEXT(A13,"aaa") &amp; ")"</f>
        <v>(火)</v>
      </c>
      <c r="C13" s="30">
        <v>8294804</v>
      </c>
      <c r="D13" s="27">
        <f t="shared" si="1"/>
        <v>829270</v>
      </c>
      <c r="E13" s="30">
        <v>8294804</v>
      </c>
      <c r="F13" s="30">
        <v>6871642</v>
      </c>
      <c r="G13" s="30">
        <v>1423162</v>
      </c>
      <c r="H13" s="29" t="s">
        <v>28</v>
      </c>
      <c r="I13" s="29" t="s">
        <v>28</v>
      </c>
    </row>
    <row r="14" spans="1:14" ht="18.75" customHeight="1" x14ac:dyDescent="0.45">
      <c r="A14" s="2">
        <v>44599</v>
      </c>
      <c r="B14" s="3" t="str">
        <f t="shared" ref="B14" si="5">"(" &amp; TEXT(A14,"aaa") &amp; ")"</f>
        <v>(月)</v>
      </c>
      <c r="C14" s="30">
        <v>7465534</v>
      </c>
      <c r="D14" s="27">
        <f t="shared" si="1"/>
        <v>1371966</v>
      </c>
      <c r="E14" s="30">
        <v>7465534</v>
      </c>
      <c r="F14" s="30">
        <v>6315019</v>
      </c>
      <c r="G14" s="30">
        <v>1150515</v>
      </c>
      <c r="H14" s="29" t="s">
        <v>28</v>
      </c>
      <c r="I14" s="29" t="s">
        <v>28</v>
      </c>
    </row>
    <row r="15" spans="1:14" ht="18.75" customHeight="1" x14ac:dyDescent="0.45">
      <c r="A15" s="2">
        <v>44596</v>
      </c>
      <c r="B15" s="3" t="str">
        <f t="shared" ref="B15" si="6">"(" &amp; TEXT(A15,"aaa") &amp; ")"</f>
        <v>(金)</v>
      </c>
      <c r="C15" s="30">
        <v>6093568</v>
      </c>
      <c r="D15" s="27">
        <f t="shared" si="1"/>
        <v>542310</v>
      </c>
      <c r="E15" s="30">
        <v>6093568</v>
      </c>
      <c r="F15" s="30">
        <v>5428374</v>
      </c>
      <c r="G15" s="30">
        <v>665194</v>
      </c>
      <c r="H15" s="29" t="s">
        <v>28</v>
      </c>
      <c r="I15" s="29" t="s">
        <v>28</v>
      </c>
    </row>
    <row r="16" spans="1:14" ht="18.75" customHeight="1" x14ac:dyDescent="0.45">
      <c r="A16" s="2">
        <v>44595</v>
      </c>
      <c r="B16" s="3" t="str">
        <f t="shared" ref="B16" si="7">"(" &amp; TEXT(A16,"aaa") &amp; ")"</f>
        <v>(木)</v>
      </c>
      <c r="C16" s="30">
        <v>5551258</v>
      </c>
      <c r="D16" s="27">
        <f t="shared" si="1"/>
        <v>535234</v>
      </c>
      <c r="E16" s="30">
        <v>5551258</v>
      </c>
      <c r="F16" s="30">
        <v>5031394</v>
      </c>
      <c r="G16" s="30">
        <v>519864</v>
      </c>
      <c r="H16" s="29" t="s">
        <v>28</v>
      </c>
      <c r="I16" s="29" t="s">
        <v>28</v>
      </c>
    </row>
    <row r="17" spans="1:9" ht="18.75" customHeight="1" x14ac:dyDescent="0.45">
      <c r="A17" s="2">
        <v>44594</v>
      </c>
      <c r="B17" s="3" t="str">
        <f t="shared" ref="B17" si="8">"(" &amp; TEXT(A17,"aaa") &amp; ")"</f>
        <v>(水)</v>
      </c>
      <c r="C17" s="30">
        <v>5016024</v>
      </c>
      <c r="D17" s="27">
        <f t="shared" si="1"/>
        <v>535810</v>
      </c>
      <c r="E17" s="30">
        <v>5016024</v>
      </c>
      <c r="F17" s="30">
        <v>4616463</v>
      </c>
      <c r="G17" s="30">
        <v>399561</v>
      </c>
      <c r="H17" s="29" t="s">
        <v>28</v>
      </c>
      <c r="I17" s="29" t="s">
        <v>28</v>
      </c>
    </row>
    <row r="18" spans="1:9" ht="18.75" customHeight="1" x14ac:dyDescent="0.45">
      <c r="A18" s="2">
        <v>44593</v>
      </c>
      <c r="B18" s="3" t="str">
        <f t="shared" ref="B18" si="9">"(" &amp; TEXT(A18,"aaa") &amp; ")"</f>
        <v>(火)</v>
      </c>
      <c r="C18" s="30">
        <v>4480214</v>
      </c>
      <c r="D18" s="27">
        <f t="shared" si="1"/>
        <v>398997</v>
      </c>
      <c r="E18" s="27">
        <f t="shared" ref="E18" si="10">SUM(F18:G18)</f>
        <v>4480214</v>
      </c>
      <c r="F18" s="27">
        <v>4189361</v>
      </c>
      <c r="G18" s="27">
        <v>290853</v>
      </c>
      <c r="H18" s="29" t="s">
        <v>28</v>
      </c>
      <c r="I18" s="29" t="s">
        <v>28</v>
      </c>
    </row>
    <row r="19" spans="1:9" ht="18.75" customHeight="1" x14ac:dyDescent="0.45">
      <c r="A19" s="2">
        <v>44592</v>
      </c>
      <c r="B19" s="3" t="str">
        <f t="shared" ref="B19:B26" si="11">"(" &amp; TEXT(A19,"aaa") &amp; ")"</f>
        <v>(月)</v>
      </c>
      <c r="C19" s="30">
        <v>4081217</v>
      </c>
      <c r="D19" s="27">
        <f t="shared" si="1"/>
        <v>658677</v>
      </c>
      <c r="E19" s="27">
        <f t="shared" ref="E19" si="12">SUM(F19:G19)</f>
        <v>4081217</v>
      </c>
      <c r="F19" s="27">
        <v>3847337</v>
      </c>
      <c r="G19" s="27">
        <v>233880</v>
      </c>
      <c r="H19" s="29" t="s">
        <v>28</v>
      </c>
      <c r="I19" s="29" t="s">
        <v>28</v>
      </c>
    </row>
    <row r="20" spans="1:9" ht="18.75" customHeight="1" x14ac:dyDescent="0.45">
      <c r="A20" s="2">
        <v>44589</v>
      </c>
      <c r="B20" s="3" t="str">
        <f t="shared" si="11"/>
        <v>(金)</v>
      </c>
      <c r="C20" s="30">
        <v>3422540</v>
      </c>
      <c r="D20" s="27">
        <f t="shared" si="1"/>
        <v>266164</v>
      </c>
      <c r="E20" s="27">
        <f t="shared" ref="E20" si="13">SUM(F20:G20)</f>
        <v>3422540</v>
      </c>
      <c r="F20" s="27">
        <v>3271776</v>
      </c>
      <c r="G20" s="27">
        <v>150764</v>
      </c>
      <c r="H20" s="29" t="s">
        <v>28</v>
      </c>
      <c r="I20" s="29" t="s">
        <v>28</v>
      </c>
    </row>
    <row r="21" spans="1:9" ht="18.75" customHeight="1" x14ac:dyDescent="0.45">
      <c r="A21" s="2">
        <v>44588</v>
      </c>
      <c r="B21" s="3" t="str">
        <f t="shared" si="11"/>
        <v>(木)</v>
      </c>
      <c r="C21" s="30">
        <v>3156376</v>
      </c>
      <c r="D21" s="27">
        <f t="shared" si="1"/>
        <v>264049</v>
      </c>
      <c r="E21" s="27">
        <f t="shared" ref="E21" si="14">SUM(F21:G21)</f>
        <v>3156376</v>
      </c>
      <c r="F21" s="27">
        <v>3030455</v>
      </c>
      <c r="G21" s="27">
        <v>125921</v>
      </c>
      <c r="H21" s="29" t="s">
        <v>28</v>
      </c>
      <c r="I21" s="29" t="s">
        <v>28</v>
      </c>
    </row>
    <row r="22" spans="1:9" ht="18.75" customHeight="1" x14ac:dyDescent="0.45">
      <c r="A22" s="2">
        <v>44587</v>
      </c>
      <c r="B22" s="3" t="str">
        <f t="shared" si="11"/>
        <v>(水)</v>
      </c>
      <c r="C22" s="30">
        <v>2892327</v>
      </c>
      <c r="D22" s="27">
        <f t="shared" si="1"/>
        <v>262470</v>
      </c>
      <c r="E22" s="27">
        <f t="shared" ref="E22" si="15">SUM(F22:G22)</f>
        <v>2892327</v>
      </c>
      <c r="F22" s="27">
        <v>2784481</v>
      </c>
      <c r="G22" s="27">
        <v>107846</v>
      </c>
      <c r="H22" s="29" t="s">
        <v>28</v>
      </c>
      <c r="I22" s="29" t="s">
        <v>28</v>
      </c>
    </row>
    <row r="23" spans="1:9" ht="18.75" customHeight="1" x14ac:dyDescent="0.45">
      <c r="A23" s="2">
        <v>44586</v>
      </c>
      <c r="B23" s="3" t="str">
        <f t="shared" si="11"/>
        <v>(火)</v>
      </c>
      <c r="C23" s="30">
        <v>2629857</v>
      </c>
      <c r="D23" s="27">
        <f t="shared" si="1"/>
        <v>265862</v>
      </c>
      <c r="E23" s="27">
        <f t="shared" ref="E23" si="16">SUM(F23:G23)</f>
        <v>2629857</v>
      </c>
      <c r="F23" s="27">
        <v>2544314</v>
      </c>
      <c r="G23" s="27">
        <v>85543</v>
      </c>
      <c r="H23" s="29" t="s">
        <v>28</v>
      </c>
      <c r="I23" s="29" t="s">
        <v>28</v>
      </c>
    </row>
    <row r="24" spans="1:9" ht="18.75" customHeight="1" x14ac:dyDescent="0.45">
      <c r="A24" s="2">
        <v>44585</v>
      </c>
      <c r="B24" s="3" t="str">
        <f t="shared" si="11"/>
        <v>(月)</v>
      </c>
      <c r="C24" s="30">
        <v>2363995</v>
      </c>
      <c r="D24" s="27">
        <f t="shared" si="1"/>
        <v>419763</v>
      </c>
      <c r="E24" s="27">
        <f t="shared" ref="E24" si="17">SUM(F24:G24)</f>
        <v>2363995</v>
      </c>
      <c r="F24" s="27">
        <v>2299789</v>
      </c>
      <c r="G24" s="27">
        <v>64206</v>
      </c>
      <c r="H24" s="29" t="s">
        <v>28</v>
      </c>
      <c r="I24" s="29" t="s">
        <v>28</v>
      </c>
    </row>
    <row r="25" spans="1:9" ht="18.75" customHeight="1" x14ac:dyDescent="0.45">
      <c r="A25" s="2">
        <v>44582</v>
      </c>
      <c r="B25" s="3" t="str">
        <f t="shared" si="11"/>
        <v>(金)</v>
      </c>
      <c r="C25" s="30">
        <v>1944232</v>
      </c>
      <c r="D25" s="27">
        <f t="shared" si="1"/>
        <v>163693</v>
      </c>
      <c r="E25" s="27">
        <f t="shared" ref="E25" si="18">SUM(F25:G25)</f>
        <v>1944232</v>
      </c>
      <c r="F25" s="27">
        <v>1907103</v>
      </c>
      <c r="G25" s="27">
        <v>37129</v>
      </c>
      <c r="H25" s="29" t="s">
        <v>28</v>
      </c>
      <c r="I25" s="29" t="s">
        <v>28</v>
      </c>
    </row>
    <row r="26" spans="1:9" ht="18.75" customHeight="1" x14ac:dyDescent="0.45">
      <c r="A26" s="2">
        <v>44581</v>
      </c>
      <c r="B26" s="3" t="str">
        <f t="shared" si="11"/>
        <v>(木)</v>
      </c>
      <c r="C26" s="30">
        <v>1780539</v>
      </c>
      <c r="D26" s="27">
        <f t="shared" si="1"/>
        <v>151279</v>
      </c>
      <c r="E26" s="27">
        <f t="shared" ref="E26:E36" si="19">SUM(F26:G26)</f>
        <v>1780539</v>
      </c>
      <c r="F26" s="27">
        <v>1751502</v>
      </c>
      <c r="G26" s="27">
        <v>29037</v>
      </c>
      <c r="H26" s="29" t="s">
        <v>28</v>
      </c>
      <c r="I26" s="29" t="s">
        <v>28</v>
      </c>
    </row>
    <row r="27" spans="1:9" ht="18.75" customHeight="1" x14ac:dyDescent="0.45">
      <c r="A27" s="2">
        <v>44580</v>
      </c>
      <c r="B27" s="3" t="str">
        <f t="shared" ref="B27" si="20">"(" &amp; TEXT(A27,"aaa") &amp; ")"</f>
        <v>(水)</v>
      </c>
      <c r="C27" s="30">
        <v>1629260</v>
      </c>
      <c r="D27" s="27">
        <f t="shared" si="1"/>
        <v>145724</v>
      </c>
      <c r="E27" s="27">
        <f t="shared" si="19"/>
        <v>1629260</v>
      </c>
      <c r="F27" s="27">
        <v>1608132</v>
      </c>
      <c r="G27" s="27">
        <v>21128</v>
      </c>
      <c r="H27" s="29" t="s">
        <v>28</v>
      </c>
      <c r="I27" s="29" t="s">
        <v>28</v>
      </c>
    </row>
    <row r="28" spans="1:9" ht="18.75" customHeight="1" x14ac:dyDescent="0.45">
      <c r="A28" s="2">
        <v>44579</v>
      </c>
      <c r="B28" s="3" t="str">
        <f t="shared" ref="B28" si="21">"(" &amp; TEXT(A28,"aaa") &amp; ")"</f>
        <v>(火)</v>
      </c>
      <c r="C28" s="30">
        <v>1483536</v>
      </c>
      <c r="D28" s="27">
        <f t="shared" si="1"/>
        <v>138396</v>
      </c>
      <c r="E28" s="27">
        <f t="shared" si="19"/>
        <v>1483536</v>
      </c>
      <c r="F28" s="27">
        <v>1466551</v>
      </c>
      <c r="G28" s="27">
        <v>16985</v>
      </c>
      <c r="H28" s="29" t="s">
        <v>28</v>
      </c>
      <c r="I28" s="29" t="s">
        <v>28</v>
      </c>
    </row>
    <row r="29" spans="1:9" ht="18.75" customHeight="1" x14ac:dyDescent="0.45">
      <c r="A29" s="2">
        <v>44578</v>
      </c>
      <c r="B29" s="3" t="str">
        <f t="shared" ref="B29" si="22">"(" &amp; TEXT(A29,"aaa") &amp; ")"</f>
        <v>(月)</v>
      </c>
      <c r="C29" s="30">
        <v>1345140</v>
      </c>
      <c r="D29" s="27">
        <f t="shared" si="1"/>
        <v>225759</v>
      </c>
      <c r="E29" s="27">
        <f t="shared" si="19"/>
        <v>1345140</v>
      </c>
      <c r="F29" s="27">
        <v>1331859</v>
      </c>
      <c r="G29" s="27">
        <v>13281</v>
      </c>
      <c r="H29" s="29" t="s">
        <v>28</v>
      </c>
      <c r="I29" s="29" t="s">
        <v>28</v>
      </c>
    </row>
    <row r="30" spans="1:9" ht="18.75" customHeight="1" x14ac:dyDescent="0.45">
      <c r="A30" s="2">
        <v>44575</v>
      </c>
      <c r="B30" s="3" t="str">
        <f t="shared" ref="B30" si="23">"(" &amp; TEXT(A30,"aaa") &amp; ")"</f>
        <v>(金)</v>
      </c>
      <c r="C30" s="30">
        <v>1119381</v>
      </c>
      <c r="D30" s="27">
        <f t="shared" si="1"/>
        <v>83416</v>
      </c>
      <c r="E30" s="27">
        <f t="shared" si="19"/>
        <v>1119381</v>
      </c>
      <c r="F30" s="27">
        <v>1110551</v>
      </c>
      <c r="G30" s="27">
        <v>8830</v>
      </c>
      <c r="H30" s="29" t="s">
        <v>28</v>
      </c>
      <c r="I30" s="29" t="s">
        <v>28</v>
      </c>
    </row>
    <row r="31" spans="1:9" ht="18.75" customHeight="1" x14ac:dyDescent="0.45">
      <c r="A31" s="2">
        <v>44574</v>
      </c>
      <c r="B31" s="3" t="str">
        <f t="shared" ref="B31" si="24">"(" &amp; TEXT(A31,"aaa") &amp; ")"</f>
        <v>(木)</v>
      </c>
      <c r="C31" s="30">
        <v>1035965</v>
      </c>
      <c r="D31" s="27">
        <f t="shared" si="1"/>
        <v>84911</v>
      </c>
      <c r="E31" s="27">
        <f t="shared" si="19"/>
        <v>1035965</v>
      </c>
      <c r="F31" s="32">
        <v>1029079</v>
      </c>
      <c r="G31" s="32">
        <v>6886</v>
      </c>
      <c r="H31" s="29" t="s">
        <v>28</v>
      </c>
      <c r="I31" s="29" t="s">
        <v>28</v>
      </c>
    </row>
    <row r="32" spans="1:9" ht="18.75" customHeight="1" x14ac:dyDescent="0.45">
      <c r="A32" s="2">
        <v>44573</v>
      </c>
      <c r="B32" s="3" t="str">
        <f t="shared" ref="B32" si="25">"(" &amp; TEXT(A32,"aaa") &amp; ")"</f>
        <v>(水)</v>
      </c>
      <c r="C32" s="30">
        <v>951054</v>
      </c>
      <c r="D32" s="27">
        <f t="shared" si="1"/>
        <v>77644</v>
      </c>
      <c r="E32" s="27">
        <f t="shared" si="19"/>
        <v>951054</v>
      </c>
      <c r="F32" s="32">
        <v>945617</v>
      </c>
      <c r="G32" s="32">
        <v>5437</v>
      </c>
      <c r="H32" s="29" t="s">
        <v>28</v>
      </c>
      <c r="I32" s="29" t="s">
        <v>28</v>
      </c>
    </row>
    <row r="33" spans="1:9" ht="18.75" customHeight="1" x14ac:dyDescent="0.45">
      <c r="A33" s="2">
        <v>44572</v>
      </c>
      <c r="B33" s="3" t="str">
        <f t="shared" ref="B33" si="26">"(" &amp; TEXT(A33,"aaa") &amp; ")"</f>
        <v>(火)</v>
      </c>
      <c r="C33" s="30">
        <v>873410</v>
      </c>
      <c r="D33" s="27">
        <f t="shared" si="1"/>
        <v>120611</v>
      </c>
      <c r="E33" s="27">
        <f t="shared" si="19"/>
        <v>873410</v>
      </c>
      <c r="F33" s="32">
        <v>870090</v>
      </c>
      <c r="G33" s="32">
        <v>3320</v>
      </c>
      <c r="H33" s="29" t="s">
        <v>28</v>
      </c>
      <c r="I33" s="29" t="s">
        <v>28</v>
      </c>
    </row>
    <row r="34" spans="1:9" ht="18.75" customHeight="1" x14ac:dyDescent="0.45">
      <c r="A34" s="2">
        <v>44568</v>
      </c>
      <c r="B34" s="3" t="str">
        <f t="shared" ref="B34" si="27">"(" &amp; TEXT(A34,"aaa") &amp; ")"</f>
        <v>(金)</v>
      </c>
      <c r="C34" s="30">
        <v>752799</v>
      </c>
      <c r="D34" s="27">
        <f t="shared" si="1"/>
        <v>43699</v>
      </c>
      <c r="E34" s="27">
        <f t="shared" si="19"/>
        <v>752799</v>
      </c>
      <c r="F34" s="32">
        <v>750812</v>
      </c>
      <c r="G34" s="32">
        <v>1987</v>
      </c>
      <c r="H34" s="29" t="s">
        <v>28</v>
      </c>
      <c r="I34" s="29" t="s">
        <v>28</v>
      </c>
    </row>
    <row r="35" spans="1:9" ht="18.75" customHeight="1" x14ac:dyDescent="0.45">
      <c r="A35" s="2">
        <v>44567</v>
      </c>
      <c r="B35" s="3" t="str">
        <f t="shared" ref="B35:B37" si="28">"(" &amp; TEXT(A35,"aaa") &amp; ")"</f>
        <v>(木)</v>
      </c>
      <c r="C35" s="30">
        <v>709100</v>
      </c>
      <c r="D35" s="27">
        <f t="shared" si="1"/>
        <v>39489</v>
      </c>
      <c r="E35" s="27">
        <f t="shared" si="19"/>
        <v>709100</v>
      </c>
      <c r="F35" s="32">
        <v>707648</v>
      </c>
      <c r="G35" s="32">
        <v>1452</v>
      </c>
      <c r="H35" s="29" t="s">
        <v>28</v>
      </c>
      <c r="I35" s="29" t="s">
        <v>28</v>
      </c>
    </row>
    <row r="36" spans="1:9" ht="18.75" customHeight="1" x14ac:dyDescent="0.45">
      <c r="A36" s="2">
        <v>44566</v>
      </c>
      <c r="B36" s="3" t="str">
        <f t="shared" ref="B36" si="29">"(" &amp; TEXT(A36,"aaa") &amp; ")"</f>
        <v>(水)</v>
      </c>
      <c r="C36" s="30">
        <v>669611</v>
      </c>
      <c r="D36" s="27">
        <f t="shared" si="1"/>
        <v>33369</v>
      </c>
      <c r="E36" s="27">
        <f t="shared" si="19"/>
        <v>669611</v>
      </c>
      <c r="F36" s="32">
        <v>669611</v>
      </c>
      <c r="G36" s="32">
        <v>0</v>
      </c>
      <c r="H36" s="29" t="s">
        <v>28</v>
      </c>
      <c r="I36" s="29" t="s">
        <v>28</v>
      </c>
    </row>
    <row r="37" spans="1:9" ht="18.75" customHeight="1" x14ac:dyDescent="0.45">
      <c r="A37" s="2">
        <v>44565</v>
      </c>
      <c r="B37" s="3" t="str">
        <f t="shared" si="28"/>
        <v>(火)</v>
      </c>
      <c r="C37" s="30">
        <v>636242</v>
      </c>
      <c r="D37" s="27">
        <f t="shared" si="1"/>
        <v>104946</v>
      </c>
      <c r="E37" s="27">
        <f t="shared" ref="E37:E56" si="30">SUM(F37:G37)</f>
        <v>636242</v>
      </c>
      <c r="F37" s="32">
        <v>636242</v>
      </c>
      <c r="G37" s="32">
        <v>0</v>
      </c>
      <c r="H37" s="29" t="s">
        <v>28</v>
      </c>
      <c r="I37" s="29" t="s">
        <v>28</v>
      </c>
    </row>
    <row r="38" spans="1:9" ht="18.75" customHeight="1" x14ac:dyDescent="0.45">
      <c r="A38" s="2">
        <v>44558</v>
      </c>
      <c r="B38" s="3" t="str">
        <f t="shared" ref="B38" si="31">"(" &amp; TEXT(A38,"aaa") &amp; ")"</f>
        <v>(火)</v>
      </c>
      <c r="C38" s="30">
        <v>531296</v>
      </c>
      <c r="D38" s="27">
        <f t="shared" si="1"/>
        <v>62759</v>
      </c>
      <c r="E38" s="27">
        <f t="shared" si="30"/>
        <v>531296</v>
      </c>
      <c r="F38" s="32">
        <v>531296</v>
      </c>
      <c r="G38" s="32">
        <v>0</v>
      </c>
      <c r="H38" s="29" t="s">
        <v>28</v>
      </c>
      <c r="I38" s="29" t="s">
        <v>28</v>
      </c>
    </row>
    <row r="39" spans="1:9" ht="18.75" customHeight="1" x14ac:dyDescent="0.45">
      <c r="A39" s="2">
        <v>44557</v>
      </c>
      <c r="B39" s="3" t="str">
        <f t="shared" ref="B39" si="32">"(" &amp; TEXT(A39,"aaa") &amp; ")"</f>
        <v>(月)</v>
      </c>
      <c r="C39" s="30">
        <v>468537</v>
      </c>
      <c r="D39" s="27">
        <f t="shared" si="1"/>
        <v>83328</v>
      </c>
      <c r="E39" s="27">
        <f t="shared" si="30"/>
        <v>468537</v>
      </c>
      <c r="F39" s="32">
        <v>468537</v>
      </c>
      <c r="G39" s="32">
        <v>0</v>
      </c>
      <c r="H39" s="29" t="s">
        <v>28</v>
      </c>
      <c r="I39" s="29" t="s">
        <v>28</v>
      </c>
    </row>
    <row r="40" spans="1:9" ht="18.75" customHeight="1" x14ac:dyDescent="0.45">
      <c r="A40" s="2">
        <v>44554</v>
      </c>
      <c r="B40" s="3" t="str">
        <f t="shared" ref="B40" si="33">"(" &amp; TEXT(A40,"aaa") &amp; ")"</f>
        <v>(金)</v>
      </c>
      <c r="C40" s="30">
        <v>385209</v>
      </c>
      <c r="D40" s="27">
        <f t="shared" si="1"/>
        <v>47239</v>
      </c>
      <c r="E40" s="27">
        <f t="shared" si="30"/>
        <v>385209</v>
      </c>
      <c r="F40" s="32">
        <v>385209</v>
      </c>
      <c r="G40" s="32">
        <v>0</v>
      </c>
      <c r="H40" s="29" t="s">
        <v>28</v>
      </c>
      <c r="I40" s="29" t="s">
        <v>28</v>
      </c>
    </row>
    <row r="41" spans="1:9" ht="18.75" customHeight="1" x14ac:dyDescent="0.45">
      <c r="A41" s="2">
        <v>44553</v>
      </c>
      <c r="B41" s="3" t="str">
        <f t="shared" ref="B41" si="34">"(" &amp; TEXT(A41,"aaa") &amp; ")"</f>
        <v>(木)</v>
      </c>
      <c r="C41" s="30">
        <v>337970</v>
      </c>
      <c r="D41" s="27">
        <f t="shared" si="1"/>
        <v>46653</v>
      </c>
      <c r="E41" s="27">
        <f t="shared" si="30"/>
        <v>337970</v>
      </c>
      <c r="F41" s="32">
        <v>337970</v>
      </c>
      <c r="G41" s="32">
        <v>0</v>
      </c>
      <c r="H41" s="29" t="s">
        <v>28</v>
      </c>
      <c r="I41" s="29" t="s">
        <v>28</v>
      </c>
    </row>
    <row r="42" spans="1:9" ht="18.75" customHeight="1" x14ac:dyDescent="0.45">
      <c r="A42" s="2">
        <v>44552</v>
      </c>
      <c r="B42" s="3" t="str">
        <f t="shared" ref="B42" si="35">"(" &amp; TEXT(A42,"aaa") &amp; ")"</f>
        <v>(水)</v>
      </c>
      <c r="C42" s="30">
        <v>291317</v>
      </c>
      <c r="D42" s="27">
        <f t="shared" si="1"/>
        <v>45324</v>
      </c>
      <c r="E42" s="27">
        <f t="shared" si="30"/>
        <v>291317</v>
      </c>
      <c r="F42" s="32">
        <v>291317</v>
      </c>
      <c r="G42" s="32">
        <v>0</v>
      </c>
      <c r="H42" s="29" t="s">
        <v>28</v>
      </c>
      <c r="I42" s="29" t="s">
        <v>28</v>
      </c>
    </row>
    <row r="43" spans="1:9" ht="18.75" customHeight="1" x14ac:dyDescent="0.45">
      <c r="A43" s="2">
        <v>44551</v>
      </c>
      <c r="B43" s="3" t="str">
        <f t="shared" ref="B43" si="36">"(" &amp; TEXT(A43,"aaa") &amp; ")"</f>
        <v>(火)</v>
      </c>
      <c r="C43" s="30">
        <v>245993</v>
      </c>
      <c r="D43" s="27">
        <f t="shared" si="1"/>
        <v>42491</v>
      </c>
      <c r="E43" s="27">
        <f t="shared" si="30"/>
        <v>245993</v>
      </c>
      <c r="F43" s="32">
        <v>245993</v>
      </c>
      <c r="G43" s="32">
        <v>0</v>
      </c>
      <c r="H43" s="29" t="s">
        <v>28</v>
      </c>
      <c r="I43" s="29" t="s">
        <v>28</v>
      </c>
    </row>
    <row r="44" spans="1:9" ht="18.75" customHeight="1" x14ac:dyDescent="0.45">
      <c r="A44" s="2">
        <v>44550</v>
      </c>
      <c r="B44" s="3" t="str">
        <f t="shared" ref="B44" si="37">"(" &amp; TEXT(A44,"aaa") &amp; ")"</f>
        <v>(月)</v>
      </c>
      <c r="C44" s="30">
        <v>203502</v>
      </c>
      <c r="D44" s="27">
        <f t="shared" si="1"/>
        <v>53618</v>
      </c>
      <c r="E44" s="27">
        <f t="shared" si="30"/>
        <v>203502</v>
      </c>
      <c r="F44" s="32">
        <v>203502</v>
      </c>
      <c r="G44" s="32">
        <v>0</v>
      </c>
      <c r="H44" s="29" t="s">
        <v>28</v>
      </c>
      <c r="I44" s="29" t="s">
        <v>28</v>
      </c>
    </row>
    <row r="45" spans="1:9" ht="18.75" customHeight="1" x14ac:dyDescent="0.45">
      <c r="A45" s="2">
        <v>44547</v>
      </c>
      <c r="B45" s="3" t="str">
        <f t="shared" ref="B45" si="38">"(" &amp; TEXT(A45,"aaa") &amp; ")"</f>
        <v>(金)</v>
      </c>
      <c r="C45" s="30">
        <v>149884</v>
      </c>
      <c r="D45" s="27">
        <f t="shared" si="1"/>
        <v>32149</v>
      </c>
      <c r="E45" s="27">
        <f t="shared" si="30"/>
        <v>149884</v>
      </c>
      <c r="F45" s="32">
        <v>149884</v>
      </c>
      <c r="G45" s="32">
        <v>0</v>
      </c>
      <c r="H45" s="29" t="s">
        <v>28</v>
      </c>
      <c r="I45" s="29" t="s">
        <v>28</v>
      </c>
    </row>
    <row r="46" spans="1:9" ht="18.75" customHeight="1" x14ac:dyDescent="0.45">
      <c r="A46" s="2">
        <v>44546</v>
      </c>
      <c r="B46" s="3" t="str">
        <f t="shared" ref="B46" si="39">"(" &amp; TEXT(A46,"aaa") &amp; ")"</f>
        <v>(木)</v>
      </c>
      <c r="C46" s="30">
        <v>117735</v>
      </c>
      <c r="D46" s="27">
        <f t="shared" si="1"/>
        <v>24533</v>
      </c>
      <c r="E46" s="27">
        <f t="shared" si="30"/>
        <v>117735</v>
      </c>
      <c r="F46" s="32">
        <v>117735</v>
      </c>
      <c r="G46" s="32">
        <v>0</v>
      </c>
      <c r="H46" s="29" t="s">
        <v>28</v>
      </c>
      <c r="I46" s="29" t="s">
        <v>28</v>
      </c>
    </row>
    <row r="47" spans="1:9" ht="18.75" customHeight="1" x14ac:dyDescent="0.45">
      <c r="A47" s="2">
        <v>44545</v>
      </c>
      <c r="B47" s="3" t="str">
        <f t="shared" ref="B47" si="40">"(" &amp; TEXT(A47,"aaa") &amp; ")"</f>
        <v>(水)</v>
      </c>
      <c r="C47" s="30">
        <v>93202</v>
      </c>
      <c r="D47" s="27">
        <f t="shared" si="1"/>
        <v>22477</v>
      </c>
      <c r="E47" s="27">
        <f t="shared" si="30"/>
        <v>93202</v>
      </c>
      <c r="F47" s="32">
        <v>93202</v>
      </c>
      <c r="G47" s="32">
        <v>0</v>
      </c>
      <c r="H47" s="29" t="s">
        <v>28</v>
      </c>
      <c r="I47" s="29" t="s">
        <v>28</v>
      </c>
    </row>
    <row r="48" spans="1:9" ht="18.75" customHeight="1" x14ac:dyDescent="0.45">
      <c r="A48" s="2">
        <v>44544</v>
      </c>
      <c r="B48" s="3" t="str">
        <f t="shared" ref="B48" si="41">"(" &amp; TEXT(A48,"aaa") &amp; ")"</f>
        <v>(火)</v>
      </c>
      <c r="C48" s="30">
        <v>70725</v>
      </c>
      <c r="D48" s="27">
        <f t="shared" si="1"/>
        <v>17988</v>
      </c>
      <c r="E48" s="27">
        <f t="shared" si="30"/>
        <v>70725</v>
      </c>
      <c r="F48" s="32">
        <v>70725</v>
      </c>
      <c r="G48" s="32">
        <v>0</v>
      </c>
      <c r="H48" s="29" t="s">
        <v>28</v>
      </c>
      <c r="I48" s="29" t="s">
        <v>28</v>
      </c>
    </row>
    <row r="49" spans="1:9" ht="18.75" customHeight="1" x14ac:dyDescent="0.45">
      <c r="A49" s="2">
        <v>44543</v>
      </c>
      <c r="B49" s="3" t="str">
        <f t="shared" ref="B49" si="42">"(" &amp; TEXT(A49,"aaa") &amp; ")"</f>
        <v>(月)</v>
      </c>
      <c r="C49" s="30">
        <v>52737</v>
      </c>
      <c r="D49" s="27">
        <f t="shared" si="1"/>
        <v>16287</v>
      </c>
      <c r="E49" s="27">
        <f t="shared" si="30"/>
        <v>52737</v>
      </c>
      <c r="F49" s="32">
        <v>52737</v>
      </c>
      <c r="G49" s="32">
        <v>0</v>
      </c>
      <c r="H49" s="29" t="s">
        <v>28</v>
      </c>
      <c r="I49" s="29" t="s">
        <v>28</v>
      </c>
    </row>
    <row r="50" spans="1:9" ht="18.75" customHeight="1" x14ac:dyDescent="0.45">
      <c r="A50" s="2">
        <v>44540</v>
      </c>
      <c r="B50" s="3" t="str">
        <f t="shared" ref="B50" si="43">"(" &amp; TEXT(A50,"aaa") &amp; ")"</f>
        <v>(金)</v>
      </c>
      <c r="C50" s="30">
        <v>36450</v>
      </c>
      <c r="D50" s="27">
        <f t="shared" si="1"/>
        <v>8830</v>
      </c>
      <c r="E50" s="27">
        <f t="shared" si="30"/>
        <v>36450</v>
      </c>
      <c r="F50" s="32">
        <v>36450</v>
      </c>
      <c r="G50" s="32">
        <v>0</v>
      </c>
      <c r="H50" s="29" t="s">
        <v>28</v>
      </c>
      <c r="I50" s="29" t="s">
        <v>28</v>
      </c>
    </row>
    <row r="51" spans="1:9" ht="18.75" customHeight="1" x14ac:dyDescent="0.45">
      <c r="A51" s="2">
        <v>44539</v>
      </c>
      <c r="B51" s="3" t="str">
        <f t="shared" ref="B51" si="44">"(" &amp; TEXT(A51,"aaa") &amp; ")"</f>
        <v>(木)</v>
      </c>
      <c r="C51" s="30">
        <v>27620</v>
      </c>
      <c r="D51" s="27">
        <f t="shared" si="1"/>
        <v>6627</v>
      </c>
      <c r="E51" s="27">
        <f t="shared" si="30"/>
        <v>27620</v>
      </c>
      <c r="F51" s="32">
        <v>27620</v>
      </c>
      <c r="G51" s="32">
        <v>0</v>
      </c>
      <c r="H51" s="29" t="s">
        <v>28</v>
      </c>
      <c r="I51" s="29" t="s">
        <v>28</v>
      </c>
    </row>
    <row r="52" spans="1:9" ht="18.75" customHeight="1" x14ac:dyDescent="0.45">
      <c r="A52" s="2">
        <v>44538</v>
      </c>
      <c r="B52" s="3" t="str">
        <f t="shared" ref="B52" si="45">"(" &amp; TEXT(A52,"aaa") &amp; ")"</f>
        <v>(水)</v>
      </c>
      <c r="C52" s="30">
        <v>20993</v>
      </c>
      <c r="D52" s="27">
        <f t="shared" si="1"/>
        <v>5914</v>
      </c>
      <c r="E52" s="27">
        <f t="shared" si="30"/>
        <v>20993</v>
      </c>
      <c r="F52" s="32">
        <v>20993</v>
      </c>
      <c r="G52" s="32">
        <v>0</v>
      </c>
      <c r="H52" s="29" t="s">
        <v>28</v>
      </c>
      <c r="I52" s="29" t="s">
        <v>28</v>
      </c>
    </row>
    <row r="53" spans="1:9" ht="18.75" customHeight="1" x14ac:dyDescent="0.45">
      <c r="A53" s="2">
        <v>44537</v>
      </c>
      <c r="B53" s="3" t="str">
        <f t="shared" ref="B53" si="46">"(" &amp; TEXT(A53,"aaa") &amp; ")"</f>
        <v>(火)</v>
      </c>
      <c r="C53" s="30">
        <v>15079</v>
      </c>
      <c r="D53" s="27">
        <f t="shared" si="1"/>
        <v>6422</v>
      </c>
      <c r="E53" s="27">
        <f t="shared" si="30"/>
        <v>15079</v>
      </c>
      <c r="F53" s="32">
        <v>15079</v>
      </c>
      <c r="G53" s="32">
        <v>0</v>
      </c>
      <c r="H53" s="29" t="s">
        <v>28</v>
      </c>
      <c r="I53" s="29" t="s">
        <v>28</v>
      </c>
    </row>
    <row r="54" spans="1:9" x14ac:dyDescent="0.45">
      <c r="A54" s="2">
        <v>44536</v>
      </c>
      <c r="B54" s="3" t="str">
        <f t="shared" ref="B54" si="47">"(" &amp; TEXT(A54,"aaa") &amp; ")"</f>
        <v>(月)</v>
      </c>
      <c r="C54" s="30">
        <v>8657</v>
      </c>
      <c r="D54" s="27">
        <f t="shared" si="1"/>
        <v>5110</v>
      </c>
      <c r="E54" s="27">
        <f t="shared" si="30"/>
        <v>8657</v>
      </c>
      <c r="F54" s="27">
        <v>8657</v>
      </c>
      <c r="G54" s="32">
        <v>0</v>
      </c>
      <c r="H54" s="29" t="s">
        <v>28</v>
      </c>
      <c r="I54" s="29" t="s">
        <v>28</v>
      </c>
    </row>
    <row r="55" spans="1:9" x14ac:dyDescent="0.45">
      <c r="A55" s="2">
        <v>44533</v>
      </c>
      <c r="B55" s="3" t="str">
        <f t="shared" ref="B55" si="48">"(" &amp; TEXT(A55,"aaa") &amp; ")"</f>
        <v>(金)</v>
      </c>
      <c r="C55" s="30">
        <v>3547</v>
      </c>
      <c r="D55" s="27">
        <f>C55-C56</f>
        <v>1987</v>
      </c>
      <c r="E55" s="27">
        <f t="shared" si="30"/>
        <v>3547</v>
      </c>
      <c r="F55" s="27">
        <v>3547</v>
      </c>
      <c r="G55" s="32">
        <v>0</v>
      </c>
      <c r="H55" s="29" t="s">
        <v>28</v>
      </c>
      <c r="I55" s="29" t="s">
        <v>28</v>
      </c>
    </row>
    <row r="56" spans="1:9" x14ac:dyDescent="0.45">
      <c r="A56" s="2">
        <v>44532</v>
      </c>
      <c r="B56" s="3" t="str">
        <f t="shared" ref="B56" si="49">"(" &amp; TEXT(A56,"aaa") &amp; ")"</f>
        <v>(木)</v>
      </c>
      <c r="C56" s="30">
        <v>1560</v>
      </c>
      <c r="D56" s="27">
        <f>C56</f>
        <v>1560</v>
      </c>
      <c r="E56" s="27">
        <f t="shared" si="30"/>
        <v>1560</v>
      </c>
      <c r="F56" s="27">
        <v>1560</v>
      </c>
      <c r="G56" s="32">
        <v>0</v>
      </c>
      <c r="H56" s="29" t="s">
        <v>28</v>
      </c>
      <c r="I56" s="29" t="s">
        <v>28</v>
      </c>
    </row>
    <row r="58" spans="1:9" x14ac:dyDescent="0.45">
      <c r="A58" s="1" t="s">
        <v>25</v>
      </c>
    </row>
    <row r="59" spans="1:9" x14ac:dyDescent="0.45">
      <c r="A59" s="1" t="s">
        <v>26</v>
      </c>
    </row>
    <row r="60" spans="1:9" x14ac:dyDescent="0.45">
      <c r="A60" s="1" t="s">
        <v>27</v>
      </c>
    </row>
    <row r="61" spans="1:9" x14ac:dyDescent="0.45">
      <c r="A61" s="1" t="s">
        <v>5</v>
      </c>
    </row>
  </sheetData>
  <mergeCells count="8">
    <mergeCell ref="A2:A3"/>
    <mergeCell ref="B2:B3"/>
    <mergeCell ref="F1:G1"/>
    <mergeCell ref="C2:D2"/>
    <mergeCell ref="H2:H3"/>
    <mergeCell ref="I2:I3"/>
    <mergeCell ref="E2:E3"/>
    <mergeCell ref="F2:G2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1"/>
  <sheetViews>
    <sheetView workbookViewId="0">
      <selection activeCell="J10" sqref="J10"/>
    </sheetView>
  </sheetViews>
  <sheetFormatPr defaultRowHeight="18" x14ac:dyDescent="0.45"/>
  <cols>
    <col min="1" max="1" width="20.8984375" customWidth="1"/>
    <col min="2" max="2" width="5.5" customWidth="1"/>
    <col min="3" max="3" width="17.19921875" customWidth="1"/>
    <col min="4" max="4" width="14.19921875" customWidth="1"/>
    <col min="5" max="5" width="15.09765625" customWidth="1"/>
    <col min="6" max="6" width="14.19921875" customWidth="1"/>
    <col min="7" max="7" width="15.09765625" customWidth="1"/>
  </cols>
  <sheetData>
    <row r="1" spans="1:7" x14ac:dyDescent="0.45">
      <c r="A1" s="4" t="s">
        <v>33</v>
      </c>
      <c r="B1" s="4"/>
      <c r="E1" s="8"/>
      <c r="G1" s="8" t="str">
        <f ca="1">"（" &amp; TEXT(OFFSET($E$1,5,-4),"m月d日") &amp; "迄報告分）"</f>
        <v>（2月21日迄報告分）</v>
      </c>
    </row>
    <row r="2" spans="1:7" x14ac:dyDescent="0.45">
      <c r="A2" s="62" t="s">
        <v>6</v>
      </c>
      <c r="B2" s="62" t="s">
        <v>1</v>
      </c>
      <c r="C2" s="64" t="s">
        <v>9</v>
      </c>
      <c r="D2" s="64"/>
      <c r="E2" s="64"/>
      <c r="F2" s="63" t="s">
        <v>10</v>
      </c>
      <c r="G2" s="63"/>
    </row>
    <row r="3" spans="1:7" x14ac:dyDescent="0.45">
      <c r="A3" s="62"/>
      <c r="B3" s="62"/>
      <c r="C3" s="61" t="s">
        <v>2</v>
      </c>
      <c r="D3" s="61" t="s">
        <v>3</v>
      </c>
      <c r="E3" s="61" t="s">
        <v>4</v>
      </c>
      <c r="F3" s="52" t="s">
        <v>3</v>
      </c>
      <c r="G3" s="52" t="s">
        <v>4</v>
      </c>
    </row>
    <row r="4" spans="1:7" x14ac:dyDescent="0.45">
      <c r="A4" s="62"/>
      <c r="B4" s="62"/>
      <c r="C4" s="61"/>
      <c r="D4" s="61"/>
      <c r="E4" s="61"/>
      <c r="F4" s="52"/>
      <c r="G4" s="52"/>
    </row>
    <row r="5" spans="1:7" x14ac:dyDescent="0.45">
      <c r="A5" s="59" t="s">
        <v>7</v>
      </c>
      <c r="B5" s="60"/>
      <c r="C5" s="18">
        <f ca="1">SUM(OFFSET(C$5,1,0):C88)</f>
        <v>19382899</v>
      </c>
      <c r="D5" s="18">
        <f ca="1">SUM(OFFSET(D$5,1,0):D88)</f>
        <v>13301961</v>
      </c>
      <c r="E5" s="18">
        <f ca="1">SUM(OFFSET(E$5,1,0):E88)</f>
        <v>6080938</v>
      </c>
      <c r="F5" s="33">
        <f ca="1">SUM(OFFSET(F$5,1,0):F88)</f>
        <v>9082111</v>
      </c>
      <c r="G5" s="33">
        <f ca="1">SUM(OFFSET(G$5,1,0):G88)</f>
        <v>4809708</v>
      </c>
    </row>
    <row r="6" spans="1:7" x14ac:dyDescent="0.45">
      <c r="A6" s="25">
        <v>44613</v>
      </c>
      <c r="B6" s="24" t="str">
        <f t="shared" ref="B6:B17" si="0">"(" &amp; TEXT(A6,"aaa") &amp; ")"</f>
        <v>(月)</v>
      </c>
      <c r="C6" s="18">
        <f t="shared" ref="C6:C17" si="1">SUM(D6:E6)</f>
        <v>526901</v>
      </c>
      <c r="D6" s="18">
        <v>332359</v>
      </c>
      <c r="E6" s="18">
        <v>194542</v>
      </c>
      <c r="F6" s="33">
        <v>289457</v>
      </c>
      <c r="G6" s="33">
        <v>138475</v>
      </c>
    </row>
    <row r="7" spans="1:7" x14ac:dyDescent="0.45">
      <c r="A7" s="15">
        <v>44612</v>
      </c>
      <c r="B7" s="16" t="str">
        <f t="shared" si="0"/>
        <v>(日)</v>
      </c>
      <c r="C7" s="17">
        <f t="shared" si="1"/>
        <v>524104</v>
      </c>
      <c r="D7" s="17">
        <v>163637</v>
      </c>
      <c r="E7" s="17">
        <v>360467</v>
      </c>
      <c r="F7" s="33">
        <v>132442</v>
      </c>
      <c r="G7" s="33">
        <v>262837</v>
      </c>
    </row>
    <row r="8" spans="1:7" x14ac:dyDescent="0.45">
      <c r="A8" s="25">
        <v>44611</v>
      </c>
      <c r="B8" s="24" t="str">
        <f t="shared" si="0"/>
        <v>(土)</v>
      </c>
      <c r="C8" s="18">
        <f t="shared" si="1"/>
        <v>755512</v>
      </c>
      <c r="D8" s="18">
        <v>330848</v>
      </c>
      <c r="E8" s="18">
        <v>424664</v>
      </c>
      <c r="F8" s="33">
        <v>269481</v>
      </c>
      <c r="G8" s="33">
        <v>287791</v>
      </c>
    </row>
    <row r="9" spans="1:7" x14ac:dyDescent="0.45">
      <c r="A9" s="15">
        <v>44610</v>
      </c>
      <c r="B9" s="16" t="str">
        <f t="shared" si="0"/>
        <v>(金)</v>
      </c>
      <c r="C9" s="17">
        <f t="shared" si="1"/>
        <v>757371</v>
      </c>
      <c r="D9" s="17">
        <v>451358</v>
      </c>
      <c r="E9" s="17">
        <v>306013</v>
      </c>
      <c r="F9" s="33">
        <v>376841</v>
      </c>
      <c r="G9" s="33">
        <v>210712</v>
      </c>
    </row>
    <row r="10" spans="1:7" x14ac:dyDescent="0.45">
      <c r="A10" s="25">
        <v>44609</v>
      </c>
      <c r="B10" s="24" t="str">
        <f t="shared" si="0"/>
        <v>(木)</v>
      </c>
      <c r="C10" s="18">
        <f t="shared" si="1"/>
        <v>702462</v>
      </c>
      <c r="D10" s="18">
        <v>383808</v>
      </c>
      <c r="E10" s="18">
        <v>318654</v>
      </c>
      <c r="F10" s="33">
        <v>333310</v>
      </c>
      <c r="G10" s="33">
        <v>247747</v>
      </c>
    </row>
    <row r="11" spans="1:7" x14ac:dyDescent="0.45">
      <c r="A11" s="15">
        <v>44608</v>
      </c>
      <c r="B11" s="16" t="str">
        <f t="shared" si="0"/>
        <v>(水)</v>
      </c>
      <c r="C11" s="17">
        <f t="shared" si="1"/>
        <v>736659</v>
      </c>
      <c r="D11" s="17">
        <v>433199</v>
      </c>
      <c r="E11" s="17">
        <v>303460</v>
      </c>
      <c r="F11" s="33">
        <v>383363</v>
      </c>
      <c r="G11" s="33">
        <v>242050</v>
      </c>
    </row>
    <row r="12" spans="1:7" x14ac:dyDescent="0.45">
      <c r="A12" s="25">
        <v>44607</v>
      </c>
      <c r="B12" s="24" t="str">
        <f t="shared" si="0"/>
        <v>(火)</v>
      </c>
      <c r="C12" s="18">
        <f t="shared" si="1"/>
        <v>778441</v>
      </c>
      <c r="D12" s="18">
        <v>492945</v>
      </c>
      <c r="E12" s="18">
        <v>285496</v>
      </c>
      <c r="F12" s="33">
        <v>440958</v>
      </c>
      <c r="G12" s="33">
        <v>230784</v>
      </c>
    </row>
    <row r="13" spans="1:7" x14ac:dyDescent="0.45">
      <c r="A13" s="15">
        <v>44606</v>
      </c>
      <c r="B13" s="16" t="str">
        <f t="shared" si="0"/>
        <v>(月)</v>
      </c>
      <c r="C13" s="17">
        <f t="shared" si="1"/>
        <v>723826</v>
      </c>
      <c r="D13" s="17">
        <v>471811</v>
      </c>
      <c r="E13" s="17">
        <v>252015</v>
      </c>
      <c r="F13" s="33">
        <v>427296</v>
      </c>
      <c r="G13" s="33">
        <v>207536</v>
      </c>
    </row>
    <row r="14" spans="1:7" x14ac:dyDescent="0.45">
      <c r="A14" s="25">
        <v>44605</v>
      </c>
      <c r="B14" s="24" t="str">
        <f t="shared" si="0"/>
        <v>(日)</v>
      </c>
      <c r="C14" s="18">
        <f t="shared" si="1"/>
        <v>572133</v>
      </c>
      <c r="D14" s="18">
        <v>181691</v>
      </c>
      <c r="E14" s="18">
        <v>390442</v>
      </c>
      <c r="F14" s="33">
        <v>160493</v>
      </c>
      <c r="G14" s="33">
        <v>326030</v>
      </c>
    </row>
    <row r="15" spans="1:7" x14ac:dyDescent="0.45">
      <c r="A15" s="15">
        <v>44604</v>
      </c>
      <c r="B15" s="16" t="str">
        <f t="shared" si="0"/>
        <v>(土)</v>
      </c>
      <c r="C15" s="17">
        <f t="shared" si="1"/>
        <v>799875</v>
      </c>
      <c r="D15" s="17">
        <v>390379</v>
      </c>
      <c r="E15" s="17">
        <v>409496</v>
      </c>
      <c r="F15" s="33">
        <v>335210</v>
      </c>
      <c r="G15" s="33">
        <v>324318</v>
      </c>
    </row>
    <row r="16" spans="1:7" x14ac:dyDescent="0.45">
      <c r="A16" s="25">
        <v>44603</v>
      </c>
      <c r="B16" s="24" t="str">
        <f t="shared" si="0"/>
        <v>(金)</v>
      </c>
      <c r="C16" s="18">
        <f t="shared" si="1"/>
        <v>339776</v>
      </c>
      <c r="D16" s="18">
        <v>119391</v>
      </c>
      <c r="E16" s="18">
        <v>220385</v>
      </c>
      <c r="F16" s="33">
        <v>97370</v>
      </c>
      <c r="G16" s="33">
        <v>163133</v>
      </c>
    </row>
    <row r="17" spans="1:7" x14ac:dyDescent="0.45">
      <c r="A17" s="15">
        <v>44602</v>
      </c>
      <c r="B17" s="16" t="str">
        <f t="shared" si="0"/>
        <v>(木)</v>
      </c>
      <c r="C17" s="17">
        <f t="shared" si="1"/>
        <v>768316</v>
      </c>
      <c r="D17" s="17">
        <v>465817</v>
      </c>
      <c r="E17" s="17">
        <v>302499</v>
      </c>
      <c r="F17" s="33">
        <v>379174</v>
      </c>
      <c r="G17" s="33">
        <v>238832</v>
      </c>
    </row>
    <row r="18" spans="1:7" x14ac:dyDescent="0.45">
      <c r="A18" s="12">
        <v>44601</v>
      </c>
      <c r="B18" s="11" t="str">
        <f t="shared" ref="B18" si="2">"(" &amp; TEXT(A18,"aaa") &amp; ")"</f>
        <v>(水)</v>
      </c>
      <c r="C18" s="18">
        <f t="shared" ref="C18" si="3">SUM(D18:E18)</f>
        <v>761560</v>
      </c>
      <c r="D18" s="18">
        <v>494002</v>
      </c>
      <c r="E18" s="18">
        <v>267558</v>
      </c>
      <c r="F18" s="33">
        <v>435264</v>
      </c>
      <c r="G18" s="33">
        <v>226389</v>
      </c>
    </row>
    <row r="19" spans="1:7" x14ac:dyDescent="0.45">
      <c r="A19" s="15">
        <v>44600</v>
      </c>
      <c r="B19" s="16" t="str">
        <f t="shared" ref="B19" si="4">"(" &amp; TEXT(A19,"aaa") &amp; ")"</f>
        <v>(火)</v>
      </c>
      <c r="C19" s="17">
        <f t="shared" ref="C19" si="5">SUM(D19:E19)</f>
        <v>781578</v>
      </c>
      <c r="D19" s="17">
        <v>536297</v>
      </c>
      <c r="E19" s="17">
        <v>245281</v>
      </c>
      <c r="F19" s="34">
        <v>482270</v>
      </c>
      <c r="G19" s="34">
        <v>208863</v>
      </c>
    </row>
    <row r="20" spans="1:7" x14ac:dyDescent="0.45">
      <c r="A20" s="6">
        <v>44599</v>
      </c>
      <c r="B20" s="7" t="str">
        <f t="shared" ref="B20" si="6">"(" &amp; TEXT(A20,"aaa") &amp; ")"</f>
        <v>(月)</v>
      </c>
      <c r="C20" s="9">
        <f t="shared" ref="C20" si="7">SUM(D20:E20)</f>
        <v>698637</v>
      </c>
      <c r="D20" s="9">
        <v>487656</v>
      </c>
      <c r="E20" s="9">
        <v>210981</v>
      </c>
      <c r="F20" s="35">
        <v>441174</v>
      </c>
      <c r="G20" s="35">
        <v>181060</v>
      </c>
    </row>
    <row r="21" spans="1:7" x14ac:dyDescent="0.45">
      <c r="A21" s="6">
        <v>44598</v>
      </c>
      <c r="B21" s="7" t="str">
        <f t="shared" ref="B21:B22" si="8">"(" &amp; TEXT(A21,"aaa") &amp; ")"</f>
        <v>(日)</v>
      </c>
      <c r="C21" s="9">
        <f t="shared" ref="C21:C22" si="9">SUM(D21:E21)</f>
        <v>464005</v>
      </c>
      <c r="D21" s="9">
        <v>182869</v>
      </c>
      <c r="E21" s="9">
        <v>281136</v>
      </c>
      <c r="F21" s="35">
        <v>162206</v>
      </c>
      <c r="G21" s="35">
        <v>248655</v>
      </c>
    </row>
    <row r="22" spans="1:7" x14ac:dyDescent="0.45">
      <c r="A22" s="6">
        <v>44597</v>
      </c>
      <c r="B22" s="7" t="str">
        <f t="shared" si="8"/>
        <v>(土)</v>
      </c>
      <c r="C22" s="9">
        <f t="shared" si="9"/>
        <v>667481</v>
      </c>
      <c r="D22" s="9">
        <v>392109</v>
      </c>
      <c r="E22" s="9">
        <v>275372</v>
      </c>
      <c r="F22" s="35">
        <v>325811</v>
      </c>
      <c r="G22" s="35">
        <v>229630</v>
      </c>
    </row>
    <row r="23" spans="1:7" x14ac:dyDescent="0.45">
      <c r="A23" s="6">
        <v>44596</v>
      </c>
      <c r="B23" s="7" t="str">
        <f t="shared" ref="B23" si="10">"(" &amp; TEXT(A23,"aaa") &amp; ")"</f>
        <v>(金)</v>
      </c>
      <c r="C23" s="9">
        <f t="shared" ref="C23" si="11">SUM(D23:E23)</f>
        <v>687802</v>
      </c>
      <c r="D23" s="9">
        <v>501419</v>
      </c>
      <c r="E23" s="9">
        <v>186383</v>
      </c>
      <c r="F23" s="35">
        <v>412983</v>
      </c>
      <c r="G23" s="35">
        <v>148914</v>
      </c>
    </row>
    <row r="24" spans="1:7" x14ac:dyDescent="0.45">
      <c r="A24" s="6">
        <v>44595</v>
      </c>
      <c r="B24" s="7" t="str">
        <f t="shared" ref="B24" si="12">"(" &amp; TEXT(A24,"aaa") &amp; ")"</f>
        <v>(木)</v>
      </c>
      <c r="C24" s="9">
        <f t="shared" ref="C24" si="13">SUM(D24:E24)</f>
        <v>567739</v>
      </c>
      <c r="D24" s="9">
        <v>388685</v>
      </c>
      <c r="E24" s="9">
        <v>179054</v>
      </c>
      <c r="F24" s="35">
        <v>335025</v>
      </c>
      <c r="G24" s="35">
        <v>153016</v>
      </c>
    </row>
    <row r="25" spans="1:7" x14ac:dyDescent="0.45">
      <c r="A25" s="6">
        <v>44594</v>
      </c>
      <c r="B25" s="7" t="str">
        <f t="shared" ref="B25" si="14">"(" &amp; TEXT(A25,"aaa") &amp; ")"</f>
        <v>(水)</v>
      </c>
      <c r="C25" s="9">
        <f t="shared" ref="C25" si="15">SUM(D25:E25)</f>
        <v>562367</v>
      </c>
      <c r="D25" s="9">
        <v>411335</v>
      </c>
      <c r="E25" s="9">
        <v>151032</v>
      </c>
      <c r="F25" s="35">
        <v>356128</v>
      </c>
      <c r="G25" s="35">
        <v>130046</v>
      </c>
    </row>
    <row r="26" spans="1:7" x14ac:dyDescent="0.45">
      <c r="A26" s="6">
        <v>44593</v>
      </c>
      <c r="B26" s="7" t="str">
        <f t="shared" ref="B26" si="16">"(" &amp; TEXT(A26,"aaa") &amp; ")"</f>
        <v>(火)</v>
      </c>
      <c r="C26" s="9">
        <f t="shared" ref="C26" si="17">SUM(D26:E26)</f>
        <v>580006</v>
      </c>
      <c r="D26" s="9">
        <v>443239</v>
      </c>
      <c r="E26" s="9">
        <v>136767</v>
      </c>
      <c r="F26" s="35">
        <v>389089</v>
      </c>
      <c r="G26" s="35">
        <v>119950</v>
      </c>
    </row>
    <row r="27" spans="1:7" x14ac:dyDescent="0.45">
      <c r="A27" s="6">
        <v>44592</v>
      </c>
      <c r="B27" s="7" t="str">
        <f t="shared" ref="B27" si="18">"(" &amp; TEXT(A27,"aaa") &amp; ")"</f>
        <v>(月)</v>
      </c>
      <c r="C27" s="9">
        <f t="shared" ref="C27" si="19">SUM(D27:E27)</f>
        <v>306547</v>
      </c>
      <c r="D27" s="9">
        <v>257904</v>
      </c>
      <c r="E27" s="9">
        <v>48643</v>
      </c>
      <c r="F27" s="35">
        <v>206986</v>
      </c>
      <c r="G27" s="35">
        <v>38369</v>
      </c>
    </row>
    <row r="28" spans="1:7" x14ac:dyDescent="0.45">
      <c r="A28" s="6">
        <v>44591</v>
      </c>
      <c r="B28" s="7" t="str">
        <f t="shared" ref="B28:B30" si="20">"(" &amp; TEXT(A28,"aaa") &amp; ")"</f>
        <v>(日)</v>
      </c>
      <c r="C28" s="9">
        <f t="shared" ref="C28:C30" si="21">SUM(D28:E28)</f>
        <v>155239</v>
      </c>
      <c r="D28" s="9">
        <v>113044</v>
      </c>
      <c r="E28" s="9">
        <v>42195</v>
      </c>
      <c r="F28" s="35">
        <v>87505</v>
      </c>
      <c r="G28" s="35">
        <v>35772</v>
      </c>
    </row>
    <row r="29" spans="1:7" x14ac:dyDescent="0.45">
      <c r="A29" s="6">
        <v>44590</v>
      </c>
      <c r="B29" s="7" t="str">
        <f t="shared" si="20"/>
        <v>(土)</v>
      </c>
      <c r="C29" s="9">
        <f t="shared" si="21"/>
        <v>334472</v>
      </c>
      <c r="D29" s="9">
        <v>284622</v>
      </c>
      <c r="E29" s="9">
        <v>49850</v>
      </c>
      <c r="F29" s="35">
        <v>173808</v>
      </c>
      <c r="G29" s="35">
        <v>37843</v>
      </c>
    </row>
    <row r="30" spans="1:7" x14ac:dyDescent="0.45">
      <c r="A30" s="6">
        <v>44589</v>
      </c>
      <c r="B30" s="7" t="str">
        <f t="shared" si="20"/>
        <v>(金)</v>
      </c>
      <c r="C30" s="9">
        <f t="shared" si="21"/>
        <v>394832</v>
      </c>
      <c r="D30" s="9">
        <v>361607</v>
      </c>
      <c r="E30" s="9">
        <v>33225</v>
      </c>
      <c r="F30" s="35">
        <v>197519</v>
      </c>
      <c r="G30" s="35">
        <v>23963</v>
      </c>
    </row>
    <row r="31" spans="1:7" x14ac:dyDescent="0.45">
      <c r="A31" s="6">
        <v>44588</v>
      </c>
      <c r="B31" s="7" t="str">
        <f t="shared" ref="B31" si="22">"(" &amp; TEXT(A31,"aaa") &amp; ")"</f>
        <v>(木)</v>
      </c>
      <c r="C31" s="9">
        <f t="shared" ref="C31" si="23">SUM(D31:E31)</f>
        <v>286350</v>
      </c>
      <c r="D31" s="9">
        <v>256334</v>
      </c>
      <c r="E31" s="9">
        <v>30016</v>
      </c>
      <c r="F31" s="35">
        <v>160568</v>
      </c>
      <c r="G31" s="35">
        <v>23625</v>
      </c>
    </row>
    <row r="32" spans="1:7" x14ac:dyDescent="0.45">
      <c r="A32" s="6">
        <v>44587</v>
      </c>
      <c r="B32" s="7" t="str">
        <f t="shared" ref="B32" si="24">"(" &amp; TEXT(A32,"aaa") &amp; ")"</f>
        <v>(水)</v>
      </c>
      <c r="C32" s="9">
        <f t="shared" ref="C32" si="25">SUM(D32:E32)</f>
        <v>294576</v>
      </c>
      <c r="D32" s="9">
        <v>269621</v>
      </c>
      <c r="E32" s="9">
        <v>24955</v>
      </c>
      <c r="F32" s="35">
        <v>163239</v>
      </c>
      <c r="G32" s="35">
        <v>19304</v>
      </c>
    </row>
    <row r="33" spans="1:7" x14ac:dyDescent="0.45">
      <c r="A33" s="6">
        <v>44586</v>
      </c>
      <c r="B33" s="7" t="str">
        <f t="shared" ref="B33" si="26">"(" &amp; TEXT(A33,"aaa") &amp; ")"</f>
        <v>(火)</v>
      </c>
      <c r="C33" s="9">
        <f t="shared" ref="C33" si="27">SUM(D33:E33)</f>
        <v>279143</v>
      </c>
      <c r="D33" s="9">
        <v>256365</v>
      </c>
      <c r="E33" s="9">
        <v>22778</v>
      </c>
      <c r="F33" s="35">
        <v>159898</v>
      </c>
      <c r="G33" s="35">
        <v>17588</v>
      </c>
    </row>
    <row r="34" spans="1:7" x14ac:dyDescent="0.45">
      <c r="A34" s="6">
        <v>44585</v>
      </c>
      <c r="B34" s="7" t="str">
        <f t="shared" ref="B34" si="28">"(" &amp; TEXT(A34,"aaa") &amp; ")"</f>
        <v>(月)</v>
      </c>
      <c r="C34" s="9">
        <f t="shared" ref="C34" si="29">SUM(D34:E34)</f>
        <v>237970</v>
      </c>
      <c r="D34" s="9">
        <v>220066</v>
      </c>
      <c r="E34" s="9">
        <v>17904</v>
      </c>
      <c r="F34" s="35">
        <v>138197</v>
      </c>
      <c r="G34" s="35">
        <v>14265</v>
      </c>
    </row>
    <row r="35" spans="1:7" x14ac:dyDescent="0.45">
      <c r="A35" s="6">
        <v>44584</v>
      </c>
      <c r="B35" s="7" t="str">
        <f t="shared" ref="B35:B37" si="30">"(" &amp; TEXT(A35,"aaa") &amp; ")"</f>
        <v>(日)</v>
      </c>
      <c r="C35" s="9">
        <f t="shared" ref="C35:C37" si="31">SUM(D35:E35)</f>
        <v>82137</v>
      </c>
      <c r="D35" s="9">
        <v>68477</v>
      </c>
      <c r="E35" s="9">
        <v>13660</v>
      </c>
      <c r="F35" s="35">
        <v>42737</v>
      </c>
      <c r="G35" s="35">
        <v>11341</v>
      </c>
    </row>
    <row r="36" spans="1:7" x14ac:dyDescent="0.45">
      <c r="A36" s="6">
        <v>44583</v>
      </c>
      <c r="B36" s="7" t="str">
        <f t="shared" si="30"/>
        <v>(土)</v>
      </c>
      <c r="C36" s="9">
        <f t="shared" si="31"/>
        <v>257983</v>
      </c>
      <c r="D36" s="9">
        <v>239153</v>
      </c>
      <c r="E36" s="9">
        <v>18830</v>
      </c>
      <c r="F36" s="35">
        <v>96452</v>
      </c>
      <c r="G36" s="35">
        <v>12839</v>
      </c>
    </row>
    <row r="37" spans="1:7" x14ac:dyDescent="0.45">
      <c r="A37" s="6">
        <v>44582</v>
      </c>
      <c r="B37" s="7" t="str">
        <f t="shared" si="30"/>
        <v>(金)</v>
      </c>
      <c r="C37" s="9">
        <f t="shared" si="31"/>
        <v>328593</v>
      </c>
      <c r="D37" s="9">
        <v>312076</v>
      </c>
      <c r="E37" s="9">
        <v>16517</v>
      </c>
      <c r="F37" s="35">
        <v>108405</v>
      </c>
      <c r="G37" s="35">
        <v>10919</v>
      </c>
    </row>
    <row r="38" spans="1:7" x14ac:dyDescent="0.45">
      <c r="A38" s="6">
        <v>44581</v>
      </c>
      <c r="B38" s="7" t="str">
        <f t="shared" ref="B38" si="32">"(" &amp; TEXT(A38,"aaa") &amp; ")"</f>
        <v>(木)</v>
      </c>
      <c r="C38" s="9">
        <f t="shared" ref="C38" si="33">SUM(D38:E38)</f>
        <v>206301</v>
      </c>
      <c r="D38" s="9">
        <v>194103</v>
      </c>
      <c r="E38" s="9">
        <v>12198</v>
      </c>
      <c r="F38" s="35">
        <v>81393</v>
      </c>
      <c r="G38" s="35">
        <v>9129</v>
      </c>
    </row>
    <row r="39" spans="1:7" x14ac:dyDescent="0.45">
      <c r="A39" s="6">
        <v>44580</v>
      </c>
      <c r="B39" s="7" t="str">
        <f>"(" &amp; TEXT(A39,"aaa") &amp; ")"</f>
        <v>(水)</v>
      </c>
      <c r="C39" s="9">
        <f>SUM(D39:E39)</f>
        <v>207932</v>
      </c>
      <c r="D39" s="9">
        <v>197057</v>
      </c>
      <c r="E39" s="9">
        <v>10875</v>
      </c>
      <c r="F39" s="35">
        <v>78238</v>
      </c>
      <c r="G39" s="35">
        <v>7810</v>
      </c>
    </row>
    <row r="40" spans="1:7" x14ac:dyDescent="0.45">
      <c r="A40" s="6">
        <v>44579</v>
      </c>
      <c r="B40" s="7" t="str">
        <f t="shared" ref="B40" si="34">"(" &amp; TEXT(A40,"aaa") &amp; ")"</f>
        <v>(火)</v>
      </c>
      <c r="C40" s="9">
        <f t="shared" ref="C40" si="35">SUM(D40:E40)</f>
        <v>183054</v>
      </c>
      <c r="D40" s="9">
        <v>174039</v>
      </c>
      <c r="E40" s="9">
        <v>9015</v>
      </c>
      <c r="F40" s="35">
        <v>67901</v>
      </c>
      <c r="G40" s="35">
        <v>6305</v>
      </c>
    </row>
    <row r="41" spans="1:7" x14ac:dyDescent="0.45">
      <c r="A41" s="6">
        <v>44578</v>
      </c>
      <c r="B41" s="7" t="str">
        <f t="shared" ref="B41" si="36">"(" &amp; TEXT(A41,"aaa") &amp; ")"</f>
        <v>(月)</v>
      </c>
      <c r="C41" s="9">
        <f t="shared" ref="C41" si="37">SUM(D41:E41)</f>
        <v>139128</v>
      </c>
      <c r="D41" s="9">
        <v>134801</v>
      </c>
      <c r="E41" s="9">
        <v>4327</v>
      </c>
      <c r="F41" s="35">
        <v>50215</v>
      </c>
      <c r="G41" s="35">
        <v>2721</v>
      </c>
    </row>
    <row r="42" spans="1:7" x14ac:dyDescent="0.45">
      <c r="A42" s="6">
        <v>44577</v>
      </c>
      <c r="B42" s="7" t="str">
        <f t="shared" ref="B42:B44" si="38">"(" &amp; TEXT(A42,"aaa") &amp; ")"</f>
        <v>(日)</v>
      </c>
      <c r="C42" s="9">
        <f t="shared" ref="C42:C44" si="39">SUM(D42:E42)</f>
        <v>31488</v>
      </c>
      <c r="D42" s="9">
        <v>29674</v>
      </c>
      <c r="E42" s="9">
        <v>1814</v>
      </c>
      <c r="F42" s="35">
        <v>14947</v>
      </c>
      <c r="G42" s="35">
        <v>1100</v>
      </c>
    </row>
    <row r="43" spans="1:7" x14ac:dyDescent="0.45">
      <c r="A43" s="6">
        <v>44576</v>
      </c>
      <c r="B43" s="7" t="str">
        <f t="shared" si="38"/>
        <v>(土)</v>
      </c>
      <c r="C43" s="9">
        <f t="shared" si="39"/>
        <v>160720</v>
      </c>
      <c r="D43" s="9">
        <v>156959</v>
      </c>
      <c r="E43" s="9">
        <v>3761</v>
      </c>
      <c r="F43" s="35">
        <v>37188</v>
      </c>
      <c r="G43" s="35">
        <v>1458</v>
      </c>
    </row>
    <row r="44" spans="1:7" x14ac:dyDescent="0.45">
      <c r="A44" s="6">
        <v>44575</v>
      </c>
      <c r="B44" s="7" t="str">
        <f t="shared" si="38"/>
        <v>(金)</v>
      </c>
      <c r="C44" s="9">
        <f t="shared" si="39"/>
        <v>204403</v>
      </c>
      <c r="D44" s="9">
        <v>200007</v>
      </c>
      <c r="E44" s="9">
        <v>4396</v>
      </c>
      <c r="F44" s="35">
        <v>39847</v>
      </c>
      <c r="G44" s="35">
        <v>1887</v>
      </c>
    </row>
    <row r="45" spans="1:7" x14ac:dyDescent="0.45">
      <c r="A45" s="6">
        <v>44574</v>
      </c>
      <c r="B45" s="7" t="str">
        <f t="shared" ref="B45" si="40">"(" &amp; TEXT(A45,"aaa") &amp; ")"</f>
        <v>(木)</v>
      </c>
      <c r="C45" s="9">
        <f t="shared" ref="C45" si="41">SUM(D45:E45)</f>
        <v>111684</v>
      </c>
      <c r="D45" s="9">
        <v>109012</v>
      </c>
      <c r="E45" s="9">
        <v>2672</v>
      </c>
      <c r="F45" s="35">
        <v>28008</v>
      </c>
      <c r="G45" s="35">
        <v>1350</v>
      </c>
    </row>
    <row r="46" spans="1:7" x14ac:dyDescent="0.45">
      <c r="A46" s="6">
        <v>44573</v>
      </c>
      <c r="B46" s="7" t="str">
        <f t="shared" ref="B46" si="42">"(" &amp; TEXT(A46,"aaa") &amp; ")"</f>
        <v>(水)</v>
      </c>
      <c r="C46" s="9">
        <f t="shared" ref="C46:C47" si="43">SUM(D46:E46)</f>
        <v>112948</v>
      </c>
      <c r="D46" s="9">
        <v>110510</v>
      </c>
      <c r="E46" s="9">
        <v>2438</v>
      </c>
      <c r="F46" s="35">
        <v>29297</v>
      </c>
      <c r="G46" s="35">
        <v>1251</v>
      </c>
    </row>
    <row r="47" spans="1:7" x14ac:dyDescent="0.45">
      <c r="A47" s="6">
        <v>44572</v>
      </c>
      <c r="B47" s="7" t="str">
        <f t="shared" ref="B47" si="44">"(" &amp; TEXT(A47,"aaa") &amp; ")"</f>
        <v>(火)</v>
      </c>
      <c r="C47" s="9">
        <f t="shared" si="43"/>
        <v>82499</v>
      </c>
      <c r="D47" s="9">
        <v>80555</v>
      </c>
      <c r="E47" s="9">
        <v>1944</v>
      </c>
      <c r="F47" s="35">
        <v>20294</v>
      </c>
      <c r="G47" s="35">
        <v>949</v>
      </c>
    </row>
    <row r="48" spans="1:7" x14ac:dyDescent="0.45">
      <c r="A48" s="6">
        <v>44571</v>
      </c>
      <c r="B48" s="7" t="str">
        <f t="shared" ref="B48:B88" si="45">"(" &amp; TEXT(A48,"aaa") &amp; ")"</f>
        <v>(月)</v>
      </c>
      <c r="C48" s="9">
        <f t="shared" ref="C48:C53" si="46">SUM(D48:E48)</f>
        <v>4679</v>
      </c>
      <c r="D48" s="9">
        <v>4031</v>
      </c>
      <c r="E48" s="9">
        <v>648</v>
      </c>
      <c r="F48" s="35">
        <v>1625</v>
      </c>
      <c r="G48" s="35">
        <v>489</v>
      </c>
    </row>
    <row r="49" spans="1:7" x14ac:dyDescent="0.45">
      <c r="A49" s="6">
        <v>44570</v>
      </c>
      <c r="B49" s="7" t="str">
        <f t="shared" si="45"/>
        <v>(日)</v>
      </c>
      <c r="C49" s="9">
        <f t="shared" si="46"/>
        <v>14651</v>
      </c>
      <c r="D49" s="9">
        <v>13993</v>
      </c>
      <c r="E49" s="9">
        <v>658</v>
      </c>
      <c r="F49" s="35">
        <v>3276</v>
      </c>
      <c r="G49" s="35">
        <v>222</v>
      </c>
    </row>
    <row r="50" spans="1:7" x14ac:dyDescent="0.45">
      <c r="A50" s="6">
        <v>44569</v>
      </c>
      <c r="B50" s="7" t="str">
        <f t="shared" si="45"/>
        <v>(土)</v>
      </c>
      <c r="C50" s="9">
        <f t="shared" si="46"/>
        <v>109157</v>
      </c>
      <c r="D50" s="9">
        <v>107782</v>
      </c>
      <c r="E50" s="9">
        <v>1375</v>
      </c>
      <c r="F50" s="35">
        <v>18526</v>
      </c>
      <c r="G50" s="35">
        <v>476</v>
      </c>
    </row>
    <row r="51" spans="1:7" x14ac:dyDescent="0.45">
      <c r="A51" s="6">
        <v>44568</v>
      </c>
      <c r="B51" s="7" t="str">
        <f t="shared" si="45"/>
        <v>(金)</v>
      </c>
      <c r="C51" s="9">
        <f t="shared" si="46"/>
        <v>93181</v>
      </c>
      <c r="D51" s="9">
        <v>91709</v>
      </c>
      <c r="E51" s="9">
        <v>1472</v>
      </c>
      <c r="F51" s="35">
        <v>13961</v>
      </c>
      <c r="G51" s="35">
        <v>675</v>
      </c>
    </row>
    <row r="52" spans="1:7" x14ac:dyDescent="0.45">
      <c r="A52" s="6">
        <v>44567</v>
      </c>
      <c r="B52" s="7" t="str">
        <f t="shared" si="45"/>
        <v>(木)</v>
      </c>
      <c r="C52" s="9">
        <f t="shared" si="46"/>
        <v>36136</v>
      </c>
      <c r="D52" s="9">
        <v>35572</v>
      </c>
      <c r="E52" s="9">
        <v>564</v>
      </c>
      <c r="F52" s="35">
        <v>7126</v>
      </c>
      <c r="G52" s="35">
        <v>308</v>
      </c>
    </row>
    <row r="53" spans="1:7" x14ac:dyDescent="0.45">
      <c r="A53" s="6">
        <v>44566</v>
      </c>
      <c r="B53" s="7" t="str">
        <f t="shared" si="45"/>
        <v>(水)</v>
      </c>
      <c r="C53" s="9">
        <f t="shared" si="46"/>
        <v>26159</v>
      </c>
      <c r="D53" s="9">
        <v>25626</v>
      </c>
      <c r="E53" s="9">
        <v>533</v>
      </c>
      <c r="F53" s="35">
        <v>5061</v>
      </c>
      <c r="G53" s="35">
        <v>317</v>
      </c>
    </row>
    <row r="54" spans="1:7" x14ac:dyDescent="0.45">
      <c r="A54" s="6">
        <v>44565</v>
      </c>
      <c r="B54" s="7" t="str">
        <f t="shared" si="45"/>
        <v>(火)</v>
      </c>
      <c r="C54" s="9">
        <f>SUM(D54:E54)</f>
        <v>10166</v>
      </c>
      <c r="D54" s="9">
        <v>9996</v>
      </c>
      <c r="E54" s="10">
        <v>170</v>
      </c>
      <c r="F54" s="35">
        <v>1912</v>
      </c>
      <c r="G54" s="36">
        <v>70</v>
      </c>
    </row>
    <row r="55" spans="1:7" x14ac:dyDescent="0.45">
      <c r="A55" s="6">
        <v>44564</v>
      </c>
      <c r="B55" s="7" t="str">
        <f t="shared" si="45"/>
        <v>(月)</v>
      </c>
      <c r="C55" s="9">
        <f t="shared" ref="C55:C88" si="47">SUM(D55:E55)</f>
        <v>567</v>
      </c>
      <c r="D55" s="9">
        <v>499</v>
      </c>
      <c r="E55" s="10">
        <v>68</v>
      </c>
      <c r="F55" s="35">
        <v>76</v>
      </c>
      <c r="G55" s="36">
        <v>5</v>
      </c>
    </row>
    <row r="56" spans="1:7" x14ac:dyDescent="0.45">
      <c r="A56" s="6">
        <v>44563</v>
      </c>
      <c r="B56" s="7" t="str">
        <f t="shared" si="45"/>
        <v>(日)</v>
      </c>
      <c r="C56" s="9">
        <f t="shared" si="47"/>
        <v>441</v>
      </c>
      <c r="D56" s="9">
        <v>441</v>
      </c>
      <c r="E56" s="10">
        <v>0</v>
      </c>
      <c r="F56" s="35">
        <v>72</v>
      </c>
      <c r="G56" s="36">
        <v>0</v>
      </c>
    </row>
    <row r="57" spans="1:7" x14ac:dyDescent="0.45">
      <c r="A57" s="6">
        <v>44562</v>
      </c>
      <c r="B57" s="7" t="str">
        <f t="shared" si="45"/>
        <v>(土)</v>
      </c>
      <c r="C57" s="9">
        <f t="shared" si="47"/>
        <v>241</v>
      </c>
      <c r="D57" s="9">
        <v>240</v>
      </c>
      <c r="E57" s="10">
        <v>1</v>
      </c>
      <c r="F57" s="35">
        <v>45</v>
      </c>
      <c r="G57" s="36">
        <v>1</v>
      </c>
    </row>
    <row r="58" spans="1:7" x14ac:dyDescent="0.45">
      <c r="A58" s="6">
        <v>44561</v>
      </c>
      <c r="B58" s="7" t="str">
        <f t="shared" si="45"/>
        <v>(金)</v>
      </c>
      <c r="C58" s="9">
        <f t="shared" si="47"/>
        <v>773</v>
      </c>
      <c r="D58" s="9">
        <v>772</v>
      </c>
      <c r="E58" s="10">
        <v>1</v>
      </c>
      <c r="F58" s="35">
        <v>170</v>
      </c>
      <c r="G58" s="36">
        <v>0</v>
      </c>
    </row>
    <row r="59" spans="1:7" x14ac:dyDescent="0.45">
      <c r="A59" s="6">
        <v>44560</v>
      </c>
      <c r="B59" s="7" t="str">
        <f t="shared" si="45"/>
        <v>(木)</v>
      </c>
      <c r="C59" s="9">
        <f t="shared" si="47"/>
        <v>9435</v>
      </c>
      <c r="D59" s="9">
        <v>9357</v>
      </c>
      <c r="E59" s="10">
        <v>78</v>
      </c>
      <c r="F59" s="35">
        <v>1768</v>
      </c>
      <c r="G59" s="36">
        <v>23</v>
      </c>
    </row>
    <row r="60" spans="1:7" x14ac:dyDescent="0.45">
      <c r="A60" s="6">
        <v>44559</v>
      </c>
      <c r="B60" s="7" t="str">
        <f t="shared" si="45"/>
        <v>(水)</v>
      </c>
      <c r="C60" s="9">
        <f t="shared" si="47"/>
        <v>38608</v>
      </c>
      <c r="D60" s="9">
        <v>38375</v>
      </c>
      <c r="E60" s="10">
        <v>233</v>
      </c>
      <c r="F60" s="35">
        <v>5396</v>
      </c>
      <c r="G60" s="36">
        <v>62</v>
      </c>
    </row>
    <row r="61" spans="1:7" x14ac:dyDescent="0.45">
      <c r="A61" s="6">
        <v>44558</v>
      </c>
      <c r="B61" s="7" t="str">
        <f t="shared" si="45"/>
        <v>(火)</v>
      </c>
      <c r="C61" s="9">
        <f t="shared" si="47"/>
        <v>63578</v>
      </c>
      <c r="D61" s="9">
        <v>63197</v>
      </c>
      <c r="E61" s="10">
        <v>381</v>
      </c>
      <c r="F61" s="35">
        <v>7843</v>
      </c>
      <c r="G61" s="36">
        <v>113</v>
      </c>
    </row>
    <row r="62" spans="1:7" x14ac:dyDescent="0.45">
      <c r="A62" s="6">
        <v>44557</v>
      </c>
      <c r="B62" s="7" t="str">
        <f t="shared" si="45"/>
        <v>(月)</v>
      </c>
      <c r="C62" s="9">
        <f t="shared" si="47"/>
        <v>49135</v>
      </c>
      <c r="D62" s="9">
        <v>48735</v>
      </c>
      <c r="E62" s="10">
        <v>400</v>
      </c>
      <c r="F62" s="35">
        <v>5803</v>
      </c>
      <c r="G62" s="36">
        <v>207</v>
      </c>
    </row>
    <row r="63" spans="1:7" x14ac:dyDescent="0.45">
      <c r="A63" s="6">
        <v>44556</v>
      </c>
      <c r="B63" s="7" t="str">
        <f t="shared" si="45"/>
        <v>(日)</v>
      </c>
      <c r="C63" s="9">
        <f t="shared" si="47"/>
        <v>6759</v>
      </c>
      <c r="D63" s="9">
        <v>6744</v>
      </c>
      <c r="E63" s="10">
        <v>15</v>
      </c>
      <c r="F63" s="35">
        <v>1464</v>
      </c>
      <c r="G63" s="36">
        <v>14</v>
      </c>
    </row>
    <row r="64" spans="1:7" x14ac:dyDescent="0.45">
      <c r="A64" s="6">
        <v>44555</v>
      </c>
      <c r="B64" s="7" t="str">
        <f t="shared" si="45"/>
        <v>(土)</v>
      </c>
      <c r="C64" s="9">
        <f t="shared" si="47"/>
        <v>40121</v>
      </c>
      <c r="D64" s="9">
        <v>39980</v>
      </c>
      <c r="E64" s="10">
        <v>141</v>
      </c>
      <c r="F64" s="35">
        <v>6005</v>
      </c>
      <c r="G64" s="36">
        <v>46</v>
      </c>
    </row>
    <row r="65" spans="1:7" x14ac:dyDescent="0.45">
      <c r="A65" s="6">
        <v>44554</v>
      </c>
      <c r="B65" s="7" t="str">
        <f t="shared" si="45"/>
        <v>(金)</v>
      </c>
      <c r="C65" s="9">
        <f t="shared" si="47"/>
        <v>103286</v>
      </c>
      <c r="D65" s="9">
        <v>103003</v>
      </c>
      <c r="E65" s="10">
        <v>283</v>
      </c>
      <c r="F65" s="35">
        <v>8498</v>
      </c>
      <c r="G65" s="36">
        <v>68</v>
      </c>
    </row>
    <row r="66" spans="1:7" x14ac:dyDescent="0.45">
      <c r="A66" s="6">
        <v>44553</v>
      </c>
      <c r="B66" s="7" t="str">
        <f t="shared" si="45"/>
        <v>(木)</v>
      </c>
      <c r="C66" s="9">
        <f t="shared" si="47"/>
        <v>65926</v>
      </c>
      <c r="D66" s="9">
        <v>65856</v>
      </c>
      <c r="E66" s="10">
        <v>70</v>
      </c>
      <c r="F66" s="35">
        <v>5289</v>
      </c>
      <c r="G66" s="36">
        <v>31</v>
      </c>
    </row>
    <row r="67" spans="1:7" x14ac:dyDescent="0.45">
      <c r="A67" s="6">
        <v>44552</v>
      </c>
      <c r="B67" s="7" t="str">
        <f t="shared" si="45"/>
        <v>(水)</v>
      </c>
      <c r="C67" s="9">
        <f t="shared" si="47"/>
        <v>64589</v>
      </c>
      <c r="D67" s="9">
        <v>64501</v>
      </c>
      <c r="E67" s="10">
        <v>88</v>
      </c>
      <c r="F67" s="35">
        <v>5124</v>
      </c>
      <c r="G67" s="36">
        <v>19</v>
      </c>
    </row>
    <row r="68" spans="1:7" x14ac:dyDescent="0.45">
      <c r="A68" s="6">
        <v>44551</v>
      </c>
      <c r="B68" s="7" t="str">
        <f t="shared" si="45"/>
        <v>(火)</v>
      </c>
      <c r="C68" s="9">
        <f t="shared" si="47"/>
        <v>58935</v>
      </c>
      <c r="D68" s="9">
        <v>58919</v>
      </c>
      <c r="E68" s="10">
        <v>16</v>
      </c>
      <c r="F68" s="35">
        <v>4711</v>
      </c>
      <c r="G68" s="36">
        <v>2</v>
      </c>
    </row>
    <row r="69" spans="1:7" x14ac:dyDescent="0.45">
      <c r="A69" s="6">
        <v>44550</v>
      </c>
      <c r="B69" s="7" t="str">
        <f t="shared" si="45"/>
        <v>(月)</v>
      </c>
      <c r="C69" s="9">
        <f t="shared" si="47"/>
        <v>51636</v>
      </c>
      <c r="D69" s="9">
        <v>51633</v>
      </c>
      <c r="E69" s="10">
        <v>3</v>
      </c>
      <c r="F69" s="35">
        <v>3643</v>
      </c>
      <c r="G69" s="36">
        <v>2</v>
      </c>
    </row>
    <row r="70" spans="1:7" x14ac:dyDescent="0.45">
      <c r="A70" s="6">
        <v>44549</v>
      </c>
      <c r="B70" s="7" t="str">
        <f t="shared" si="45"/>
        <v>(日)</v>
      </c>
      <c r="C70" s="9">
        <f t="shared" si="47"/>
        <v>2457</v>
      </c>
      <c r="D70" s="9">
        <v>2457</v>
      </c>
      <c r="E70" s="10">
        <v>0</v>
      </c>
      <c r="F70" s="35">
        <v>352</v>
      </c>
      <c r="G70" s="36">
        <v>0</v>
      </c>
    </row>
    <row r="71" spans="1:7" x14ac:dyDescent="0.45">
      <c r="A71" s="6">
        <v>44548</v>
      </c>
      <c r="B71" s="7" t="str">
        <f t="shared" si="45"/>
        <v>(土)</v>
      </c>
      <c r="C71" s="9">
        <f t="shared" si="47"/>
        <v>21496</v>
      </c>
      <c r="D71" s="9">
        <v>21481</v>
      </c>
      <c r="E71" s="10">
        <v>15</v>
      </c>
      <c r="F71" s="35">
        <v>2403</v>
      </c>
      <c r="G71" s="36">
        <v>2</v>
      </c>
    </row>
    <row r="72" spans="1:7" x14ac:dyDescent="0.45">
      <c r="A72" s="6">
        <v>44547</v>
      </c>
      <c r="B72" s="7" t="str">
        <f t="shared" si="45"/>
        <v>(金)</v>
      </c>
      <c r="C72" s="9">
        <f t="shared" si="47"/>
        <v>85019</v>
      </c>
      <c r="D72" s="9">
        <v>85004</v>
      </c>
      <c r="E72" s="10">
        <v>15</v>
      </c>
      <c r="F72" s="35">
        <v>4819</v>
      </c>
      <c r="G72" s="36">
        <v>0</v>
      </c>
    </row>
    <row r="73" spans="1:7" x14ac:dyDescent="0.45">
      <c r="A73" s="6">
        <v>44546</v>
      </c>
      <c r="B73" s="7" t="str">
        <f t="shared" si="45"/>
        <v>(木)</v>
      </c>
      <c r="C73" s="9">
        <f t="shared" si="47"/>
        <v>46855</v>
      </c>
      <c r="D73" s="9">
        <v>46855</v>
      </c>
      <c r="E73" s="10">
        <v>0</v>
      </c>
      <c r="F73" s="35">
        <v>3143</v>
      </c>
      <c r="G73" s="36">
        <v>0</v>
      </c>
    </row>
    <row r="74" spans="1:7" x14ac:dyDescent="0.45">
      <c r="A74" s="6">
        <v>44545</v>
      </c>
      <c r="B74" s="7" t="str">
        <f t="shared" si="45"/>
        <v>(水)</v>
      </c>
      <c r="C74" s="9">
        <f t="shared" si="47"/>
        <v>42741</v>
      </c>
      <c r="D74" s="9">
        <v>42741</v>
      </c>
      <c r="E74" s="10">
        <v>0</v>
      </c>
      <c r="F74" s="35">
        <v>2988</v>
      </c>
      <c r="G74" s="36">
        <v>0</v>
      </c>
    </row>
    <row r="75" spans="1:7" x14ac:dyDescent="0.45">
      <c r="A75" s="6">
        <v>44544</v>
      </c>
      <c r="B75" s="7" t="str">
        <f t="shared" si="45"/>
        <v>(火)</v>
      </c>
      <c r="C75" s="9">
        <f t="shared" si="47"/>
        <v>34700</v>
      </c>
      <c r="D75" s="9">
        <v>34700</v>
      </c>
      <c r="E75" s="10">
        <v>0</v>
      </c>
      <c r="F75" s="35">
        <v>2734</v>
      </c>
      <c r="G75" s="36">
        <v>0</v>
      </c>
    </row>
    <row r="76" spans="1:7" x14ac:dyDescent="0.45">
      <c r="A76" s="6">
        <v>44543</v>
      </c>
      <c r="B76" s="7" t="str">
        <f t="shared" si="45"/>
        <v>(月)</v>
      </c>
      <c r="C76" s="9">
        <f t="shared" si="47"/>
        <v>31114</v>
      </c>
      <c r="D76" s="9">
        <v>31114</v>
      </c>
      <c r="E76" s="10">
        <v>0</v>
      </c>
      <c r="F76" s="35">
        <v>2501</v>
      </c>
      <c r="G76" s="36">
        <v>0</v>
      </c>
    </row>
    <row r="77" spans="1:7" x14ac:dyDescent="0.45">
      <c r="A77" s="6">
        <v>44542</v>
      </c>
      <c r="B77" s="7" t="str">
        <f t="shared" si="45"/>
        <v>(日)</v>
      </c>
      <c r="C77" s="9">
        <f t="shared" si="47"/>
        <v>743</v>
      </c>
      <c r="D77" s="9">
        <v>743</v>
      </c>
      <c r="E77" s="10">
        <v>0</v>
      </c>
      <c r="F77" s="35">
        <v>123</v>
      </c>
      <c r="G77" s="36">
        <v>0</v>
      </c>
    </row>
    <row r="78" spans="1:7" x14ac:dyDescent="0.45">
      <c r="A78" s="6">
        <v>44541</v>
      </c>
      <c r="B78" s="7" t="str">
        <f t="shared" si="45"/>
        <v>(土)</v>
      </c>
      <c r="C78" s="9">
        <f t="shared" si="47"/>
        <v>6613</v>
      </c>
      <c r="D78" s="9">
        <v>6613</v>
      </c>
      <c r="E78" s="10">
        <v>0</v>
      </c>
      <c r="F78" s="35">
        <v>647</v>
      </c>
      <c r="G78" s="36">
        <v>0</v>
      </c>
    </row>
    <row r="79" spans="1:7" x14ac:dyDescent="0.45">
      <c r="A79" s="6">
        <v>44540</v>
      </c>
      <c r="B79" s="7" t="str">
        <f t="shared" si="45"/>
        <v>(金)</v>
      </c>
      <c r="C79" s="9">
        <f t="shared" si="47"/>
        <v>38782</v>
      </c>
      <c r="D79" s="9">
        <v>38782</v>
      </c>
      <c r="E79" s="10">
        <v>0</v>
      </c>
      <c r="F79" s="35">
        <v>2234</v>
      </c>
      <c r="G79" s="36">
        <v>0</v>
      </c>
    </row>
    <row r="80" spans="1:7" x14ac:dyDescent="0.45">
      <c r="A80" s="6">
        <v>44539</v>
      </c>
      <c r="B80" s="7" t="str">
        <f t="shared" si="45"/>
        <v>(木)</v>
      </c>
      <c r="C80" s="9">
        <f t="shared" si="47"/>
        <v>15176</v>
      </c>
      <c r="D80" s="9">
        <v>15176</v>
      </c>
      <c r="E80" s="10">
        <v>0</v>
      </c>
      <c r="F80" s="35">
        <v>984</v>
      </c>
      <c r="G80" s="36">
        <v>0</v>
      </c>
    </row>
    <row r="81" spans="1:7" x14ac:dyDescent="0.45">
      <c r="A81" s="6">
        <v>44538</v>
      </c>
      <c r="B81" s="7" t="str">
        <f t="shared" si="45"/>
        <v>(水)</v>
      </c>
      <c r="C81" s="9">
        <f t="shared" si="47"/>
        <v>12630</v>
      </c>
      <c r="D81" s="9">
        <v>12630</v>
      </c>
      <c r="E81" s="10">
        <v>0</v>
      </c>
      <c r="F81" s="35">
        <v>891</v>
      </c>
      <c r="G81" s="36">
        <v>0</v>
      </c>
    </row>
    <row r="82" spans="1:7" x14ac:dyDescent="0.45">
      <c r="A82" s="6">
        <v>44537</v>
      </c>
      <c r="B82" s="7" t="str">
        <f t="shared" si="45"/>
        <v>(火)</v>
      </c>
      <c r="C82" s="9">
        <f t="shared" si="47"/>
        <v>11334</v>
      </c>
      <c r="D82" s="9">
        <v>11334</v>
      </c>
      <c r="E82" s="10">
        <v>0</v>
      </c>
      <c r="F82" s="35">
        <v>802</v>
      </c>
      <c r="G82" s="36">
        <v>0</v>
      </c>
    </row>
    <row r="83" spans="1:7" x14ac:dyDescent="0.45">
      <c r="A83" s="6">
        <v>44536</v>
      </c>
      <c r="B83" s="7" t="str">
        <f t="shared" si="45"/>
        <v>(月)</v>
      </c>
      <c r="C83" s="9">
        <f t="shared" si="47"/>
        <v>9431</v>
      </c>
      <c r="D83" s="9">
        <v>9431</v>
      </c>
      <c r="E83" s="10">
        <v>0</v>
      </c>
      <c r="F83" s="35">
        <v>691</v>
      </c>
      <c r="G83" s="36">
        <v>0</v>
      </c>
    </row>
    <row r="84" spans="1:7" x14ac:dyDescent="0.45">
      <c r="A84" s="6">
        <v>44535</v>
      </c>
      <c r="B84" s="7" t="str">
        <f t="shared" si="45"/>
        <v>(日)</v>
      </c>
      <c r="C84" s="9">
        <f t="shared" si="47"/>
        <v>623</v>
      </c>
      <c r="D84" s="9">
        <v>623</v>
      </c>
      <c r="E84" s="10">
        <v>0</v>
      </c>
      <c r="F84" s="35">
        <v>93</v>
      </c>
      <c r="G84" s="36">
        <v>0</v>
      </c>
    </row>
    <row r="85" spans="1:7" x14ac:dyDescent="0.45">
      <c r="A85" s="6">
        <v>44534</v>
      </c>
      <c r="B85" s="7" t="str">
        <f t="shared" si="45"/>
        <v>(土)</v>
      </c>
      <c r="C85" s="9">
        <f t="shared" si="47"/>
        <v>2478</v>
      </c>
      <c r="D85" s="9">
        <v>2478</v>
      </c>
      <c r="E85" s="10">
        <v>0</v>
      </c>
      <c r="F85" s="35">
        <v>246</v>
      </c>
      <c r="G85" s="36">
        <v>0</v>
      </c>
    </row>
    <row r="86" spans="1:7" x14ac:dyDescent="0.45">
      <c r="A86" s="6">
        <v>44533</v>
      </c>
      <c r="B86" s="7" t="str">
        <f t="shared" si="45"/>
        <v>(金)</v>
      </c>
      <c r="C86" s="9">
        <f t="shared" si="47"/>
        <v>9501</v>
      </c>
      <c r="D86" s="9">
        <v>9501</v>
      </c>
      <c r="E86" s="10">
        <v>0</v>
      </c>
      <c r="F86" s="35">
        <v>547</v>
      </c>
      <c r="G86" s="36">
        <v>0</v>
      </c>
    </row>
    <row r="87" spans="1:7" x14ac:dyDescent="0.45">
      <c r="A87" s="6">
        <v>44532</v>
      </c>
      <c r="B87" s="7" t="str">
        <f t="shared" si="45"/>
        <v>(木)</v>
      </c>
      <c r="C87" s="9">
        <f t="shared" si="47"/>
        <v>3781</v>
      </c>
      <c r="D87" s="9">
        <v>3781</v>
      </c>
      <c r="E87" s="10">
        <v>0</v>
      </c>
      <c r="F87" s="35">
        <v>237</v>
      </c>
      <c r="G87" s="36">
        <v>0</v>
      </c>
    </row>
    <row r="88" spans="1:7" x14ac:dyDescent="0.45">
      <c r="A88" s="6">
        <v>44531</v>
      </c>
      <c r="B88" s="7" t="str">
        <f t="shared" si="45"/>
        <v>(水)</v>
      </c>
      <c r="C88" s="9">
        <f t="shared" si="47"/>
        <v>4716</v>
      </c>
      <c r="D88" s="9">
        <v>4716</v>
      </c>
      <c r="E88" s="10">
        <v>0</v>
      </c>
      <c r="F88" s="35">
        <v>295</v>
      </c>
      <c r="G88" s="36">
        <v>0</v>
      </c>
    </row>
    <row r="89" spans="1:7" x14ac:dyDescent="0.45">
      <c r="A89" s="4"/>
      <c r="B89" s="4"/>
      <c r="C89" s="4"/>
    </row>
    <row r="90" spans="1:7" x14ac:dyDescent="0.45">
      <c r="A90" s="4" t="s">
        <v>8</v>
      </c>
      <c r="B90" s="4"/>
    </row>
    <row r="91" spans="1:7" x14ac:dyDescent="0.45">
      <c r="A91" s="5"/>
    </row>
  </sheetData>
  <mergeCells count="10">
    <mergeCell ref="F3:F4"/>
    <mergeCell ref="G3:G4"/>
    <mergeCell ref="F2:G2"/>
    <mergeCell ref="C2:E2"/>
    <mergeCell ref="E3:E4"/>
    <mergeCell ref="A5:B5"/>
    <mergeCell ref="C3:C4"/>
    <mergeCell ref="D3:D4"/>
    <mergeCell ref="A2:A4"/>
    <mergeCell ref="B2:B4"/>
  </mergeCells>
  <phoneticPr fontId="1"/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workbookViewId="0">
      <selection activeCell="E11" sqref="E11"/>
    </sheetView>
  </sheetViews>
  <sheetFormatPr defaultRowHeight="18" x14ac:dyDescent="0.45"/>
  <cols>
    <col min="1" max="1" width="13.8984375" customWidth="1"/>
    <col min="2" max="2" width="5" customWidth="1"/>
    <col min="3" max="3" width="13.8984375" customWidth="1"/>
    <col min="4" max="4" width="5" customWidth="1"/>
    <col min="5" max="5" width="16.8984375" customWidth="1"/>
    <col min="6" max="7" width="13.8984375" customWidth="1"/>
  </cols>
  <sheetData>
    <row r="1" spans="1:7" x14ac:dyDescent="0.45">
      <c r="A1" s="37" t="s">
        <v>29</v>
      </c>
      <c r="B1" s="37"/>
      <c r="C1" s="37"/>
      <c r="D1" s="37"/>
      <c r="E1" s="37"/>
    </row>
    <row r="2" spans="1:7" x14ac:dyDescent="0.45">
      <c r="A2" s="37"/>
      <c r="B2" s="37"/>
      <c r="C2" s="37"/>
      <c r="D2" s="37"/>
      <c r="E2" s="38" t="s">
        <v>31</v>
      </c>
    </row>
    <row r="3" spans="1:7" x14ac:dyDescent="0.45">
      <c r="A3" s="65" t="s">
        <v>16</v>
      </c>
      <c r="B3" s="51" t="s">
        <v>1</v>
      </c>
      <c r="C3" s="51" t="s">
        <v>15</v>
      </c>
      <c r="D3" s="51" t="s">
        <v>1</v>
      </c>
      <c r="E3" s="39" t="s">
        <v>14</v>
      </c>
      <c r="F3" s="1"/>
      <c r="G3" s="1"/>
    </row>
    <row r="4" spans="1:7" x14ac:dyDescent="0.45">
      <c r="A4" s="51"/>
      <c r="B4" s="51"/>
      <c r="C4" s="51"/>
      <c r="D4" s="51"/>
      <c r="E4" s="26" t="s">
        <v>13</v>
      </c>
      <c r="F4" s="20"/>
      <c r="G4" s="20"/>
    </row>
    <row r="5" spans="1:7" x14ac:dyDescent="0.45">
      <c r="A5" s="40">
        <v>44614</v>
      </c>
      <c r="B5" s="39" t="s">
        <v>18</v>
      </c>
      <c r="C5" s="40">
        <v>44612</v>
      </c>
      <c r="D5" s="39" t="s">
        <v>12</v>
      </c>
      <c r="E5" s="41">
        <v>7086</v>
      </c>
      <c r="F5" s="20"/>
      <c r="G5" s="20"/>
    </row>
    <row r="6" spans="1:7" x14ac:dyDescent="0.45">
      <c r="A6" s="42"/>
      <c r="B6" s="43"/>
      <c r="C6" s="43"/>
      <c r="D6" s="43"/>
      <c r="E6" s="43"/>
      <c r="F6" s="20"/>
    </row>
    <row r="7" spans="1:7" ht="39" customHeight="1" x14ac:dyDescent="0.45">
      <c r="A7" s="66" t="s">
        <v>11</v>
      </c>
      <c r="B7" s="66"/>
      <c r="C7" s="66"/>
      <c r="D7" s="66"/>
      <c r="E7" s="66"/>
      <c r="F7" s="20"/>
    </row>
    <row r="8" spans="1:7" x14ac:dyDescent="0.45">
      <c r="A8" s="1"/>
      <c r="B8" s="1"/>
      <c r="C8" s="1"/>
      <c r="D8" s="1"/>
      <c r="E8" s="1"/>
      <c r="F8" s="20"/>
    </row>
    <row r="9" spans="1:7" x14ac:dyDescent="0.45">
      <c r="F9" s="1"/>
    </row>
    <row r="11" spans="1:7" x14ac:dyDescent="0.45">
      <c r="A11" s="19"/>
    </row>
  </sheetData>
  <mergeCells count="5">
    <mergeCell ref="A3:A4"/>
    <mergeCell ref="B3:B4"/>
    <mergeCell ref="C3:C4"/>
    <mergeCell ref="D3:D4"/>
    <mergeCell ref="A7:E7"/>
  </mergeCells>
  <phoneticPr fontId="1"/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workbookViewId="0">
      <selection activeCell="D11" sqref="D11"/>
    </sheetView>
  </sheetViews>
  <sheetFormatPr defaultRowHeight="18" x14ac:dyDescent="0.45"/>
  <cols>
    <col min="1" max="1" width="13.8984375" customWidth="1"/>
    <col min="2" max="2" width="5" customWidth="1"/>
    <col min="3" max="3" width="15.09765625" customWidth="1"/>
    <col min="4" max="4" width="5" customWidth="1"/>
    <col min="5" max="5" width="17.8984375" customWidth="1"/>
    <col min="9" max="9" width="10.3984375" bestFit="1" customWidth="1"/>
    <col min="10" max="10" width="9.3984375" bestFit="1" customWidth="1"/>
  </cols>
  <sheetData>
    <row r="1" spans="1:5" x14ac:dyDescent="0.45">
      <c r="A1" s="37" t="s">
        <v>30</v>
      </c>
      <c r="B1" s="37"/>
      <c r="C1" s="37"/>
      <c r="D1" s="37"/>
      <c r="E1" s="37"/>
    </row>
    <row r="2" spans="1:5" x14ac:dyDescent="0.45">
      <c r="A2" s="37"/>
      <c r="B2" s="37"/>
      <c r="C2" s="37"/>
      <c r="D2" s="37"/>
      <c r="E2" s="44" t="str">
        <f ca="1">"（" &amp; DBCS(MONTH(OFFSET($A$4,1,0))) &amp; "月" &amp; DBCS(DAY(OFFSET($A$4,1,0))) &amp; "日公表時点）"</f>
        <v>（２月２２日公表時点）</v>
      </c>
    </row>
    <row r="3" spans="1:5" x14ac:dyDescent="0.45">
      <c r="A3" s="65" t="s">
        <v>16</v>
      </c>
      <c r="B3" s="51" t="s">
        <v>1</v>
      </c>
      <c r="C3" s="51" t="s">
        <v>15</v>
      </c>
      <c r="D3" s="51" t="s">
        <v>1</v>
      </c>
      <c r="E3" s="39" t="s">
        <v>14</v>
      </c>
    </row>
    <row r="4" spans="1:5" x14ac:dyDescent="0.45">
      <c r="A4" s="51"/>
      <c r="B4" s="51"/>
      <c r="C4" s="51"/>
      <c r="D4" s="51"/>
      <c r="E4" s="26" t="s">
        <v>13</v>
      </c>
    </row>
    <row r="5" spans="1:5" x14ac:dyDescent="0.45">
      <c r="A5" s="40">
        <v>44614</v>
      </c>
      <c r="B5" s="39" t="str">
        <f t="shared" ref="B5" si="0">"(" &amp; TEXT(A5,"aaa") &amp; ")"</f>
        <v>(火)</v>
      </c>
      <c r="C5" s="40">
        <v>44612</v>
      </c>
      <c r="D5" s="39" t="s">
        <v>12</v>
      </c>
      <c r="E5" s="33">
        <v>6293</v>
      </c>
    </row>
    <row r="6" spans="1:5" x14ac:dyDescent="0.45">
      <c r="A6" s="45"/>
      <c r="B6" s="43"/>
      <c r="C6" s="43"/>
      <c r="D6" s="43"/>
      <c r="E6" s="43"/>
    </row>
    <row r="7" spans="1:5" x14ac:dyDescent="0.45">
      <c r="A7" s="46" t="s">
        <v>17</v>
      </c>
      <c r="B7" s="47"/>
      <c r="C7" s="47"/>
      <c r="D7" s="47"/>
      <c r="E7" s="47"/>
    </row>
    <row r="8" spans="1:5" x14ac:dyDescent="0.45">
      <c r="A8" s="1"/>
      <c r="B8" s="1"/>
      <c r="C8" s="1"/>
      <c r="D8" s="1"/>
      <c r="E8" s="1"/>
    </row>
  </sheetData>
  <mergeCells count="4">
    <mergeCell ref="A3:A4"/>
    <mergeCell ref="B3:B4"/>
    <mergeCell ref="C3:C4"/>
    <mergeCell ref="D3:D4"/>
  </mergeCells>
  <phoneticPr fontId="1"/>
  <pageMargins left="0.7" right="0.7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DIGI-808455956-3428957</_dlc_DocId>
    <_dlc_DocIdUrl xmlns="89559dea-130d-4237-8e78-1ce7f44b9a24">
      <Url>https://digitalgojp.sharepoint.com/sites/digi_portal/_layouts/15/DocIdRedir.aspx?ID=DIGI-808455956-3428957</Url>
      <Description>DIGI-808455956-3428957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7CBC6F0E-C213-4319-A6C7-BF3A03219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517F16-0B06-48F6-98CF-BDD61F619E0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1C33BBA-3159-4DF1-B78F-EE583B403E4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1238DF-FED9-469E-889E-CFC5E5D3771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0e1d05ab-b491-48cc-a1d7-91236226a3a4"/>
    <ds:schemaRef ds:uri="89559dea-130d-4237-8e78-1ce7f44b9a2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総接種回数</vt:lpstr>
      <vt:lpstr>一般接種</vt:lpstr>
      <vt:lpstr>職域接種</vt:lpstr>
      <vt:lpstr>重複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2022-01-11T10:34:56Z</dcterms:created>
  <dcterms:modified xsi:type="dcterms:W3CDTF">2022-02-22T07:48:40Z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1ee332b3-a787-4ae7-95ce-9c1013afdc38</vt:lpwstr>
  </property>
</Properties>
</file>