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総接種回数!$A$1:$L$61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0" l="1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L7" i="11"/>
  <c r="J7" i="11" l="1"/>
  <c r="K7" i="11"/>
  <c r="I7" i="11"/>
  <c r="Q2" i="12"/>
  <c r="L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<sst xmlns="http://schemas.openxmlformats.org/spreadsheetml/2006/main" count="334" uniqueCount="142">
  <si>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</si>
  <si>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（3月23日公表時点）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</si>
  <si>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</si>
  <si>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</si>
  <si>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</si>
  <si>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</si>
  <si>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  <rPh sb="3" eb="5">
      <t>シュウカン</t>
    </rPh>
    <phoneticPr fontId="1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</si>
  <si>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</si>
  <si>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</si>
  <si>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</si>
  <si>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</si>
  <si>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</si>
  <si>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</si>
  <si>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</si>
  <si>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</si>
  <si>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</si>
  <si>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</si>
  <si>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</si>
  <si>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</si>
  <si>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</si>
  <si>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</si>
  <si>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</si>
  <si>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</si>
  <si>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</si>
  <si>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</si>
  <si>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</si>
  <si>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</si>
  <si>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</si>
  <si>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</si>
  <si>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</si>
  <si>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</si>
  <si>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</si>
  <si>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</si>
  <si>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</si>
  <si>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</si>
  <si>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</si>
  <si>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</si>
  <si>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</si>
  <si>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</si>
  <si>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</si>
  <si>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</si>
  <si>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</si>
  <si>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</si>
  <si>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</si>
  <si>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</si>
  <si>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</si>
  <si>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</si>
  <si>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</si>
  <si>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</si>
  <si>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</si>
  <si>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</si>
  <si>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</si>
  <si>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</si>
  <si>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</si>
  <si>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</si>
  <si>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</si>
  <si>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</si>
  <si>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</si>
  <si>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</si>
  <si>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</si>
  <si>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</si>
  <si>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</si>
  <si>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</si>
  <si>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</si>
  <si>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</si>
  <si>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</si>
  <si>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</si>
  <si>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</si>
  <si>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</si>
  <si>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</si>
  <si>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</si>
  <si>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</si>
  <si>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</si>
  <si>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</si>
  <si>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</si>
  <si>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</si>
  <si>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</si>
  <si>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</si>
  <si>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</si>
  <si>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</si>
  <si>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</si>
  <si>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</si>
  <si>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</si>
  <si>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</si>
  <si>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</si>
  <si>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</si>
  <si>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</si>
  <si>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</si>
  <si>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</si>
  <si>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</si>
  <si>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</si>
  <si>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</si>
  <si>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</si>
  <si>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</si>
  <si>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</si>
  <si>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接種回数（3月22日まで）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</si>
  <si>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</si>
  <si>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</si>
  <si>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</si>
  <si>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</si>
  <si>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</si>
  <si>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</si>
  <si>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</si>
  <si>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</si>
  <si>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</si>
  <si>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</si>
  <si>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</si>
  <si>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</si>
  <si>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</si>
  <si>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</si>
  <si>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</si>
  <si>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</si>
  <si>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（3月22日まで）</t>
  </si>
  <si>
    <t>ワクチン供給量
（3月22日まで）※4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</si>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</sst>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B17" sqref="B17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44642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45580945</v>
      </c>
      <c r="D10" s="11">
        <f>C10/$B10</f>
        <v>0.35991105848808502</v>
      </c>
      <c r="E10" s="21">
        <f>SUM(E11:E57)</f>
        <v>5326030</v>
      </c>
      <c r="F10" s="11">
        <f>E10/$B10</f>
        <v>4.2054790545463579E-2</v>
      </c>
      <c r="G10" s="21">
        <f>SUM(G11:G57)</f>
        <v>1176125</v>
      </c>
      <c r="H10" s="11">
        <f>G10/$B10</f>
        <v>9.2867840643562558E-3</v>
      </c>
    </row>
    <row r="11" spans="1:8" x14ac:dyDescent="0.45">
      <c r="A11" s="12" t="s">
        <v>14</v>
      </c>
      <c r="B11" s="20">
        <v>5226603</v>
      </c>
      <c r="C11" s="21">
        <v>1779801</v>
      </c>
      <c r="D11" s="11">
        <f t="shared" ref="D11:D57" si="0">C11/$B11</f>
        <v>0.34052729851492453</v>
      </c>
      <c r="E11" s="21">
        <v>203980</v>
      </c>
      <c r="F11" s="11">
        <f t="shared" ref="F11:F57" si="1">E11/$B11</f>
        <v>3.9027261110132147E-2</v>
      </c>
      <c r="G11" s="21">
        <v>44902</v>
      </c>
      <c r="H11" s="11">
        <f t="shared" ref="H11:H57" si="2">G11/$B11</f>
        <v>8.5910485261650824E-3</v>
      </c>
    </row>
    <row r="12" spans="1:8" x14ac:dyDescent="0.45">
      <c r="A12" s="12" t="s">
        <v>15</v>
      </c>
      <c r="B12" s="20">
        <v>1259615</v>
      </c>
      <c r="C12" s="21">
        <v>431485</v>
      </c>
      <c r="D12" s="11">
        <f t="shared" si="0"/>
        <v>0.34255308169559745</v>
      </c>
      <c r="E12" s="21">
        <v>59215</v>
      </c>
      <c r="F12" s="11">
        <f t="shared" si="1"/>
        <v>4.7010396033708712E-2</v>
      </c>
      <c r="G12" s="21">
        <v>17130</v>
      </c>
      <c r="H12" s="11">
        <f t="shared" si="2"/>
        <v>1.3599393465463653E-2</v>
      </c>
    </row>
    <row r="13" spans="1:8" x14ac:dyDescent="0.45">
      <c r="A13" s="12" t="s">
        <v>16</v>
      </c>
      <c r="B13" s="20">
        <v>1220823</v>
      </c>
      <c r="C13" s="21">
        <v>438129</v>
      </c>
      <c r="D13" s="11">
        <f t="shared" si="0"/>
        <v>0.35888003420643289</v>
      </c>
      <c r="E13" s="21">
        <v>50572</v>
      </c>
      <c r="F13" s="11">
        <f t="shared" si="1"/>
        <v>4.142451444640214E-2</v>
      </c>
      <c r="G13" s="21">
        <v>12951</v>
      </c>
      <c r="H13" s="11">
        <f t="shared" si="2"/>
        <v>1.0608417436434274E-2</v>
      </c>
    </row>
    <row r="14" spans="1:8" x14ac:dyDescent="0.45">
      <c r="A14" s="12" t="s">
        <v>17</v>
      </c>
      <c r="B14" s="20">
        <v>2281989</v>
      </c>
      <c r="C14" s="21">
        <v>821517</v>
      </c>
      <c r="D14" s="11">
        <f t="shared" si="0"/>
        <v>0.3600004206856387</v>
      </c>
      <c r="E14" s="21">
        <v>75586</v>
      </c>
      <c r="F14" s="11">
        <f t="shared" si="1"/>
        <v>3.3122859049714966E-2</v>
      </c>
      <c r="G14" s="21">
        <v>22396</v>
      </c>
      <c r="H14" s="11">
        <f t="shared" si="2"/>
        <v>9.814245379798062E-3</v>
      </c>
    </row>
    <row r="15" spans="1:8" x14ac:dyDescent="0.45">
      <c r="A15" s="12" t="s">
        <v>18</v>
      </c>
      <c r="B15" s="20">
        <v>971288</v>
      </c>
      <c r="C15" s="21">
        <v>317096</v>
      </c>
      <c r="D15" s="11">
        <f t="shared" si="0"/>
        <v>0.32646959501198408</v>
      </c>
      <c r="E15" s="21">
        <v>45431</v>
      </c>
      <c r="F15" s="11">
        <f t="shared" si="1"/>
        <v>4.6773974351582641E-2</v>
      </c>
      <c r="G15" s="21">
        <v>12535</v>
      </c>
      <c r="H15" s="11">
        <f t="shared" si="2"/>
        <v>1.290554397871692E-2</v>
      </c>
    </row>
    <row r="16" spans="1:8" x14ac:dyDescent="0.45">
      <c r="A16" s="12" t="s">
        <v>19</v>
      </c>
      <c r="B16" s="20">
        <v>1069562</v>
      </c>
      <c r="C16" s="21">
        <v>416106</v>
      </c>
      <c r="D16" s="11">
        <f t="shared" si="0"/>
        <v>0.38904336541500167</v>
      </c>
      <c r="E16" s="21">
        <v>53114</v>
      </c>
      <c r="F16" s="11">
        <f t="shared" si="1"/>
        <v>4.96595802767862E-2</v>
      </c>
      <c r="G16" s="21">
        <v>14524</v>
      </c>
      <c r="H16" s="11">
        <f t="shared" si="2"/>
        <v>1.3579390442068809E-2</v>
      </c>
    </row>
    <row r="17" spans="1:8" x14ac:dyDescent="0.45">
      <c r="A17" s="12" t="s">
        <v>20</v>
      </c>
      <c r="B17" s="20">
        <v>1862059.0000000002</v>
      </c>
      <c r="C17" s="21">
        <v>699955</v>
      </c>
      <c r="D17" s="11">
        <f t="shared" si="0"/>
        <v>0.37590377104055239</v>
      </c>
      <c r="E17" s="21">
        <v>80727</v>
      </c>
      <c r="F17" s="11">
        <f t="shared" si="1"/>
        <v>4.3353620911045242E-2</v>
      </c>
      <c r="G17" s="21">
        <v>21526</v>
      </c>
      <c r="H17" s="11">
        <f t="shared" si="2"/>
        <v>1.1560321128385297E-2</v>
      </c>
    </row>
    <row r="18" spans="1:8" x14ac:dyDescent="0.45">
      <c r="A18" s="12" t="s">
        <v>21</v>
      </c>
      <c r="B18" s="20">
        <v>2907675</v>
      </c>
      <c r="C18" s="21">
        <v>1120431</v>
      </c>
      <c r="D18" s="11">
        <f t="shared" si="0"/>
        <v>0.38533570636333153</v>
      </c>
      <c r="E18" s="21">
        <v>118816</v>
      </c>
      <c r="F18" s="11">
        <f t="shared" si="1"/>
        <v>4.0862888734126065E-2</v>
      </c>
      <c r="G18" s="21">
        <v>22862</v>
      </c>
      <c r="H18" s="11">
        <f t="shared" si="2"/>
        <v>7.8626393940175576E-3</v>
      </c>
    </row>
    <row r="19" spans="1:8" x14ac:dyDescent="0.45">
      <c r="A19" s="12" t="s">
        <v>22</v>
      </c>
      <c r="B19" s="20">
        <v>1955401</v>
      </c>
      <c r="C19" s="21">
        <v>683883</v>
      </c>
      <c r="D19" s="11">
        <f t="shared" si="0"/>
        <v>0.3497405391528387</v>
      </c>
      <c r="E19" s="21">
        <v>71029</v>
      </c>
      <c r="F19" s="11">
        <f t="shared" si="1"/>
        <v>3.6324518602578196E-2</v>
      </c>
      <c r="G19" s="21">
        <v>13274</v>
      </c>
      <c r="H19" s="11">
        <f t="shared" si="2"/>
        <v>6.7883774223292306E-3</v>
      </c>
    </row>
    <row r="20" spans="1:8" x14ac:dyDescent="0.45">
      <c r="A20" s="12" t="s">
        <v>23</v>
      </c>
      <c r="B20" s="20">
        <v>1958101</v>
      </c>
      <c r="C20" s="21">
        <v>800309</v>
      </c>
      <c r="D20" s="11">
        <f t="shared" si="0"/>
        <v>0.40871691501102342</v>
      </c>
      <c r="E20" s="21">
        <v>91279</v>
      </c>
      <c r="F20" s="11">
        <f t="shared" si="1"/>
        <v>4.6616083644306396E-2</v>
      </c>
      <c r="G20" s="21">
        <v>14422</v>
      </c>
      <c r="H20" s="11">
        <f t="shared" si="2"/>
        <v>7.3652993384917325E-3</v>
      </c>
    </row>
    <row r="21" spans="1:8" x14ac:dyDescent="0.45">
      <c r="A21" s="12" t="s">
        <v>24</v>
      </c>
      <c r="B21" s="20">
        <v>7393799</v>
      </c>
      <c r="C21" s="21">
        <v>2510123</v>
      </c>
      <c r="D21" s="11">
        <f t="shared" si="0"/>
        <v>0.33949029450219026</v>
      </c>
      <c r="E21" s="21">
        <v>293485</v>
      </c>
      <c r="F21" s="11">
        <f t="shared" si="1"/>
        <v>3.9693397129134833E-2</v>
      </c>
      <c r="G21" s="21">
        <v>61306</v>
      </c>
      <c r="H21" s="11">
        <f t="shared" si="2"/>
        <v>8.2915426832674242E-3</v>
      </c>
    </row>
    <row r="22" spans="1:8" x14ac:dyDescent="0.45">
      <c r="A22" s="12" t="s">
        <v>25</v>
      </c>
      <c r="B22" s="20">
        <v>6322892.0000000009</v>
      </c>
      <c r="C22" s="21">
        <v>2209090</v>
      </c>
      <c r="D22" s="11">
        <f t="shared" si="0"/>
        <v>0.34937968258828389</v>
      </c>
      <c r="E22" s="21">
        <v>263588</v>
      </c>
      <c r="F22" s="11">
        <f t="shared" si="1"/>
        <v>4.16878858598249E-2</v>
      </c>
      <c r="G22" s="21">
        <v>49746</v>
      </c>
      <c r="H22" s="11">
        <f t="shared" si="2"/>
        <v>7.8676023566431295E-3</v>
      </c>
    </row>
    <row r="23" spans="1:8" x14ac:dyDescent="0.45">
      <c r="A23" s="12" t="s">
        <v>26</v>
      </c>
      <c r="B23" s="20">
        <v>13843329.000000002</v>
      </c>
      <c r="C23" s="21">
        <v>5183620</v>
      </c>
      <c r="D23" s="11">
        <f t="shared" si="0"/>
        <v>0.37444894938204526</v>
      </c>
      <c r="E23" s="21">
        <v>670783</v>
      </c>
      <c r="F23" s="11">
        <f t="shared" si="1"/>
        <v>4.8455324582692492E-2</v>
      </c>
      <c r="G23" s="21">
        <v>147605</v>
      </c>
      <c r="H23" s="11">
        <f t="shared" si="2"/>
        <v>1.0662536446255087E-2</v>
      </c>
    </row>
    <row r="24" spans="1:8" x14ac:dyDescent="0.45">
      <c r="A24" s="12" t="s">
        <v>27</v>
      </c>
      <c r="B24" s="20">
        <v>9220206</v>
      </c>
      <c r="C24" s="21">
        <v>3105521</v>
      </c>
      <c r="D24" s="11">
        <f t="shared" si="0"/>
        <v>0.33681687806107585</v>
      </c>
      <c r="E24" s="21">
        <v>438360</v>
      </c>
      <c r="F24" s="11">
        <f t="shared" si="1"/>
        <v>4.7543406296995966E-2</v>
      </c>
      <c r="G24" s="21">
        <v>73644</v>
      </c>
      <c r="H24" s="11">
        <f t="shared" si="2"/>
        <v>7.9872401983209478E-3</v>
      </c>
    </row>
    <row r="25" spans="1:8" x14ac:dyDescent="0.45">
      <c r="A25" s="12" t="s">
        <v>28</v>
      </c>
      <c r="B25" s="20">
        <v>2213174</v>
      </c>
      <c r="C25" s="21">
        <v>788787</v>
      </c>
      <c r="D25" s="11">
        <f t="shared" si="0"/>
        <v>0.35640532556409932</v>
      </c>
      <c r="E25" s="21">
        <v>118725</v>
      </c>
      <c r="F25" s="11">
        <f t="shared" si="1"/>
        <v>5.3644675023292336E-2</v>
      </c>
      <c r="G25" s="21">
        <v>18203</v>
      </c>
      <c r="H25" s="11">
        <f t="shared" si="2"/>
        <v>8.2248390772709234E-3</v>
      </c>
    </row>
    <row r="26" spans="1:8" x14ac:dyDescent="0.45">
      <c r="A26" s="12" t="s">
        <v>29</v>
      </c>
      <c r="B26" s="20">
        <v>1047674</v>
      </c>
      <c r="C26" s="21">
        <v>405486</v>
      </c>
      <c r="D26" s="11">
        <f t="shared" si="0"/>
        <v>0.38703451646218195</v>
      </c>
      <c r="E26" s="21">
        <v>49489</v>
      </c>
      <c r="F26" s="11">
        <f t="shared" si="1"/>
        <v>4.7237022203471687E-2</v>
      </c>
      <c r="G26" s="21">
        <v>16754</v>
      </c>
      <c r="H26" s="11">
        <f t="shared" si="2"/>
        <v>1.5991615712521261E-2</v>
      </c>
    </row>
    <row r="27" spans="1:8" x14ac:dyDescent="0.45">
      <c r="A27" s="12" t="s">
        <v>30</v>
      </c>
      <c r="B27" s="20">
        <v>1132656</v>
      </c>
      <c r="C27" s="21">
        <v>406787</v>
      </c>
      <c r="D27" s="11">
        <f t="shared" si="0"/>
        <v>0.35914434744529672</v>
      </c>
      <c r="E27" s="21">
        <v>46238</v>
      </c>
      <c r="F27" s="11">
        <f t="shared" si="1"/>
        <v>4.0822632820556287E-2</v>
      </c>
      <c r="G27" s="21">
        <v>10744</v>
      </c>
      <c r="H27" s="11">
        <f t="shared" si="2"/>
        <v>9.4856690822279661E-3</v>
      </c>
    </row>
    <row r="28" spans="1:8" x14ac:dyDescent="0.45">
      <c r="A28" s="12" t="s">
        <v>31</v>
      </c>
      <c r="B28" s="20">
        <v>774582.99999999988</v>
      </c>
      <c r="C28" s="21">
        <v>290587</v>
      </c>
      <c r="D28" s="11">
        <f t="shared" si="0"/>
        <v>0.37515282416474416</v>
      </c>
      <c r="E28" s="21">
        <v>34401</v>
      </c>
      <c r="F28" s="11">
        <f t="shared" si="1"/>
        <v>4.4412283770751494E-2</v>
      </c>
      <c r="G28" s="21">
        <v>10430</v>
      </c>
      <c r="H28" s="11">
        <f t="shared" si="2"/>
        <v>1.3465309721488855E-2</v>
      </c>
    </row>
    <row r="29" spans="1:8" x14ac:dyDescent="0.45">
      <c r="A29" s="12" t="s">
        <v>32</v>
      </c>
      <c r="B29" s="20">
        <v>820997</v>
      </c>
      <c r="C29" s="21">
        <v>320076</v>
      </c>
      <c r="D29" s="11">
        <f t="shared" si="0"/>
        <v>0.38986256953435883</v>
      </c>
      <c r="E29" s="21">
        <v>36124</v>
      </c>
      <c r="F29" s="11">
        <f t="shared" si="1"/>
        <v>4.4000160780124656E-2</v>
      </c>
      <c r="G29" s="21">
        <v>9465</v>
      </c>
      <c r="H29" s="11">
        <f t="shared" si="2"/>
        <v>1.1528665756391315E-2</v>
      </c>
    </row>
    <row r="30" spans="1:8" x14ac:dyDescent="0.45">
      <c r="A30" s="12" t="s">
        <v>33</v>
      </c>
      <c r="B30" s="20">
        <v>2071737</v>
      </c>
      <c r="C30" s="21">
        <v>816781</v>
      </c>
      <c r="D30" s="11">
        <f t="shared" si="0"/>
        <v>0.39424936659431192</v>
      </c>
      <c r="E30" s="21">
        <v>80195</v>
      </c>
      <c r="F30" s="11">
        <f t="shared" si="1"/>
        <v>3.8709063940065749E-2</v>
      </c>
      <c r="G30" s="21">
        <v>21593</v>
      </c>
      <c r="H30" s="11">
        <f t="shared" si="2"/>
        <v>1.0422654999162539E-2</v>
      </c>
    </row>
    <row r="31" spans="1:8" x14ac:dyDescent="0.45">
      <c r="A31" s="12" t="s">
        <v>34</v>
      </c>
      <c r="B31" s="20">
        <v>2016791</v>
      </c>
      <c r="C31" s="21">
        <v>864016</v>
      </c>
      <c r="D31" s="11">
        <f t="shared" si="0"/>
        <v>0.42841127315621697</v>
      </c>
      <c r="E31" s="21">
        <v>87689</v>
      </c>
      <c r="F31" s="11">
        <f t="shared" si="1"/>
        <v>4.3479468125353596E-2</v>
      </c>
      <c r="G31" s="21">
        <v>19512</v>
      </c>
      <c r="H31" s="11">
        <f t="shared" si="2"/>
        <v>9.6747754229367343E-3</v>
      </c>
    </row>
    <row r="32" spans="1:8" x14ac:dyDescent="0.45">
      <c r="A32" s="12" t="s">
        <v>35</v>
      </c>
      <c r="B32" s="20">
        <v>3686259.9999999995</v>
      </c>
      <c r="C32" s="21">
        <v>1262963</v>
      </c>
      <c r="D32" s="11">
        <f t="shared" si="0"/>
        <v>0.34261365177714004</v>
      </c>
      <c r="E32" s="21">
        <v>156975</v>
      </c>
      <c r="F32" s="11">
        <f t="shared" si="1"/>
        <v>4.2583811234150608E-2</v>
      </c>
      <c r="G32" s="21">
        <v>36844</v>
      </c>
      <c r="H32" s="11">
        <f t="shared" si="2"/>
        <v>9.994954235458162E-3</v>
      </c>
    </row>
    <row r="33" spans="1:8" x14ac:dyDescent="0.45">
      <c r="A33" s="12" t="s">
        <v>36</v>
      </c>
      <c r="B33" s="20">
        <v>7558801.9999999991</v>
      </c>
      <c r="C33" s="21">
        <v>2695353</v>
      </c>
      <c r="D33" s="11">
        <f t="shared" si="0"/>
        <v>0.35658468101162066</v>
      </c>
      <c r="E33" s="21">
        <v>296845</v>
      </c>
      <c r="F33" s="11">
        <f t="shared" si="1"/>
        <v>3.9271434812024449E-2</v>
      </c>
      <c r="G33" s="21">
        <v>55466</v>
      </c>
      <c r="H33" s="11">
        <f t="shared" si="2"/>
        <v>7.3379352971542321E-3</v>
      </c>
    </row>
    <row r="34" spans="1:8" x14ac:dyDescent="0.45">
      <c r="A34" s="12" t="s">
        <v>37</v>
      </c>
      <c r="B34" s="20">
        <v>1800557</v>
      </c>
      <c r="C34" s="21">
        <v>637572</v>
      </c>
      <c r="D34" s="11">
        <f t="shared" si="0"/>
        <v>0.35409709328835465</v>
      </c>
      <c r="E34" s="21">
        <v>72172</v>
      </c>
      <c r="F34" s="11">
        <f t="shared" si="1"/>
        <v>4.0083152046838842E-2</v>
      </c>
      <c r="G34" s="21">
        <v>14322</v>
      </c>
      <c r="H34" s="11">
        <f t="shared" si="2"/>
        <v>7.9542052820321708E-3</v>
      </c>
    </row>
    <row r="35" spans="1:8" x14ac:dyDescent="0.45">
      <c r="A35" s="12" t="s">
        <v>38</v>
      </c>
      <c r="B35" s="20">
        <v>1418843</v>
      </c>
      <c r="C35" s="21">
        <v>494590</v>
      </c>
      <c r="D35" s="11">
        <f t="shared" si="0"/>
        <v>0.3485868415321498</v>
      </c>
      <c r="E35" s="21">
        <v>56612</v>
      </c>
      <c r="F35" s="11">
        <f t="shared" si="1"/>
        <v>3.9900115798576725E-2</v>
      </c>
      <c r="G35" s="21">
        <v>17526</v>
      </c>
      <c r="H35" s="11">
        <f t="shared" si="2"/>
        <v>1.2352318050693417E-2</v>
      </c>
    </row>
    <row r="36" spans="1:8" x14ac:dyDescent="0.45">
      <c r="A36" s="12" t="s">
        <v>39</v>
      </c>
      <c r="B36" s="20">
        <v>2530542</v>
      </c>
      <c r="C36" s="21">
        <v>856258</v>
      </c>
      <c r="D36" s="11">
        <f t="shared" si="0"/>
        <v>0.33836940860890669</v>
      </c>
      <c r="E36" s="21">
        <v>100661</v>
      </c>
      <c r="F36" s="11">
        <f t="shared" si="1"/>
        <v>3.9778434817521309E-2</v>
      </c>
      <c r="G36" s="21">
        <v>31482</v>
      </c>
      <c r="H36" s="11">
        <f t="shared" si="2"/>
        <v>1.2440813074827448E-2</v>
      </c>
    </row>
    <row r="37" spans="1:8" x14ac:dyDescent="0.45">
      <c r="A37" s="12" t="s">
        <v>40</v>
      </c>
      <c r="B37" s="20">
        <v>8839511</v>
      </c>
      <c r="C37" s="21">
        <v>2822970</v>
      </c>
      <c r="D37" s="11">
        <f t="shared" si="0"/>
        <v>0.3193581635907235</v>
      </c>
      <c r="E37" s="21">
        <v>321158</v>
      </c>
      <c r="F37" s="11">
        <f t="shared" si="1"/>
        <v>3.6332100271157533E-2</v>
      </c>
      <c r="G37" s="21">
        <v>63735</v>
      </c>
      <c r="H37" s="11">
        <f t="shared" si="2"/>
        <v>7.2102404759720306E-3</v>
      </c>
    </row>
    <row r="38" spans="1:8" x14ac:dyDescent="0.45">
      <c r="A38" s="12" t="s">
        <v>41</v>
      </c>
      <c r="B38" s="20">
        <v>5523625</v>
      </c>
      <c r="C38" s="21">
        <v>1955064</v>
      </c>
      <c r="D38" s="11">
        <f t="shared" si="0"/>
        <v>0.3539458236212632</v>
      </c>
      <c r="E38" s="21">
        <v>228376</v>
      </c>
      <c r="F38" s="11">
        <f t="shared" si="1"/>
        <v>4.1345312181764696E-2</v>
      </c>
      <c r="G38" s="21">
        <v>54382</v>
      </c>
      <c r="H38" s="11">
        <f t="shared" si="2"/>
        <v>9.8453461268641525E-3</v>
      </c>
    </row>
    <row r="39" spans="1:8" x14ac:dyDescent="0.45">
      <c r="A39" s="12" t="s">
        <v>42</v>
      </c>
      <c r="B39" s="20">
        <v>1344738.9999999998</v>
      </c>
      <c r="C39" s="21">
        <v>523676</v>
      </c>
      <c r="D39" s="11">
        <f t="shared" si="0"/>
        <v>0.38942575473753649</v>
      </c>
      <c r="E39" s="21">
        <v>59588</v>
      </c>
      <c r="F39" s="11">
        <f t="shared" si="1"/>
        <v>4.4311944548347311E-2</v>
      </c>
      <c r="G39" s="21">
        <v>18311</v>
      </c>
      <c r="H39" s="11">
        <f t="shared" si="2"/>
        <v>1.36167687558701E-2</v>
      </c>
    </row>
    <row r="40" spans="1:8" x14ac:dyDescent="0.45">
      <c r="A40" s="12" t="s">
        <v>43</v>
      </c>
      <c r="B40" s="20">
        <v>944432</v>
      </c>
      <c r="C40" s="21">
        <v>390350</v>
      </c>
      <c r="D40" s="11">
        <f t="shared" si="0"/>
        <v>0.41331721076795364</v>
      </c>
      <c r="E40" s="21">
        <v>33852</v>
      </c>
      <c r="F40" s="11">
        <f t="shared" si="1"/>
        <v>3.5843766411980955E-2</v>
      </c>
      <c r="G40" s="21">
        <v>6694</v>
      </c>
      <c r="H40" s="11">
        <f t="shared" si="2"/>
        <v>7.0878580988361257E-3</v>
      </c>
    </row>
    <row r="41" spans="1:8" x14ac:dyDescent="0.45">
      <c r="A41" s="12" t="s">
        <v>44</v>
      </c>
      <c r="B41" s="20">
        <v>556788</v>
      </c>
      <c r="C41" s="21">
        <v>215100</v>
      </c>
      <c r="D41" s="11">
        <f t="shared" si="0"/>
        <v>0.38632298109873059</v>
      </c>
      <c r="E41" s="21">
        <v>22974</v>
      </c>
      <c r="F41" s="11">
        <f t="shared" si="1"/>
        <v>4.1261665122093151E-2</v>
      </c>
      <c r="G41" s="21">
        <v>5513</v>
      </c>
      <c r="H41" s="11">
        <f t="shared" si="2"/>
        <v>9.9014346573561215E-3</v>
      </c>
    </row>
    <row r="42" spans="1:8" x14ac:dyDescent="0.45">
      <c r="A42" s="12" t="s">
        <v>45</v>
      </c>
      <c r="B42" s="20">
        <v>672814.99999999988</v>
      </c>
      <c r="C42" s="21">
        <v>242785</v>
      </c>
      <c r="D42" s="11">
        <f t="shared" si="0"/>
        <v>0.36084956488782211</v>
      </c>
      <c r="E42" s="21">
        <v>29321</v>
      </c>
      <c r="F42" s="11">
        <f t="shared" si="1"/>
        <v>4.3579587256526692E-2</v>
      </c>
      <c r="G42" s="21">
        <v>7840</v>
      </c>
      <c r="H42" s="11">
        <f t="shared" si="2"/>
        <v>1.1652534500568509E-2</v>
      </c>
    </row>
    <row r="43" spans="1:8" x14ac:dyDescent="0.45">
      <c r="A43" s="12" t="s">
        <v>46</v>
      </c>
      <c r="B43" s="20">
        <v>1893791</v>
      </c>
      <c r="C43" s="21">
        <v>727929</v>
      </c>
      <c r="D43" s="11">
        <f t="shared" si="0"/>
        <v>0.38437662867761013</v>
      </c>
      <c r="E43" s="21">
        <v>65965</v>
      </c>
      <c r="F43" s="11">
        <f t="shared" si="1"/>
        <v>3.483224917638747E-2</v>
      </c>
      <c r="G43" s="21">
        <v>15728</v>
      </c>
      <c r="H43" s="11">
        <f t="shared" si="2"/>
        <v>8.3050347160800748E-3</v>
      </c>
    </row>
    <row r="44" spans="1:8" x14ac:dyDescent="0.45">
      <c r="A44" s="12" t="s">
        <v>47</v>
      </c>
      <c r="B44" s="20">
        <v>2812432.9999999995</v>
      </c>
      <c r="C44" s="21">
        <v>1061449</v>
      </c>
      <c r="D44" s="11">
        <f t="shared" si="0"/>
        <v>0.37741307970714333</v>
      </c>
      <c r="E44" s="21">
        <v>106790</v>
      </c>
      <c r="F44" s="11">
        <f t="shared" si="1"/>
        <v>3.7970682323810033E-2</v>
      </c>
      <c r="G44" s="21">
        <v>15331</v>
      </c>
      <c r="H44" s="11">
        <f t="shared" si="2"/>
        <v>5.4511520807784585E-3</v>
      </c>
    </row>
    <row r="45" spans="1:8" x14ac:dyDescent="0.45">
      <c r="A45" s="12" t="s">
        <v>48</v>
      </c>
      <c r="B45" s="20">
        <v>1356110</v>
      </c>
      <c r="C45" s="21">
        <v>598449</v>
      </c>
      <c r="D45" s="11">
        <f t="shared" si="0"/>
        <v>0.44129827226404938</v>
      </c>
      <c r="E45" s="21">
        <v>59953</v>
      </c>
      <c r="F45" s="11">
        <f t="shared" si="1"/>
        <v>4.4209540523998787E-2</v>
      </c>
      <c r="G45" s="21">
        <v>12385</v>
      </c>
      <c r="H45" s="11">
        <f t="shared" si="2"/>
        <v>9.1327399694715039E-3</v>
      </c>
    </row>
    <row r="46" spans="1:8" x14ac:dyDescent="0.45">
      <c r="A46" s="12" t="s">
        <v>49</v>
      </c>
      <c r="B46" s="20">
        <v>734949</v>
      </c>
      <c r="C46" s="21">
        <v>296090</v>
      </c>
      <c r="D46" s="11">
        <f t="shared" si="0"/>
        <v>0.40287149176337406</v>
      </c>
      <c r="E46" s="21">
        <v>30502</v>
      </c>
      <c r="F46" s="11">
        <f t="shared" si="1"/>
        <v>4.1502199472344341E-2</v>
      </c>
      <c r="G46" s="21">
        <v>6939</v>
      </c>
      <c r="H46" s="11">
        <f t="shared" si="2"/>
        <v>9.4414714490393212E-3</v>
      </c>
    </row>
    <row r="47" spans="1:8" x14ac:dyDescent="0.45">
      <c r="A47" s="12" t="s">
        <v>50</v>
      </c>
      <c r="B47" s="20">
        <v>973896</v>
      </c>
      <c r="C47" s="21">
        <v>323019</v>
      </c>
      <c r="D47" s="11">
        <f t="shared" si="0"/>
        <v>0.33167709899208953</v>
      </c>
      <c r="E47" s="21">
        <v>41363</v>
      </c>
      <c r="F47" s="11">
        <f t="shared" si="1"/>
        <v>4.2471680754413203E-2</v>
      </c>
      <c r="G47" s="21">
        <v>5309</v>
      </c>
      <c r="H47" s="11">
        <f t="shared" si="2"/>
        <v>5.4513007549060683E-3</v>
      </c>
    </row>
    <row r="48" spans="1:8" x14ac:dyDescent="0.45">
      <c r="A48" s="12" t="s">
        <v>51</v>
      </c>
      <c r="B48" s="20">
        <v>1356219</v>
      </c>
      <c r="C48" s="21">
        <v>517693</v>
      </c>
      <c r="D48" s="11">
        <f t="shared" si="0"/>
        <v>0.38171784940337805</v>
      </c>
      <c r="E48" s="21">
        <v>56362</v>
      </c>
      <c r="F48" s="11">
        <f t="shared" si="1"/>
        <v>4.1558184924411178E-2</v>
      </c>
      <c r="G48" s="21">
        <v>9643</v>
      </c>
      <c r="H48" s="11">
        <f t="shared" si="2"/>
        <v>7.1102086020030687E-3</v>
      </c>
    </row>
    <row r="49" spans="1:8" x14ac:dyDescent="0.45">
      <c r="A49" s="12" t="s">
        <v>52</v>
      </c>
      <c r="B49" s="20">
        <v>701167</v>
      </c>
      <c r="C49" s="21">
        <v>268031</v>
      </c>
      <c r="D49" s="11">
        <f t="shared" si="0"/>
        <v>0.38226413964148342</v>
      </c>
      <c r="E49" s="21">
        <v>26026</v>
      </c>
      <c r="F49" s="11">
        <f t="shared" si="1"/>
        <v>3.7118118793383031E-2</v>
      </c>
      <c r="G49" s="21">
        <v>8897</v>
      </c>
      <c r="H49" s="11">
        <f t="shared" si="2"/>
        <v>1.2688845881223732E-2</v>
      </c>
    </row>
    <row r="50" spans="1:8" x14ac:dyDescent="0.45">
      <c r="A50" s="12" t="s">
        <v>53</v>
      </c>
      <c r="B50" s="20">
        <v>5124170</v>
      </c>
      <c r="C50" s="21">
        <v>1853308</v>
      </c>
      <c r="D50" s="11">
        <f t="shared" si="0"/>
        <v>0.36167964763073823</v>
      </c>
      <c r="E50" s="21">
        <v>217906</v>
      </c>
      <c r="F50" s="11">
        <f t="shared" si="1"/>
        <v>4.2525130899248073E-2</v>
      </c>
      <c r="G50" s="21">
        <v>71983</v>
      </c>
      <c r="H50" s="11">
        <f t="shared" si="2"/>
        <v>1.4047738463009619E-2</v>
      </c>
    </row>
    <row r="51" spans="1:8" x14ac:dyDescent="0.45">
      <c r="A51" s="12" t="s">
        <v>54</v>
      </c>
      <c r="B51" s="20">
        <v>818222</v>
      </c>
      <c r="C51" s="21">
        <v>336798</v>
      </c>
      <c r="D51" s="11">
        <f t="shared" si="0"/>
        <v>0.41162178479679107</v>
      </c>
      <c r="E51" s="21">
        <v>28182</v>
      </c>
      <c r="F51" s="11">
        <f t="shared" si="1"/>
        <v>3.4442975133887867E-2</v>
      </c>
      <c r="G51" s="21">
        <v>6485</v>
      </c>
      <c r="H51" s="11">
        <f t="shared" si="2"/>
        <v>7.9257218701037132E-3</v>
      </c>
    </row>
    <row r="52" spans="1:8" x14ac:dyDescent="0.45">
      <c r="A52" s="12" t="s">
        <v>55</v>
      </c>
      <c r="B52" s="20">
        <v>1335937.9999999998</v>
      </c>
      <c r="C52" s="21">
        <v>543937</v>
      </c>
      <c r="D52" s="11">
        <f t="shared" si="0"/>
        <v>0.40715736808145297</v>
      </c>
      <c r="E52" s="21">
        <v>65223</v>
      </c>
      <c r="F52" s="11">
        <f t="shared" si="1"/>
        <v>4.8821876464326945E-2</v>
      </c>
      <c r="G52" s="21">
        <v>12892</v>
      </c>
      <c r="H52" s="11">
        <f t="shared" si="2"/>
        <v>9.6501484350321656E-3</v>
      </c>
    </row>
    <row r="53" spans="1:8" x14ac:dyDescent="0.45">
      <c r="A53" s="12" t="s">
        <v>56</v>
      </c>
      <c r="B53" s="20">
        <v>1758645</v>
      </c>
      <c r="C53" s="21">
        <v>716206</v>
      </c>
      <c r="D53" s="11">
        <f t="shared" si="0"/>
        <v>0.40724876254161585</v>
      </c>
      <c r="E53" s="21">
        <v>95305</v>
      </c>
      <c r="F53" s="11">
        <f t="shared" si="1"/>
        <v>5.4192290086970366E-2</v>
      </c>
      <c r="G53" s="21">
        <v>22548</v>
      </c>
      <c r="H53" s="11">
        <f t="shared" si="2"/>
        <v>1.2821234529993262E-2</v>
      </c>
    </row>
    <row r="54" spans="1:8" x14ac:dyDescent="0.45">
      <c r="A54" s="12" t="s">
        <v>57</v>
      </c>
      <c r="B54" s="20">
        <v>1141741</v>
      </c>
      <c r="C54" s="21">
        <v>423646</v>
      </c>
      <c r="D54" s="11">
        <f t="shared" si="0"/>
        <v>0.37105262927406479</v>
      </c>
      <c r="E54" s="21">
        <v>44563</v>
      </c>
      <c r="F54" s="11">
        <f t="shared" si="1"/>
        <v>3.9030743399772805E-2</v>
      </c>
      <c r="G54" s="21">
        <v>8562</v>
      </c>
      <c r="H54" s="11">
        <f t="shared" si="2"/>
        <v>7.4990737829332575E-3</v>
      </c>
    </row>
    <row r="55" spans="1:8" x14ac:dyDescent="0.45">
      <c r="A55" s="12" t="s">
        <v>58</v>
      </c>
      <c r="B55" s="20">
        <v>1087241</v>
      </c>
      <c r="C55" s="21">
        <v>392218</v>
      </c>
      <c r="D55" s="11">
        <f t="shared" si="0"/>
        <v>0.3607461455187948</v>
      </c>
      <c r="E55" s="21">
        <v>43136</v>
      </c>
      <c r="F55" s="11">
        <f t="shared" si="1"/>
        <v>3.9674736328008234E-2</v>
      </c>
      <c r="G55" s="21">
        <v>10525</v>
      </c>
      <c r="H55" s="11">
        <f t="shared" si="2"/>
        <v>9.6804664283263783E-3</v>
      </c>
    </row>
    <row r="56" spans="1:8" x14ac:dyDescent="0.45">
      <c r="A56" s="12" t="s">
        <v>59</v>
      </c>
      <c r="B56" s="20">
        <v>1617517</v>
      </c>
      <c r="C56" s="21">
        <v>609042</v>
      </c>
      <c r="D56" s="11">
        <f t="shared" si="0"/>
        <v>0.37652896383778345</v>
      </c>
      <c r="E56" s="21">
        <v>57128</v>
      </c>
      <c r="F56" s="11">
        <f t="shared" si="1"/>
        <v>3.5318330502863336E-2</v>
      </c>
      <c r="G56" s="21">
        <v>13134</v>
      </c>
      <c r="H56" s="11">
        <f t="shared" si="2"/>
        <v>8.1198528361680275E-3</v>
      </c>
    </row>
    <row r="57" spans="1:8" x14ac:dyDescent="0.45">
      <c r="A57" s="12" t="s">
        <v>60</v>
      </c>
      <c r="B57" s="20">
        <v>1485118</v>
      </c>
      <c r="C57" s="21">
        <v>406863</v>
      </c>
      <c r="D57" s="11">
        <f t="shared" si="0"/>
        <v>0.27396004896580606</v>
      </c>
      <c r="E57" s="21">
        <v>40266</v>
      </c>
      <c r="F57" s="11">
        <f t="shared" si="1"/>
        <v>2.7112997081713372E-2</v>
      </c>
      <c r="G57" s="21">
        <v>8125</v>
      </c>
      <c r="H57" s="11">
        <f t="shared" si="2"/>
        <v>5.4709457430318666E-3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2" sqref="A2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（3月23日公表時点）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72" t="str">
        <f>'進捗状況 (都道府県別)'!E5</f>
        <v>直近1週間</v>
      </c>
      <c r="F5" s="73"/>
      <c r="G5" s="83">
        <f>'進捗状況 (都道府県別)'!G5:H5</f>
        <v>44642</v>
      </c>
      <c r="H5" s="84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9078659</v>
      </c>
      <c r="D10" s="11">
        <f>C10/$B10</f>
        <v>0.32954548094466629</v>
      </c>
      <c r="E10" s="21">
        <f>SUM(E11:E30)</f>
        <v>1135115</v>
      </c>
      <c r="F10" s="11">
        <f>E10/$B10</f>
        <v>4.120344409923369E-2</v>
      </c>
      <c r="G10" s="21">
        <f>SUM(G11:G30)</f>
        <v>232899</v>
      </c>
      <c r="H10" s="11">
        <f>G10/$B10</f>
        <v>8.453981250593488E-3</v>
      </c>
    </row>
    <row r="11" spans="1:8" x14ac:dyDescent="0.45">
      <c r="A11" s="12" t="s">
        <v>70</v>
      </c>
      <c r="B11" s="20">
        <v>1961575</v>
      </c>
      <c r="C11" s="21">
        <v>558043</v>
      </c>
      <c r="D11" s="11">
        <f t="shared" ref="D11:D30" si="0">C11/$B11</f>
        <v>0.28448721053235282</v>
      </c>
      <c r="E11" s="21">
        <v>77619</v>
      </c>
      <c r="F11" s="11">
        <f t="shared" ref="F11:F30" si="1">E11/$B11</f>
        <v>3.9569733504964122E-2</v>
      </c>
      <c r="G11" s="21">
        <v>11738</v>
      </c>
      <c r="H11" s="11">
        <f t="shared" ref="H11:H30" si="2">G11/$B11</f>
        <v>5.9839669653212338E-3</v>
      </c>
    </row>
    <row r="12" spans="1:8" x14ac:dyDescent="0.45">
      <c r="A12" s="12" t="s">
        <v>71</v>
      </c>
      <c r="B12" s="20">
        <v>1065932</v>
      </c>
      <c r="C12" s="21">
        <v>383910</v>
      </c>
      <c r="D12" s="11">
        <f t="shared" si="0"/>
        <v>0.3601636877399309</v>
      </c>
      <c r="E12" s="21">
        <v>25807</v>
      </c>
      <c r="F12" s="11">
        <f t="shared" si="1"/>
        <v>2.4210737645553374E-2</v>
      </c>
      <c r="G12" s="21">
        <v>7971</v>
      </c>
      <c r="H12" s="11">
        <f t="shared" si="2"/>
        <v>7.4779629469797319E-3</v>
      </c>
    </row>
    <row r="13" spans="1:8" x14ac:dyDescent="0.45">
      <c r="A13" s="12" t="s">
        <v>72</v>
      </c>
      <c r="B13" s="20">
        <v>1324589</v>
      </c>
      <c r="C13" s="21">
        <v>431675</v>
      </c>
      <c r="D13" s="11">
        <f t="shared" si="0"/>
        <v>0.32589354131734449</v>
      </c>
      <c r="E13" s="21">
        <v>47961</v>
      </c>
      <c r="F13" s="11">
        <f t="shared" si="1"/>
        <v>3.6208212509691688E-2</v>
      </c>
      <c r="G13" s="21">
        <v>7898</v>
      </c>
      <c r="H13" s="11">
        <f t="shared" si="2"/>
        <v>5.9626042493180903E-3</v>
      </c>
    </row>
    <row r="14" spans="1:8" x14ac:dyDescent="0.45">
      <c r="A14" s="12" t="s">
        <v>73</v>
      </c>
      <c r="B14" s="20">
        <v>974726</v>
      </c>
      <c r="C14" s="21">
        <v>368812</v>
      </c>
      <c r="D14" s="11">
        <f t="shared" si="0"/>
        <v>0.37837505103998459</v>
      </c>
      <c r="E14" s="21">
        <v>35841</v>
      </c>
      <c r="F14" s="11">
        <f t="shared" si="1"/>
        <v>3.6770333406516295E-2</v>
      </c>
      <c r="G14" s="21">
        <v>5765</v>
      </c>
      <c r="H14" s="11">
        <f t="shared" si="2"/>
        <v>5.9144826340940945E-3</v>
      </c>
    </row>
    <row r="15" spans="1:8" x14ac:dyDescent="0.45">
      <c r="A15" s="12" t="s">
        <v>74</v>
      </c>
      <c r="B15" s="20">
        <v>3759920</v>
      </c>
      <c r="C15" s="21">
        <v>1146817</v>
      </c>
      <c r="D15" s="11">
        <f t="shared" si="0"/>
        <v>0.30501101087257176</v>
      </c>
      <c r="E15" s="21">
        <v>214558</v>
      </c>
      <c r="F15" s="11">
        <f t="shared" si="1"/>
        <v>5.7064512010893846E-2</v>
      </c>
      <c r="G15" s="21">
        <v>33119</v>
      </c>
      <c r="H15" s="11">
        <f t="shared" si="2"/>
        <v>8.8084320942998784E-3</v>
      </c>
    </row>
    <row r="16" spans="1:8" x14ac:dyDescent="0.45">
      <c r="A16" s="12" t="s">
        <v>75</v>
      </c>
      <c r="B16" s="20">
        <v>1521562.0000000002</v>
      </c>
      <c r="C16" s="21">
        <v>500013</v>
      </c>
      <c r="D16" s="11">
        <f t="shared" si="0"/>
        <v>0.32861822258968082</v>
      </c>
      <c r="E16" s="21">
        <v>68629</v>
      </c>
      <c r="F16" s="11">
        <f t="shared" si="1"/>
        <v>4.5104307284225022E-2</v>
      </c>
      <c r="G16" s="21">
        <v>10177</v>
      </c>
      <c r="H16" s="11">
        <f t="shared" si="2"/>
        <v>6.6885214010339363E-3</v>
      </c>
    </row>
    <row r="17" spans="1:8" x14ac:dyDescent="0.45">
      <c r="A17" s="12" t="s">
        <v>76</v>
      </c>
      <c r="B17" s="20">
        <v>718601</v>
      </c>
      <c r="C17" s="21">
        <v>283083</v>
      </c>
      <c r="D17" s="11">
        <f t="shared" si="0"/>
        <v>0.39393627339789394</v>
      </c>
      <c r="E17" s="21">
        <v>30751</v>
      </c>
      <c r="F17" s="11">
        <f t="shared" si="1"/>
        <v>4.2792871148244996E-2</v>
      </c>
      <c r="G17" s="21">
        <v>4353</v>
      </c>
      <c r="H17" s="11">
        <f t="shared" si="2"/>
        <v>6.0576035936493267E-3</v>
      </c>
    </row>
    <row r="18" spans="1:8" x14ac:dyDescent="0.45">
      <c r="A18" s="12" t="s">
        <v>77</v>
      </c>
      <c r="B18" s="20">
        <v>784774</v>
      </c>
      <c r="C18" s="21">
        <v>283664</v>
      </c>
      <c r="D18" s="11">
        <f t="shared" si="0"/>
        <v>0.36145947750562585</v>
      </c>
      <c r="E18" s="21">
        <v>37453</v>
      </c>
      <c r="F18" s="11">
        <f t="shared" si="1"/>
        <v>4.7724567837364645E-2</v>
      </c>
      <c r="G18" s="21">
        <v>5423</v>
      </c>
      <c r="H18" s="11">
        <f t="shared" si="2"/>
        <v>6.9102697082217297E-3</v>
      </c>
    </row>
    <row r="19" spans="1:8" x14ac:dyDescent="0.45">
      <c r="A19" s="12" t="s">
        <v>78</v>
      </c>
      <c r="B19" s="20">
        <v>694295.99999999988</v>
      </c>
      <c r="C19" s="21">
        <v>202320</v>
      </c>
      <c r="D19" s="11">
        <f t="shared" si="0"/>
        <v>0.29140309032458783</v>
      </c>
      <c r="E19" s="21">
        <v>32607</v>
      </c>
      <c r="F19" s="11">
        <f t="shared" si="1"/>
        <v>4.6964119050088154E-2</v>
      </c>
      <c r="G19" s="21">
        <v>8136</v>
      </c>
      <c r="H19" s="11">
        <f t="shared" si="2"/>
        <v>1.1718344913408693E-2</v>
      </c>
    </row>
    <row r="20" spans="1:8" x14ac:dyDescent="0.45">
      <c r="A20" s="12" t="s">
        <v>79</v>
      </c>
      <c r="B20" s="20">
        <v>799966</v>
      </c>
      <c r="C20" s="21">
        <v>309437</v>
      </c>
      <c r="D20" s="11">
        <f t="shared" si="0"/>
        <v>0.38681268953930542</v>
      </c>
      <c r="E20" s="21">
        <v>33933</v>
      </c>
      <c r="F20" s="11">
        <f t="shared" si="1"/>
        <v>4.2418052767242607E-2</v>
      </c>
      <c r="G20" s="21">
        <v>5746</v>
      </c>
      <c r="H20" s="11">
        <f t="shared" si="2"/>
        <v>7.1828052692239422E-3</v>
      </c>
    </row>
    <row r="21" spans="1:8" x14ac:dyDescent="0.45">
      <c r="A21" s="12" t="s">
        <v>80</v>
      </c>
      <c r="B21" s="20">
        <v>2300944</v>
      </c>
      <c r="C21" s="21">
        <v>763291</v>
      </c>
      <c r="D21" s="11">
        <f t="shared" si="0"/>
        <v>0.33172949884916797</v>
      </c>
      <c r="E21" s="21">
        <v>98026</v>
      </c>
      <c r="F21" s="11">
        <f t="shared" si="1"/>
        <v>4.2602514446244674E-2</v>
      </c>
      <c r="G21" s="21">
        <v>14444</v>
      </c>
      <c r="H21" s="11">
        <f t="shared" si="2"/>
        <v>6.2774235270393365E-3</v>
      </c>
    </row>
    <row r="22" spans="1:8" x14ac:dyDescent="0.45">
      <c r="A22" s="12" t="s">
        <v>81</v>
      </c>
      <c r="B22" s="20">
        <v>1400720</v>
      </c>
      <c r="C22" s="21">
        <v>475739</v>
      </c>
      <c r="D22" s="11">
        <f t="shared" si="0"/>
        <v>0.33963889999428865</v>
      </c>
      <c r="E22" s="21">
        <v>56177</v>
      </c>
      <c r="F22" s="11">
        <f t="shared" si="1"/>
        <v>4.0105802730024558E-2</v>
      </c>
      <c r="G22" s="21">
        <v>20512</v>
      </c>
      <c r="H22" s="11">
        <f t="shared" si="2"/>
        <v>1.4643897424181849E-2</v>
      </c>
    </row>
    <row r="23" spans="1:8" x14ac:dyDescent="0.45">
      <c r="A23" s="12" t="s">
        <v>82</v>
      </c>
      <c r="B23" s="20">
        <v>2739963</v>
      </c>
      <c r="C23" s="21">
        <v>726730</v>
      </c>
      <c r="D23" s="11">
        <f t="shared" si="0"/>
        <v>0.26523350862767126</v>
      </c>
      <c r="E23" s="21">
        <v>82055</v>
      </c>
      <c r="F23" s="11">
        <f t="shared" si="1"/>
        <v>2.9947484692311538E-2</v>
      </c>
      <c r="G23" s="21">
        <v>12858</v>
      </c>
      <c r="H23" s="11">
        <f t="shared" si="2"/>
        <v>4.692764099369225E-3</v>
      </c>
    </row>
    <row r="24" spans="1:8" x14ac:dyDescent="0.45">
      <c r="A24" s="12" t="s">
        <v>83</v>
      </c>
      <c r="B24" s="20">
        <v>831479.00000000012</v>
      </c>
      <c r="C24" s="21">
        <v>297395</v>
      </c>
      <c r="D24" s="11">
        <f t="shared" si="0"/>
        <v>0.35766988703262492</v>
      </c>
      <c r="E24" s="21">
        <v>32393</v>
      </c>
      <c r="F24" s="11">
        <f t="shared" si="1"/>
        <v>3.8958289986878794E-2</v>
      </c>
      <c r="G24" s="21">
        <v>4798</v>
      </c>
      <c r="H24" s="11">
        <f t="shared" si="2"/>
        <v>5.7704403839423475E-3</v>
      </c>
    </row>
    <row r="25" spans="1:8" x14ac:dyDescent="0.45">
      <c r="A25" s="12" t="s">
        <v>84</v>
      </c>
      <c r="B25" s="20">
        <v>1526835</v>
      </c>
      <c r="C25" s="21">
        <v>530203</v>
      </c>
      <c r="D25" s="11">
        <f t="shared" si="0"/>
        <v>0.34725625231279084</v>
      </c>
      <c r="E25" s="21">
        <v>53417</v>
      </c>
      <c r="F25" s="11">
        <f t="shared" si="1"/>
        <v>3.4985443744739934E-2</v>
      </c>
      <c r="G25" s="21">
        <v>11311</v>
      </c>
      <c r="H25" s="11">
        <f t="shared" si="2"/>
        <v>7.4081351292051862E-3</v>
      </c>
    </row>
    <row r="26" spans="1:8" x14ac:dyDescent="0.45">
      <c r="A26" s="12" t="s">
        <v>85</v>
      </c>
      <c r="B26" s="20">
        <v>708155</v>
      </c>
      <c r="C26" s="21">
        <v>267879</v>
      </c>
      <c r="D26" s="11">
        <f t="shared" si="0"/>
        <v>0.37827735453396505</v>
      </c>
      <c r="E26" s="21">
        <v>18750</v>
      </c>
      <c r="F26" s="11">
        <f t="shared" si="1"/>
        <v>2.6477254273428841E-2</v>
      </c>
      <c r="G26" s="21">
        <v>3193</v>
      </c>
      <c r="H26" s="11">
        <f t="shared" si="2"/>
        <v>4.5088998877364419E-3</v>
      </c>
    </row>
    <row r="27" spans="1:8" x14ac:dyDescent="0.45">
      <c r="A27" s="12" t="s">
        <v>86</v>
      </c>
      <c r="B27" s="20">
        <v>1194817</v>
      </c>
      <c r="C27" s="21">
        <v>403667</v>
      </c>
      <c r="D27" s="11">
        <f t="shared" si="0"/>
        <v>0.33784839017188406</v>
      </c>
      <c r="E27" s="21">
        <v>42381</v>
      </c>
      <c r="F27" s="11">
        <f t="shared" si="1"/>
        <v>3.547070388184969E-2</v>
      </c>
      <c r="G27" s="21">
        <v>5527</v>
      </c>
      <c r="H27" s="11">
        <f t="shared" si="2"/>
        <v>4.6258129906086038E-3</v>
      </c>
    </row>
    <row r="28" spans="1:8" x14ac:dyDescent="0.45">
      <c r="A28" s="12" t="s">
        <v>87</v>
      </c>
      <c r="B28" s="20">
        <v>944709</v>
      </c>
      <c r="C28" s="21">
        <v>336977</v>
      </c>
      <c r="D28" s="11">
        <f t="shared" si="0"/>
        <v>0.35669925871352975</v>
      </c>
      <c r="E28" s="21">
        <v>47271</v>
      </c>
      <c r="F28" s="11">
        <f t="shared" si="1"/>
        <v>5.0037630635465527E-2</v>
      </c>
      <c r="G28" s="21">
        <v>21478</v>
      </c>
      <c r="H28" s="11">
        <f t="shared" si="2"/>
        <v>2.2735043277877103E-2</v>
      </c>
    </row>
    <row r="29" spans="1:8" x14ac:dyDescent="0.45">
      <c r="A29" s="12" t="s">
        <v>88</v>
      </c>
      <c r="B29" s="20">
        <v>1562767</v>
      </c>
      <c r="C29" s="21">
        <v>535380</v>
      </c>
      <c r="D29" s="11">
        <f t="shared" si="0"/>
        <v>0.34258465913344727</v>
      </c>
      <c r="E29" s="21">
        <v>61912</v>
      </c>
      <c r="F29" s="11">
        <f t="shared" si="1"/>
        <v>3.9616910262374364E-2</v>
      </c>
      <c r="G29" s="21">
        <v>27673</v>
      </c>
      <c r="H29" s="11">
        <f t="shared" si="2"/>
        <v>1.7707694109230614E-2</v>
      </c>
    </row>
    <row r="30" spans="1:8" x14ac:dyDescent="0.45">
      <c r="A30" s="12" t="s">
        <v>89</v>
      </c>
      <c r="B30" s="20">
        <v>732702</v>
      </c>
      <c r="C30" s="21">
        <v>273624</v>
      </c>
      <c r="D30" s="11">
        <f t="shared" si="0"/>
        <v>0.37344513867848045</v>
      </c>
      <c r="E30" s="21">
        <v>37574</v>
      </c>
      <c r="F30" s="11">
        <f t="shared" si="1"/>
        <v>5.1281421369124149E-2</v>
      </c>
      <c r="G30" s="21">
        <v>10779</v>
      </c>
      <c r="H30" s="11">
        <f t="shared" si="2"/>
        <v>1.4711301456799627E-2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72" t="str">
        <f>E5</f>
        <v>直近1週間</v>
      </c>
      <c r="F34" s="73"/>
      <c r="G34" s="72">
        <f>'進捗状況 (都道府県別)'!G5:H5</f>
        <v>44642</v>
      </c>
      <c r="H34" s="73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3536807</v>
      </c>
      <c r="D39" s="11">
        <f>C39/$B39</f>
        <v>0.36946563912634212</v>
      </c>
      <c r="E39" s="21">
        <v>473848</v>
      </c>
      <c r="F39" s="11">
        <f>E39/$B39</f>
        <v>4.9499606331003913E-2</v>
      </c>
      <c r="G39" s="21">
        <v>109528</v>
      </c>
      <c r="H39" s="11">
        <f>G39/$B39</f>
        <v>1.144162871262978E-2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1"/>
  <sheetViews>
    <sheetView view="pageBreakPreview" zoomScale="99" zoomScaleNormal="100" zoomScaleSheetLayoutView="99" workbookViewId="0">
      <selection activeCell="B4" sqref="B4:B6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2" width="13.09765625" customWidth="1"/>
    <col min="14" max="14" width="11.59765625" bestFit="1" customWidth="1"/>
  </cols>
  <sheetData>
    <row r="1" spans="1:14" x14ac:dyDescent="0.45">
      <c r="A1" s="22" t="s">
        <v>94</v>
      </c>
      <c r="B1" s="23"/>
      <c r="C1" s="24"/>
      <c r="D1" s="24"/>
      <c r="E1" s="24"/>
      <c r="F1" s="24"/>
      <c r="J1" s="25"/>
    </row>
    <row r="2" spans="1:14" x14ac:dyDescent="0.45">
      <c r="A2" s="22"/>
      <c r="B2" s="22"/>
      <c r="C2" s="22"/>
      <c r="D2" s="22"/>
      <c r="E2" s="22"/>
      <c r="F2" s="22"/>
      <c r="G2" s="22"/>
      <c r="H2" s="22"/>
      <c r="I2" s="22"/>
      <c r="L2" s="26" t="str">
        <f>'進捗状況 (都道府県別)'!H3</f>
        <v>（3月23日公表時点）</v>
      </c>
    </row>
    <row r="3" spans="1:14" x14ac:dyDescent="0.45">
      <c r="A3" s="86" t="s">
        <v>3</v>
      </c>
      <c r="B3" s="93" t="s">
        <v>95</v>
      </c>
      <c r="C3" s="94"/>
      <c r="D3" s="94"/>
      <c r="E3" s="94"/>
      <c r="F3" s="94"/>
      <c r="G3" s="94"/>
      <c r="H3" s="94"/>
      <c r="I3" s="94"/>
      <c r="J3" s="94"/>
      <c r="K3" s="94"/>
      <c r="L3" s="95"/>
    </row>
    <row r="4" spans="1:14" x14ac:dyDescent="0.45">
      <c r="A4" s="87"/>
      <c r="B4" s="87"/>
      <c r="C4" s="89" t="s">
        <v>96</v>
      </c>
      <c r="D4" s="90"/>
      <c r="E4" s="89" t="s">
        <v>97</v>
      </c>
      <c r="F4" s="90"/>
      <c r="G4" s="89" t="s">
        <v>98</v>
      </c>
      <c r="H4" s="96"/>
      <c r="I4" s="96"/>
      <c r="J4" s="96"/>
      <c r="K4" s="96"/>
      <c r="L4" s="90"/>
    </row>
    <row r="5" spans="1:14" x14ac:dyDescent="0.45">
      <c r="A5" s="87"/>
      <c r="B5" s="87"/>
      <c r="C5" s="91"/>
      <c r="D5" s="92"/>
      <c r="E5" s="91"/>
      <c r="F5" s="92"/>
      <c r="G5" s="91"/>
      <c r="H5" s="92"/>
      <c r="I5" s="27" t="s">
        <v>99</v>
      </c>
      <c r="J5" s="27" t="s">
        <v>100</v>
      </c>
      <c r="K5" s="28" t="s">
        <v>101</v>
      </c>
      <c r="L5" s="61" t="s">
        <v>102</v>
      </c>
    </row>
    <row r="6" spans="1:14" x14ac:dyDescent="0.45">
      <c r="A6" s="88"/>
      <c r="B6" s="88"/>
      <c r="C6" s="29" t="s">
        <v>9</v>
      </c>
      <c r="D6" s="29" t="s">
        <v>103</v>
      </c>
      <c r="E6" s="29" t="s">
        <v>9</v>
      </c>
      <c r="F6" s="29" t="s">
        <v>103</v>
      </c>
      <c r="G6" s="29" t="s">
        <v>9</v>
      </c>
      <c r="H6" s="29" t="s">
        <v>103</v>
      </c>
      <c r="I6" s="97" t="s">
        <v>9</v>
      </c>
      <c r="J6" s="98"/>
      <c r="K6" s="98"/>
      <c r="L6" s="99"/>
      <c r="N6" s="30" t="s">
        <v>104</v>
      </c>
    </row>
    <row r="7" spans="1:14" x14ac:dyDescent="0.45">
      <c r="A7" s="31" t="s">
        <v>13</v>
      </c>
      <c r="B7" s="32">
        <f>C7+E7+G7</f>
        <v>248171509</v>
      </c>
      <c r="C7" s="32">
        <f t="shared" ref="C7:J7" si="0">SUM(C8:C54)</f>
        <v>102150703</v>
      </c>
      <c r="D7" s="33">
        <f t="shared" ref="D7:D54" si="1">C7/N7</f>
        <v>0.80659072869226411</v>
      </c>
      <c r="E7" s="32">
        <f t="shared" si="0"/>
        <v>100439861</v>
      </c>
      <c r="F7" s="34">
        <f t="shared" ref="F7:F54" si="2">E7/N7</f>
        <v>0.79308177324770557</v>
      </c>
      <c r="G7" s="35">
        <f t="shared" si="0"/>
        <v>45580945</v>
      </c>
      <c r="H7" s="34">
        <f t="shared" ref="H7:H54" si="3">G7/N7</f>
        <v>0.35991105848808508</v>
      </c>
      <c r="I7" s="35">
        <f t="shared" si="0"/>
        <v>981629</v>
      </c>
      <c r="J7" s="35">
        <f t="shared" si="0"/>
        <v>4970929</v>
      </c>
      <c r="K7" s="35">
        <f>SUM(K8:K54)</f>
        <v>22613686</v>
      </c>
      <c r="L7" s="35">
        <f>SUM(L8:L54)</f>
        <v>17014701</v>
      </c>
      <c r="N7" s="1">
        <v>126645025</v>
      </c>
    </row>
    <row r="8" spans="1:14" x14ac:dyDescent="0.45">
      <c r="A8" s="36" t="s">
        <v>14</v>
      </c>
      <c r="B8" s="32">
        <f t="shared" ref="B8:B54" si="4">C8+E8+G8</f>
        <v>10206427</v>
      </c>
      <c r="C8" s="37">
        <f>SUM(一般接種!D7+一般接種!G7+一般接種!J7+医療従事者等!C5)</f>
        <v>4250080</v>
      </c>
      <c r="D8" s="33">
        <f t="shared" si="1"/>
        <v>0.81316296646215525</v>
      </c>
      <c r="E8" s="37">
        <f>SUM(一般接種!E7+一般接種!H7+一般接種!K7+医療従事者等!D5)</f>
        <v>4176546</v>
      </c>
      <c r="F8" s="34">
        <f t="shared" si="2"/>
        <v>0.79909378998175296</v>
      </c>
      <c r="G8" s="32">
        <f>SUM(I8:L8)</f>
        <v>1779801</v>
      </c>
      <c r="H8" s="34">
        <f t="shared" si="3"/>
        <v>0.34052729851492453</v>
      </c>
      <c r="I8" s="38">
        <v>41305</v>
      </c>
      <c r="J8" s="38">
        <v>217540</v>
      </c>
      <c r="K8" s="38">
        <v>895790</v>
      </c>
      <c r="L8" s="38">
        <v>625166</v>
      </c>
      <c r="N8" s="1">
        <v>5226603</v>
      </c>
    </row>
    <row r="9" spans="1:14" x14ac:dyDescent="0.45">
      <c r="A9" s="36" t="s">
        <v>15</v>
      </c>
      <c r="B9" s="32">
        <f t="shared" si="4"/>
        <v>2548425</v>
      </c>
      <c r="C9" s="37">
        <f>SUM(一般接種!D8+一般接種!G8+一般接種!J8+医療従事者等!C6)</f>
        <v>1067394</v>
      </c>
      <c r="D9" s="33">
        <f t="shared" si="1"/>
        <v>0.84739702210596091</v>
      </c>
      <c r="E9" s="37">
        <f>SUM(一般接種!E8+一般接種!H8+一般接種!K8+医療従事者等!D6)</f>
        <v>1049546</v>
      </c>
      <c r="F9" s="34">
        <f t="shared" si="2"/>
        <v>0.83322761319927119</v>
      </c>
      <c r="G9" s="32">
        <f t="shared" ref="G9:G54" si="5">SUM(I9:L9)</f>
        <v>431485</v>
      </c>
      <c r="H9" s="34">
        <f t="shared" si="3"/>
        <v>0.34255308169559745</v>
      </c>
      <c r="I9" s="38">
        <v>10522</v>
      </c>
      <c r="J9" s="38">
        <v>41889</v>
      </c>
      <c r="K9" s="38">
        <v>222191</v>
      </c>
      <c r="L9" s="38">
        <v>156883</v>
      </c>
      <c r="N9" s="1">
        <v>1259615</v>
      </c>
    </row>
    <row r="10" spans="1:14" x14ac:dyDescent="0.45">
      <c r="A10" s="36" t="s">
        <v>16</v>
      </c>
      <c r="B10" s="32">
        <f t="shared" si="4"/>
        <v>2486297</v>
      </c>
      <c r="C10" s="37">
        <f>SUM(一般接種!D9+一般接種!G9+一般接種!J9+医療従事者等!C7)</f>
        <v>1033009</v>
      </c>
      <c r="D10" s="33">
        <f t="shared" si="1"/>
        <v>0.84615787874245485</v>
      </c>
      <c r="E10" s="37">
        <f>SUM(一般接種!E9+一般接種!H9+一般接種!K9+医療従事者等!D7)</f>
        <v>1015159</v>
      </c>
      <c r="F10" s="34">
        <f t="shared" si="2"/>
        <v>0.83153659457595408</v>
      </c>
      <c r="G10" s="32">
        <f t="shared" si="5"/>
        <v>438129</v>
      </c>
      <c r="H10" s="34">
        <f t="shared" si="3"/>
        <v>0.35888003420643289</v>
      </c>
      <c r="I10" s="38">
        <v>10185</v>
      </c>
      <c r="J10" s="38">
        <v>46255</v>
      </c>
      <c r="K10" s="38">
        <v>217653</v>
      </c>
      <c r="L10" s="38">
        <v>164036</v>
      </c>
      <c r="N10" s="1">
        <v>1220823</v>
      </c>
    </row>
    <row r="11" spans="1:14" x14ac:dyDescent="0.45">
      <c r="A11" s="36" t="s">
        <v>17</v>
      </c>
      <c r="B11" s="32">
        <f t="shared" si="4"/>
        <v>4571624</v>
      </c>
      <c r="C11" s="37">
        <f>SUM(一般接種!D10+一般接種!G10+一般接種!J10+医療従事者等!C8)</f>
        <v>1894638</v>
      </c>
      <c r="D11" s="33">
        <f t="shared" si="1"/>
        <v>0.83025728870735138</v>
      </c>
      <c r="E11" s="37">
        <f>SUM(一般接種!E10+一般接種!H10+一般接種!K10+医療従事者等!D8)</f>
        <v>1855469</v>
      </c>
      <c r="F11" s="34">
        <f t="shared" si="2"/>
        <v>0.81309287643367256</v>
      </c>
      <c r="G11" s="32">
        <f t="shared" si="5"/>
        <v>821517</v>
      </c>
      <c r="H11" s="34">
        <f t="shared" si="3"/>
        <v>0.3600004206856387</v>
      </c>
      <c r="I11" s="38">
        <v>17591</v>
      </c>
      <c r="J11" s="38">
        <v>113958</v>
      </c>
      <c r="K11" s="38">
        <v>448905</v>
      </c>
      <c r="L11" s="38">
        <v>241063</v>
      </c>
      <c r="N11" s="1">
        <v>2281989</v>
      </c>
    </row>
    <row r="12" spans="1:14" x14ac:dyDescent="0.45">
      <c r="A12" s="36" t="s">
        <v>18</v>
      </c>
      <c r="B12" s="32">
        <f t="shared" si="4"/>
        <v>1968360</v>
      </c>
      <c r="C12" s="37">
        <f>SUM(一般接種!D11+一般接種!G11+一般接種!J11+医療従事者等!C9)</f>
        <v>832270</v>
      </c>
      <c r="D12" s="33">
        <f t="shared" si="1"/>
        <v>0.85687252390640056</v>
      </c>
      <c r="E12" s="37">
        <f>SUM(一般接種!E11+一般接種!H11+一般接種!K11+医療従事者等!D9)</f>
        <v>818994</v>
      </c>
      <c r="F12" s="34">
        <f t="shared" si="2"/>
        <v>0.8432040754132657</v>
      </c>
      <c r="G12" s="32">
        <f t="shared" si="5"/>
        <v>317096</v>
      </c>
      <c r="H12" s="34">
        <f t="shared" si="3"/>
        <v>0.32646959501198408</v>
      </c>
      <c r="I12" s="38">
        <v>4859</v>
      </c>
      <c r="J12" s="38">
        <v>29111</v>
      </c>
      <c r="K12" s="38">
        <v>124952</v>
      </c>
      <c r="L12" s="38">
        <v>158174</v>
      </c>
      <c r="N12" s="1">
        <v>971288</v>
      </c>
    </row>
    <row r="13" spans="1:14" x14ac:dyDescent="0.45">
      <c r="A13" s="36" t="s">
        <v>19</v>
      </c>
      <c r="B13" s="32">
        <f t="shared" si="4"/>
        <v>2214752</v>
      </c>
      <c r="C13" s="37">
        <f>SUM(一般接種!D12+一般接種!G12+一般接種!J12+医療従事者等!C10)</f>
        <v>906313</v>
      </c>
      <c r="D13" s="33">
        <f t="shared" si="1"/>
        <v>0.84736836200238974</v>
      </c>
      <c r="E13" s="37">
        <f>SUM(一般接種!E12+一般接種!H12+一般接種!K12+医療従事者等!D10)</f>
        <v>892333</v>
      </c>
      <c r="F13" s="34">
        <f t="shared" si="2"/>
        <v>0.83429759097649314</v>
      </c>
      <c r="G13" s="32">
        <f t="shared" si="5"/>
        <v>416106</v>
      </c>
      <c r="H13" s="34">
        <f t="shared" si="3"/>
        <v>0.38904336541500167</v>
      </c>
      <c r="I13" s="38">
        <v>9619</v>
      </c>
      <c r="J13" s="38">
        <v>33793</v>
      </c>
      <c r="K13" s="38">
        <v>190565</v>
      </c>
      <c r="L13" s="38">
        <v>182129</v>
      </c>
      <c r="N13" s="1">
        <v>1069562</v>
      </c>
    </row>
    <row r="14" spans="1:14" x14ac:dyDescent="0.45">
      <c r="A14" s="36" t="s">
        <v>20</v>
      </c>
      <c r="B14" s="32">
        <f t="shared" si="4"/>
        <v>3787792</v>
      </c>
      <c r="C14" s="37">
        <f>SUM(一般接種!D13+一般接種!G13+一般接種!J13+医療従事者等!C11)</f>
        <v>1556374</v>
      </c>
      <c r="D14" s="33">
        <f t="shared" si="1"/>
        <v>0.83583495474633185</v>
      </c>
      <c r="E14" s="37">
        <f>SUM(一般接種!E13+一般接種!H13+一般接種!K13+医療従事者等!D11)</f>
        <v>1531463</v>
      </c>
      <c r="F14" s="34">
        <f t="shared" si="2"/>
        <v>0.82245675351855119</v>
      </c>
      <c r="G14" s="32">
        <f t="shared" si="5"/>
        <v>699955</v>
      </c>
      <c r="H14" s="34">
        <f t="shared" si="3"/>
        <v>0.37590377104055245</v>
      </c>
      <c r="I14" s="38">
        <v>18616</v>
      </c>
      <c r="J14" s="38">
        <v>71492</v>
      </c>
      <c r="K14" s="38">
        <v>337830</v>
      </c>
      <c r="L14" s="38">
        <v>272017</v>
      </c>
      <c r="N14" s="1">
        <v>1862059</v>
      </c>
    </row>
    <row r="15" spans="1:14" x14ac:dyDescent="0.45">
      <c r="A15" s="36" t="s">
        <v>21</v>
      </c>
      <c r="B15" s="32">
        <f t="shared" si="4"/>
        <v>5927957</v>
      </c>
      <c r="C15" s="37">
        <f>SUM(一般接種!D14+一般接種!G14+一般接種!J14+医療従事者等!C12)</f>
        <v>2424174</v>
      </c>
      <c r="D15" s="33">
        <f t="shared" si="1"/>
        <v>0.83371559751347724</v>
      </c>
      <c r="E15" s="37">
        <f>SUM(一般接種!E14+一般接種!H14+一般接種!K14+医療従事者等!D12)</f>
        <v>2383352</v>
      </c>
      <c r="F15" s="34">
        <f t="shared" si="2"/>
        <v>0.81967620177633338</v>
      </c>
      <c r="G15" s="32">
        <f t="shared" si="5"/>
        <v>1120431</v>
      </c>
      <c r="H15" s="34">
        <f t="shared" si="3"/>
        <v>0.38533570636333153</v>
      </c>
      <c r="I15" s="38">
        <v>20837</v>
      </c>
      <c r="J15" s="38">
        <v>134369</v>
      </c>
      <c r="K15" s="38">
        <v>546274</v>
      </c>
      <c r="L15" s="38">
        <v>418951</v>
      </c>
      <c r="N15" s="1">
        <v>2907675</v>
      </c>
    </row>
    <row r="16" spans="1:14" x14ac:dyDescent="0.45">
      <c r="A16" s="39" t="s">
        <v>22</v>
      </c>
      <c r="B16" s="32">
        <f t="shared" si="4"/>
        <v>3854595</v>
      </c>
      <c r="C16" s="37">
        <f>SUM(一般接種!D15+一般接種!G15+一般接種!J15+医療従事者等!C13)</f>
        <v>1597874</v>
      </c>
      <c r="D16" s="33">
        <f t="shared" si="1"/>
        <v>0.81715924252877037</v>
      </c>
      <c r="E16" s="37">
        <f>SUM(一般接種!E15+一般接種!H15+一般接種!K15+医療従事者等!D13)</f>
        <v>1572838</v>
      </c>
      <c r="F16" s="34">
        <f t="shared" si="2"/>
        <v>0.80435573061484578</v>
      </c>
      <c r="G16" s="32">
        <f t="shared" si="5"/>
        <v>683883</v>
      </c>
      <c r="H16" s="34">
        <f t="shared" si="3"/>
        <v>0.3497405391528387</v>
      </c>
      <c r="I16" s="38">
        <v>14576</v>
      </c>
      <c r="J16" s="38">
        <v>68866</v>
      </c>
      <c r="K16" s="38">
        <v>360427</v>
      </c>
      <c r="L16" s="38">
        <v>240014</v>
      </c>
      <c r="N16" s="1">
        <v>1955401</v>
      </c>
    </row>
    <row r="17" spans="1:14" x14ac:dyDescent="0.45">
      <c r="A17" s="36" t="s">
        <v>23</v>
      </c>
      <c r="B17" s="32">
        <f t="shared" si="4"/>
        <v>3951289</v>
      </c>
      <c r="C17" s="37">
        <f>SUM(一般接種!D16+一般接種!G16+一般接種!J16+医療従事者等!C14)</f>
        <v>1589879</v>
      </c>
      <c r="D17" s="33">
        <f t="shared" si="1"/>
        <v>0.81194943468186775</v>
      </c>
      <c r="E17" s="37">
        <f>SUM(一般接種!E16+一般接種!H16+一般接種!K16+医療従事者等!D14)</f>
        <v>1561101</v>
      </c>
      <c r="F17" s="34">
        <f t="shared" si="2"/>
        <v>0.79725254213138141</v>
      </c>
      <c r="G17" s="32">
        <f t="shared" si="5"/>
        <v>800309</v>
      </c>
      <c r="H17" s="34">
        <f t="shared" si="3"/>
        <v>0.40871691501102342</v>
      </c>
      <c r="I17" s="38">
        <v>15934</v>
      </c>
      <c r="J17" s="38">
        <v>69575</v>
      </c>
      <c r="K17" s="38">
        <v>398628</v>
      </c>
      <c r="L17" s="38">
        <v>316172</v>
      </c>
      <c r="N17" s="1">
        <v>1958101</v>
      </c>
    </row>
    <row r="18" spans="1:14" x14ac:dyDescent="0.45">
      <c r="A18" s="36" t="s">
        <v>24</v>
      </c>
      <c r="B18" s="32">
        <f t="shared" si="4"/>
        <v>14460300</v>
      </c>
      <c r="C18" s="37">
        <f>SUM(一般接種!D17+一般接種!G17+一般接種!J17+医療従事者等!C15)</f>
        <v>6026959</v>
      </c>
      <c r="D18" s="33">
        <f t="shared" si="1"/>
        <v>0.81513698167883653</v>
      </c>
      <c r="E18" s="37">
        <f>SUM(一般接種!E17+一般接種!H17+一般接種!K17+医療従事者等!D15)</f>
        <v>5923218</v>
      </c>
      <c r="F18" s="34">
        <f t="shared" si="2"/>
        <v>0.80110617018396091</v>
      </c>
      <c r="G18" s="32">
        <f t="shared" si="5"/>
        <v>2510123</v>
      </c>
      <c r="H18" s="34">
        <f t="shared" si="3"/>
        <v>0.33949029450219026</v>
      </c>
      <c r="I18" s="38">
        <v>46910</v>
      </c>
      <c r="J18" s="38">
        <v>253575</v>
      </c>
      <c r="K18" s="38">
        <v>1280507</v>
      </c>
      <c r="L18" s="38">
        <v>929131</v>
      </c>
      <c r="N18" s="1">
        <v>7393799</v>
      </c>
    </row>
    <row r="19" spans="1:14" x14ac:dyDescent="0.45">
      <c r="A19" s="36" t="s">
        <v>25</v>
      </c>
      <c r="B19" s="32">
        <f t="shared" si="4"/>
        <v>12401855</v>
      </c>
      <c r="C19" s="37">
        <f>SUM(一般接種!D18+一般接種!G18+一般接種!J18+医療従事者等!C16)</f>
        <v>5136890</v>
      </c>
      <c r="D19" s="33">
        <f t="shared" si="1"/>
        <v>0.81242728801946962</v>
      </c>
      <c r="E19" s="37">
        <f>SUM(一般接種!E18+一般接種!H18+一般接種!K18+医療従事者等!D16)</f>
        <v>5055875</v>
      </c>
      <c r="F19" s="34">
        <f t="shared" si="2"/>
        <v>0.7996143220538956</v>
      </c>
      <c r="G19" s="32">
        <f t="shared" si="5"/>
        <v>2209090</v>
      </c>
      <c r="H19" s="34">
        <f t="shared" si="3"/>
        <v>0.34937968258828395</v>
      </c>
      <c r="I19" s="38">
        <v>41031</v>
      </c>
      <c r="J19" s="38">
        <v>201460</v>
      </c>
      <c r="K19" s="38">
        <v>1064704</v>
      </c>
      <c r="L19" s="38">
        <v>901895</v>
      </c>
      <c r="N19" s="1">
        <v>6322892</v>
      </c>
    </row>
    <row r="20" spans="1:14" x14ac:dyDescent="0.45">
      <c r="A20" s="36" t="s">
        <v>26</v>
      </c>
      <c r="B20" s="32">
        <f t="shared" si="4"/>
        <v>27287530</v>
      </c>
      <c r="C20" s="37">
        <f>SUM(一般接種!D19+一般接種!G19+一般接種!J19+医療従事者等!C17)</f>
        <v>11143666</v>
      </c>
      <c r="D20" s="33">
        <f t="shared" si="1"/>
        <v>0.8049845524873388</v>
      </c>
      <c r="E20" s="37">
        <f>SUM(一般接種!E19+一般接種!H19+一般接種!K19+医療従事者等!D17)</f>
        <v>10960244</v>
      </c>
      <c r="F20" s="34">
        <f t="shared" si="2"/>
        <v>0.79173470485314623</v>
      </c>
      <c r="G20" s="32">
        <f t="shared" si="5"/>
        <v>5183620</v>
      </c>
      <c r="H20" s="34">
        <f t="shared" si="3"/>
        <v>0.37444894938204532</v>
      </c>
      <c r="I20" s="38">
        <v>92222</v>
      </c>
      <c r="J20" s="38">
        <v>562154</v>
      </c>
      <c r="K20" s="38">
        <v>2545982</v>
      </c>
      <c r="L20" s="38">
        <v>1983262</v>
      </c>
      <c r="N20" s="1">
        <v>13843329</v>
      </c>
    </row>
    <row r="21" spans="1:14" x14ac:dyDescent="0.45">
      <c r="A21" s="36" t="s">
        <v>27</v>
      </c>
      <c r="B21" s="32">
        <f t="shared" si="4"/>
        <v>17998634</v>
      </c>
      <c r="C21" s="37">
        <f>SUM(一般接種!D20+一般接種!G20+一般接種!J20+医療従事者等!C18)</f>
        <v>7500258</v>
      </c>
      <c r="D21" s="33">
        <f t="shared" si="1"/>
        <v>0.81345883161395738</v>
      </c>
      <c r="E21" s="37">
        <f>SUM(一般接種!E20+一般接種!H20+一般接種!K20+医療従事者等!D18)</f>
        <v>7392855</v>
      </c>
      <c r="F21" s="34">
        <f t="shared" si="2"/>
        <v>0.80181017647544972</v>
      </c>
      <c r="G21" s="32">
        <f t="shared" si="5"/>
        <v>3105521</v>
      </c>
      <c r="H21" s="34">
        <f t="shared" si="3"/>
        <v>0.33681687806107585</v>
      </c>
      <c r="I21" s="38">
        <v>47187</v>
      </c>
      <c r="J21" s="38">
        <v>274476</v>
      </c>
      <c r="K21" s="38">
        <v>1382026</v>
      </c>
      <c r="L21" s="38">
        <v>1401832</v>
      </c>
      <c r="N21" s="1">
        <v>9220206</v>
      </c>
    </row>
    <row r="22" spans="1:14" x14ac:dyDescent="0.45">
      <c r="A22" s="36" t="s">
        <v>28</v>
      </c>
      <c r="B22" s="32">
        <f t="shared" si="4"/>
        <v>4478868</v>
      </c>
      <c r="C22" s="37">
        <f>SUM(一般接種!D21+一般接種!G21+一般接種!J21+医療従事者等!C19)</f>
        <v>1863345</v>
      </c>
      <c r="D22" s="33">
        <f t="shared" si="1"/>
        <v>0.84193335002128167</v>
      </c>
      <c r="E22" s="37">
        <f>SUM(一般接種!E21+一般接種!H21+一般接種!K21+医療従事者等!D19)</f>
        <v>1826736</v>
      </c>
      <c r="F22" s="34">
        <f t="shared" si="2"/>
        <v>0.82539194839628516</v>
      </c>
      <c r="G22" s="32">
        <f t="shared" si="5"/>
        <v>788787</v>
      </c>
      <c r="H22" s="34">
        <f t="shared" si="3"/>
        <v>0.35640532556409932</v>
      </c>
      <c r="I22" s="38">
        <v>16088</v>
      </c>
      <c r="J22" s="38">
        <v>62464</v>
      </c>
      <c r="K22" s="38">
        <v>339955</v>
      </c>
      <c r="L22" s="38">
        <v>370280</v>
      </c>
      <c r="N22" s="1">
        <v>2213174</v>
      </c>
    </row>
    <row r="23" spans="1:14" x14ac:dyDescent="0.45">
      <c r="A23" s="36" t="s">
        <v>29</v>
      </c>
      <c r="B23" s="32">
        <f t="shared" si="4"/>
        <v>2162577</v>
      </c>
      <c r="C23" s="37">
        <f>SUM(一般接種!D22+一般接種!G22+一般接種!J22+医療従事者等!C20)</f>
        <v>884579</v>
      </c>
      <c r="D23" s="33">
        <f t="shared" si="1"/>
        <v>0.84432657486966367</v>
      </c>
      <c r="E23" s="37">
        <f>SUM(一般接種!E22+一般接種!H22+一般接種!K22+医療従事者等!D20)</f>
        <v>872512</v>
      </c>
      <c r="F23" s="34">
        <f t="shared" si="2"/>
        <v>0.83280867903565425</v>
      </c>
      <c r="G23" s="32">
        <f t="shared" si="5"/>
        <v>405486</v>
      </c>
      <c r="H23" s="34">
        <f t="shared" si="3"/>
        <v>0.38703451646218195</v>
      </c>
      <c r="I23" s="38">
        <v>10114</v>
      </c>
      <c r="J23" s="38">
        <v>37753</v>
      </c>
      <c r="K23" s="38">
        <v>207900</v>
      </c>
      <c r="L23" s="38">
        <v>149719</v>
      </c>
      <c r="N23" s="1">
        <v>1047674</v>
      </c>
    </row>
    <row r="24" spans="1:14" x14ac:dyDescent="0.45">
      <c r="A24" s="36" t="s">
        <v>30</v>
      </c>
      <c r="B24" s="32">
        <f t="shared" si="4"/>
        <v>2236292</v>
      </c>
      <c r="C24" s="37">
        <f>SUM(一般接種!D23+一般接種!G23+一般接種!J23+医療従事者等!C21)</f>
        <v>921968</v>
      </c>
      <c r="D24" s="33">
        <f t="shared" si="1"/>
        <v>0.81398765379779914</v>
      </c>
      <c r="E24" s="37">
        <f>SUM(一般接種!E23+一般接種!H23+一般接種!K23+医療従事者等!D21)</f>
        <v>907537</v>
      </c>
      <c r="F24" s="34">
        <f t="shared" si="2"/>
        <v>0.80124680397225634</v>
      </c>
      <c r="G24" s="32">
        <f t="shared" si="5"/>
        <v>406787</v>
      </c>
      <c r="H24" s="34">
        <f t="shared" si="3"/>
        <v>0.35914434744529672</v>
      </c>
      <c r="I24" s="38">
        <v>7976</v>
      </c>
      <c r="J24" s="38">
        <v>53427</v>
      </c>
      <c r="K24" s="38">
        <v>200934</v>
      </c>
      <c r="L24" s="38">
        <v>144450</v>
      </c>
      <c r="N24" s="1">
        <v>1132656</v>
      </c>
    </row>
    <row r="25" spans="1:14" x14ac:dyDescent="0.45">
      <c r="A25" s="36" t="s">
        <v>31</v>
      </c>
      <c r="B25" s="32">
        <f t="shared" si="4"/>
        <v>1556226</v>
      </c>
      <c r="C25" s="37">
        <f>SUM(一般接種!D24+一般接種!G24+一般接種!J24+医療従事者等!C22)</f>
        <v>637850</v>
      </c>
      <c r="D25" s="33">
        <f t="shared" si="1"/>
        <v>0.82347534092537533</v>
      </c>
      <c r="E25" s="37">
        <f>SUM(一般接種!E24+一般接種!H24+一般接種!K24+医療従事者等!D22)</f>
        <v>627789</v>
      </c>
      <c r="F25" s="34">
        <f t="shared" si="2"/>
        <v>0.81048641656220188</v>
      </c>
      <c r="G25" s="32">
        <f t="shared" si="5"/>
        <v>290587</v>
      </c>
      <c r="H25" s="34">
        <f t="shared" si="3"/>
        <v>0.3751528241647441</v>
      </c>
      <c r="I25" s="38">
        <v>7502</v>
      </c>
      <c r="J25" s="38">
        <v>31652</v>
      </c>
      <c r="K25" s="38">
        <v>142948</v>
      </c>
      <c r="L25" s="38">
        <v>108485</v>
      </c>
      <c r="N25" s="1">
        <v>774583</v>
      </c>
    </row>
    <row r="26" spans="1:14" x14ac:dyDescent="0.45">
      <c r="A26" s="36" t="s">
        <v>32</v>
      </c>
      <c r="B26" s="32">
        <f t="shared" si="4"/>
        <v>1654004</v>
      </c>
      <c r="C26" s="37">
        <f>SUM(一般接種!D25+一般接種!G25+一般接種!J25+医療従事者等!C23)</f>
        <v>671971</v>
      </c>
      <c r="D26" s="33">
        <f t="shared" si="1"/>
        <v>0.81848167532889893</v>
      </c>
      <c r="E26" s="37">
        <f>SUM(一般接種!E25+一般接種!H25+一般接種!K25+医療従事者等!D23)</f>
        <v>661957</v>
      </c>
      <c r="F26" s="34">
        <f t="shared" si="2"/>
        <v>0.80628431041769943</v>
      </c>
      <c r="G26" s="32">
        <f t="shared" si="5"/>
        <v>320076</v>
      </c>
      <c r="H26" s="34">
        <f t="shared" si="3"/>
        <v>0.38986256953435883</v>
      </c>
      <c r="I26" s="38">
        <v>6217</v>
      </c>
      <c r="J26" s="38">
        <v>36660</v>
      </c>
      <c r="K26" s="38">
        <v>166819</v>
      </c>
      <c r="L26" s="38">
        <v>110380</v>
      </c>
      <c r="N26" s="1">
        <v>820997</v>
      </c>
    </row>
    <row r="27" spans="1:14" x14ac:dyDescent="0.45">
      <c r="A27" s="36" t="s">
        <v>33</v>
      </c>
      <c r="B27" s="32">
        <f t="shared" si="4"/>
        <v>4184858</v>
      </c>
      <c r="C27" s="37">
        <f>SUM(一般接種!D26+一般接種!G26+一般接種!J26+医療従事者等!C24)</f>
        <v>1696834</v>
      </c>
      <c r="D27" s="33">
        <f t="shared" si="1"/>
        <v>0.81903928925341396</v>
      </c>
      <c r="E27" s="37">
        <f>SUM(一般接種!E26+一般接種!H26+一般接種!K26+医療従事者等!D24)</f>
        <v>1671243</v>
      </c>
      <c r="F27" s="34">
        <f t="shared" si="2"/>
        <v>0.80668685262656403</v>
      </c>
      <c r="G27" s="32">
        <f t="shared" si="5"/>
        <v>816781</v>
      </c>
      <c r="H27" s="34">
        <f t="shared" si="3"/>
        <v>0.39424936659431192</v>
      </c>
      <c r="I27" s="38">
        <v>14015</v>
      </c>
      <c r="J27" s="38">
        <v>66339</v>
      </c>
      <c r="K27" s="38">
        <v>448121</v>
      </c>
      <c r="L27" s="38">
        <v>288306</v>
      </c>
      <c r="N27" s="1">
        <v>2071737</v>
      </c>
    </row>
    <row r="28" spans="1:14" x14ac:dyDescent="0.45">
      <c r="A28" s="36" t="s">
        <v>34</v>
      </c>
      <c r="B28" s="32">
        <f t="shared" si="4"/>
        <v>4136733</v>
      </c>
      <c r="C28" s="37">
        <f>SUM(一般接種!D27+一般接種!G27+一般接種!J27+医療従事者等!C25)</f>
        <v>1647427</v>
      </c>
      <c r="D28" s="33">
        <f t="shared" si="1"/>
        <v>0.81685558890336185</v>
      </c>
      <c r="E28" s="37">
        <f>SUM(一般接種!E27+一般接種!H27+一般接種!K27+医療従事者等!D25)</f>
        <v>1625290</v>
      </c>
      <c r="F28" s="34">
        <f t="shared" si="2"/>
        <v>0.80587924083358164</v>
      </c>
      <c r="G28" s="32">
        <f t="shared" si="5"/>
        <v>864016</v>
      </c>
      <c r="H28" s="34">
        <f t="shared" si="3"/>
        <v>0.42841127315621697</v>
      </c>
      <c r="I28" s="38">
        <v>15342</v>
      </c>
      <c r="J28" s="38">
        <v>83924</v>
      </c>
      <c r="K28" s="38">
        <v>462345</v>
      </c>
      <c r="L28" s="38">
        <v>302405</v>
      </c>
      <c r="N28" s="1">
        <v>2016791</v>
      </c>
    </row>
    <row r="29" spans="1:14" x14ac:dyDescent="0.45">
      <c r="A29" s="36" t="s">
        <v>35</v>
      </c>
      <c r="B29" s="32">
        <f t="shared" si="4"/>
        <v>7392676</v>
      </c>
      <c r="C29" s="37">
        <f>SUM(一般接種!D28+一般接種!G28+一般接種!J28+医療従事者等!C26)</f>
        <v>3087563</v>
      </c>
      <c r="D29" s="33">
        <f t="shared" si="1"/>
        <v>0.83758687667174858</v>
      </c>
      <c r="E29" s="37">
        <f>SUM(一般接種!E28+一般接種!H28+一般接種!K28+医療従事者等!D26)</f>
        <v>3042150</v>
      </c>
      <c r="F29" s="34">
        <f t="shared" si="2"/>
        <v>0.82526734413741842</v>
      </c>
      <c r="G29" s="32">
        <f t="shared" si="5"/>
        <v>1262963</v>
      </c>
      <c r="H29" s="34">
        <f t="shared" si="3"/>
        <v>0.34261365177713998</v>
      </c>
      <c r="I29" s="38">
        <v>22604</v>
      </c>
      <c r="J29" s="38">
        <v>108660</v>
      </c>
      <c r="K29" s="38">
        <v>634478</v>
      </c>
      <c r="L29" s="38">
        <v>497221</v>
      </c>
      <c r="N29" s="1">
        <v>3686260</v>
      </c>
    </row>
    <row r="30" spans="1:14" x14ac:dyDescent="0.45">
      <c r="A30" s="36" t="s">
        <v>36</v>
      </c>
      <c r="B30" s="32">
        <f t="shared" si="4"/>
        <v>14445813</v>
      </c>
      <c r="C30" s="37">
        <f>SUM(一般接種!D29+一般接種!G29+一般接種!J29+医療従事者等!C27)</f>
        <v>5937409</v>
      </c>
      <c r="D30" s="33">
        <f t="shared" si="1"/>
        <v>0.78549603495368714</v>
      </c>
      <c r="E30" s="37">
        <f>SUM(一般接種!E29+一般接種!H29+一般接種!K29+医療従事者等!D27)</f>
        <v>5813051</v>
      </c>
      <c r="F30" s="34">
        <f t="shared" si="2"/>
        <v>0.7690439569656673</v>
      </c>
      <c r="G30" s="32">
        <f t="shared" si="5"/>
        <v>2695353</v>
      </c>
      <c r="H30" s="34">
        <f t="shared" si="3"/>
        <v>0.35658468101162061</v>
      </c>
      <c r="I30" s="38">
        <v>42316</v>
      </c>
      <c r="J30" s="38">
        <v>362884</v>
      </c>
      <c r="K30" s="38">
        <v>1323518</v>
      </c>
      <c r="L30" s="38">
        <v>966635</v>
      </c>
      <c r="N30" s="1">
        <v>7558802</v>
      </c>
    </row>
    <row r="31" spans="1:14" x14ac:dyDescent="0.45">
      <c r="A31" s="36" t="s">
        <v>37</v>
      </c>
      <c r="B31" s="32">
        <f t="shared" si="4"/>
        <v>3535504</v>
      </c>
      <c r="C31" s="37">
        <f>SUM(一般接種!D30+一般接種!G30+一般接種!J30+医療従事者等!C28)</f>
        <v>1458864</v>
      </c>
      <c r="D31" s="33">
        <f t="shared" si="1"/>
        <v>0.8102292790508715</v>
      </c>
      <c r="E31" s="37">
        <f>SUM(一般接種!E30+一般接種!H30+一般接種!K30+医療従事者等!D28)</f>
        <v>1439068</v>
      </c>
      <c r="F31" s="34">
        <f t="shared" si="2"/>
        <v>0.79923490342155235</v>
      </c>
      <c r="G31" s="32">
        <f t="shared" si="5"/>
        <v>637572</v>
      </c>
      <c r="H31" s="34">
        <f t="shared" si="3"/>
        <v>0.35409709328835465</v>
      </c>
      <c r="I31" s="38">
        <v>16348</v>
      </c>
      <c r="J31" s="38">
        <v>64589</v>
      </c>
      <c r="K31" s="38">
        <v>341119</v>
      </c>
      <c r="L31" s="38">
        <v>215516</v>
      </c>
      <c r="N31" s="1">
        <v>1800557</v>
      </c>
    </row>
    <row r="32" spans="1:14" x14ac:dyDescent="0.45">
      <c r="A32" s="36" t="s">
        <v>38</v>
      </c>
      <c r="B32" s="32">
        <f t="shared" si="4"/>
        <v>2764591</v>
      </c>
      <c r="C32" s="37">
        <f>SUM(一般接種!D31+一般接種!G31+一般接種!J31+医療従事者等!C29)</f>
        <v>1142488</v>
      </c>
      <c r="D32" s="33">
        <f t="shared" si="1"/>
        <v>0.805225102425004</v>
      </c>
      <c r="E32" s="37">
        <f>SUM(一般接種!E31+一般接種!H31+一般接種!K31+医療従事者等!D29)</f>
        <v>1127513</v>
      </c>
      <c r="F32" s="34">
        <f t="shared" si="2"/>
        <v>0.79467072819191409</v>
      </c>
      <c r="G32" s="32">
        <f t="shared" si="5"/>
        <v>494590</v>
      </c>
      <c r="H32" s="34">
        <f t="shared" si="3"/>
        <v>0.3485868415321498</v>
      </c>
      <c r="I32" s="38">
        <v>8564</v>
      </c>
      <c r="J32" s="38">
        <v>51065</v>
      </c>
      <c r="K32" s="38">
        <v>234779</v>
      </c>
      <c r="L32" s="38">
        <v>200182</v>
      </c>
      <c r="N32" s="1">
        <v>1418843</v>
      </c>
    </row>
    <row r="33" spans="1:14" x14ac:dyDescent="0.45">
      <c r="A33" s="36" t="s">
        <v>39</v>
      </c>
      <c r="B33" s="32">
        <f t="shared" si="4"/>
        <v>4834722</v>
      </c>
      <c r="C33" s="37">
        <f>SUM(一般接種!D32+一般接種!G32+一般接種!J32+医療従事者等!C30)</f>
        <v>2006892</v>
      </c>
      <c r="D33" s="33">
        <f t="shared" si="1"/>
        <v>0.79306804629205918</v>
      </c>
      <c r="E33" s="37">
        <f>SUM(一般接種!E32+一般接種!H32+一般接種!K32+医療従事者等!D30)</f>
        <v>1971572</v>
      </c>
      <c r="F33" s="34">
        <f t="shared" si="2"/>
        <v>0.77911056208511853</v>
      </c>
      <c r="G33" s="32">
        <f t="shared" si="5"/>
        <v>856258</v>
      </c>
      <c r="H33" s="34">
        <f t="shared" si="3"/>
        <v>0.33836940860890669</v>
      </c>
      <c r="I33" s="38">
        <v>24501</v>
      </c>
      <c r="J33" s="38">
        <v>85233</v>
      </c>
      <c r="K33" s="38">
        <v>428488</v>
      </c>
      <c r="L33" s="38">
        <v>318036</v>
      </c>
      <c r="N33" s="1">
        <v>2530542</v>
      </c>
    </row>
    <row r="34" spans="1:14" x14ac:dyDescent="0.45">
      <c r="A34" s="36" t="s">
        <v>40</v>
      </c>
      <c r="B34" s="32">
        <f t="shared" si="4"/>
        <v>16401917</v>
      </c>
      <c r="C34" s="37">
        <f>SUM(一般接種!D33+一般接種!G33+一般接種!J33+医療従事者等!C31)</f>
        <v>6841494</v>
      </c>
      <c r="D34" s="33">
        <f t="shared" si="1"/>
        <v>0.77396747399262245</v>
      </c>
      <c r="E34" s="37">
        <f>SUM(一般接種!E33+一般接種!H33+一般接種!K33+医療従事者等!D31)</f>
        <v>6737453</v>
      </c>
      <c r="F34" s="34">
        <f t="shared" si="2"/>
        <v>0.7621974790234437</v>
      </c>
      <c r="G34" s="32">
        <f t="shared" si="5"/>
        <v>2822970</v>
      </c>
      <c r="H34" s="34">
        <f t="shared" si="3"/>
        <v>0.3193581635907235</v>
      </c>
      <c r="I34" s="38">
        <v>58665</v>
      </c>
      <c r="J34" s="38">
        <v>340377</v>
      </c>
      <c r="K34" s="38">
        <v>1457107</v>
      </c>
      <c r="L34" s="38">
        <v>966821</v>
      </c>
      <c r="N34" s="1">
        <v>8839511</v>
      </c>
    </row>
    <row r="35" spans="1:14" x14ac:dyDescent="0.45">
      <c r="A35" s="36" t="s">
        <v>41</v>
      </c>
      <c r="B35" s="32">
        <f t="shared" si="4"/>
        <v>10673228</v>
      </c>
      <c r="C35" s="37">
        <f>SUM(一般接種!D34+一般接種!G34+一般接種!J34+医療従事者等!C32)</f>
        <v>4391802</v>
      </c>
      <c r="D35" s="33">
        <f t="shared" si="1"/>
        <v>0.79509416370589969</v>
      </c>
      <c r="E35" s="37">
        <f>SUM(一般接種!E34+一般接種!H34+一般接種!K34+医療従事者等!D32)</f>
        <v>4326362</v>
      </c>
      <c r="F35" s="34">
        <f t="shared" si="2"/>
        <v>0.78324687139333315</v>
      </c>
      <c r="G35" s="32">
        <f t="shared" si="5"/>
        <v>1955064</v>
      </c>
      <c r="H35" s="34">
        <f t="shared" si="3"/>
        <v>0.3539458236212632</v>
      </c>
      <c r="I35" s="38">
        <v>41803</v>
      </c>
      <c r="J35" s="38">
        <v>227263</v>
      </c>
      <c r="K35" s="38">
        <v>980368</v>
      </c>
      <c r="L35" s="38">
        <v>705630</v>
      </c>
      <c r="N35" s="1">
        <v>5523625</v>
      </c>
    </row>
    <row r="36" spans="1:14" x14ac:dyDescent="0.45">
      <c r="A36" s="36" t="s">
        <v>42</v>
      </c>
      <c r="B36" s="32">
        <f t="shared" si="4"/>
        <v>2679090</v>
      </c>
      <c r="C36" s="37">
        <f>SUM(一般接種!D35+一般接種!G35+一般接種!J35+医療従事者等!C33)</f>
        <v>1084788</v>
      </c>
      <c r="D36" s="33">
        <f t="shared" si="1"/>
        <v>0.80669036891173673</v>
      </c>
      <c r="E36" s="37">
        <f>SUM(一般接種!E35+一般接種!H35+一般接種!K35+医療従事者等!D33)</f>
        <v>1070626</v>
      </c>
      <c r="F36" s="34">
        <f t="shared" si="2"/>
        <v>0.7961589572400295</v>
      </c>
      <c r="G36" s="32">
        <f t="shared" si="5"/>
        <v>523676</v>
      </c>
      <c r="H36" s="34">
        <f t="shared" si="3"/>
        <v>0.38942575473753643</v>
      </c>
      <c r="I36" s="38">
        <v>6883</v>
      </c>
      <c r="J36" s="38">
        <v>50147</v>
      </c>
      <c r="K36" s="38">
        <v>300923</v>
      </c>
      <c r="L36" s="38">
        <v>165723</v>
      </c>
      <c r="N36" s="1">
        <v>1344739</v>
      </c>
    </row>
    <row r="37" spans="1:14" x14ac:dyDescent="0.45">
      <c r="A37" s="36" t="s">
        <v>43</v>
      </c>
      <c r="B37" s="32">
        <f t="shared" si="4"/>
        <v>1864891</v>
      </c>
      <c r="C37" s="37">
        <f>SUM(一般接種!D36+一般接種!G36+一般接種!J36+医療従事者等!C34)</f>
        <v>743313</v>
      </c>
      <c r="D37" s="33">
        <f t="shared" si="1"/>
        <v>0.78704766462805154</v>
      </c>
      <c r="E37" s="37">
        <f>SUM(一般接種!E36+一般接種!H36+一般接種!K36+医療従事者等!D34)</f>
        <v>731228</v>
      </c>
      <c r="F37" s="34">
        <f t="shared" si="2"/>
        <v>0.77425161366832129</v>
      </c>
      <c r="G37" s="32">
        <f t="shared" si="5"/>
        <v>390350</v>
      </c>
      <c r="H37" s="34">
        <f t="shared" si="3"/>
        <v>0.41331721076795364</v>
      </c>
      <c r="I37" s="38">
        <v>7513</v>
      </c>
      <c r="J37" s="38">
        <v>43034</v>
      </c>
      <c r="K37" s="38">
        <v>209079</v>
      </c>
      <c r="L37" s="38">
        <v>130724</v>
      </c>
      <c r="N37" s="1">
        <v>944432</v>
      </c>
    </row>
    <row r="38" spans="1:14" x14ac:dyDescent="0.45">
      <c r="A38" s="36" t="s">
        <v>44</v>
      </c>
      <c r="B38" s="32">
        <f t="shared" si="4"/>
        <v>1080237</v>
      </c>
      <c r="C38" s="37">
        <f>SUM(一般接種!D37+一般接種!G37+一般接種!J37+医療従事者等!C35)</f>
        <v>435924</v>
      </c>
      <c r="D38" s="33">
        <f t="shared" si="1"/>
        <v>0.78292635617146922</v>
      </c>
      <c r="E38" s="37">
        <f>SUM(一般接種!E37+一般接種!H37+一般接種!K37+医療従事者等!D35)</f>
        <v>429213</v>
      </c>
      <c r="F38" s="34">
        <f t="shared" si="2"/>
        <v>0.77087329468307508</v>
      </c>
      <c r="G38" s="32">
        <f t="shared" si="5"/>
        <v>215100</v>
      </c>
      <c r="H38" s="34">
        <f t="shared" si="3"/>
        <v>0.38632298109873059</v>
      </c>
      <c r="I38" s="38">
        <v>4867</v>
      </c>
      <c r="J38" s="38">
        <v>22646</v>
      </c>
      <c r="K38" s="38">
        <v>107466</v>
      </c>
      <c r="L38" s="38">
        <v>80121</v>
      </c>
      <c r="N38" s="1">
        <v>556788</v>
      </c>
    </row>
    <row r="39" spans="1:14" x14ac:dyDescent="0.45">
      <c r="A39" s="36" t="s">
        <v>45</v>
      </c>
      <c r="B39" s="32">
        <f t="shared" si="4"/>
        <v>1338024</v>
      </c>
      <c r="C39" s="37">
        <f>SUM(一般接種!D38+一般接種!G38+一般接種!J38+医療従事者等!C36)</f>
        <v>553196</v>
      </c>
      <c r="D39" s="33">
        <f t="shared" si="1"/>
        <v>0.82221115759904284</v>
      </c>
      <c r="E39" s="37">
        <f>SUM(一般接種!E38+一般接種!H38+一般接種!K38+医療従事者等!D36)</f>
        <v>542043</v>
      </c>
      <c r="F39" s="34">
        <f t="shared" si="2"/>
        <v>0.80563453549638464</v>
      </c>
      <c r="G39" s="32">
        <f t="shared" si="5"/>
        <v>242785</v>
      </c>
      <c r="H39" s="34">
        <f t="shared" si="3"/>
        <v>0.36084956488782205</v>
      </c>
      <c r="I39" s="38">
        <v>4820</v>
      </c>
      <c r="J39" s="38">
        <v>29933</v>
      </c>
      <c r="K39" s="38">
        <v>109930</v>
      </c>
      <c r="L39" s="38">
        <v>98102</v>
      </c>
      <c r="N39" s="1">
        <v>672815</v>
      </c>
    </row>
    <row r="40" spans="1:14" x14ac:dyDescent="0.45">
      <c r="A40" s="36" t="s">
        <v>46</v>
      </c>
      <c r="B40" s="32">
        <f t="shared" si="4"/>
        <v>3678961</v>
      </c>
      <c r="C40" s="37">
        <f>SUM(一般接種!D39+一般接種!G39+一般接種!J39+医療従事者等!C37)</f>
        <v>1491917</v>
      </c>
      <c r="D40" s="33">
        <f t="shared" si="1"/>
        <v>0.78779390122774895</v>
      </c>
      <c r="E40" s="37">
        <f>SUM(一般接種!E39+一般接種!H39+一般接種!K39+医療従事者等!D37)</f>
        <v>1459115</v>
      </c>
      <c r="F40" s="34">
        <f t="shared" si="2"/>
        <v>0.77047308810739934</v>
      </c>
      <c r="G40" s="32">
        <f t="shared" si="5"/>
        <v>727929</v>
      </c>
      <c r="H40" s="34">
        <f t="shared" si="3"/>
        <v>0.38437662867761013</v>
      </c>
      <c r="I40" s="38">
        <v>21813</v>
      </c>
      <c r="J40" s="38">
        <v>135816</v>
      </c>
      <c r="K40" s="38">
        <v>358637</v>
      </c>
      <c r="L40" s="38">
        <v>211663</v>
      </c>
      <c r="N40" s="1">
        <v>1893791</v>
      </c>
    </row>
    <row r="41" spans="1:14" x14ac:dyDescent="0.45">
      <c r="A41" s="36" t="s">
        <v>47</v>
      </c>
      <c r="B41" s="32">
        <f t="shared" si="4"/>
        <v>5455456</v>
      </c>
      <c r="C41" s="37">
        <f>SUM(一般接種!D40+一般接種!G40+一般接種!J40+医療従事者等!C38)</f>
        <v>2214492</v>
      </c>
      <c r="D41" s="33">
        <f t="shared" si="1"/>
        <v>0.78739369080081201</v>
      </c>
      <c r="E41" s="37">
        <f>SUM(一般接種!E40+一般接種!H40+一般接種!K40+医療従事者等!D38)</f>
        <v>2179515</v>
      </c>
      <c r="F41" s="34">
        <f t="shared" si="2"/>
        <v>0.77495712786757942</v>
      </c>
      <c r="G41" s="32">
        <f t="shared" si="5"/>
        <v>1061449</v>
      </c>
      <c r="H41" s="34">
        <f t="shared" si="3"/>
        <v>0.37741307970714327</v>
      </c>
      <c r="I41" s="38">
        <v>22265</v>
      </c>
      <c r="J41" s="38">
        <v>118766</v>
      </c>
      <c r="K41" s="38">
        <v>538710</v>
      </c>
      <c r="L41" s="38">
        <v>381708</v>
      </c>
      <c r="N41" s="1">
        <v>2812433</v>
      </c>
    </row>
    <row r="42" spans="1:14" x14ac:dyDescent="0.45">
      <c r="A42" s="36" t="s">
        <v>48</v>
      </c>
      <c r="B42" s="32">
        <f t="shared" si="4"/>
        <v>2783155</v>
      </c>
      <c r="C42" s="37">
        <f>SUM(一般接種!D41+一般接種!G41+一般接種!J41+医療従事者等!C39)</f>
        <v>1106325</v>
      </c>
      <c r="D42" s="33">
        <f t="shared" si="1"/>
        <v>0.81580771471340818</v>
      </c>
      <c r="E42" s="37">
        <f>SUM(一般接種!E41+一般接種!H41+一般接種!K41+医療従事者等!D39)</f>
        <v>1078381</v>
      </c>
      <c r="F42" s="34">
        <f t="shared" si="2"/>
        <v>0.79520171667490103</v>
      </c>
      <c r="G42" s="32">
        <f t="shared" si="5"/>
        <v>598449</v>
      </c>
      <c r="H42" s="34">
        <f t="shared" si="3"/>
        <v>0.44129827226404938</v>
      </c>
      <c r="I42" s="38">
        <v>44348</v>
      </c>
      <c r="J42" s="38">
        <v>45559</v>
      </c>
      <c r="K42" s="38">
        <v>284612</v>
      </c>
      <c r="L42" s="38">
        <v>223930</v>
      </c>
      <c r="N42" s="1">
        <v>1356110</v>
      </c>
    </row>
    <row r="43" spans="1:14" x14ac:dyDescent="0.45">
      <c r="A43" s="36" t="s">
        <v>49</v>
      </c>
      <c r="B43" s="32">
        <f t="shared" si="4"/>
        <v>1470007</v>
      </c>
      <c r="C43" s="37">
        <f>SUM(一般接種!D42+一般接種!G42+一般接種!J42+医療従事者等!C40)</f>
        <v>591951</v>
      </c>
      <c r="D43" s="33">
        <f t="shared" si="1"/>
        <v>0.80543139728062763</v>
      </c>
      <c r="E43" s="37">
        <f>SUM(一般接種!E42+一般接種!H42+一般接種!K42+医療従事者等!D40)</f>
        <v>581966</v>
      </c>
      <c r="F43" s="34">
        <f t="shared" si="2"/>
        <v>0.79184542056659712</v>
      </c>
      <c r="G43" s="32">
        <f t="shared" si="5"/>
        <v>296090</v>
      </c>
      <c r="H43" s="34">
        <f t="shared" si="3"/>
        <v>0.40287149176337406</v>
      </c>
      <c r="I43" s="38">
        <v>7706</v>
      </c>
      <c r="J43" s="38">
        <v>37841</v>
      </c>
      <c r="K43" s="38">
        <v>147472</v>
      </c>
      <c r="L43" s="38">
        <v>103071</v>
      </c>
      <c r="N43" s="1">
        <v>734949</v>
      </c>
    </row>
    <row r="44" spans="1:14" x14ac:dyDescent="0.45">
      <c r="A44" s="36" t="s">
        <v>50</v>
      </c>
      <c r="B44" s="32">
        <f t="shared" si="4"/>
        <v>1847546</v>
      </c>
      <c r="C44" s="37">
        <f>SUM(一般接種!D43+一般接種!G43+一般接種!J43+医療従事者等!C41)</f>
        <v>767575</v>
      </c>
      <c r="D44" s="33">
        <f t="shared" si="1"/>
        <v>0.78814883724750895</v>
      </c>
      <c r="E44" s="37">
        <f>SUM(一般接種!E43+一般接種!H43+一般接種!K43+医療従事者等!D41)</f>
        <v>756952</v>
      </c>
      <c r="F44" s="34">
        <f t="shared" si="2"/>
        <v>0.77724110171928007</v>
      </c>
      <c r="G44" s="32">
        <f t="shared" si="5"/>
        <v>323019</v>
      </c>
      <c r="H44" s="34">
        <f t="shared" si="3"/>
        <v>0.33167709899208953</v>
      </c>
      <c r="I44" s="38">
        <v>9295</v>
      </c>
      <c r="J44" s="38">
        <v>45366</v>
      </c>
      <c r="K44" s="38">
        <v>167613</v>
      </c>
      <c r="L44" s="38">
        <v>100745</v>
      </c>
      <c r="N44" s="1">
        <v>973896</v>
      </c>
    </row>
    <row r="45" spans="1:14" x14ac:dyDescent="0.45">
      <c r="A45" s="36" t="s">
        <v>51</v>
      </c>
      <c r="B45" s="32">
        <f t="shared" si="4"/>
        <v>2695071</v>
      </c>
      <c r="C45" s="37">
        <f>SUM(一般接種!D44+一般接種!G44+一般接種!J44+医療従事者等!C42)</f>
        <v>1096249</v>
      </c>
      <c r="D45" s="33">
        <f t="shared" si="1"/>
        <v>0.80831266926654177</v>
      </c>
      <c r="E45" s="37">
        <f>SUM(一般接種!E44+一般接種!H44+一般接種!K44+医療従事者等!D42)</f>
        <v>1081129</v>
      </c>
      <c r="F45" s="34">
        <f t="shared" si="2"/>
        <v>0.79716402734366643</v>
      </c>
      <c r="G45" s="32">
        <f t="shared" si="5"/>
        <v>517693</v>
      </c>
      <c r="H45" s="34">
        <f t="shared" si="3"/>
        <v>0.38171784940337805</v>
      </c>
      <c r="I45" s="38">
        <v>11856</v>
      </c>
      <c r="J45" s="38">
        <v>53635</v>
      </c>
      <c r="K45" s="38">
        <v>267140</v>
      </c>
      <c r="L45" s="38">
        <v>185062</v>
      </c>
      <c r="N45" s="1">
        <v>1356219</v>
      </c>
    </row>
    <row r="46" spans="1:14" x14ac:dyDescent="0.45">
      <c r="A46" s="36" t="s">
        <v>52</v>
      </c>
      <c r="B46" s="32">
        <f t="shared" si="4"/>
        <v>1374572</v>
      </c>
      <c r="C46" s="37">
        <f>SUM(一般接種!D45+一般接種!G45+一般接種!J45+医療従事者等!C43)</f>
        <v>557207</v>
      </c>
      <c r="D46" s="33">
        <f t="shared" si="1"/>
        <v>0.79468514633461074</v>
      </c>
      <c r="E46" s="37">
        <f>SUM(一般接種!E45+一般接種!H45+一般接種!K45+医療従事者等!D43)</f>
        <v>549334</v>
      </c>
      <c r="F46" s="34">
        <f t="shared" si="2"/>
        <v>0.7834567228634548</v>
      </c>
      <c r="G46" s="32">
        <f t="shared" si="5"/>
        <v>268031</v>
      </c>
      <c r="H46" s="34">
        <f t="shared" si="3"/>
        <v>0.38226413964148342</v>
      </c>
      <c r="I46" s="38">
        <v>10498</v>
      </c>
      <c r="J46" s="38">
        <v>32948</v>
      </c>
      <c r="K46" s="38">
        <v>139863</v>
      </c>
      <c r="L46" s="38">
        <v>84722</v>
      </c>
      <c r="N46" s="1">
        <v>701167</v>
      </c>
    </row>
    <row r="47" spans="1:14" x14ac:dyDescent="0.45">
      <c r="A47" s="36" t="s">
        <v>53</v>
      </c>
      <c r="B47" s="32">
        <f t="shared" si="4"/>
        <v>9925961</v>
      </c>
      <c r="C47" s="37">
        <f>SUM(一般接種!D46+一般接種!G46+一般接種!J46+医療従事者等!C44)</f>
        <v>4081229</v>
      </c>
      <c r="D47" s="33">
        <f t="shared" si="1"/>
        <v>0.7964663545510785</v>
      </c>
      <c r="E47" s="37">
        <f>SUM(一般接種!E46+一般接種!H46+一般接種!K46+医療従事者等!D44)</f>
        <v>3991424</v>
      </c>
      <c r="F47" s="34">
        <f t="shared" si="2"/>
        <v>0.77894058940277155</v>
      </c>
      <c r="G47" s="32">
        <f t="shared" si="5"/>
        <v>1853308</v>
      </c>
      <c r="H47" s="34">
        <f t="shared" si="3"/>
        <v>0.36167964763073823</v>
      </c>
      <c r="I47" s="38">
        <v>40086</v>
      </c>
      <c r="J47" s="38">
        <v>210889</v>
      </c>
      <c r="K47" s="38">
        <v>886774</v>
      </c>
      <c r="L47" s="38">
        <v>715559</v>
      </c>
      <c r="N47" s="1">
        <v>5124170</v>
      </c>
    </row>
    <row r="48" spans="1:14" x14ac:dyDescent="0.45">
      <c r="A48" s="36" t="s">
        <v>54</v>
      </c>
      <c r="B48" s="32">
        <f t="shared" si="4"/>
        <v>1623498</v>
      </c>
      <c r="C48" s="37">
        <f>SUM(一般接種!D47+一般接種!G47+一般接種!J47+医療従事者等!C45)</f>
        <v>648475</v>
      </c>
      <c r="D48" s="33">
        <f t="shared" si="1"/>
        <v>0.79254163295535929</v>
      </c>
      <c r="E48" s="37">
        <f>SUM(一般接種!E47+一般接種!H47+一般接種!K47+医療従事者等!D45)</f>
        <v>638225</v>
      </c>
      <c r="F48" s="34">
        <f t="shared" si="2"/>
        <v>0.78001447040045369</v>
      </c>
      <c r="G48" s="32">
        <f t="shared" si="5"/>
        <v>336798</v>
      </c>
      <c r="H48" s="34">
        <f t="shared" si="3"/>
        <v>0.41162178479679107</v>
      </c>
      <c r="I48" s="38">
        <v>8323</v>
      </c>
      <c r="J48" s="38">
        <v>55584</v>
      </c>
      <c r="K48" s="38">
        <v>163792</v>
      </c>
      <c r="L48" s="38">
        <v>109099</v>
      </c>
      <c r="N48" s="1">
        <v>818222</v>
      </c>
    </row>
    <row r="49" spans="1:14" x14ac:dyDescent="0.45">
      <c r="A49" s="36" t="s">
        <v>55</v>
      </c>
      <c r="B49" s="32">
        <f t="shared" si="4"/>
        <v>2689700</v>
      </c>
      <c r="C49" s="37">
        <f>SUM(一般接種!D48+一般接種!G48+一般接種!J48+医療従事者等!C46)</f>
        <v>1081276</v>
      </c>
      <c r="D49" s="33">
        <f t="shared" si="1"/>
        <v>0.80937588421019535</v>
      </c>
      <c r="E49" s="37">
        <f>SUM(一般接種!E48+一般接種!H48+一般接種!K48+医療従事者等!D46)</f>
        <v>1064487</v>
      </c>
      <c r="F49" s="34">
        <f t="shared" si="2"/>
        <v>0.79680868423534623</v>
      </c>
      <c r="G49" s="32">
        <f t="shared" si="5"/>
        <v>543937</v>
      </c>
      <c r="H49" s="34">
        <f t="shared" si="3"/>
        <v>0.40715736808145286</v>
      </c>
      <c r="I49" s="38">
        <v>14355</v>
      </c>
      <c r="J49" s="38">
        <v>61825</v>
      </c>
      <c r="K49" s="38">
        <v>268014</v>
      </c>
      <c r="L49" s="38">
        <v>199743</v>
      </c>
      <c r="N49" s="1">
        <v>1335938</v>
      </c>
    </row>
    <row r="50" spans="1:14" x14ac:dyDescent="0.45">
      <c r="A50" s="36" t="s">
        <v>56</v>
      </c>
      <c r="B50" s="32">
        <f t="shared" si="4"/>
        <v>3568176</v>
      </c>
      <c r="C50" s="37">
        <f>SUM(一般接種!D49+一般接種!G49+一般接種!J49+医療従事者等!C47)</f>
        <v>1435179</v>
      </c>
      <c r="D50" s="33">
        <f t="shared" si="1"/>
        <v>0.81607089549056233</v>
      </c>
      <c r="E50" s="37">
        <f>SUM(一般接種!E49+一般接種!H49+一般接種!K49+医療従事者等!D47)</f>
        <v>1416791</v>
      </c>
      <c r="F50" s="34">
        <f t="shared" si="2"/>
        <v>0.80561511845767619</v>
      </c>
      <c r="G50" s="32">
        <f t="shared" si="5"/>
        <v>716206</v>
      </c>
      <c r="H50" s="34">
        <f t="shared" si="3"/>
        <v>0.40724876254161585</v>
      </c>
      <c r="I50" s="38">
        <v>20838</v>
      </c>
      <c r="J50" s="38">
        <v>76517</v>
      </c>
      <c r="K50" s="38">
        <v>338030</v>
      </c>
      <c r="L50" s="38">
        <v>280821</v>
      </c>
      <c r="N50" s="1">
        <v>1758645</v>
      </c>
    </row>
    <row r="51" spans="1:14" x14ac:dyDescent="0.45">
      <c r="A51" s="36" t="s">
        <v>57</v>
      </c>
      <c r="B51" s="32">
        <f t="shared" si="4"/>
        <v>2229411</v>
      </c>
      <c r="C51" s="37">
        <f>SUM(一般接種!D50+一般接種!G50+一般接種!J50+医療従事者等!C48)</f>
        <v>911700</v>
      </c>
      <c r="D51" s="33">
        <f t="shared" si="1"/>
        <v>0.79851735200890572</v>
      </c>
      <c r="E51" s="37">
        <f>SUM(一般接種!E50+一般接種!H50+一般接種!K50+医療従事者等!D48)</f>
        <v>894065</v>
      </c>
      <c r="F51" s="34">
        <f t="shared" si="2"/>
        <v>0.78307164234270299</v>
      </c>
      <c r="G51" s="32">
        <f t="shared" si="5"/>
        <v>423646</v>
      </c>
      <c r="H51" s="34">
        <f t="shared" si="3"/>
        <v>0.37105262927406479</v>
      </c>
      <c r="I51" s="38">
        <v>18279</v>
      </c>
      <c r="J51" s="38">
        <v>49237</v>
      </c>
      <c r="K51" s="38">
        <v>211900</v>
      </c>
      <c r="L51" s="38">
        <v>144230</v>
      </c>
      <c r="N51" s="1">
        <v>1141741</v>
      </c>
    </row>
    <row r="52" spans="1:14" x14ac:dyDescent="0.45">
      <c r="A52" s="36" t="s">
        <v>58</v>
      </c>
      <c r="B52" s="32">
        <f t="shared" si="4"/>
        <v>2090123</v>
      </c>
      <c r="C52" s="37">
        <f>SUM(一般接種!D51+一般接種!G51+一般接種!J51+医療従事者等!C49)</f>
        <v>856517</v>
      </c>
      <c r="D52" s="33">
        <f t="shared" si="1"/>
        <v>0.78778945974259618</v>
      </c>
      <c r="E52" s="37">
        <f>SUM(一般接種!E51+一般接種!H51+一般接種!K51+医療従事者等!D49)</f>
        <v>841388</v>
      </c>
      <c r="F52" s="34">
        <f t="shared" si="2"/>
        <v>0.77387442158638242</v>
      </c>
      <c r="G52" s="32">
        <f t="shared" si="5"/>
        <v>392218</v>
      </c>
      <c r="H52" s="34">
        <f t="shared" si="3"/>
        <v>0.3607461455187948</v>
      </c>
      <c r="I52" s="38">
        <v>10773</v>
      </c>
      <c r="J52" s="38">
        <v>44926</v>
      </c>
      <c r="K52" s="38">
        <v>185151</v>
      </c>
      <c r="L52" s="38">
        <v>151368</v>
      </c>
      <c r="N52" s="1">
        <v>1087241</v>
      </c>
    </row>
    <row r="53" spans="1:14" x14ac:dyDescent="0.45">
      <c r="A53" s="36" t="s">
        <v>59</v>
      </c>
      <c r="B53" s="32">
        <f t="shared" si="4"/>
        <v>3177209</v>
      </c>
      <c r="C53" s="37">
        <f>SUM(一般接種!D52+一般接種!G52+一般接種!J52+医療従事者等!C50)</f>
        <v>1297265</v>
      </c>
      <c r="D53" s="33">
        <f t="shared" si="1"/>
        <v>0.80201011797712174</v>
      </c>
      <c r="E53" s="37">
        <f>SUM(一般接種!E52+一般接種!H52+一般接種!K52+医療従事者等!D50)</f>
        <v>1270902</v>
      </c>
      <c r="F53" s="34">
        <f t="shared" si="2"/>
        <v>0.78571168031000604</v>
      </c>
      <c r="G53" s="32">
        <f t="shared" si="5"/>
        <v>609042</v>
      </c>
      <c r="H53" s="34">
        <f t="shared" si="3"/>
        <v>0.37652896383778345</v>
      </c>
      <c r="I53" s="38">
        <v>16882</v>
      </c>
      <c r="J53" s="38">
        <v>69300</v>
      </c>
      <c r="K53" s="38">
        <v>338516</v>
      </c>
      <c r="L53" s="38">
        <v>184344</v>
      </c>
      <c r="N53" s="1">
        <v>1617517</v>
      </c>
    </row>
    <row r="54" spans="1:14" x14ac:dyDescent="0.45">
      <c r="A54" s="36" t="s">
        <v>60</v>
      </c>
      <c r="B54" s="32">
        <f t="shared" si="4"/>
        <v>2476575</v>
      </c>
      <c r="C54" s="37">
        <f>SUM(一般接種!D53+一般接種!G53+一般接種!J53+医療従事者等!C51)</f>
        <v>1045861</v>
      </c>
      <c r="D54" s="40">
        <f t="shared" si="1"/>
        <v>0.70422754286191402</v>
      </c>
      <c r="E54" s="37">
        <f>SUM(一般接種!E53+一般接種!H53+一般接種!K53+医療従事者等!D51)</f>
        <v>1023851</v>
      </c>
      <c r="F54" s="34">
        <f t="shared" si="2"/>
        <v>0.68940717168602095</v>
      </c>
      <c r="G54" s="32">
        <f t="shared" si="5"/>
        <v>406863</v>
      </c>
      <c r="H54" s="34">
        <f t="shared" si="3"/>
        <v>0.27396004896580606</v>
      </c>
      <c r="I54" s="38">
        <v>16780</v>
      </c>
      <c r="J54" s="38">
        <v>56157</v>
      </c>
      <c r="K54" s="38">
        <v>204751</v>
      </c>
      <c r="L54" s="38">
        <v>129175</v>
      </c>
      <c r="N54" s="1">
        <v>1485118</v>
      </c>
    </row>
    <row r="55" spans="1:14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</row>
    <row r="56" spans="1:14" x14ac:dyDescent="0.45">
      <c r="A56" s="85" t="s">
        <v>105</v>
      </c>
      <c r="B56" s="85"/>
      <c r="C56" s="85"/>
      <c r="D56" s="85"/>
      <c r="E56" s="85"/>
      <c r="F56" s="85"/>
      <c r="G56" s="85"/>
      <c r="H56" s="85"/>
      <c r="I56" s="85"/>
      <c r="J56" s="22"/>
      <c r="K56" s="22"/>
    </row>
    <row r="57" spans="1:14" x14ac:dyDescent="0.45">
      <c r="A57" s="22" t="s">
        <v>106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1:14" x14ac:dyDescent="0.45">
      <c r="A58" s="22" t="s">
        <v>107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4" x14ac:dyDescent="0.45">
      <c r="A59" s="24" t="s">
        <v>108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1:14" x14ac:dyDescent="0.45">
      <c r="A60" s="85" t="s">
        <v>109</v>
      </c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4" x14ac:dyDescent="0.45">
      <c r="A61" s="24" t="s">
        <v>110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L3"/>
    <mergeCell ref="G4:L4"/>
    <mergeCell ref="I6:L6"/>
  </mergeCells>
  <phoneticPr fontId="2"/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M4" sqref="M4:N4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111</v>
      </c>
      <c r="B1" s="23"/>
      <c r="C1" s="24"/>
      <c r="D1" s="24"/>
    </row>
    <row r="2" spans="1:18" x14ac:dyDescent="0.45">
      <c r="B2"/>
      <c r="Q2" s="101" t="str">
        <f>'進捗状況 (都道府県別)'!H3</f>
        <v>（3月23日公表時点）</v>
      </c>
      <c r="R2" s="101"/>
    </row>
    <row r="3" spans="1:18" ht="37.5" customHeight="1" x14ac:dyDescent="0.45">
      <c r="A3" s="102" t="s">
        <v>3</v>
      </c>
      <c r="B3" s="105" t="s">
        <v>112</v>
      </c>
      <c r="C3" s="105"/>
      <c r="D3" s="105"/>
      <c r="E3" s="105"/>
      <c r="F3" s="105"/>
      <c r="G3" s="105"/>
      <c r="H3" s="105"/>
      <c r="I3" s="105"/>
      <c r="J3" s="105"/>
      <c r="K3" s="105"/>
      <c r="M3" s="105" t="s">
        <v>113</v>
      </c>
      <c r="N3" s="105"/>
      <c r="O3" s="105"/>
      <c r="P3" s="105"/>
      <c r="Q3" s="105"/>
      <c r="R3" s="105"/>
    </row>
    <row r="4" spans="1:18" ht="18.75" customHeight="1" x14ac:dyDescent="0.45">
      <c r="A4" s="103"/>
      <c r="B4" s="106" t="s">
        <v>13</v>
      </c>
      <c r="C4" s="107" t="s">
        <v>114</v>
      </c>
      <c r="D4" s="107"/>
      <c r="E4" s="107"/>
      <c r="F4" s="108" t="s">
        <v>115</v>
      </c>
      <c r="G4" s="109"/>
      <c r="H4" s="110"/>
      <c r="I4" s="108" t="s">
        <v>116</v>
      </c>
      <c r="J4" s="109"/>
      <c r="K4" s="110"/>
      <c r="M4" s="111" t="s">
        <v>117</v>
      </c>
      <c r="N4" s="111"/>
      <c r="O4" s="105" t="s">
        <v>118</v>
      </c>
      <c r="P4" s="105"/>
      <c r="Q4" s="107" t="s">
        <v>116</v>
      </c>
      <c r="R4" s="107"/>
    </row>
    <row r="5" spans="1:18" ht="36" x14ac:dyDescent="0.45">
      <c r="A5" s="104"/>
      <c r="B5" s="106"/>
      <c r="C5" s="41" t="s">
        <v>119</v>
      </c>
      <c r="D5" s="41" t="s">
        <v>96</v>
      </c>
      <c r="E5" s="41" t="s">
        <v>97</v>
      </c>
      <c r="F5" s="41" t="s">
        <v>119</v>
      </c>
      <c r="G5" s="41" t="s">
        <v>96</v>
      </c>
      <c r="H5" s="41" t="s">
        <v>97</v>
      </c>
      <c r="I5" s="41" t="s">
        <v>119</v>
      </c>
      <c r="J5" s="41" t="s">
        <v>96</v>
      </c>
      <c r="K5" s="41" t="s">
        <v>97</v>
      </c>
      <c r="M5" s="42" t="s">
        <v>120</v>
      </c>
      <c r="N5" s="42" t="s">
        <v>121</v>
      </c>
      <c r="O5" s="42" t="s">
        <v>122</v>
      </c>
      <c r="P5" s="42" t="s">
        <v>123</v>
      </c>
      <c r="Q5" s="42" t="s">
        <v>122</v>
      </c>
      <c r="R5" s="42" t="s">
        <v>121</v>
      </c>
    </row>
    <row r="6" spans="1:18" x14ac:dyDescent="0.45">
      <c r="A6" s="31" t="s">
        <v>124</v>
      </c>
      <c r="B6" s="43">
        <f>SUM(B7:B53)</f>
        <v>190296449</v>
      </c>
      <c r="C6" s="43">
        <f t="shared" ref="C6" si="0">SUM(C7:C53)</f>
        <v>157996755</v>
      </c>
      <c r="D6" s="43">
        <f>SUM(D7:D53)</f>
        <v>79408745</v>
      </c>
      <c r="E6" s="44">
        <f>SUM(E7:E53)</f>
        <v>78588010</v>
      </c>
      <c r="F6" s="44">
        <f t="shared" ref="F6:Q6" si="1">SUM(F7:F53)</f>
        <v>32183051</v>
      </c>
      <c r="G6" s="44">
        <f>SUM(G7:G53)</f>
        <v>16151378</v>
      </c>
      <c r="H6" s="44">
        <f t="shared" ref="H6:K6" si="2">SUM(H7:H53)</f>
        <v>16031673</v>
      </c>
      <c r="I6" s="44">
        <f>SUM(I7:I53)</f>
        <v>116643</v>
      </c>
      <c r="J6" s="44">
        <f t="shared" si="2"/>
        <v>58416</v>
      </c>
      <c r="K6" s="44">
        <f t="shared" si="2"/>
        <v>58227</v>
      </c>
      <c r="L6" s="45"/>
      <c r="M6" s="44">
        <f>SUM(M7:M53)</f>
        <v>167800910</v>
      </c>
      <c r="N6" s="46">
        <f>C6/M6</f>
        <v>0.94157269468920046</v>
      </c>
      <c r="O6" s="44">
        <f t="shared" si="1"/>
        <v>34257250</v>
      </c>
      <c r="P6" s="47">
        <f>F6/O6</f>
        <v>0.93945226192995646</v>
      </c>
      <c r="Q6" s="44">
        <f t="shared" si="1"/>
        <v>198640</v>
      </c>
      <c r="R6" s="47">
        <f>I6/Q6</f>
        <v>0.58720801449859039</v>
      </c>
    </row>
    <row r="7" spans="1:18" x14ac:dyDescent="0.45">
      <c r="A7" s="48" t="s">
        <v>14</v>
      </c>
      <c r="B7" s="43">
        <v>7804616</v>
      </c>
      <c r="C7" s="43">
        <v>6312603</v>
      </c>
      <c r="D7" s="43">
        <v>3172968</v>
      </c>
      <c r="E7" s="44">
        <v>3139635</v>
      </c>
      <c r="F7" s="49">
        <v>1491183</v>
      </c>
      <c r="G7" s="44">
        <v>747578</v>
      </c>
      <c r="H7" s="44">
        <v>743605</v>
      </c>
      <c r="I7" s="44">
        <v>830</v>
      </c>
      <c r="J7" s="44">
        <v>413</v>
      </c>
      <c r="K7" s="44">
        <v>417</v>
      </c>
      <c r="L7" s="45"/>
      <c r="M7" s="44">
        <v>7054960</v>
      </c>
      <c r="N7" s="46">
        <v>0.89477516527379319</v>
      </c>
      <c r="O7" s="50">
        <v>1518200</v>
      </c>
      <c r="P7" s="46">
        <v>0.98220458437623503</v>
      </c>
      <c r="Q7" s="44">
        <v>900</v>
      </c>
      <c r="R7" s="47">
        <v>0.92222222222222228</v>
      </c>
    </row>
    <row r="8" spans="1:18" x14ac:dyDescent="0.45">
      <c r="A8" s="48" t="s">
        <v>15</v>
      </c>
      <c r="B8" s="43">
        <v>1989305</v>
      </c>
      <c r="C8" s="43">
        <v>1800736</v>
      </c>
      <c r="D8" s="43">
        <v>904801</v>
      </c>
      <c r="E8" s="44">
        <v>895935</v>
      </c>
      <c r="F8" s="49">
        <v>186171</v>
      </c>
      <c r="G8" s="44">
        <v>93713</v>
      </c>
      <c r="H8" s="44">
        <v>92458</v>
      </c>
      <c r="I8" s="44">
        <v>2398</v>
      </c>
      <c r="J8" s="44">
        <v>1208</v>
      </c>
      <c r="K8" s="44">
        <v>1190</v>
      </c>
      <c r="L8" s="45"/>
      <c r="M8" s="44">
        <v>1832855</v>
      </c>
      <c r="N8" s="46">
        <v>0.98247597327666403</v>
      </c>
      <c r="O8" s="50">
        <v>186500</v>
      </c>
      <c r="P8" s="46">
        <v>0.99823592493297586</v>
      </c>
      <c r="Q8" s="44">
        <v>3700</v>
      </c>
      <c r="R8" s="47">
        <v>0.64810810810810815</v>
      </c>
    </row>
    <row r="9" spans="1:18" x14ac:dyDescent="0.45">
      <c r="A9" s="48" t="s">
        <v>16</v>
      </c>
      <c r="B9" s="43">
        <v>1911828</v>
      </c>
      <c r="C9" s="43">
        <v>1668681</v>
      </c>
      <c r="D9" s="43">
        <v>838413</v>
      </c>
      <c r="E9" s="44">
        <v>830268</v>
      </c>
      <c r="F9" s="49">
        <v>243053</v>
      </c>
      <c r="G9" s="44">
        <v>122110</v>
      </c>
      <c r="H9" s="44">
        <v>120943</v>
      </c>
      <c r="I9" s="44">
        <v>94</v>
      </c>
      <c r="J9" s="44">
        <v>48</v>
      </c>
      <c r="K9" s="44">
        <v>46</v>
      </c>
      <c r="L9" s="45"/>
      <c r="M9" s="44">
        <v>1765985</v>
      </c>
      <c r="N9" s="46">
        <v>0.94490100425541557</v>
      </c>
      <c r="O9" s="50">
        <v>227500</v>
      </c>
      <c r="P9" s="46">
        <v>1.0683648351648352</v>
      </c>
      <c r="Q9" s="44">
        <v>160</v>
      </c>
      <c r="R9" s="47">
        <v>0.58750000000000002</v>
      </c>
    </row>
    <row r="10" spans="1:18" x14ac:dyDescent="0.45">
      <c r="A10" s="48" t="s">
        <v>17</v>
      </c>
      <c r="B10" s="43">
        <v>3470849</v>
      </c>
      <c r="C10" s="43">
        <v>2731440</v>
      </c>
      <c r="D10" s="43">
        <v>1372785</v>
      </c>
      <c r="E10" s="44">
        <v>1358655</v>
      </c>
      <c r="F10" s="49">
        <v>739362</v>
      </c>
      <c r="G10" s="44">
        <v>370820</v>
      </c>
      <c r="H10" s="44">
        <v>368542</v>
      </c>
      <c r="I10" s="44">
        <v>47</v>
      </c>
      <c r="J10" s="44">
        <v>21</v>
      </c>
      <c r="K10" s="44">
        <v>26</v>
      </c>
      <c r="L10" s="45"/>
      <c r="M10" s="44">
        <v>2939865</v>
      </c>
      <c r="N10" s="46">
        <v>0.92910388742340211</v>
      </c>
      <c r="O10" s="50">
        <v>854400</v>
      </c>
      <c r="P10" s="46">
        <v>0.86535814606741568</v>
      </c>
      <c r="Q10" s="44">
        <v>140</v>
      </c>
      <c r="R10" s="47">
        <v>0.33571428571428569</v>
      </c>
    </row>
    <row r="11" spans="1:18" x14ac:dyDescent="0.45">
      <c r="A11" s="48" t="s">
        <v>18</v>
      </c>
      <c r="B11" s="43">
        <v>1541296</v>
      </c>
      <c r="C11" s="43">
        <v>1447232</v>
      </c>
      <c r="D11" s="43">
        <v>726587</v>
      </c>
      <c r="E11" s="44">
        <v>720645</v>
      </c>
      <c r="F11" s="49">
        <v>94008</v>
      </c>
      <c r="G11" s="44">
        <v>47872</v>
      </c>
      <c r="H11" s="44">
        <v>46136</v>
      </c>
      <c r="I11" s="44">
        <v>56</v>
      </c>
      <c r="J11" s="44">
        <v>28</v>
      </c>
      <c r="K11" s="44">
        <v>28</v>
      </c>
      <c r="L11" s="45"/>
      <c r="M11" s="44">
        <v>1463055</v>
      </c>
      <c r="N11" s="46">
        <v>0.98918495887030899</v>
      </c>
      <c r="O11" s="50">
        <v>87900</v>
      </c>
      <c r="P11" s="46">
        <v>1.0694880546075085</v>
      </c>
      <c r="Q11" s="44">
        <v>140</v>
      </c>
      <c r="R11" s="47">
        <v>0.4</v>
      </c>
    </row>
    <row r="12" spans="1:18" x14ac:dyDescent="0.45">
      <c r="A12" s="48" t="s">
        <v>19</v>
      </c>
      <c r="B12" s="43">
        <v>1684088</v>
      </c>
      <c r="C12" s="43">
        <v>1607200</v>
      </c>
      <c r="D12" s="43">
        <v>808157</v>
      </c>
      <c r="E12" s="44">
        <v>799043</v>
      </c>
      <c r="F12" s="49">
        <v>76727</v>
      </c>
      <c r="G12" s="44">
        <v>38565</v>
      </c>
      <c r="H12" s="44">
        <v>38162</v>
      </c>
      <c r="I12" s="44">
        <v>161</v>
      </c>
      <c r="J12" s="44">
        <v>80</v>
      </c>
      <c r="K12" s="44">
        <v>81</v>
      </c>
      <c r="L12" s="45"/>
      <c r="M12" s="44">
        <v>1637995</v>
      </c>
      <c r="N12" s="46">
        <v>0.98119957631128296</v>
      </c>
      <c r="O12" s="50">
        <v>61700</v>
      </c>
      <c r="P12" s="46">
        <v>1.2435494327390599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2885714</v>
      </c>
      <c r="C13" s="43">
        <v>2679196</v>
      </c>
      <c r="D13" s="43">
        <v>1347220</v>
      </c>
      <c r="E13" s="44">
        <v>1331976</v>
      </c>
      <c r="F13" s="49">
        <v>206268</v>
      </c>
      <c r="G13" s="44">
        <v>103814</v>
      </c>
      <c r="H13" s="44">
        <v>102454</v>
      </c>
      <c r="I13" s="44">
        <v>250</v>
      </c>
      <c r="J13" s="44">
        <v>126</v>
      </c>
      <c r="K13" s="44">
        <v>124</v>
      </c>
      <c r="L13" s="45"/>
      <c r="M13" s="44">
        <v>2776840</v>
      </c>
      <c r="N13" s="46">
        <v>0.96483628873107563</v>
      </c>
      <c r="O13" s="50">
        <v>178600</v>
      </c>
      <c r="P13" s="46">
        <v>1.15491601343785</v>
      </c>
      <c r="Q13" s="44">
        <v>560</v>
      </c>
      <c r="R13" s="47">
        <v>0.44642857142857145</v>
      </c>
    </row>
    <row r="14" spans="1:18" x14ac:dyDescent="0.45">
      <c r="A14" s="48" t="s">
        <v>21</v>
      </c>
      <c r="B14" s="43">
        <v>4535153</v>
      </c>
      <c r="C14" s="43">
        <v>3666790</v>
      </c>
      <c r="D14" s="43">
        <v>1842978</v>
      </c>
      <c r="E14" s="44">
        <v>1823812</v>
      </c>
      <c r="F14" s="49">
        <v>867998</v>
      </c>
      <c r="G14" s="44">
        <v>435828</v>
      </c>
      <c r="H14" s="44">
        <v>432170</v>
      </c>
      <c r="I14" s="44">
        <v>365</v>
      </c>
      <c r="J14" s="44">
        <v>178</v>
      </c>
      <c r="K14" s="44">
        <v>187</v>
      </c>
      <c r="L14" s="45"/>
      <c r="M14" s="44">
        <v>3868205</v>
      </c>
      <c r="N14" s="46">
        <v>0.94793062932290295</v>
      </c>
      <c r="O14" s="50">
        <v>892500</v>
      </c>
      <c r="P14" s="46">
        <v>0.97254677871148454</v>
      </c>
      <c r="Q14" s="44">
        <v>860</v>
      </c>
      <c r="R14" s="47">
        <v>0.42441860465116277</v>
      </c>
    </row>
    <row r="15" spans="1:18" x14ac:dyDescent="0.45">
      <c r="A15" s="51" t="s">
        <v>22</v>
      </c>
      <c r="B15" s="43">
        <v>3009976</v>
      </c>
      <c r="C15" s="43">
        <v>2628233</v>
      </c>
      <c r="D15" s="43">
        <v>1320573</v>
      </c>
      <c r="E15" s="44">
        <v>1307660</v>
      </c>
      <c r="F15" s="49">
        <v>380916</v>
      </c>
      <c r="G15" s="44">
        <v>191714</v>
      </c>
      <c r="H15" s="44">
        <v>189202</v>
      </c>
      <c r="I15" s="44">
        <v>827</v>
      </c>
      <c r="J15" s="44">
        <v>417</v>
      </c>
      <c r="K15" s="44">
        <v>410</v>
      </c>
      <c r="L15" s="45"/>
      <c r="M15" s="44">
        <v>2698650</v>
      </c>
      <c r="N15" s="46">
        <v>0.97390658292109022</v>
      </c>
      <c r="O15" s="50">
        <v>375900</v>
      </c>
      <c r="P15" s="46">
        <v>1.0133439744612929</v>
      </c>
      <c r="Q15" s="44">
        <v>1120</v>
      </c>
      <c r="R15" s="47">
        <v>0.73839285714285718</v>
      </c>
    </row>
    <row r="16" spans="1:18" x14ac:dyDescent="0.45">
      <c r="A16" s="48" t="s">
        <v>23</v>
      </c>
      <c r="B16" s="43">
        <v>2957377</v>
      </c>
      <c r="C16" s="43">
        <v>2109124</v>
      </c>
      <c r="D16" s="43">
        <v>1060151</v>
      </c>
      <c r="E16" s="44">
        <v>1048973</v>
      </c>
      <c r="F16" s="49">
        <v>848039</v>
      </c>
      <c r="G16" s="44">
        <v>425529</v>
      </c>
      <c r="H16" s="44">
        <v>422510</v>
      </c>
      <c r="I16" s="44">
        <v>214</v>
      </c>
      <c r="J16" s="44">
        <v>94</v>
      </c>
      <c r="K16" s="44">
        <v>120</v>
      </c>
      <c r="L16" s="45"/>
      <c r="M16" s="44">
        <v>2329595</v>
      </c>
      <c r="N16" s="46">
        <v>0.90536080305804223</v>
      </c>
      <c r="O16" s="50">
        <v>887500</v>
      </c>
      <c r="P16" s="46">
        <v>0.95553690140845071</v>
      </c>
      <c r="Q16" s="44">
        <v>340</v>
      </c>
      <c r="R16" s="47">
        <v>0.62941176470588234</v>
      </c>
    </row>
    <row r="17" spans="1:18" x14ac:dyDescent="0.45">
      <c r="A17" s="48" t="s">
        <v>24</v>
      </c>
      <c r="B17" s="43">
        <v>11355992</v>
      </c>
      <c r="C17" s="43">
        <v>9666832</v>
      </c>
      <c r="D17" s="43">
        <v>4864061</v>
      </c>
      <c r="E17" s="44">
        <v>4802771</v>
      </c>
      <c r="F17" s="49">
        <v>1671146</v>
      </c>
      <c r="G17" s="44">
        <v>837229</v>
      </c>
      <c r="H17" s="44">
        <v>833917</v>
      </c>
      <c r="I17" s="44">
        <v>18014</v>
      </c>
      <c r="J17" s="44">
        <v>9040</v>
      </c>
      <c r="K17" s="44">
        <v>8974</v>
      </c>
      <c r="L17" s="45"/>
      <c r="M17" s="44">
        <v>10129910</v>
      </c>
      <c r="N17" s="46">
        <v>0.95428606966893093</v>
      </c>
      <c r="O17" s="50">
        <v>659400</v>
      </c>
      <c r="P17" s="46">
        <v>2.5343433424325146</v>
      </c>
      <c r="Q17" s="44">
        <v>37520</v>
      </c>
      <c r="R17" s="47">
        <v>0.48011727078891259</v>
      </c>
    </row>
    <row r="18" spans="1:18" x14ac:dyDescent="0.45">
      <c r="A18" s="48" t="s">
        <v>25</v>
      </c>
      <c r="B18" s="43">
        <v>9682385</v>
      </c>
      <c r="C18" s="43">
        <v>7987989</v>
      </c>
      <c r="D18" s="43">
        <v>4016959</v>
      </c>
      <c r="E18" s="44">
        <v>3971030</v>
      </c>
      <c r="F18" s="49">
        <v>1693618</v>
      </c>
      <c r="G18" s="44">
        <v>848807</v>
      </c>
      <c r="H18" s="44">
        <v>844811</v>
      </c>
      <c r="I18" s="44">
        <v>778</v>
      </c>
      <c r="J18" s="44">
        <v>363</v>
      </c>
      <c r="K18" s="44">
        <v>415</v>
      </c>
      <c r="L18" s="45"/>
      <c r="M18" s="44">
        <v>8331145</v>
      </c>
      <c r="N18" s="46">
        <v>0.95881046362774869</v>
      </c>
      <c r="O18" s="50">
        <v>643300</v>
      </c>
      <c r="P18" s="46">
        <v>2.6327032488729984</v>
      </c>
      <c r="Q18" s="44">
        <v>4360</v>
      </c>
      <c r="R18" s="47">
        <v>0.17844036697247706</v>
      </c>
    </row>
    <row r="19" spans="1:18" x14ac:dyDescent="0.45">
      <c r="A19" s="48" t="s">
        <v>26</v>
      </c>
      <c r="B19" s="43">
        <v>20947481</v>
      </c>
      <c r="C19" s="43">
        <v>15594096</v>
      </c>
      <c r="D19" s="43">
        <v>7846710</v>
      </c>
      <c r="E19" s="44">
        <v>7747386</v>
      </c>
      <c r="F19" s="49">
        <v>5340040</v>
      </c>
      <c r="G19" s="44">
        <v>2679931</v>
      </c>
      <c r="H19" s="44">
        <v>2660109</v>
      </c>
      <c r="I19" s="44">
        <v>13345</v>
      </c>
      <c r="J19" s="44">
        <v>6541</v>
      </c>
      <c r="K19" s="44">
        <v>6804</v>
      </c>
      <c r="L19" s="45"/>
      <c r="M19" s="44">
        <v>16872590</v>
      </c>
      <c r="N19" s="46">
        <v>0.92422657102436556</v>
      </c>
      <c r="O19" s="50">
        <v>10132950</v>
      </c>
      <c r="P19" s="46">
        <v>0.52699756734218561</v>
      </c>
      <c r="Q19" s="44">
        <v>43540</v>
      </c>
      <c r="R19" s="47">
        <v>0.3064997703261369</v>
      </c>
    </row>
    <row r="20" spans="1:18" x14ac:dyDescent="0.45">
      <c r="A20" s="48" t="s">
        <v>27</v>
      </c>
      <c r="B20" s="43">
        <v>14148652</v>
      </c>
      <c r="C20" s="43">
        <v>10817915</v>
      </c>
      <c r="D20" s="43">
        <v>5435410</v>
      </c>
      <c r="E20" s="44">
        <v>5382505</v>
      </c>
      <c r="F20" s="49">
        <v>3324660</v>
      </c>
      <c r="G20" s="44">
        <v>1665383</v>
      </c>
      <c r="H20" s="44">
        <v>1659277</v>
      </c>
      <c r="I20" s="44">
        <v>6077</v>
      </c>
      <c r="J20" s="44">
        <v>3059</v>
      </c>
      <c r="K20" s="44">
        <v>3018</v>
      </c>
      <c r="L20" s="45"/>
      <c r="M20" s="44">
        <v>11400935</v>
      </c>
      <c r="N20" s="46">
        <v>0.94886208894270518</v>
      </c>
      <c r="O20" s="50">
        <v>1939600</v>
      </c>
      <c r="P20" s="46">
        <v>1.7140956898329553</v>
      </c>
      <c r="Q20" s="44">
        <v>11540</v>
      </c>
      <c r="R20" s="47">
        <v>0.52660311958405548</v>
      </c>
    </row>
    <row r="21" spans="1:18" x14ac:dyDescent="0.45">
      <c r="A21" s="48" t="s">
        <v>28</v>
      </c>
      <c r="B21" s="43">
        <v>3470704</v>
      </c>
      <c r="C21" s="43">
        <v>2901407</v>
      </c>
      <c r="D21" s="43">
        <v>1456835</v>
      </c>
      <c r="E21" s="44">
        <v>1444572</v>
      </c>
      <c r="F21" s="49">
        <v>569219</v>
      </c>
      <c r="G21" s="44">
        <v>285810</v>
      </c>
      <c r="H21" s="44">
        <v>283409</v>
      </c>
      <c r="I21" s="44">
        <v>78</v>
      </c>
      <c r="J21" s="44">
        <v>35</v>
      </c>
      <c r="K21" s="44">
        <v>43</v>
      </c>
      <c r="L21" s="45"/>
      <c r="M21" s="44">
        <v>3078305</v>
      </c>
      <c r="N21" s="46">
        <v>0.94253395943546858</v>
      </c>
      <c r="O21" s="50">
        <v>584800</v>
      </c>
      <c r="P21" s="46">
        <v>0.97335670314637479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1648724</v>
      </c>
      <c r="C22" s="43">
        <v>1463061</v>
      </c>
      <c r="D22" s="43">
        <v>735443</v>
      </c>
      <c r="E22" s="44">
        <v>727618</v>
      </c>
      <c r="F22" s="49">
        <v>185451</v>
      </c>
      <c r="G22" s="44">
        <v>92973</v>
      </c>
      <c r="H22" s="44">
        <v>92478</v>
      </c>
      <c r="I22" s="44">
        <v>212</v>
      </c>
      <c r="J22" s="44">
        <v>110</v>
      </c>
      <c r="K22" s="44">
        <v>102</v>
      </c>
      <c r="L22" s="45"/>
      <c r="M22" s="44">
        <v>1505220</v>
      </c>
      <c r="N22" s="46">
        <v>0.97199146968549444</v>
      </c>
      <c r="O22" s="50">
        <v>176600</v>
      </c>
      <c r="P22" s="46">
        <v>1.0501189127972821</v>
      </c>
      <c r="Q22" s="44">
        <v>440</v>
      </c>
      <c r="R22" s="47">
        <v>0.48181818181818181</v>
      </c>
    </row>
    <row r="23" spans="1:18" x14ac:dyDescent="0.45">
      <c r="A23" s="48" t="s">
        <v>30</v>
      </c>
      <c r="B23" s="43">
        <v>1701662</v>
      </c>
      <c r="C23" s="43">
        <v>1495985</v>
      </c>
      <c r="D23" s="43">
        <v>751756</v>
      </c>
      <c r="E23" s="44">
        <v>744229</v>
      </c>
      <c r="F23" s="49">
        <v>204680</v>
      </c>
      <c r="G23" s="44">
        <v>102713</v>
      </c>
      <c r="H23" s="44">
        <v>101967</v>
      </c>
      <c r="I23" s="44">
        <v>997</v>
      </c>
      <c r="J23" s="44">
        <v>503</v>
      </c>
      <c r="K23" s="44">
        <v>494</v>
      </c>
      <c r="L23" s="45"/>
      <c r="M23" s="44">
        <v>1538830</v>
      </c>
      <c r="N23" s="46">
        <v>0.97215741829831759</v>
      </c>
      <c r="O23" s="50">
        <v>220900</v>
      </c>
      <c r="P23" s="46">
        <v>0.92657311000452691</v>
      </c>
      <c r="Q23" s="44">
        <v>1080</v>
      </c>
      <c r="R23" s="47">
        <v>0.92314814814814816</v>
      </c>
    </row>
    <row r="24" spans="1:18" x14ac:dyDescent="0.45">
      <c r="A24" s="48" t="s">
        <v>31</v>
      </c>
      <c r="B24" s="43">
        <v>1171243</v>
      </c>
      <c r="C24" s="43">
        <v>1029936</v>
      </c>
      <c r="D24" s="43">
        <v>518220</v>
      </c>
      <c r="E24" s="44">
        <v>511716</v>
      </c>
      <c r="F24" s="49">
        <v>141232</v>
      </c>
      <c r="G24" s="44">
        <v>71032</v>
      </c>
      <c r="H24" s="44">
        <v>70200</v>
      </c>
      <c r="I24" s="44">
        <v>75</v>
      </c>
      <c r="J24" s="44">
        <v>33</v>
      </c>
      <c r="K24" s="44">
        <v>42</v>
      </c>
      <c r="L24" s="45"/>
      <c r="M24" s="44">
        <v>1068670</v>
      </c>
      <c r="N24" s="46">
        <v>0.96375494773877812</v>
      </c>
      <c r="O24" s="50">
        <v>145200</v>
      </c>
      <c r="P24" s="46">
        <v>0.97267217630853997</v>
      </c>
      <c r="Q24" s="44">
        <v>140</v>
      </c>
      <c r="R24" s="47">
        <v>0.5357142857142857</v>
      </c>
    </row>
    <row r="25" spans="1:18" x14ac:dyDescent="0.45">
      <c r="A25" s="48" t="s">
        <v>32</v>
      </c>
      <c r="B25" s="43">
        <v>1253258</v>
      </c>
      <c r="C25" s="43">
        <v>1104524</v>
      </c>
      <c r="D25" s="43">
        <v>554637</v>
      </c>
      <c r="E25" s="44">
        <v>549887</v>
      </c>
      <c r="F25" s="49">
        <v>148707</v>
      </c>
      <c r="G25" s="44">
        <v>74735</v>
      </c>
      <c r="H25" s="44">
        <v>73972</v>
      </c>
      <c r="I25" s="44">
        <v>27</v>
      </c>
      <c r="J25" s="44">
        <v>10</v>
      </c>
      <c r="K25" s="44">
        <v>17</v>
      </c>
      <c r="L25" s="45"/>
      <c r="M25" s="44">
        <v>1196190</v>
      </c>
      <c r="N25" s="46">
        <v>0.92336836121351962</v>
      </c>
      <c r="O25" s="50">
        <v>139400</v>
      </c>
      <c r="P25" s="46">
        <v>1.0667647058823528</v>
      </c>
      <c r="Q25" s="44">
        <v>280</v>
      </c>
      <c r="R25" s="47">
        <v>9.6428571428571433E-2</v>
      </c>
    </row>
    <row r="26" spans="1:18" x14ac:dyDescent="0.45">
      <c r="A26" s="48" t="s">
        <v>33</v>
      </c>
      <c r="B26" s="43">
        <v>3171668</v>
      </c>
      <c r="C26" s="43">
        <v>2883911</v>
      </c>
      <c r="D26" s="43">
        <v>1447230</v>
      </c>
      <c r="E26" s="44">
        <v>1436681</v>
      </c>
      <c r="F26" s="49">
        <v>287636</v>
      </c>
      <c r="G26" s="44">
        <v>144746</v>
      </c>
      <c r="H26" s="44">
        <v>142890</v>
      </c>
      <c r="I26" s="44">
        <v>121</v>
      </c>
      <c r="J26" s="44">
        <v>55</v>
      </c>
      <c r="K26" s="44">
        <v>66</v>
      </c>
      <c r="L26" s="45"/>
      <c r="M26" s="44">
        <v>3001070</v>
      </c>
      <c r="N26" s="46">
        <v>0.96096092393712906</v>
      </c>
      <c r="O26" s="50">
        <v>268100</v>
      </c>
      <c r="P26" s="46">
        <v>1.0728683327116748</v>
      </c>
      <c r="Q26" s="44">
        <v>140</v>
      </c>
      <c r="R26" s="47">
        <v>0.86428571428571432</v>
      </c>
    </row>
    <row r="27" spans="1:18" x14ac:dyDescent="0.45">
      <c r="A27" s="48" t="s">
        <v>34</v>
      </c>
      <c r="B27" s="43">
        <v>3070590</v>
      </c>
      <c r="C27" s="43">
        <v>2730624</v>
      </c>
      <c r="D27" s="43">
        <v>1372119</v>
      </c>
      <c r="E27" s="44">
        <v>1358505</v>
      </c>
      <c r="F27" s="49">
        <v>337841</v>
      </c>
      <c r="G27" s="44">
        <v>170167</v>
      </c>
      <c r="H27" s="44">
        <v>167674</v>
      </c>
      <c r="I27" s="44">
        <v>2125</v>
      </c>
      <c r="J27" s="44">
        <v>1065</v>
      </c>
      <c r="K27" s="44">
        <v>1060</v>
      </c>
      <c r="L27" s="45"/>
      <c r="M27" s="44">
        <v>2820125</v>
      </c>
      <c r="N27" s="46">
        <v>0.96826346349895842</v>
      </c>
      <c r="O27" s="50">
        <v>279600</v>
      </c>
      <c r="P27" s="46">
        <v>1.2083011444921317</v>
      </c>
      <c r="Q27" s="44">
        <v>2580</v>
      </c>
      <c r="R27" s="47">
        <v>0.8236434108527132</v>
      </c>
    </row>
    <row r="28" spans="1:18" x14ac:dyDescent="0.45">
      <c r="A28" s="48" t="s">
        <v>35</v>
      </c>
      <c r="B28" s="43">
        <v>5818685</v>
      </c>
      <c r="C28" s="43">
        <v>5041027</v>
      </c>
      <c r="D28" s="43">
        <v>2533842</v>
      </c>
      <c r="E28" s="44">
        <v>2507185</v>
      </c>
      <c r="F28" s="49">
        <v>777478</v>
      </c>
      <c r="G28" s="44">
        <v>389946</v>
      </c>
      <c r="H28" s="44">
        <v>387532</v>
      </c>
      <c r="I28" s="44">
        <v>180</v>
      </c>
      <c r="J28" s="44">
        <v>91</v>
      </c>
      <c r="K28" s="44">
        <v>89</v>
      </c>
      <c r="L28" s="45"/>
      <c r="M28" s="44">
        <v>5129320</v>
      </c>
      <c r="N28" s="46">
        <v>0.9827866071915965</v>
      </c>
      <c r="O28" s="50">
        <v>752600</v>
      </c>
      <c r="P28" s="46">
        <v>1.0330560722827531</v>
      </c>
      <c r="Q28" s="44">
        <v>1060</v>
      </c>
      <c r="R28" s="47">
        <v>0.16981132075471697</v>
      </c>
    </row>
    <row r="29" spans="1:18" x14ac:dyDescent="0.45">
      <c r="A29" s="48" t="s">
        <v>36</v>
      </c>
      <c r="B29" s="43">
        <v>11066858</v>
      </c>
      <c r="C29" s="43">
        <v>8639580</v>
      </c>
      <c r="D29" s="43">
        <v>4341716</v>
      </c>
      <c r="E29" s="44">
        <v>4297864</v>
      </c>
      <c r="F29" s="49">
        <v>2426557</v>
      </c>
      <c r="G29" s="44">
        <v>1217615</v>
      </c>
      <c r="H29" s="44">
        <v>1208942</v>
      </c>
      <c r="I29" s="44">
        <v>721</v>
      </c>
      <c r="J29" s="44">
        <v>343</v>
      </c>
      <c r="K29" s="44">
        <v>378</v>
      </c>
      <c r="L29" s="45"/>
      <c r="M29" s="44">
        <v>9483110</v>
      </c>
      <c r="N29" s="46">
        <v>0.91104922330332561</v>
      </c>
      <c r="O29" s="50">
        <v>2709600</v>
      </c>
      <c r="P29" s="46">
        <v>0.89554067020962502</v>
      </c>
      <c r="Q29" s="44">
        <v>1340</v>
      </c>
      <c r="R29" s="47">
        <v>0.53805970149253735</v>
      </c>
    </row>
    <row r="30" spans="1:18" x14ac:dyDescent="0.45">
      <c r="A30" s="48" t="s">
        <v>37</v>
      </c>
      <c r="B30" s="43">
        <v>2727204</v>
      </c>
      <c r="C30" s="43">
        <v>2456848</v>
      </c>
      <c r="D30" s="43">
        <v>1233474</v>
      </c>
      <c r="E30" s="44">
        <v>1223374</v>
      </c>
      <c r="F30" s="49">
        <v>269881</v>
      </c>
      <c r="G30" s="44">
        <v>135767</v>
      </c>
      <c r="H30" s="44">
        <v>134114</v>
      </c>
      <c r="I30" s="44">
        <v>475</v>
      </c>
      <c r="J30" s="44">
        <v>240</v>
      </c>
      <c r="K30" s="44">
        <v>235</v>
      </c>
      <c r="L30" s="45"/>
      <c r="M30" s="44">
        <v>2556715</v>
      </c>
      <c r="N30" s="46">
        <v>0.96093933035164258</v>
      </c>
      <c r="O30" s="50">
        <v>239400</v>
      </c>
      <c r="P30" s="46">
        <v>1.1273224728487887</v>
      </c>
      <c r="Q30" s="44">
        <v>780</v>
      </c>
      <c r="R30" s="47">
        <v>0.60897435897435892</v>
      </c>
    </row>
    <row r="31" spans="1:18" x14ac:dyDescent="0.45">
      <c r="A31" s="48" t="s">
        <v>38</v>
      </c>
      <c r="B31" s="43">
        <v>2148847</v>
      </c>
      <c r="C31" s="43">
        <v>1780490</v>
      </c>
      <c r="D31" s="43">
        <v>894776</v>
      </c>
      <c r="E31" s="44">
        <v>885714</v>
      </c>
      <c r="F31" s="49">
        <v>368265</v>
      </c>
      <c r="G31" s="44">
        <v>184538</v>
      </c>
      <c r="H31" s="44">
        <v>183727</v>
      </c>
      <c r="I31" s="44">
        <v>92</v>
      </c>
      <c r="J31" s="44">
        <v>48</v>
      </c>
      <c r="K31" s="44">
        <v>44</v>
      </c>
      <c r="L31" s="45"/>
      <c r="M31" s="44">
        <v>1839980</v>
      </c>
      <c r="N31" s="46">
        <v>0.9676681268274655</v>
      </c>
      <c r="O31" s="50">
        <v>348300</v>
      </c>
      <c r="P31" s="46">
        <v>1.0573212747631353</v>
      </c>
      <c r="Q31" s="44">
        <v>240</v>
      </c>
      <c r="R31" s="47">
        <v>0.38333333333333336</v>
      </c>
    </row>
    <row r="32" spans="1:18" x14ac:dyDescent="0.45">
      <c r="A32" s="48" t="s">
        <v>39</v>
      </c>
      <c r="B32" s="43">
        <v>3715650</v>
      </c>
      <c r="C32" s="43">
        <v>3065407</v>
      </c>
      <c r="D32" s="43">
        <v>1538580</v>
      </c>
      <c r="E32" s="44">
        <v>1526827</v>
      </c>
      <c r="F32" s="49">
        <v>649750</v>
      </c>
      <c r="G32" s="44">
        <v>326395</v>
      </c>
      <c r="H32" s="44">
        <v>323355</v>
      </c>
      <c r="I32" s="44">
        <v>493</v>
      </c>
      <c r="J32" s="44">
        <v>254</v>
      </c>
      <c r="K32" s="44">
        <v>239</v>
      </c>
      <c r="L32" s="45"/>
      <c r="M32" s="44">
        <v>3264195</v>
      </c>
      <c r="N32" s="46">
        <v>0.93910045202569081</v>
      </c>
      <c r="O32" s="50">
        <v>704200</v>
      </c>
      <c r="P32" s="46">
        <v>0.92267821641579095</v>
      </c>
      <c r="Q32" s="44">
        <v>1060</v>
      </c>
      <c r="R32" s="47">
        <v>0.46509433962264152</v>
      </c>
    </row>
    <row r="33" spans="1:18" x14ac:dyDescent="0.45">
      <c r="A33" s="48" t="s">
        <v>40</v>
      </c>
      <c r="B33" s="43">
        <v>12790098</v>
      </c>
      <c r="C33" s="43">
        <v>9860948</v>
      </c>
      <c r="D33" s="43">
        <v>4952446</v>
      </c>
      <c r="E33" s="44">
        <v>4908502</v>
      </c>
      <c r="F33" s="49">
        <v>2865355</v>
      </c>
      <c r="G33" s="44">
        <v>1436930</v>
      </c>
      <c r="H33" s="44">
        <v>1428425</v>
      </c>
      <c r="I33" s="44">
        <v>63795</v>
      </c>
      <c r="J33" s="44">
        <v>32140</v>
      </c>
      <c r="K33" s="44">
        <v>31655</v>
      </c>
      <c r="L33" s="45"/>
      <c r="M33" s="44">
        <v>11010265</v>
      </c>
      <c r="N33" s="46">
        <v>0.89561404743664208</v>
      </c>
      <c r="O33" s="50">
        <v>3481300</v>
      </c>
      <c r="P33" s="46">
        <v>0.82307040473386384</v>
      </c>
      <c r="Q33" s="44">
        <v>72620</v>
      </c>
      <c r="R33" s="47">
        <v>0.87847700358028091</v>
      </c>
    </row>
    <row r="34" spans="1:18" x14ac:dyDescent="0.45">
      <c r="A34" s="48" t="s">
        <v>41</v>
      </c>
      <c r="B34" s="43">
        <v>8214339</v>
      </c>
      <c r="C34" s="43">
        <v>6831616</v>
      </c>
      <c r="D34" s="43">
        <v>3431054</v>
      </c>
      <c r="E34" s="44">
        <v>3400562</v>
      </c>
      <c r="F34" s="49">
        <v>1381614</v>
      </c>
      <c r="G34" s="44">
        <v>694489</v>
      </c>
      <c r="H34" s="44">
        <v>687125</v>
      </c>
      <c r="I34" s="44">
        <v>1109</v>
      </c>
      <c r="J34" s="44">
        <v>546</v>
      </c>
      <c r="K34" s="44">
        <v>563</v>
      </c>
      <c r="L34" s="45"/>
      <c r="M34" s="44">
        <v>7284535</v>
      </c>
      <c r="N34" s="46">
        <v>0.93782458317517869</v>
      </c>
      <c r="O34" s="50">
        <v>1135400</v>
      </c>
      <c r="P34" s="46">
        <v>1.2168522106746522</v>
      </c>
      <c r="Q34" s="44">
        <v>2440</v>
      </c>
      <c r="R34" s="47">
        <v>0.45450819672131149</v>
      </c>
    </row>
    <row r="35" spans="1:18" x14ac:dyDescent="0.45">
      <c r="A35" s="48" t="s">
        <v>42</v>
      </c>
      <c r="B35" s="43">
        <v>2017287</v>
      </c>
      <c r="C35" s="43">
        <v>1795584</v>
      </c>
      <c r="D35" s="43">
        <v>901712</v>
      </c>
      <c r="E35" s="44">
        <v>893872</v>
      </c>
      <c r="F35" s="49">
        <v>221516</v>
      </c>
      <c r="G35" s="44">
        <v>111045</v>
      </c>
      <c r="H35" s="44">
        <v>110471</v>
      </c>
      <c r="I35" s="44">
        <v>187</v>
      </c>
      <c r="J35" s="44">
        <v>92</v>
      </c>
      <c r="K35" s="44">
        <v>95</v>
      </c>
      <c r="L35" s="45"/>
      <c r="M35" s="44">
        <v>1922700</v>
      </c>
      <c r="N35" s="46">
        <v>0.93388672179747234</v>
      </c>
      <c r="O35" s="50">
        <v>127300</v>
      </c>
      <c r="P35" s="46">
        <v>1.7401099764336214</v>
      </c>
      <c r="Q35" s="44">
        <v>700</v>
      </c>
      <c r="R35" s="47">
        <v>0.26714285714285713</v>
      </c>
    </row>
    <row r="36" spans="1:18" x14ac:dyDescent="0.45">
      <c r="A36" s="48" t="s">
        <v>43</v>
      </c>
      <c r="B36" s="43">
        <v>1372552</v>
      </c>
      <c r="C36" s="43">
        <v>1310603</v>
      </c>
      <c r="D36" s="43">
        <v>658447</v>
      </c>
      <c r="E36" s="44">
        <v>652156</v>
      </c>
      <c r="F36" s="49">
        <v>61874</v>
      </c>
      <c r="G36" s="44">
        <v>31063</v>
      </c>
      <c r="H36" s="44">
        <v>30811</v>
      </c>
      <c r="I36" s="44">
        <v>75</v>
      </c>
      <c r="J36" s="44">
        <v>39</v>
      </c>
      <c r="K36" s="44">
        <v>36</v>
      </c>
      <c r="L36" s="45"/>
      <c r="M36" s="44">
        <v>1358645</v>
      </c>
      <c r="N36" s="46">
        <v>0.96463976977061705</v>
      </c>
      <c r="O36" s="50">
        <v>48100</v>
      </c>
      <c r="P36" s="46">
        <v>1.2863617463617463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800330</v>
      </c>
      <c r="C37" s="43">
        <v>700710</v>
      </c>
      <c r="D37" s="43">
        <v>352171</v>
      </c>
      <c r="E37" s="44">
        <v>348539</v>
      </c>
      <c r="F37" s="49">
        <v>99559</v>
      </c>
      <c r="G37" s="44">
        <v>49989</v>
      </c>
      <c r="H37" s="44">
        <v>49570</v>
      </c>
      <c r="I37" s="44">
        <v>61</v>
      </c>
      <c r="J37" s="44">
        <v>30</v>
      </c>
      <c r="K37" s="44">
        <v>31</v>
      </c>
      <c r="L37" s="45"/>
      <c r="M37" s="44">
        <v>765760</v>
      </c>
      <c r="N37" s="46">
        <v>0.91505171333054747</v>
      </c>
      <c r="O37" s="50">
        <v>110800</v>
      </c>
      <c r="P37" s="46">
        <v>0.89854693140794228</v>
      </c>
      <c r="Q37" s="44">
        <v>340</v>
      </c>
      <c r="R37" s="47">
        <v>0.17941176470588235</v>
      </c>
    </row>
    <row r="38" spans="1:18" x14ac:dyDescent="0.45">
      <c r="A38" s="48" t="s">
        <v>45</v>
      </c>
      <c r="B38" s="43">
        <v>1019272</v>
      </c>
      <c r="C38" s="43">
        <v>964056</v>
      </c>
      <c r="D38" s="43">
        <v>484583</v>
      </c>
      <c r="E38" s="44">
        <v>479473</v>
      </c>
      <c r="F38" s="49">
        <v>55108</v>
      </c>
      <c r="G38" s="44">
        <v>27647</v>
      </c>
      <c r="H38" s="44">
        <v>27461</v>
      </c>
      <c r="I38" s="44">
        <v>108</v>
      </c>
      <c r="J38" s="44">
        <v>50</v>
      </c>
      <c r="K38" s="44">
        <v>58</v>
      </c>
      <c r="L38" s="45"/>
      <c r="M38" s="44">
        <v>1004700</v>
      </c>
      <c r="N38" s="46">
        <v>0.95954613317408177</v>
      </c>
      <c r="O38" s="50">
        <v>47400</v>
      </c>
      <c r="P38" s="46">
        <v>1.1626160337552742</v>
      </c>
      <c r="Q38" s="44">
        <v>680</v>
      </c>
      <c r="R38" s="47">
        <v>0.1588235294117647</v>
      </c>
    </row>
    <row r="39" spans="1:18" x14ac:dyDescent="0.45">
      <c r="A39" s="48" t="s">
        <v>46</v>
      </c>
      <c r="B39" s="43">
        <v>2705573</v>
      </c>
      <c r="C39" s="43">
        <v>2373260</v>
      </c>
      <c r="D39" s="43">
        <v>1192126</v>
      </c>
      <c r="E39" s="44">
        <v>1181134</v>
      </c>
      <c r="F39" s="49">
        <v>332007</v>
      </c>
      <c r="G39" s="44">
        <v>166722</v>
      </c>
      <c r="H39" s="44">
        <v>165285</v>
      </c>
      <c r="I39" s="44">
        <v>306</v>
      </c>
      <c r="J39" s="44">
        <v>155</v>
      </c>
      <c r="K39" s="44">
        <v>151</v>
      </c>
      <c r="L39" s="45"/>
      <c r="M39" s="44">
        <v>2634930</v>
      </c>
      <c r="N39" s="46">
        <v>0.90069185898676629</v>
      </c>
      <c r="O39" s="50">
        <v>385900</v>
      </c>
      <c r="P39" s="46">
        <v>0.86034464887276496</v>
      </c>
      <c r="Q39" s="44">
        <v>720</v>
      </c>
      <c r="R39" s="47">
        <v>0.42499999999999999</v>
      </c>
    </row>
    <row r="40" spans="1:18" x14ac:dyDescent="0.45">
      <c r="A40" s="48" t="s">
        <v>47</v>
      </c>
      <c r="B40" s="43">
        <v>4076892</v>
      </c>
      <c r="C40" s="43">
        <v>3485938</v>
      </c>
      <c r="D40" s="43">
        <v>1751487</v>
      </c>
      <c r="E40" s="44">
        <v>1734451</v>
      </c>
      <c r="F40" s="49">
        <v>590838</v>
      </c>
      <c r="G40" s="44">
        <v>296726</v>
      </c>
      <c r="H40" s="44">
        <v>294112</v>
      </c>
      <c r="I40" s="44">
        <v>116</v>
      </c>
      <c r="J40" s="44">
        <v>60</v>
      </c>
      <c r="K40" s="44">
        <v>56</v>
      </c>
      <c r="L40" s="45"/>
      <c r="M40" s="44">
        <v>3712730</v>
      </c>
      <c r="N40" s="46">
        <v>0.93891503017994848</v>
      </c>
      <c r="O40" s="50">
        <v>616200</v>
      </c>
      <c r="P40" s="46">
        <v>0.95884128529698154</v>
      </c>
      <c r="Q40" s="44">
        <v>1140</v>
      </c>
      <c r="R40" s="47">
        <v>0.10175438596491228</v>
      </c>
    </row>
    <row r="41" spans="1:18" x14ac:dyDescent="0.45">
      <c r="A41" s="48" t="s">
        <v>48</v>
      </c>
      <c r="B41" s="43">
        <v>1999075</v>
      </c>
      <c r="C41" s="43">
        <v>1787159</v>
      </c>
      <c r="D41" s="43">
        <v>898126</v>
      </c>
      <c r="E41" s="44">
        <v>889033</v>
      </c>
      <c r="F41" s="49">
        <v>211863</v>
      </c>
      <c r="G41" s="44">
        <v>106484</v>
      </c>
      <c r="H41" s="44">
        <v>105379</v>
      </c>
      <c r="I41" s="44">
        <v>53</v>
      </c>
      <c r="J41" s="44">
        <v>30</v>
      </c>
      <c r="K41" s="44">
        <v>23</v>
      </c>
      <c r="L41" s="45"/>
      <c r="M41" s="44">
        <v>1905675</v>
      </c>
      <c r="N41" s="46">
        <v>0.93780891285240142</v>
      </c>
      <c r="O41" s="50">
        <v>210200</v>
      </c>
      <c r="P41" s="46">
        <v>1.0079115128449097</v>
      </c>
      <c r="Q41" s="44">
        <v>320</v>
      </c>
      <c r="R41" s="47">
        <v>0.16562499999999999</v>
      </c>
    </row>
    <row r="42" spans="1:18" x14ac:dyDescent="0.45">
      <c r="A42" s="48" t="s">
        <v>49</v>
      </c>
      <c r="B42" s="43">
        <v>1075674</v>
      </c>
      <c r="C42" s="43">
        <v>924238</v>
      </c>
      <c r="D42" s="43">
        <v>464746</v>
      </c>
      <c r="E42" s="44">
        <v>459492</v>
      </c>
      <c r="F42" s="49">
        <v>151273</v>
      </c>
      <c r="G42" s="44">
        <v>75809</v>
      </c>
      <c r="H42" s="44">
        <v>75464</v>
      </c>
      <c r="I42" s="44">
        <v>163</v>
      </c>
      <c r="J42" s="44">
        <v>79</v>
      </c>
      <c r="K42" s="44">
        <v>84</v>
      </c>
      <c r="L42" s="45"/>
      <c r="M42" s="44">
        <v>958205</v>
      </c>
      <c r="N42" s="46">
        <v>0.9645514268867309</v>
      </c>
      <c r="O42" s="50">
        <v>152900</v>
      </c>
      <c r="P42" s="46">
        <v>0.98935905820797909</v>
      </c>
      <c r="Q42" s="44">
        <v>660</v>
      </c>
      <c r="R42" s="47">
        <v>0.24696969696969698</v>
      </c>
    </row>
    <row r="43" spans="1:18" x14ac:dyDescent="0.45">
      <c r="A43" s="48" t="s">
        <v>50</v>
      </c>
      <c r="B43" s="43">
        <v>1419690</v>
      </c>
      <c r="C43" s="43">
        <v>1307784</v>
      </c>
      <c r="D43" s="43">
        <v>656807</v>
      </c>
      <c r="E43" s="44">
        <v>650977</v>
      </c>
      <c r="F43" s="49">
        <v>111733</v>
      </c>
      <c r="G43" s="44">
        <v>55988</v>
      </c>
      <c r="H43" s="44">
        <v>55745</v>
      </c>
      <c r="I43" s="44">
        <v>173</v>
      </c>
      <c r="J43" s="44">
        <v>85</v>
      </c>
      <c r="K43" s="44">
        <v>88</v>
      </c>
      <c r="L43" s="45"/>
      <c r="M43" s="44">
        <v>1364410</v>
      </c>
      <c r="N43" s="46">
        <v>0.95849781224118846</v>
      </c>
      <c r="O43" s="50">
        <v>102300</v>
      </c>
      <c r="P43" s="46">
        <v>1.0922091886608016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2018573</v>
      </c>
      <c r="C44" s="43">
        <v>1886421</v>
      </c>
      <c r="D44" s="43">
        <v>948007</v>
      </c>
      <c r="E44" s="44">
        <v>938414</v>
      </c>
      <c r="F44" s="49">
        <v>132096</v>
      </c>
      <c r="G44" s="44">
        <v>66335</v>
      </c>
      <c r="H44" s="44">
        <v>65761</v>
      </c>
      <c r="I44" s="44">
        <v>56</v>
      </c>
      <c r="J44" s="44">
        <v>27</v>
      </c>
      <c r="K44" s="44">
        <v>29</v>
      </c>
      <c r="L44" s="45"/>
      <c r="M44" s="44">
        <v>1972350</v>
      </c>
      <c r="N44" s="46">
        <v>0.95643318883565287</v>
      </c>
      <c r="O44" s="50">
        <v>128400</v>
      </c>
      <c r="P44" s="46">
        <v>1.0287850467289719</v>
      </c>
      <c r="Q44" s="44">
        <v>100</v>
      </c>
      <c r="R44" s="47">
        <v>0.56000000000000005</v>
      </c>
    </row>
    <row r="45" spans="1:18" x14ac:dyDescent="0.45">
      <c r="A45" s="48" t="s">
        <v>52</v>
      </c>
      <c r="B45" s="43">
        <v>1020461</v>
      </c>
      <c r="C45" s="43">
        <v>962098</v>
      </c>
      <c r="D45" s="43">
        <v>483554</v>
      </c>
      <c r="E45" s="44">
        <v>478544</v>
      </c>
      <c r="F45" s="49">
        <v>58290</v>
      </c>
      <c r="G45" s="44">
        <v>29328</v>
      </c>
      <c r="H45" s="44">
        <v>28962</v>
      </c>
      <c r="I45" s="44">
        <v>73</v>
      </c>
      <c r="J45" s="44">
        <v>32</v>
      </c>
      <c r="K45" s="44">
        <v>41</v>
      </c>
      <c r="L45" s="45"/>
      <c r="M45" s="44">
        <v>1017195</v>
      </c>
      <c r="N45" s="46">
        <v>0.9458343778724827</v>
      </c>
      <c r="O45" s="50">
        <v>55600</v>
      </c>
      <c r="P45" s="46">
        <v>1.0483812949640288</v>
      </c>
      <c r="Q45" s="44">
        <v>140</v>
      </c>
      <c r="R45" s="47">
        <v>0.52142857142857146</v>
      </c>
    </row>
    <row r="46" spans="1:18" x14ac:dyDescent="0.45">
      <c r="A46" s="48" t="s">
        <v>53</v>
      </c>
      <c r="B46" s="43">
        <v>7547719</v>
      </c>
      <c r="C46" s="43">
        <v>6574979</v>
      </c>
      <c r="D46" s="43">
        <v>3306045</v>
      </c>
      <c r="E46" s="44">
        <v>3268934</v>
      </c>
      <c r="F46" s="49">
        <v>972551</v>
      </c>
      <c r="G46" s="44">
        <v>490729</v>
      </c>
      <c r="H46" s="44">
        <v>481822</v>
      </c>
      <c r="I46" s="44">
        <v>189</v>
      </c>
      <c r="J46" s="44">
        <v>99</v>
      </c>
      <c r="K46" s="44">
        <v>90</v>
      </c>
      <c r="L46" s="45"/>
      <c r="M46" s="44">
        <v>6679530</v>
      </c>
      <c r="N46" s="46">
        <v>0.98434755139957453</v>
      </c>
      <c r="O46" s="50">
        <v>1044200</v>
      </c>
      <c r="P46" s="46">
        <v>0.93138383451446083</v>
      </c>
      <c r="Q46" s="44">
        <v>720</v>
      </c>
      <c r="R46" s="47">
        <v>0.26250000000000001</v>
      </c>
    </row>
    <row r="47" spans="1:18" x14ac:dyDescent="0.45">
      <c r="A47" s="48" t="s">
        <v>54</v>
      </c>
      <c r="B47" s="43">
        <v>1170654</v>
      </c>
      <c r="C47" s="43">
        <v>1087300</v>
      </c>
      <c r="D47" s="43">
        <v>546401</v>
      </c>
      <c r="E47" s="44">
        <v>540899</v>
      </c>
      <c r="F47" s="49">
        <v>83338</v>
      </c>
      <c r="G47" s="44">
        <v>41984</v>
      </c>
      <c r="H47" s="44">
        <v>41354</v>
      </c>
      <c r="I47" s="44">
        <v>16</v>
      </c>
      <c r="J47" s="44">
        <v>5</v>
      </c>
      <c r="K47" s="44">
        <v>11</v>
      </c>
      <c r="L47" s="45"/>
      <c r="M47" s="44">
        <v>1167505</v>
      </c>
      <c r="N47" s="46">
        <v>0.93130222140376273</v>
      </c>
      <c r="O47" s="50">
        <v>74400</v>
      </c>
      <c r="P47" s="46">
        <v>1.1201344086021505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1994584</v>
      </c>
      <c r="C48" s="43">
        <v>1711128</v>
      </c>
      <c r="D48" s="43">
        <v>859224</v>
      </c>
      <c r="E48" s="44">
        <v>851904</v>
      </c>
      <c r="F48" s="49">
        <v>283427</v>
      </c>
      <c r="G48" s="44">
        <v>142036</v>
      </c>
      <c r="H48" s="44">
        <v>141391</v>
      </c>
      <c r="I48" s="44">
        <v>29</v>
      </c>
      <c r="J48" s="44">
        <v>12</v>
      </c>
      <c r="K48" s="44">
        <v>17</v>
      </c>
      <c r="L48" s="45"/>
      <c r="M48" s="44">
        <v>1788850</v>
      </c>
      <c r="N48" s="46">
        <v>0.95655197473236997</v>
      </c>
      <c r="O48" s="50">
        <v>288800</v>
      </c>
      <c r="P48" s="46">
        <v>0.98139542936288093</v>
      </c>
      <c r="Q48" s="44">
        <v>200</v>
      </c>
      <c r="R48" s="47">
        <v>0.14499999999999999</v>
      </c>
    </row>
    <row r="49" spans="1:18" x14ac:dyDescent="0.45">
      <c r="A49" s="48" t="s">
        <v>56</v>
      </c>
      <c r="B49" s="43">
        <v>2617773</v>
      </c>
      <c r="C49" s="43">
        <v>2250199</v>
      </c>
      <c r="D49" s="43">
        <v>1129758</v>
      </c>
      <c r="E49" s="44">
        <v>1120441</v>
      </c>
      <c r="F49" s="49">
        <v>367325</v>
      </c>
      <c r="G49" s="44">
        <v>184264</v>
      </c>
      <c r="H49" s="44">
        <v>183061</v>
      </c>
      <c r="I49" s="44">
        <v>249</v>
      </c>
      <c r="J49" s="44">
        <v>125</v>
      </c>
      <c r="K49" s="44">
        <v>124</v>
      </c>
      <c r="L49" s="45"/>
      <c r="M49" s="44">
        <v>2355955</v>
      </c>
      <c r="N49" s="46">
        <v>0.95511119694561231</v>
      </c>
      <c r="O49" s="50">
        <v>349700</v>
      </c>
      <c r="P49" s="46">
        <v>1.0504003431512725</v>
      </c>
      <c r="Q49" s="44">
        <v>720</v>
      </c>
      <c r="R49" s="47">
        <v>0.34583333333333333</v>
      </c>
    </row>
    <row r="50" spans="1:18" x14ac:dyDescent="0.45">
      <c r="A50" s="48" t="s">
        <v>57</v>
      </c>
      <c r="B50" s="43">
        <v>1666640</v>
      </c>
      <c r="C50" s="43">
        <v>1531180</v>
      </c>
      <c r="D50" s="43">
        <v>769819</v>
      </c>
      <c r="E50" s="44">
        <v>761361</v>
      </c>
      <c r="F50" s="49">
        <v>135366</v>
      </c>
      <c r="G50" s="44">
        <v>67927</v>
      </c>
      <c r="H50" s="44">
        <v>67439</v>
      </c>
      <c r="I50" s="44">
        <v>94</v>
      </c>
      <c r="J50" s="44">
        <v>40</v>
      </c>
      <c r="K50" s="44">
        <v>54</v>
      </c>
      <c r="L50" s="45"/>
      <c r="M50" s="44">
        <v>1578425</v>
      </c>
      <c r="N50" s="46">
        <v>0.97006826425075632</v>
      </c>
      <c r="O50" s="50">
        <v>125500</v>
      </c>
      <c r="P50" s="46">
        <v>1.078613545816733</v>
      </c>
      <c r="Q50" s="44">
        <v>340</v>
      </c>
      <c r="R50" s="47">
        <v>0.27647058823529413</v>
      </c>
    </row>
    <row r="51" spans="1:18" x14ac:dyDescent="0.45">
      <c r="A51" s="48" t="s">
        <v>58</v>
      </c>
      <c r="B51" s="43">
        <v>1580103</v>
      </c>
      <c r="C51" s="43">
        <v>1517417</v>
      </c>
      <c r="D51" s="43">
        <v>763156</v>
      </c>
      <c r="E51" s="44">
        <v>754261</v>
      </c>
      <c r="F51" s="49">
        <v>62659</v>
      </c>
      <c r="G51" s="44">
        <v>31465</v>
      </c>
      <c r="H51" s="44">
        <v>31194</v>
      </c>
      <c r="I51" s="44">
        <v>27</v>
      </c>
      <c r="J51" s="44">
        <v>10</v>
      </c>
      <c r="K51" s="44">
        <v>17</v>
      </c>
      <c r="L51" s="45"/>
      <c r="M51" s="44">
        <v>1595395</v>
      </c>
      <c r="N51" s="46">
        <v>0.95112307610341018</v>
      </c>
      <c r="O51" s="50">
        <v>55600</v>
      </c>
      <c r="P51" s="46">
        <v>1.1269604316546762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2363296</v>
      </c>
      <c r="C52" s="43">
        <v>2165845</v>
      </c>
      <c r="D52" s="43">
        <v>1088807</v>
      </c>
      <c r="E52" s="44">
        <v>1077038</v>
      </c>
      <c r="F52" s="49">
        <v>197217</v>
      </c>
      <c r="G52" s="44">
        <v>99210</v>
      </c>
      <c r="H52" s="44">
        <v>98007</v>
      </c>
      <c r="I52" s="44">
        <v>234</v>
      </c>
      <c r="J52" s="44">
        <v>115</v>
      </c>
      <c r="K52" s="44">
        <v>119</v>
      </c>
      <c r="L52" s="45"/>
      <c r="M52" s="44">
        <v>2263710</v>
      </c>
      <c r="N52" s="46">
        <v>0.95676787220977955</v>
      </c>
      <c r="O52" s="50">
        <v>197100</v>
      </c>
      <c r="P52" s="46">
        <v>1.0005936073059361</v>
      </c>
      <c r="Q52" s="44">
        <v>340</v>
      </c>
      <c r="R52" s="47">
        <v>0.68823529411764706</v>
      </c>
    </row>
    <row r="53" spans="1:18" x14ac:dyDescent="0.45">
      <c r="A53" s="48" t="s">
        <v>60</v>
      </c>
      <c r="B53" s="43">
        <v>1936059</v>
      </c>
      <c r="C53" s="43">
        <v>1657425</v>
      </c>
      <c r="D53" s="43">
        <v>833868</v>
      </c>
      <c r="E53" s="44">
        <v>823557</v>
      </c>
      <c r="F53" s="49">
        <v>278156</v>
      </c>
      <c r="G53" s="44">
        <v>139878</v>
      </c>
      <c r="H53" s="44">
        <v>138278</v>
      </c>
      <c r="I53" s="44">
        <v>478</v>
      </c>
      <c r="J53" s="44">
        <v>242</v>
      </c>
      <c r="K53" s="44">
        <v>236</v>
      </c>
      <c r="L53" s="45"/>
      <c r="M53" s="44">
        <v>1875125</v>
      </c>
      <c r="N53" s="46">
        <v>0.88390107326178258</v>
      </c>
      <c r="O53" s="50">
        <v>305500</v>
      </c>
      <c r="P53" s="46">
        <v>0.91049427168576103</v>
      </c>
      <c r="Q53" s="44">
        <v>1160</v>
      </c>
      <c r="R53" s="47">
        <v>0.41206896551724137</v>
      </c>
    </row>
    <row r="55" spans="1:18" x14ac:dyDescent="0.45">
      <c r="A55" s="100" t="s">
        <v>125</v>
      </c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1:18" x14ac:dyDescent="0.45">
      <c r="A56" s="112" t="s">
        <v>126</v>
      </c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</row>
    <row r="57" spans="1:18" x14ac:dyDescent="0.45">
      <c r="A57" s="112" t="s">
        <v>127</v>
      </c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</row>
    <row r="58" spans="1:18" x14ac:dyDescent="0.45">
      <c r="A58" s="112" t="s">
        <v>128</v>
      </c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</row>
    <row r="59" spans="1:18" ht="18" customHeight="1" x14ac:dyDescent="0.45">
      <c r="A59" s="100" t="s">
        <v>129</v>
      </c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1:18" x14ac:dyDescent="0.45">
      <c r="A60" s="22" t="s">
        <v>130</v>
      </c>
    </row>
    <row r="61" spans="1:18" x14ac:dyDescent="0.45">
      <c r="A61" s="22" t="s">
        <v>131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7" sqref="E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132</v>
      </c>
    </row>
    <row r="2" spans="1:6" x14ac:dyDescent="0.45">
      <c r="D2" s="52" t="s">
        <v>133</v>
      </c>
    </row>
    <row r="3" spans="1:6" ht="36" x14ac:dyDescent="0.45">
      <c r="A3" s="48" t="s">
        <v>3</v>
      </c>
      <c r="B3" s="42" t="s">
        <v>134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135</v>
      </c>
    </row>
    <row r="54" spans="1:4" x14ac:dyDescent="0.45">
      <c r="A54" t="s">
        <v>136</v>
      </c>
    </row>
    <row r="55" spans="1:4" x14ac:dyDescent="0.45">
      <c r="A55" t="s">
        <v>137</v>
      </c>
    </row>
    <row r="56" spans="1:4" x14ac:dyDescent="0.45">
      <c r="A56" t="s">
        <v>138</v>
      </c>
    </row>
    <row r="57" spans="1:4" x14ac:dyDescent="0.45">
      <c r="A57" s="22" t="s">
        <v>139</v>
      </c>
    </row>
    <row r="58" spans="1:4" x14ac:dyDescent="0.45">
      <c r="A58" t="s">
        <v>140</v>
      </c>
    </row>
    <row r="59" spans="1:4" x14ac:dyDescent="0.45">
      <c r="A59" t="s">
        <v>141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DIGI-808455956-3496386</_dlc_DocId>
    <_dlc_DocIdUrl xmlns="89559dea-130d-4237-8e78-1ce7f44b9a24">
      <Url>https://digitalgojp.sharepoint.com/sites/digi_portal/_layouts/15/DocIdRedir.aspx?ID=DIGI-808455956-3496386</Url>
      <Description>DIGI-808455956-3496386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2022-03-23T06:05:56Z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ccb8a176-aedc-45e5-9b8d-b92ac56abcb2</vt:lpwstr>
  </property>
</Properties>
</file>