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<sst xmlns="http://schemas.openxmlformats.org/spreadsheetml/2006/main" count="351" uniqueCount="152">
  <si>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</si>
  <si>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（6月15日公表時点）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</si>
  <si>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</si>
  <si>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</si>
  <si>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</si>
  <si>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</si>
  <si>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</si>
  <si>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</si>
  <si>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</si>
  <si>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</si>
  <si>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</si>
  <si>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</si>
  <si>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</si>
  <si>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</si>
  <si>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</si>
  <si>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</si>
  <si>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</si>
  <si>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</si>
  <si>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</si>
  <si>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</si>
  <si>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</si>
  <si>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</si>
  <si>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</si>
  <si>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</si>
  <si>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</si>
  <si>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</si>
  <si>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</si>
  <si>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</si>
  <si>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</si>
  <si>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</si>
  <si>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</si>
  <si>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</si>
  <si>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</si>
  <si>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</si>
  <si>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</si>
  <si>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</si>
  <si>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</si>
  <si>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</si>
  <si>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</si>
  <si>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</si>
  <si>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</si>
  <si>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</si>
  <si>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</si>
  <si>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</si>
  <si>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</si>
  <si>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</si>
  <si>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</si>
  <si>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</si>
  <si>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</si>
  <si>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</si>
  <si>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</si>
  <si>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</si>
  <si>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</si>
  <si>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</si>
  <si>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</si>
  <si>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</si>
  <si>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</si>
  <si>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</si>
  <si>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</si>
  <si>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</si>
  <si>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</si>
  <si>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</si>
  <si>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</si>
  <si>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</si>
  <si>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</si>
  <si>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</si>
  <si>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</si>
  <si>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</si>
  <si>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</si>
  <si>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</si>
  <si>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</si>
  <si>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</si>
  <si>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</si>
  <si>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</si>
  <si>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</si>
  <si>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</si>
  <si>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</si>
  <si>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</si>
  <si>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</si>
  <si>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</si>
  <si>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</si>
  <si>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</si>
  <si>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</si>
  <si>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</si>
  <si>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</si>
  <si>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</si>
  <si>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</si>
  <si>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</si>
  <si>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</si>
  <si>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</si>
  <si>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</si>
  <si>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</si>
  <si>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</si>
  <si>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</si>
  <si>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</si>
  <si>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接種回数（6月14日まで）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</si>
  <si>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</si>
  <si>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</si>
  <si>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</si>
  <si>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</si>
  <si>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</si>
  <si>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</si>
  <si>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</si>
  <si>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</si>
  <si>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</si>
  <si>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</si>
  <si>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</si>
  <si>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</si>
  <si>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</si>
  <si>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</si>
  <si>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</si>
  <si>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</si>
  <si>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</si>
  <si>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</si>
  <si>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</si>
  <si>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</si>
  <si>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</si>
  <si>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</si>
  <si>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</si>
  <si>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（6月14日まで）</t>
  </si>
  <si>
    <t>ワクチン供給量
（6月14日まで）※4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</si>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</sst>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44726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76416079</v>
      </c>
      <c r="D10" s="11">
        <f>C10/$B10</f>
        <v>0.60338792621344561</v>
      </c>
      <c r="E10" s="21">
        <f>SUM(E11:E57)</f>
        <v>829572</v>
      </c>
      <c r="F10" s="11">
        <f>E10/$B10</f>
        <v>6.5503717970761171E-3</v>
      </c>
      <c r="G10" s="21">
        <f>SUM(G11:G57)</f>
        <v>104418</v>
      </c>
      <c r="H10" s="11">
        <f>G10/$B10</f>
        <v>8.2449350063296979E-4</v>
      </c>
    </row>
    <row r="11" spans="1:8" x14ac:dyDescent="0.45">
      <c r="A11" s="12" t="s">
        <v>14</v>
      </c>
      <c r="B11" s="20">
        <v>5226603</v>
      </c>
      <c r="C11" s="21">
        <v>3273037</v>
      </c>
      <c r="D11" s="11">
        <f t="shared" ref="D11:D57" si="0">C11/$B11</f>
        <v>0.62622644191648003</v>
      </c>
      <c r="E11" s="21">
        <v>37013</v>
      </c>
      <c r="F11" s="11">
        <f t="shared" ref="F11:F57" si="1">E11/$B11</f>
        <v>7.0816551400594233E-3</v>
      </c>
      <c r="G11" s="21">
        <v>7264</v>
      </c>
      <c r="H11" s="11">
        <f t="shared" ref="H11:H57" si="2">G11/$B11</f>
        <v>1.3898128478478278E-3</v>
      </c>
    </row>
    <row r="12" spans="1:8" x14ac:dyDescent="0.45">
      <c r="A12" s="12" t="s">
        <v>15</v>
      </c>
      <c r="B12" s="20">
        <v>1259615</v>
      </c>
      <c r="C12" s="21">
        <v>839484</v>
      </c>
      <c r="D12" s="11">
        <f t="shared" si="0"/>
        <v>0.66646078365214767</v>
      </c>
      <c r="E12" s="21">
        <v>12528</v>
      </c>
      <c r="F12" s="11">
        <f t="shared" si="1"/>
        <v>9.9458961666858518E-3</v>
      </c>
      <c r="G12" s="21">
        <v>1810</v>
      </c>
      <c r="H12" s="11">
        <f t="shared" si="2"/>
        <v>1.4369470036479401E-3</v>
      </c>
    </row>
    <row r="13" spans="1:8" x14ac:dyDescent="0.45">
      <c r="A13" s="12" t="s">
        <v>16</v>
      </c>
      <c r="B13" s="20">
        <v>1220823</v>
      </c>
      <c r="C13" s="21">
        <v>825404</v>
      </c>
      <c r="D13" s="11">
        <f t="shared" si="0"/>
        <v>0.67610456225021975</v>
      </c>
      <c r="E13" s="21">
        <v>14279</v>
      </c>
      <c r="F13" s="11">
        <f t="shared" si="1"/>
        <v>1.1696208213639488E-2</v>
      </c>
      <c r="G13" s="21">
        <v>3484</v>
      </c>
      <c r="H13" s="11">
        <f t="shared" si="2"/>
        <v>2.8538125510413877E-3</v>
      </c>
    </row>
    <row r="14" spans="1:8" x14ac:dyDescent="0.45">
      <c r="A14" s="12" t="s">
        <v>17</v>
      </c>
      <c r="B14" s="20">
        <v>2281989</v>
      </c>
      <c r="C14" s="21">
        <v>1443791</v>
      </c>
      <c r="D14" s="11">
        <f t="shared" si="0"/>
        <v>0.63268972812752389</v>
      </c>
      <c r="E14" s="21">
        <v>18415</v>
      </c>
      <c r="F14" s="11">
        <f t="shared" si="1"/>
        <v>8.0697146217619808E-3</v>
      </c>
      <c r="G14" s="21">
        <v>4157</v>
      </c>
      <c r="H14" s="11">
        <f t="shared" si="2"/>
        <v>1.8216564584667147E-3</v>
      </c>
    </row>
    <row r="15" spans="1:8" x14ac:dyDescent="0.45">
      <c r="A15" s="12" t="s">
        <v>18</v>
      </c>
      <c r="B15" s="20">
        <v>971288</v>
      </c>
      <c r="C15" s="21">
        <v>683693</v>
      </c>
      <c r="D15" s="11">
        <f t="shared" si="0"/>
        <v>0.70390347662073449</v>
      </c>
      <c r="E15" s="21">
        <v>7554</v>
      </c>
      <c r="F15" s="11">
        <f t="shared" si="1"/>
        <v>7.7773018919208309E-3</v>
      </c>
      <c r="G15" s="21">
        <v>655</v>
      </c>
      <c r="H15" s="11">
        <f t="shared" si="2"/>
        <v>6.7436229007256348E-4</v>
      </c>
    </row>
    <row r="16" spans="1:8" x14ac:dyDescent="0.45">
      <c r="A16" s="12" t="s">
        <v>19</v>
      </c>
      <c r="B16" s="20">
        <v>1069562</v>
      </c>
      <c r="C16" s="21">
        <v>738350</v>
      </c>
      <c r="D16" s="11">
        <f t="shared" si="0"/>
        <v>0.69032931237272832</v>
      </c>
      <c r="E16" s="21">
        <v>7444</v>
      </c>
      <c r="F16" s="11">
        <f t="shared" si="1"/>
        <v>6.9598583345332017E-3</v>
      </c>
      <c r="G16" s="21">
        <v>883</v>
      </c>
      <c r="H16" s="11">
        <f t="shared" si="2"/>
        <v>8.2557158911778839E-4</v>
      </c>
    </row>
    <row r="17" spans="1:8" x14ac:dyDescent="0.45">
      <c r="A17" s="12" t="s">
        <v>20</v>
      </c>
      <c r="B17" s="20">
        <v>1862059.0000000002</v>
      </c>
      <c r="C17" s="21">
        <v>1245893</v>
      </c>
      <c r="D17" s="11">
        <f t="shared" si="0"/>
        <v>0.66909426607857203</v>
      </c>
      <c r="E17" s="21">
        <v>15371</v>
      </c>
      <c r="F17" s="11">
        <f t="shared" si="1"/>
        <v>8.2548404749795776E-3</v>
      </c>
      <c r="G17" s="21">
        <v>2276</v>
      </c>
      <c r="H17" s="11">
        <f t="shared" si="2"/>
        <v>1.2223028378800026E-3</v>
      </c>
    </row>
    <row r="18" spans="1:8" x14ac:dyDescent="0.45">
      <c r="A18" s="12" t="s">
        <v>21</v>
      </c>
      <c r="B18" s="20">
        <v>2907675</v>
      </c>
      <c r="C18" s="21">
        <v>1871743</v>
      </c>
      <c r="D18" s="11">
        <f t="shared" si="0"/>
        <v>0.64372496926238321</v>
      </c>
      <c r="E18" s="21">
        <v>20642</v>
      </c>
      <c r="F18" s="11">
        <f t="shared" si="1"/>
        <v>7.0991427859028264E-3</v>
      </c>
      <c r="G18" s="21">
        <v>2391</v>
      </c>
      <c r="H18" s="11">
        <f t="shared" si="2"/>
        <v>8.2230648198302768E-4</v>
      </c>
    </row>
    <row r="19" spans="1:8" x14ac:dyDescent="0.45">
      <c r="A19" s="12" t="s">
        <v>22</v>
      </c>
      <c r="B19" s="20">
        <v>1955401</v>
      </c>
      <c r="C19" s="21">
        <v>1237028</v>
      </c>
      <c r="D19" s="11">
        <f t="shared" si="0"/>
        <v>0.632621134999931</v>
      </c>
      <c r="E19" s="21">
        <v>19812</v>
      </c>
      <c r="F19" s="11">
        <f t="shared" si="1"/>
        <v>1.0131937132076746E-2</v>
      </c>
      <c r="G19" s="21">
        <v>1624</v>
      </c>
      <c r="H19" s="11">
        <f t="shared" si="2"/>
        <v>8.3052018486233774E-4</v>
      </c>
    </row>
    <row r="20" spans="1:8" x14ac:dyDescent="0.45">
      <c r="A20" s="12" t="s">
        <v>23</v>
      </c>
      <c r="B20" s="20">
        <v>1958101</v>
      </c>
      <c r="C20" s="21">
        <v>1241281</v>
      </c>
      <c r="D20" s="11">
        <f t="shared" si="0"/>
        <v>0.63392082430885843</v>
      </c>
      <c r="E20" s="21">
        <v>11329</v>
      </c>
      <c r="F20" s="11">
        <f t="shared" si="1"/>
        <v>5.7857076831072558E-3</v>
      </c>
      <c r="G20" s="21">
        <v>1707</v>
      </c>
      <c r="H20" s="11">
        <f t="shared" si="2"/>
        <v>8.7176299894642817E-4</v>
      </c>
    </row>
    <row r="21" spans="1:8" x14ac:dyDescent="0.45">
      <c r="A21" s="12" t="s">
        <v>24</v>
      </c>
      <c r="B21" s="20">
        <v>7393799</v>
      </c>
      <c r="C21" s="21">
        <v>4451645</v>
      </c>
      <c r="D21" s="11">
        <f t="shared" si="0"/>
        <v>0.60207817388598206</v>
      </c>
      <c r="E21" s="21">
        <v>65137</v>
      </c>
      <c r="F21" s="11">
        <f t="shared" si="1"/>
        <v>8.8096795706780785E-3</v>
      </c>
      <c r="G21" s="21">
        <v>5948</v>
      </c>
      <c r="H21" s="11">
        <f t="shared" si="2"/>
        <v>8.0445789776000128E-4</v>
      </c>
    </row>
    <row r="22" spans="1:8" x14ac:dyDescent="0.45">
      <c r="A22" s="12" t="s">
        <v>25</v>
      </c>
      <c r="B22" s="20">
        <v>6322892.0000000009</v>
      </c>
      <c r="C22" s="21">
        <v>3895217</v>
      </c>
      <c r="D22" s="11">
        <f t="shared" si="0"/>
        <v>0.61604990248133285</v>
      </c>
      <c r="E22" s="21">
        <v>47974</v>
      </c>
      <c r="F22" s="11">
        <f t="shared" si="1"/>
        <v>7.5873508514774559E-3</v>
      </c>
      <c r="G22" s="21">
        <v>6435</v>
      </c>
      <c r="H22" s="11">
        <f t="shared" si="2"/>
        <v>1.0177304942105604E-3</v>
      </c>
    </row>
    <row r="23" spans="1:8" x14ac:dyDescent="0.45">
      <c r="A23" s="12" t="s">
        <v>26</v>
      </c>
      <c r="B23" s="20">
        <v>13843329.000000002</v>
      </c>
      <c r="C23" s="21">
        <v>8145945</v>
      </c>
      <c r="D23" s="11">
        <f t="shared" si="0"/>
        <v>0.58843830122075402</v>
      </c>
      <c r="E23" s="21">
        <v>71270</v>
      </c>
      <c r="F23" s="11">
        <f t="shared" si="1"/>
        <v>5.1483281225202402E-3</v>
      </c>
      <c r="G23" s="21">
        <v>8150</v>
      </c>
      <c r="H23" s="11">
        <f t="shared" si="2"/>
        <v>5.8873122209260494E-4</v>
      </c>
    </row>
    <row r="24" spans="1:8" x14ac:dyDescent="0.45">
      <c r="A24" s="12" t="s">
        <v>27</v>
      </c>
      <c r="B24" s="20">
        <v>9220206</v>
      </c>
      <c r="C24" s="21">
        <v>5523343</v>
      </c>
      <c r="D24" s="11">
        <f t="shared" si="0"/>
        <v>0.59904767854427543</v>
      </c>
      <c r="E24" s="21">
        <v>63534</v>
      </c>
      <c r="F24" s="11">
        <f t="shared" si="1"/>
        <v>6.8907354130699466E-3</v>
      </c>
      <c r="G24" s="21">
        <v>6386</v>
      </c>
      <c r="H24" s="11">
        <f t="shared" si="2"/>
        <v>6.9260925406655779E-4</v>
      </c>
    </row>
    <row r="25" spans="1:8" x14ac:dyDescent="0.45">
      <c r="A25" s="12" t="s">
        <v>28</v>
      </c>
      <c r="B25" s="20">
        <v>2213174</v>
      </c>
      <c r="C25" s="21">
        <v>1527087</v>
      </c>
      <c r="D25" s="11">
        <f t="shared" si="0"/>
        <v>0.68999861737034685</v>
      </c>
      <c r="E25" s="21">
        <v>12489</v>
      </c>
      <c r="F25" s="11">
        <f t="shared" si="1"/>
        <v>5.643026711862691E-3</v>
      </c>
      <c r="G25" s="21">
        <v>776</v>
      </c>
      <c r="H25" s="11">
        <f t="shared" si="2"/>
        <v>3.5062765060496823E-4</v>
      </c>
    </row>
    <row r="26" spans="1:8" x14ac:dyDescent="0.45">
      <c r="A26" s="12" t="s">
        <v>29</v>
      </c>
      <c r="B26" s="20">
        <v>1047674</v>
      </c>
      <c r="C26" s="21">
        <v>678644</v>
      </c>
      <c r="D26" s="11">
        <f t="shared" si="0"/>
        <v>0.6477625673635119</v>
      </c>
      <c r="E26" s="21">
        <v>4705</v>
      </c>
      <c r="F26" s="11">
        <f t="shared" si="1"/>
        <v>4.4909007954764555E-3</v>
      </c>
      <c r="G26" s="21">
        <v>395</v>
      </c>
      <c r="H26" s="11">
        <f t="shared" si="2"/>
        <v>3.7702567783489901E-4</v>
      </c>
    </row>
    <row r="27" spans="1:8" x14ac:dyDescent="0.45">
      <c r="A27" s="12" t="s">
        <v>30</v>
      </c>
      <c r="B27" s="20">
        <v>1132656</v>
      </c>
      <c r="C27" s="21">
        <v>697356</v>
      </c>
      <c r="D27" s="11">
        <f t="shared" si="0"/>
        <v>0.61568207823028354</v>
      </c>
      <c r="E27" s="21">
        <v>8575</v>
      </c>
      <c r="F27" s="11">
        <f t="shared" si="1"/>
        <v>7.5707010778206267E-3</v>
      </c>
      <c r="G27" s="21">
        <v>828</v>
      </c>
      <c r="H27" s="11">
        <f t="shared" si="2"/>
        <v>7.3102513031317545E-4</v>
      </c>
    </row>
    <row r="28" spans="1:8" x14ac:dyDescent="0.45">
      <c r="A28" s="12" t="s">
        <v>31</v>
      </c>
      <c r="B28" s="20">
        <v>774582.99999999988</v>
      </c>
      <c r="C28" s="21">
        <v>487878</v>
      </c>
      <c r="D28" s="11">
        <f t="shared" si="0"/>
        <v>0.62985890472680151</v>
      </c>
      <c r="E28" s="21">
        <v>3980</v>
      </c>
      <c r="F28" s="11">
        <f t="shared" si="1"/>
        <v>5.1382485802038006E-3</v>
      </c>
      <c r="G28" s="21">
        <v>202</v>
      </c>
      <c r="H28" s="11">
        <f t="shared" si="2"/>
        <v>2.6078548070381099E-4</v>
      </c>
    </row>
    <row r="29" spans="1:8" x14ac:dyDescent="0.45">
      <c r="A29" s="12" t="s">
        <v>32</v>
      </c>
      <c r="B29" s="20">
        <v>820997</v>
      </c>
      <c r="C29" s="21">
        <v>513301</v>
      </c>
      <c r="D29" s="11">
        <f t="shared" si="0"/>
        <v>0.62521665730812659</v>
      </c>
      <c r="E29" s="21">
        <v>2958</v>
      </c>
      <c r="F29" s="11">
        <f t="shared" si="1"/>
        <v>3.6029364297311683E-3</v>
      </c>
      <c r="G29" s="21">
        <v>620</v>
      </c>
      <c r="H29" s="11">
        <f t="shared" si="2"/>
        <v>7.551793733716445E-4</v>
      </c>
    </row>
    <row r="30" spans="1:8" x14ac:dyDescent="0.45">
      <c r="A30" s="12" t="s">
        <v>33</v>
      </c>
      <c r="B30" s="20">
        <v>2071737</v>
      </c>
      <c r="C30" s="21">
        <v>1353765</v>
      </c>
      <c r="D30" s="11">
        <f t="shared" si="0"/>
        <v>0.65344442851578166</v>
      </c>
      <c r="E30" s="21">
        <v>16684</v>
      </c>
      <c r="F30" s="11">
        <f t="shared" si="1"/>
        <v>8.0531457419546985E-3</v>
      </c>
      <c r="G30" s="21">
        <v>1845</v>
      </c>
      <c r="H30" s="11">
        <f t="shared" si="2"/>
        <v>8.9055705429791528E-4</v>
      </c>
    </row>
    <row r="31" spans="1:8" x14ac:dyDescent="0.45">
      <c r="A31" s="12" t="s">
        <v>34</v>
      </c>
      <c r="B31" s="20">
        <v>2016791</v>
      </c>
      <c r="C31" s="21">
        <v>1279834</v>
      </c>
      <c r="D31" s="11">
        <f t="shared" si="0"/>
        <v>0.63458930548579406</v>
      </c>
      <c r="E31" s="21">
        <v>10310</v>
      </c>
      <c r="F31" s="11">
        <f t="shared" si="1"/>
        <v>5.1120815196021799E-3</v>
      </c>
      <c r="G31" s="21">
        <v>873</v>
      </c>
      <c r="H31" s="11">
        <f t="shared" si="2"/>
        <v>4.3286587455021366E-4</v>
      </c>
    </row>
    <row r="32" spans="1:8" x14ac:dyDescent="0.45">
      <c r="A32" s="12" t="s">
        <v>35</v>
      </c>
      <c r="B32" s="20">
        <v>3686259.9999999995</v>
      </c>
      <c r="C32" s="21">
        <v>2294555</v>
      </c>
      <c r="D32" s="11">
        <f t="shared" si="0"/>
        <v>0.62246151926342697</v>
      </c>
      <c r="E32" s="21">
        <v>26357</v>
      </c>
      <c r="F32" s="11">
        <f t="shared" si="1"/>
        <v>7.1500653779169136E-3</v>
      </c>
      <c r="G32" s="21">
        <v>2723</v>
      </c>
      <c r="H32" s="11">
        <f t="shared" si="2"/>
        <v>7.3868907781871062E-4</v>
      </c>
    </row>
    <row r="33" spans="1:8" x14ac:dyDescent="0.45">
      <c r="A33" s="12" t="s">
        <v>36</v>
      </c>
      <c r="B33" s="20">
        <v>7558801.9999999991</v>
      </c>
      <c r="C33" s="21">
        <v>4338520</v>
      </c>
      <c r="D33" s="11">
        <f t="shared" si="0"/>
        <v>0.57396926126653414</v>
      </c>
      <c r="E33" s="21">
        <v>43051</v>
      </c>
      <c r="F33" s="11">
        <f t="shared" si="1"/>
        <v>5.6954792571627102E-3</v>
      </c>
      <c r="G33" s="21">
        <v>4267</v>
      </c>
      <c r="H33" s="11">
        <f t="shared" si="2"/>
        <v>5.6450744443365503E-4</v>
      </c>
    </row>
    <row r="34" spans="1:8" x14ac:dyDescent="0.45">
      <c r="A34" s="12" t="s">
        <v>37</v>
      </c>
      <c r="B34" s="20">
        <v>1800557</v>
      </c>
      <c r="C34" s="21">
        <v>1095943</v>
      </c>
      <c r="D34" s="11">
        <f t="shared" si="0"/>
        <v>0.60866887302095962</v>
      </c>
      <c r="E34" s="21">
        <v>12890</v>
      </c>
      <c r="F34" s="11">
        <f t="shared" si="1"/>
        <v>7.1588958305679852E-3</v>
      </c>
      <c r="G34" s="21">
        <v>3232</v>
      </c>
      <c r="H34" s="11">
        <f t="shared" si="2"/>
        <v>1.7950001027459835E-3</v>
      </c>
    </row>
    <row r="35" spans="1:8" x14ac:dyDescent="0.45">
      <c r="A35" s="12" t="s">
        <v>38</v>
      </c>
      <c r="B35" s="20">
        <v>1418843</v>
      </c>
      <c r="C35" s="21">
        <v>840929</v>
      </c>
      <c r="D35" s="11">
        <f t="shared" si="0"/>
        <v>0.59268643535613175</v>
      </c>
      <c r="E35" s="21">
        <v>6702</v>
      </c>
      <c r="F35" s="11">
        <f t="shared" si="1"/>
        <v>4.7235670190429804E-3</v>
      </c>
      <c r="G35" s="21">
        <v>629</v>
      </c>
      <c r="H35" s="11">
        <f t="shared" si="2"/>
        <v>4.4331895777052148E-4</v>
      </c>
    </row>
    <row r="36" spans="1:8" x14ac:dyDescent="0.45">
      <c r="A36" s="12" t="s">
        <v>39</v>
      </c>
      <c r="B36" s="20">
        <v>2530542</v>
      </c>
      <c r="C36" s="21">
        <v>1443651</v>
      </c>
      <c r="D36" s="11">
        <f t="shared" si="0"/>
        <v>0.5704908276566838</v>
      </c>
      <c r="E36" s="21">
        <v>18504</v>
      </c>
      <c r="F36" s="11">
        <f t="shared" si="1"/>
        <v>7.3122674905217932E-3</v>
      </c>
      <c r="G36" s="21">
        <v>3981</v>
      </c>
      <c r="H36" s="11">
        <f t="shared" si="2"/>
        <v>1.5731807652273702E-3</v>
      </c>
    </row>
    <row r="37" spans="1:8" x14ac:dyDescent="0.45">
      <c r="A37" s="12" t="s">
        <v>40</v>
      </c>
      <c r="B37" s="20">
        <v>8839511</v>
      </c>
      <c r="C37" s="21">
        <v>4732395</v>
      </c>
      <c r="D37" s="11">
        <f t="shared" si="0"/>
        <v>0.53536841574154947</v>
      </c>
      <c r="E37" s="21">
        <v>65227</v>
      </c>
      <c r="F37" s="11">
        <f t="shared" si="1"/>
        <v>7.3790280932961114E-3</v>
      </c>
      <c r="G37" s="21">
        <v>7513</v>
      </c>
      <c r="H37" s="11">
        <f t="shared" si="2"/>
        <v>8.4993389340202194E-4</v>
      </c>
    </row>
    <row r="38" spans="1:8" x14ac:dyDescent="0.45">
      <c r="A38" s="12" t="s">
        <v>41</v>
      </c>
      <c r="B38" s="20">
        <v>5523625</v>
      </c>
      <c r="C38" s="21">
        <v>3179539</v>
      </c>
      <c r="D38" s="11">
        <f t="shared" si="0"/>
        <v>0.57562542714250153</v>
      </c>
      <c r="E38" s="21">
        <v>36781</v>
      </c>
      <c r="F38" s="11">
        <f t="shared" si="1"/>
        <v>6.6588517504356289E-3</v>
      </c>
      <c r="G38" s="21">
        <v>4270</v>
      </c>
      <c r="H38" s="11">
        <f t="shared" si="2"/>
        <v>7.7304306501618054E-4</v>
      </c>
    </row>
    <row r="39" spans="1:8" x14ac:dyDescent="0.45">
      <c r="A39" s="12" t="s">
        <v>42</v>
      </c>
      <c r="B39" s="20">
        <v>1344738.9999999998</v>
      </c>
      <c r="C39" s="21">
        <v>815359</v>
      </c>
      <c r="D39" s="11">
        <f t="shared" si="0"/>
        <v>0.60633252995562714</v>
      </c>
      <c r="E39" s="21">
        <v>6407</v>
      </c>
      <c r="F39" s="11">
        <f t="shared" si="1"/>
        <v>4.7644933329069813E-3</v>
      </c>
      <c r="G39" s="21">
        <v>568</v>
      </c>
      <c r="H39" s="11">
        <f t="shared" si="2"/>
        <v>4.2238679773547139E-4</v>
      </c>
    </row>
    <row r="40" spans="1:8" x14ac:dyDescent="0.45">
      <c r="A40" s="12" t="s">
        <v>43</v>
      </c>
      <c r="B40" s="20">
        <v>944432</v>
      </c>
      <c r="C40" s="21">
        <v>577977</v>
      </c>
      <c r="D40" s="11">
        <f t="shared" si="0"/>
        <v>0.6119837108441899</v>
      </c>
      <c r="E40" s="21">
        <v>3824</v>
      </c>
      <c r="F40" s="11">
        <f t="shared" si="1"/>
        <v>4.0489945279278978E-3</v>
      </c>
      <c r="G40" s="21">
        <v>1039</v>
      </c>
      <c r="H40" s="11">
        <f t="shared" si="2"/>
        <v>1.100132142917648E-3</v>
      </c>
    </row>
    <row r="41" spans="1:8" x14ac:dyDescent="0.45">
      <c r="A41" s="12" t="s">
        <v>44</v>
      </c>
      <c r="B41" s="20">
        <v>556788</v>
      </c>
      <c r="C41" s="21">
        <v>335671</v>
      </c>
      <c r="D41" s="11">
        <f t="shared" si="0"/>
        <v>0.60287039232167361</v>
      </c>
      <c r="E41" s="21">
        <v>2220</v>
      </c>
      <c r="F41" s="11">
        <f t="shared" si="1"/>
        <v>3.9871548955796457E-3</v>
      </c>
      <c r="G41" s="21">
        <v>151</v>
      </c>
      <c r="H41" s="11">
        <f t="shared" si="2"/>
        <v>2.7119837352816511E-4</v>
      </c>
    </row>
    <row r="42" spans="1:8" x14ac:dyDescent="0.45">
      <c r="A42" s="12" t="s">
        <v>45</v>
      </c>
      <c r="B42" s="20">
        <v>672814.99999999988</v>
      </c>
      <c r="C42" s="21">
        <v>428399</v>
      </c>
      <c r="D42" s="11">
        <f t="shared" si="0"/>
        <v>0.63672629177411333</v>
      </c>
      <c r="E42" s="21">
        <v>6888</v>
      </c>
      <c r="F42" s="11">
        <f t="shared" si="1"/>
        <v>1.0237583882642332E-2</v>
      </c>
      <c r="G42" s="21">
        <v>244</v>
      </c>
      <c r="H42" s="11">
        <f t="shared" si="2"/>
        <v>3.6265541047687707E-4</v>
      </c>
    </row>
    <row r="43" spans="1:8" x14ac:dyDescent="0.45">
      <c r="A43" s="12" t="s">
        <v>46</v>
      </c>
      <c r="B43" s="20">
        <v>1893791</v>
      </c>
      <c r="C43" s="21">
        <v>1116937</v>
      </c>
      <c r="D43" s="11">
        <f t="shared" si="0"/>
        <v>0.58978894714358654</v>
      </c>
      <c r="E43" s="21">
        <v>12819</v>
      </c>
      <c r="F43" s="11">
        <f t="shared" si="1"/>
        <v>6.7689623617389668E-3</v>
      </c>
      <c r="G43" s="21">
        <v>2018</v>
      </c>
      <c r="H43" s="11">
        <f t="shared" si="2"/>
        <v>1.0655874909110878E-3</v>
      </c>
    </row>
    <row r="44" spans="1:8" x14ac:dyDescent="0.45">
      <c r="A44" s="12" t="s">
        <v>47</v>
      </c>
      <c r="B44" s="20">
        <v>2812432.9999999995</v>
      </c>
      <c r="C44" s="21">
        <v>1652332</v>
      </c>
      <c r="D44" s="11">
        <f t="shared" si="0"/>
        <v>0.58750981801166469</v>
      </c>
      <c r="E44" s="21">
        <v>13487</v>
      </c>
      <c r="F44" s="11">
        <f t="shared" si="1"/>
        <v>4.7954920170542739E-3</v>
      </c>
      <c r="G44" s="21">
        <v>1743</v>
      </c>
      <c r="H44" s="11">
        <f t="shared" si="2"/>
        <v>6.1974809711022464E-4</v>
      </c>
    </row>
    <row r="45" spans="1:8" x14ac:dyDescent="0.45">
      <c r="A45" s="12" t="s">
        <v>48</v>
      </c>
      <c r="B45" s="20">
        <v>1356110</v>
      </c>
      <c r="C45" s="21">
        <v>871910</v>
      </c>
      <c r="D45" s="11">
        <f t="shared" si="0"/>
        <v>0.64294931827064172</v>
      </c>
      <c r="E45" s="21">
        <v>5018</v>
      </c>
      <c r="F45" s="11">
        <f t="shared" si="1"/>
        <v>3.7002897995000407E-3</v>
      </c>
      <c r="G45" s="21">
        <v>486</v>
      </c>
      <c r="H45" s="11">
        <f t="shared" si="2"/>
        <v>3.5837800768374249E-4</v>
      </c>
    </row>
    <row r="46" spans="1:8" x14ac:dyDescent="0.45">
      <c r="A46" s="12" t="s">
        <v>49</v>
      </c>
      <c r="B46" s="20">
        <v>734949</v>
      </c>
      <c r="C46" s="21">
        <v>461677</v>
      </c>
      <c r="D46" s="11">
        <f t="shared" si="0"/>
        <v>0.62817556048106737</v>
      </c>
      <c r="E46" s="21">
        <v>3669</v>
      </c>
      <c r="F46" s="11">
        <f t="shared" si="1"/>
        <v>4.9921831310744012E-3</v>
      </c>
      <c r="G46" s="21">
        <v>465</v>
      </c>
      <c r="H46" s="11">
        <f t="shared" si="2"/>
        <v>6.3269696264638771E-4</v>
      </c>
    </row>
    <row r="47" spans="1:8" x14ac:dyDescent="0.45">
      <c r="A47" s="12" t="s">
        <v>50</v>
      </c>
      <c r="B47" s="20">
        <v>973896</v>
      </c>
      <c r="C47" s="21">
        <v>587527</v>
      </c>
      <c r="D47" s="11">
        <f t="shared" si="0"/>
        <v>0.60327488766767701</v>
      </c>
      <c r="E47" s="21">
        <v>5187</v>
      </c>
      <c r="F47" s="11">
        <f t="shared" si="1"/>
        <v>5.3260307055373471E-3</v>
      </c>
      <c r="G47" s="21">
        <v>460</v>
      </c>
      <c r="H47" s="11">
        <f t="shared" si="2"/>
        <v>4.7232969434107954E-4</v>
      </c>
    </row>
    <row r="48" spans="1:8" x14ac:dyDescent="0.45">
      <c r="A48" s="12" t="s">
        <v>51</v>
      </c>
      <c r="B48" s="20">
        <v>1356219</v>
      </c>
      <c r="C48" s="21">
        <v>849678</v>
      </c>
      <c r="D48" s="11">
        <f t="shared" si="0"/>
        <v>0.626505011358785</v>
      </c>
      <c r="E48" s="21">
        <v>9392</v>
      </c>
      <c r="F48" s="11">
        <f t="shared" si="1"/>
        <v>6.9251352473309992E-3</v>
      </c>
      <c r="G48" s="21">
        <v>600</v>
      </c>
      <c r="H48" s="11">
        <f t="shared" si="2"/>
        <v>4.4240642551092414E-4</v>
      </c>
    </row>
    <row r="49" spans="1:8" x14ac:dyDescent="0.45">
      <c r="A49" s="12" t="s">
        <v>52</v>
      </c>
      <c r="B49" s="20">
        <v>701167</v>
      </c>
      <c r="C49" s="21">
        <v>425763</v>
      </c>
      <c r="D49" s="11">
        <f t="shared" si="0"/>
        <v>0.60722053376727658</v>
      </c>
      <c r="E49" s="21">
        <v>3605</v>
      </c>
      <c r="F49" s="11">
        <f t="shared" si="1"/>
        <v>5.1414285041937223E-3</v>
      </c>
      <c r="G49" s="21">
        <v>969</v>
      </c>
      <c r="H49" s="11">
        <f t="shared" si="2"/>
        <v>1.3819817532770367E-3</v>
      </c>
    </row>
    <row r="50" spans="1:8" x14ac:dyDescent="0.45">
      <c r="A50" s="12" t="s">
        <v>53</v>
      </c>
      <c r="B50" s="20">
        <v>5124170</v>
      </c>
      <c r="C50" s="21">
        <v>2949272</v>
      </c>
      <c r="D50" s="11">
        <f t="shared" si="0"/>
        <v>0.57556092010998849</v>
      </c>
      <c r="E50" s="21">
        <v>24801</v>
      </c>
      <c r="F50" s="11">
        <f t="shared" si="1"/>
        <v>4.840003356641173E-3</v>
      </c>
      <c r="G50" s="21">
        <v>3504</v>
      </c>
      <c r="H50" s="11">
        <f t="shared" si="2"/>
        <v>6.8381806224227534E-4</v>
      </c>
    </row>
    <row r="51" spans="1:8" x14ac:dyDescent="0.45">
      <c r="A51" s="12" t="s">
        <v>54</v>
      </c>
      <c r="B51" s="20">
        <v>818222</v>
      </c>
      <c r="C51" s="21">
        <v>479941</v>
      </c>
      <c r="D51" s="11">
        <f t="shared" si="0"/>
        <v>0.58656574865989919</v>
      </c>
      <c r="E51" s="21">
        <v>4422</v>
      </c>
      <c r="F51" s="11">
        <f t="shared" si="1"/>
        <v>5.4044012505163634E-3</v>
      </c>
      <c r="G51" s="21">
        <v>565</v>
      </c>
      <c r="H51" s="11">
        <f t="shared" si="2"/>
        <v>6.9052164327040822E-4</v>
      </c>
    </row>
    <row r="52" spans="1:8" x14ac:dyDescent="0.45">
      <c r="A52" s="12" t="s">
        <v>55</v>
      </c>
      <c r="B52" s="20">
        <v>1335937.9999999998</v>
      </c>
      <c r="C52" s="21">
        <v>852493</v>
      </c>
      <c r="D52" s="11">
        <f t="shared" si="0"/>
        <v>0.63812317637495164</v>
      </c>
      <c r="E52" s="21">
        <v>6571</v>
      </c>
      <c r="F52" s="11">
        <f t="shared" si="1"/>
        <v>4.9186414339587627E-3</v>
      </c>
      <c r="G52" s="21">
        <v>529</v>
      </c>
      <c r="H52" s="11">
        <f t="shared" si="2"/>
        <v>3.9597645998541855E-4</v>
      </c>
    </row>
    <row r="53" spans="1:8" x14ac:dyDescent="0.45">
      <c r="A53" s="12" t="s">
        <v>56</v>
      </c>
      <c r="B53" s="20">
        <v>1758645</v>
      </c>
      <c r="C53" s="21">
        <v>1122429</v>
      </c>
      <c r="D53" s="11">
        <f t="shared" si="0"/>
        <v>0.63823511851453818</v>
      </c>
      <c r="E53" s="21">
        <v>7123</v>
      </c>
      <c r="F53" s="11">
        <f t="shared" si="1"/>
        <v>4.0502773442053401E-3</v>
      </c>
      <c r="G53" s="21">
        <v>1193</v>
      </c>
      <c r="H53" s="11">
        <f t="shared" si="2"/>
        <v>6.783631716463527E-4</v>
      </c>
    </row>
    <row r="54" spans="1:8" x14ac:dyDescent="0.45">
      <c r="A54" s="12" t="s">
        <v>57</v>
      </c>
      <c r="B54" s="20">
        <v>1141741</v>
      </c>
      <c r="C54" s="21">
        <v>695867</v>
      </c>
      <c r="D54" s="11">
        <f t="shared" si="0"/>
        <v>0.60947885728899986</v>
      </c>
      <c r="E54" s="21">
        <v>7385</v>
      </c>
      <c r="F54" s="11">
        <f t="shared" si="1"/>
        <v>6.4681919980100564E-3</v>
      </c>
      <c r="G54" s="21">
        <v>638</v>
      </c>
      <c r="H54" s="11">
        <f t="shared" si="2"/>
        <v>5.5879573388360412E-4</v>
      </c>
    </row>
    <row r="55" spans="1:8" x14ac:dyDescent="0.45">
      <c r="A55" s="12" t="s">
        <v>58</v>
      </c>
      <c r="B55" s="20">
        <v>1087241</v>
      </c>
      <c r="C55" s="21">
        <v>649784</v>
      </c>
      <c r="D55" s="11">
        <f t="shared" si="0"/>
        <v>0.59764486438609288</v>
      </c>
      <c r="E55" s="21">
        <v>7117</v>
      </c>
      <c r="F55" s="11">
        <f t="shared" si="1"/>
        <v>6.5459268000378941E-3</v>
      </c>
      <c r="G55" s="21">
        <v>1782</v>
      </c>
      <c r="H55" s="11">
        <f t="shared" si="2"/>
        <v>1.6390110380311265E-3</v>
      </c>
    </row>
    <row r="56" spans="1:8" x14ac:dyDescent="0.45">
      <c r="A56" s="12" t="s">
        <v>59</v>
      </c>
      <c r="B56" s="20">
        <v>1617517</v>
      </c>
      <c r="C56" s="21">
        <v>999706</v>
      </c>
      <c r="D56" s="11">
        <f t="shared" si="0"/>
        <v>0.61804976392829258</v>
      </c>
      <c r="E56" s="21">
        <v>10795</v>
      </c>
      <c r="F56" s="11">
        <f t="shared" si="1"/>
        <v>6.6738093015405713E-3</v>
      </c>
      <c r="G56" s="21">
        <v>1339</v>
      </c>
      <c r="H56" s="11">
        <f t="shared" si="2"/>
        <v>8.2781201063110931E-4</v>
      </c>
    </row>
    <row r="57" spans="1:8" x14ac:dyDescent="0.45">
      <c r="A57" s="12" t="s">
        <v>60</v>
      </c>
      <c r="B57" s="20">
        <v>1485118</v>
      </c>
      <c r="C57" s="21">
        <v>664106</v>
      </c>
      <c r="D57" s="11">
        <f t="shared" si="0"/>
        <v>0.44717389459962104</v>
      </c>
      <c r="E57" s="21">
        <v>7327</v>
      </c>
      <c r="F57" s="11">
        <f t="shared" si="1"/>
        <v>4.9336147026700907E-3</v>
      </c>
      <c r="G57" s="21">
        <v>801</v>
      </c>
      <c r="H57" s="11">
        <f t="shared" si="2"/>
        <v>5.393510818668954E-4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（6月15日公表時点）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44726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15807369</v>
      </c>
      <c r="D10" s="11">
        <f>C10/$B10</f>
        <v>0.57379036040177389</v>
      </c>
      <c r="E10" s="21">
        <f>SUM(E11:E30)</f>
        <v>188624</v>
      </c>
      <c r="F10" s="11">
        <f>E10/$B10</f>
        <v>6.846846742201324E-3</v>
      </c>
      <c r="G10" s="21">
        <f>SUM(G11:G30)</f>
        <v>26407</v>
      </c>
      <c r="H10" s="11">
        <f>G10/$B10</f>
        <v>9.5854547629840511E-4</v>
      </c>
    </row>
    <row r="11" spans="1:8" x14ac:dyDescent="0.45">
      <c r="A11" s="12" t="s">
        <v>70</v>
      </c>
      <c r="B11" s="20">
        <v>1961575</v>
      </c>
      <c r="C11" s="21">
        <v>1140259</v>
      </c>
      <c r="D11" s="11">
        <f t="shared" ref="D11:D30" si="0">C11/$B11</f>
        <v>0.58129768170985052</v>
      </c>
      <c r="E11" s="21">
        <v>15746</v>
      </c>
      <c r="F11" s="11">
        <f t="shared" ref="F11:F30" si="1">E11/$B11</f>
        <v>8.0272230223162513E-3</v>
      </c>
      <c r="G11" s="21">
        <v>3948</v>
      </c>
      <c r="H11" s="11">
        <f t="shared" ref="H11:H30" si="2">G11/$B11</f>
        <v>2.0126683914711394E-3</v>
      </c>
    </row>
    <row r="12" spans="1:8" x14ac:dyDescent="0.45">
      <c r="A12" s="12" t="s">
        <v>71</v>
      </c>
      <c r="B12" s="20">
        <v>1065932</v>
      </c>
      <c r="C12" s="21">
        <v>629471</v>
      </c>
      <c r="D12" s="11">
        <f t="shared" si="0"/>
        <v>0.59053579402813683</v>
      </c>
      <c r="E12" s="21">
        <v>9460</v>
      </c>
      <c r="F12" s="11">
        <f t="shared" si="1"/>
        <v>8.8748625615892949E-3</v>
      </c>
      <c r="G12" s="21">
        <v>2344</v>
      </c>
      <c r="H12" s="11">
        <f t="shared" si="2"/>
        <v>2.1990145712859734E-3</v>
      </c>
    </row>
    <row r="13" spans="1:8" x14ac:dyDescent="0.45">
      <c r="A13" s="12" t="s">
        <v>72</v>
      </c>
      <c r="B13" s="20">
        <v>1324589</v>
      </c>
      <c r="C13" s="21">
        <v>781772</v>
      </c>
      <c r="D13" s="11">
        <f t="shared" si="0"/>
        <v>0.59019967703189447</v>
      </c>
      <c r="E13" s="21">
        <v>14547</v>
      </c>
      <c r="F13" s="11">
        <f t="shared" si="1"/>
        <v>1.098227450175111E-2</v>
      </c>
      <c r="G13" s="21">
        <v>1177</v>
      </c>
      <c r="H13" s="11">
        <f t="shared" si="2"/>
        <v>8.885775134777655E-4</v>
      </c>
    </row>
    <row r="14" spans="1:8" x14ac:dyDescent="0.45">
      <c r="A14" s="12" t="s">
        <v>73</v>
      </c>
      <c r="B14" s="20">
        <v>974726</v>
      </c>
      <c r="C14" s="21">
        <v>598839</v>
      </c>
      <c r="D14" s="11">
        <f t="shared" si="0"/>
        <v>0.61436649889302219</v>
      </c>
      <c r="E14" s="21">
        <v>7002</v>
      </c>
      <c r="F14" s="11">
        <f t="shared" si="1"/>
        <v>7.1835572253125491E-3</v>
      </c>
      <c r="G14" s="21">
        <v>377</v>
      </c>
      <c r="H14" s="11">
        <f t="shared" si="2"/>
        <v>3.8677536046027291E-4</v>
      </c>
    </row>
    <row r="15" spans="1:8" x14ac:dyDescent="0.45">
      <c r="A15" s="12" t="s">
        <v>74</v>
      </c>
      <c r="B15" s="20">
        <v>3759920</v>
      </c>
      <c r="C15" s="21">
        <v>2260904</v>
      </c>
      <c r="D15" s="11">
        <f t="shared" si="0"/>
        <v>0.60131704929892127</v>
      </c>
      <c r="E15" s="21">
        <v>27153</v>
      </c>
      <c r="F15" s="11">
        <f t="shared" si="1"/>
        <v>7.2216962063022614E-3</v>
      </c>
      <c r="G15" s="21">
        <v>2879</v>
      </c>
      <c r="H15" s="11">
        <f t="shared" si="2"/>
        <v>7.6570778101661739E-4</v>
      </c>
    </row>
    <row r="16" spans="1:8" x14ac:dyDescent="0.45">
      <c r="A16" s="12" t="s">
        <v>75</v>
      </c>
      <c r="B16" s="20">
        <v>1521562.0000000002</v>
      </c>
      <c r="C16" s="21">
        <v>872146</v>
      </c>
      <c r="D16" s="11">
        <f t="shared" si="0"/>
        <v>0.5731912337453221</v>
      </c>
      <c r="E16" s="21">
        <v>8859</v>
      </c>
      <c r="F16" s="11">
        <f t="shared" si="1"/>
        <v>5.8223062878804801E-3</v>
      </c>
      <c r="G16" s="21">
        <v>1029</v>
      </c>
      <c r="H16" s="11">
        <f t="shared" si="2"/>
        <v>6.7627871884287324E-4</v>
      </c>
    </row>
    <row r="17" spans="1:8" x14ac:dyDescent="0.45">
      <c r="A17" s="12" t="s">
        <v>76</v>
      </c>
      <c r="B17" s="20">
        <v>718601</v>
      </c>
      <c r="C17" s="21">
        <v>437093</v>
      </c>
      <c r="D17" s="11">
        <f t="shared" si="0"/>
        <v>0.6082554853110419</v>
      </c>
      <c r="E17" s="21">
        <v>4062</v>
      </c>
      <c r="F17" s="11">
        <f t="shared" si="1"/>
        <v>5.6526500798078491E-3</v>
      </c>
      <c r="G17" s="21">
        <v>207</v>
      </c>
      <c r="H17" s="11">
        <f t="shared" si="2"/>
        <v>2.880597160315669E-4</v>
      </c>
    </row>
    <row r="18" spans="1:8" x14ac:dyDescent="0.45">
      <c r="A18" s="12" t="s">
        <v>77</v>
      </c>
      <c r="B18" s="20">
        <v>784774</v>
      </c>
      <c r="C18" s="21">
        <v>513282</v>
      </c>
      <c r="D18" s="11">
        <f t="shared" si="0"/>
        <v>0.65405072033477152</v>
      </c>
      <c r="E18" s="21">
        <v>5022</v>
      </c>
      <c r="F18" s="11">
        <f t="shared" si="1"/>
        <v>6.3992945739792606E-3</v>
      </c>
      <c r="G18" s="21">
        <v>226</v>
      </c>
      <c r="H18" s="11">
        <f t="shared" si="2"/>
        <v>2.8798099835111767E-4</v>
      </c>
    </row>
    <row r="19" spans="1:8" x14ac:dyDescent="0.45">
      <c r="A19" s="12" t="s">
        <v>78</v>
      </c>
      <c r="B19" s="20">
        <v>694295.99999999988</v>
      </c>
      <c r="C19" s="21">
        <v>429116</v>
      </c>
      <c r="D19" s="11">
        <f t="shared" si="0"/>
        <v>0.61805915632525621</v>
      </c>
      <c r="E19" s="21">
        <v>5642</v>
      </c>
      <c r="F19" s="11">
        <f t="shared" si="1"/>
        <v>8.1262170601587806E-3</v>
      </c>
      <c r="G19" s="21">
        <v>519</v>
      </c>
      <c r="H19" s="11">
        <f t="shared" si="2"/>
        <v>7.4751978983027419E-4</v>
      </c>
    </row>
    <row r="20" spans="1:8" x14ac:dyDescent="0.45">
      <c r="A20" s="12" t="s">
        <v>79</v>
      </c>
      <c r="B20" s="20">
        <v>799966</v>
      </c>
      <c r="C20" s="21">
        <v>493675</v>
      </c>
      <c r="D20" s="11">
        <f t="shared" si="0"/>
        <v>0.61711997759904791</v>
      </c>
      <c r="E20" s="21">
        <v>3475</v>
      </c>
      <c r="F20" s="11">
        <f t="shared" si="1"/>
        <v>4.3439346172212323E-3</v>
      </c>
      <c r="G20" s="21">
        <v>845</v>
      </c>
      <c r="H20" s="11">
        <f t="shared" si="2"/>
        <v>1.0562948925329327E-3</v>
      </c>
    </row>
    <row r="21" spans="1:8" x14ac:dyDescent="0.45">
      <c r="A21" s="12" t="s">
        <v>80</v>
      </c>
      <c r="B21" s="20">
        <v>2300944</v>
      </c>
      <c r="C21" s="21">
        <v>1283775</v>
      </c>
      <c r="D21" s="11">
        <f t="shared" si="0"/>
        <v>0.55793404793858525</v>
      </c>
      <c r="E21" s="21">
        <v>14111</v>
      </c>
      <c r="F21" s="11">
        <f t="shared" si="1"/>
        <v>6.1327003177826141E-3</v>
      </c>
      <c r="G21" s="21">
        <v>1106</v>
      </c>
      <c r="H21" s="11">
        <f t="shared" si="2"/>
        <v>4.8067228059439952E-4</v>
      </c>
    </row>
    <row r="22" spans="1:8" x14ac:dyDescent="0.45">
      <c r="A22" s="12" t="s">
        <v>81</v>
      </c>
      <c r="B22" s="20">
        <v>1400720</v>
      </c>
      <c r="C22" s="21">
        <v>772302</v>
      </c>
      <c r="D22" s="11">
        <f t="shared" si="0"/>
        <v>0.55136072876806219</v>
      </c>
      <c r="E22" s="21">
        <v>8428</v>
      </c>
      <c r="F22" s="11">
        <f t="shared" si="1"/>
        <v>6.0169055914101321E-3</v>
      </c>
      <c r="G22" s="21">
        <v>2737</v>
      </c>
      <c r="H22" s="11">
        <f t="shared" si="2"/>
        <v>1.9539950882403335E-3</v>
      </c>
    </row>
    <row r="23" spans="1:8" x14ac:dyDescent="0.45">
      <c r="A23" s="12" t="s">
        <v>82</v>
      </c>
      <c r="B23" s="20">
        <v>2739963</v>
      </c>
      <c r="C23" s="21">
        <v>1369415</v>
      </c>
      <c r="D23" s="11">
        <f t="shared" si="0"/>
        <v>0.4997932453832406</v>
      </c>
      <c r="E23" s="21">
        <v>23943</v>
      </c>
      <c r="F23" s="11">
        <f t="shared" si="1"/>
        <v>8.7384391687041034E-3</v>
      </c>
      <c r="G23" s="21">
        <v>2957</v>
      </c>
      <c r="H23" s="11">
        <f t="shared" si="2"/>
        <v>1.079211653588023E-3</v>
      </c>
    </row>
    <row r="24" spans="1:8" x14ac:dyDescent="0.45">
      <c r="A24" s="12" t="s">
        <v>83</v>
      </c>
      <c r="B24" s="20">
        <v>831479.00000000012</v>
      </c>
      <c r="C24" s="21">
        <v>458424</v>
      </c>
      <c r="D24" s="11">
        <f t="shared" si="0"/>
        <v>0.55133563204843405</v>
      </c>
      <c r="E24" s="21">
        <v>4156</v>
      </c>
      <c r="F24" s="11">
        <f t="shared" si="1"/>
        <v>4.9983222667078775E-3</v>
      </c>
      <c r="G24" s="21">
        <v>832</v>
      </c>
      <c r="H24" s="11">
        <f t="shared" si="2"/>
        <v>1.000626594297631E-3</v>
      </c>
    </row>
    <row r="25" spans="1:8" x14ac:dyDescent="0.45">
      <c r="A25" s="12" t="s">
        <v>84</v>
      </c>
      <c r="B25" s="20">
        <v>1526835</v>
      </c>
      <c r="C25" s="21">
        <v>838342</v>
      </c>
      <c r="D25" s="11">
        <f t="shared" si="0"/>
        <v>0.54907177265388862</v>
      </c>
      <c r="E25" s="21">
        <v>10681</v>
      </c>
      <c r="F25" s="11">
        <f t="shared" si="1"/>
        <v>6.9955168698647855E-3</v>
      </c>
      <c r="G25" s="21">
        <v>1262</v>
      </c>
      <c r="H25" s="11">
        <f t="shared" si="2"/>
        <v>8.265464179168018E-4</v>
      </c>
    </row>
    <row r="26" spans="1:8" x14ac:dyDescent="0.45">
      <c r="A26" s="12" t="s">
        <v>85</v>
      </c>
      <c r="B26" s="20">
        <v>708155</v>
      </c>
      <c r="C26" s="21">
        <v>394325</v>
      </c>
      <c r="D26" s="11">
        <f t="shared" si="0"/>
        <v>0.5568343088730574</v>
      </c>
      <c r="E26" s="21">
        <v>5751</v>
      </c>
      <c r="F26" s="11">
        <f t="shared" si="1"/>
        <v>8.1211034307460944E-3</v>
      </c>
      <c r="G26" s="21">
        <v>638</v>
      </c>
      <c r="H26" s="11">
        <f t="shared" si="2"/>
        <v>9.009327054105387E-4</v>
      </c>
    </row>
    <row r="27" spans="1:8" x14ac:dyDescent="0.45">
      <c r="A27" s="12" t="s">
        <v>86</v>
      </c>
      <c r="B27" s="20">
        <v>1194817</v>
      </c>
      <c r="C27" s="21">
        <v>667541</v>
      </c>
      <c r="D27" s="11">
        <f t="shared" si="0"/>
        <v>0.55869727330628871</v>
      </c>
      <c r="E27" s="21">
        <v>6119</v>
      </c>
      <c r="F27" s="11">
        <f t="shared" si="1"/>
        <v>5.1212863559858953E-3</v>
      </c>
      <c r="G27" s="21">
        <v>700</v>
      </c>
      <c r="H27" s="11">
        <f t="shared" si="2"/>
        <v>5.8586377662855481E-4</v>
      </c>
    </row>
    <row r="28" spans="1:8" x14ac:dyDescent="0.45">
      <c r="A28" s="12" t="s">
        <v>87</v>
      </c>
      <c r="B28" s="20">
        <v>944709</v>
      </c>
      <c r="C28" s="21">
        <v>563032</v>
      </c>
      <c r="D28" s="11">
        <f t="shared" si="0"/>
        <v>0.59598458361251982</v>
      </c>
      <c r="E28" s="21">
        <v>5218</v>
      </c>
      <c r="F28" s="11">
        <f t="shared" si="1"/>
        <v>5.5233939763461555E-3</v>
      </c>
      <c r="G28" s="21">
        <v>1115</v>
      </c>
      <c r="H28" s="11">
        <f t="shared" si="2"/>
        <v>1.1802576243054739E-3</v>
      </c>
    </row>
    <row r="29" spans="1:8" x14ac:dyDescent="0.45">
      <c r="A29" s="12" t="s">
        <v>88</v>
      </c>
      <c r="B29" s="20">
        <v>1562767</v>
      </c>
      <c r="C29" s="21">
        <v>859954</v>
      </c>
      <c r="D29" s="11">
        <f t="shared" si="0"/>
        <v>0.5502765287467678</v>
      </c>
      <c r="E29" s="21">
        <v>6653</v>
      </c>
      <c r="F29" s="11">
        <f t="shared" si="1"/>
        <v>4.2571925309403133E-3</v>
      </c>
      <c r="G29" s="21">
        <v>766</v>
      </c>
      <c r="H29" s="11">
        <f t="shared" si="2"/>
        <v>4.9015624210134977E-4</v>
      </c>
    </row>
    <row r="30" spans="1:8" x14ac:dyDescent="0.45">
      <c r="A30" s="12" t="s">
        <v>89</v>
      </c>
      <c r="B30" s="20">
        <v>732702</v>
      </c>
      <c r="C30" s="21">
        <v>443702</v>
      </c>
      <c r="D30" s="11">
        <f t="shared" si="0"/>
        <v>0.60556952212495663</v>
      </c>
      <c r="E30" s="21">
        <v>2596</v>
      </c>
      <c r="F30" s="11">
        <f t="shared" si="1"/>
        <v>3.543050244164749E-3</v>
      </c>
      <c r="G30" s="21">
        <v>743</v>
      </c>
      <c r="H30" s="11">
        <f t="shared" si="2"/>
        <v>1.014054827201236E-3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44726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5547265</v>
      </c>
      <c r="D39" s="11">
        <f>C39/$B39</f>
        <v>0.5794842095223709</v>
      </c>
      <c r="E39" s="21">
        <v>46967</v>
      </c>
      <c r="F39" s="11">
        <f>E39/$B39</f>
        <v>4.9063159716792324E-3</v>
      </c>
      <c r="G39" s="21">
        <v>5717</v>
      </c>
      <c r="H39" s="11">
        <f>G39/$B39</f>
        <v>5.9721524496114653E-4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（6月15日公表時点）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282257525</v>
      </c>
      <c r="C7" s="32">
        <f>SUM(C8:C54)</f>
        <v>103638554</v>
      </c>
      <c r="D7" s="31">
        <f t="shared" ref="D7:D54" si="0">C7/U7</f>
        <v>0.81833892803921826</v>
      </c>
      <c r="E7" s="32">
        <f>SUM(E8:E54)</f>
        <v>102154326</v>
      </c>
      <c r="F7" s="31">
        <f t="shared" ref="F7:F54" si="1">E7/U7</f>
        <v>0.80661933621158821</v>
      </c>
      <c r="G7" s="32">
        <f>SUM(G8:G54)</f>
        <v>76416079</v>
      </c>
      <c r="H7" s="31">
        <f>G7/U7</f>
        <v>0.60338792621344584</v>
      </c>
      <c r="I7" s="32">
        <f t="shared" ref="I7:J7" si="2">SUM(I8:I54)</f>
        <v>1027658</v>
      </c>
      <c r="J7" s="32">
        <f t="shared" si="2"/>
        <v>5256798</v>
      </c>
      <c r="K7" s="32">
        <f t="shared" ref="K7:P7" si="3">SUM(K8:K54)</f>
        <v>23213570</v>
      </c>
      <c r="L7" s="32">
        <f t="shared" si="3"/>
        <v>25415243</v>
      </c>
      <c r="M7" s="32">
        <f t="shared" si="3"/>
        <v>13688008</v>
      </c>
      <c r="N7" s="32">
        <f t="shared" si="3"/>
        <v>6481460</v>
      </c>
      <c r="O7" s="32">
        <f t="shared" si="3"/>
        <v>1333342</v>
      </c>
      <c r="P7" s="63">
        <f t="shared" si="3"/>
        <v>48566</v>
      </c>
      <c r="Q7" s="64">
        <f>P7/U7</f>
        <v>3.834813092736963E-4</v>
      </c>
      <c r="R7" s="63">
        <f t="shared" ref="R7:S7" si="4">SUM(R8:R54)</f>
        <v>5684</v>
      </c>
      <c r="S7" s="63">
        <f t="shared" si="4"/>
        <v>42882</v>
      </c>
      <c r="U7" s="1">
        <v>126645025</v>
      </c>
    </row>
    <row r="8" spans="1:21" x14ac:dyDescent="0.45">
      <c r="A8" s="33" t="s">
        <v>14</v>
      </c>
      <c r="B8" s="32">
        <f>C8+E8+G8+P8</f>
        <v>11838037</v>
      </c>
      <c r="C8" s="34">
        <f>SUM(一般接種!D7+一般接種!G7+一般接種!J7+一般接種!M7+医療従事者等!C5)</f>
        <v>4315960</v>
      </c>
      <c r="D8" s="30">
        <f t="shared" si="0"/>
        <v>0.82576771183883679</v>
      </c>
      <c r="E8" s="34">
        <f>SUM(一般接種!E7+一般接種!H7+一般接種!K7+一般接種!N7+医療従事者等!D5)</f>
        <v>4247660</v>
      </c>
      <c r="F8" s="31">
        <f t="shared" si="1"/>
        <v>0.81269995061802092</v>
      </c>
      <c r="G8" s="29">
        <f>SUM(I8:O8)</f>
        <v>3273037</v>
      </c>
      <c r="H8" s="31">
        <f t="shared" ref="H8:H54" si="5">G8/U8</f>
        <v>0.62622644191648003</v>
      </c>
      <c r="I8" s="35">
        <v>41972</v>
      </c>
      <c r="J8" s="35">
        <v>229603</v>
      </c>
      <c r="K8" s="35">
        <v>920470</v>
      </c>
      <c r="L8" s="35">
        <v>1073064</v>
      </c>
      <c r="M8" s="35">
        <v>652929</v>
      </c>
      <c r="N8" s="35">
        <v>302769</v>
      </c>
      <c r="O8" s="35">
        <v>52230</v>
      </c>
      <c r="P8" s="35">
        <f>SUM(R8:S8)</f>
        <v>1380</v>
      </c>
      <c r="Q8" s="65">
        <f t="shared" ref="Q8:Q54" si="6">P8/U8</f>
        <v>2.6403382847329328E-4</v>
      </c>
      <c r="R8" s="35">
        <v>124</v>
      </c>
      <c r="S8" s="35">
        <v>1256</v>
      </c>
      <c r="U8" s="1">
        <v>5226603</v>
      </c>
    </row>
    <row r="9" spans="1:21" x14ac:dyDescent="0.45">
      <c r="A9" s="33" t="s">
        <v>15</v>
      </c>
      <c r="B9" s="32">
        <f>C9+E9+G9+P9</f>
        <v>3008475</v>
      </c>
      <c r="C9" s="34">
        <f>SUM(一般接種!D8+一般接種!G8+一般接種!J8+一般接種!M8+医療従事者等!C6)</f>
        <v>1092269</v>
      </c>
      <c r="D9" s="30">
        <f t="shared" si="0"/>
        <v>0.86714511973896791</v>
      </c>
      <c r="E9" s="34">
        <f>SUM(一般接種!E8+一般接種!H8+一般接種!K8+一般接種!N8+医療従事者等!D6)</f>
        <v>1076031</v>
      </c>
      <c r="F9" s="31">
        <f t="shared" si="1"/>
        <v>0.85425387916148987</v>
      </c>
      <c r="G9" s="29">
        <f t="shared" ref="G9:G54" si="7">SUM(I9:O9)</f>
        <v>839484</v>
      </c>
      <c r="H9" s="31">
        <f t="shared" si="5"/>
        <v>0.66646078365214767</v>
      </c>
      <c r="I9" s="35">
        <v>10652</v>
      </c>
      <c r="J9" s="35">
        <v>43794</v>
      </c>
      <c r="K9" s="35">
        <v>227959</v>
      </c>
      <c r="L9" s="35">
        <v>263532</v>
      </c>
      <c r="M9" s="35">
        <v>181115</v>
      </c>
      <c r="N9" s="35">
        <v>91686</v>
      </c>
      <c r="O9" s="35">
        <v>20746</v>
      </c>
      <c r="P9" s="35">
        <f t="shared" ref="P9:P54" si="8">SUM(R9:S9)</f>
        <v>691</v>
      </c>
      <c r="Q9" s="65">
        <f t="shared" si="6"/>
        <v>5.4858032017719705E-4</v>
      </c>
      <c r="R9" s="35">
        <v>67</v>
      </c>
      <c r="S9" s="35">
        <v>624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2923695</v>
      </c>
      <c r="C10" s="34">
        <f>SUM(一般接種!D9+一般接種!G9+一般接種!J9+一般接種!M9+医療従事者等!C7)</f>
        <v>1058119</v>
      </c>
      <c r="D10" s="30">
        <f t="shared" si="0"/>
        <v>0.86672597092289383</v>
      </c>
      <c r="E10" s="34">
        <f>SUM(一般接種!E9+一般接種!H9+一般接種!K9+一般接種!N9+医療従事者等!D7)</f>
        <v>1039978</v>
      </c>
      <c r="F10" s="31">
        <f t="shared" si="1"/>
        <v>0.85186632296409881</v>
      </c>
      <c r="G10" s="29">
        <f t="shared" si="7"/>
        <v>825404</v>
      </c>
      <c r="H10" s="31">
        <f t="shared" si="5"/>
        <v>0.67610456225021975</v>
      </c>
      <c r="I10" s="35">
        <v>10313</v>
      </c>
      <c r="J10" s="35">
        <v>47567</v>
      </c>
      <c r="K10" s="35">
        <v>220745</v>
      </c>
      <c r="L10" s="35">
        <v>256413</v>
      </c>
      <c r="M10" s="35">
        <v>168272</v>
      </c>
      <c r="N10" s="35">
        <v>104567</v>
      </c>
      <c r="O10" s="35">
        <v>17527</v>
      </c>
      <c r="P10" s="35">
        <f t="shared" si="8"/>
        <v>194</v>
      </c>
      <c r="Q10" s="65">
        <f t="shared" si="6"/>
        <v>1.5890919486280977E-4</v>
      </c>
      <c r="R10" s="35">
        <v>6</v>
      </c>
      <c r="S10" s="35">
        <v>188</v>
      </c>
      <c r="U10" s="1">
        <v>1220823</v>
      </c>
    </row>
    <row r="11" spans="1:21" x14ac:dyDescent="0.45">
      <c r="A11" s="33" t="s">
        <v>17</v>
      </c>
      <c r="B11" s="32">
        <f t="shared" si="9"/>
        <v>5271505</v>
      </c>
      <c r="C11" s="34">
        <f>SUM(一般接種!D10+一般接種!G10+一般接種!J10+一般接種!M10+医療従事者等!C8)</f>
        <v>1932114</v>
      </c>
      <c r="D11" s="30">
        <f t="shared" si="0"/>
        <v>0.84667980432859224</v>
      </c>
      <c r="E11" s="34">
        <f>SUM(一般接種!E10+一般接種!H10+一般接種!K10+一般接種!N10+医療従事者等!D8)</f>
        <v>1895087</v>
      </c>
      <c r="F11" s="31">
        <f t="shared" si="1"/>
        <v>0.83045404688629088</v>
      </c>
      <c r="G11" s="29">
        <f t="shared" si="7"/>
        <v>1443791</v>
      </c>
      <c r="H11" s="31">
        <f t="shared" si="5"/>
        <v>0.63268972812752389</v>
      </c>
      <c r="I11" s="35">
        <v>18708</v>
      </c>
      <c r="J11" s="35">
        <v>124782</v>
      </c>
      <c r="K11" s="35">
        <v>459269</v>
      </c>
      <c r="L11" s="35">
        <v>393100</v>
      </c>
      <c r="M11" s="35">
        <v>268865</v>
      </c>
      <c r="N11" s="35">
        <v>149499</v>
      </c>
      <c r="O11" s="35">
        <v>29568</v>
      </c>
      <c r="P11" s="35">
        <f t="shared" si="8"/>
        <v>513</v>
      </c>
      <c r="Q11" s="65">
        <f t="shared" si="6"/>
        <v>2.2480388818701581E-4</v>
      </c>
      <c r="R11" s="35">
        <v>14</v>
      </c>
      <c r="S11" s="35">
        <v>499</v>
      </c>
      <c r="U11" s="1">
        <v>2281989</v>
      </c>
    </row>
    <row r="12" spans="1:21" x14ac:dyDescent="0.45">
      <c r="A12" s="33" t="s">
        <v>18</v>
      </c>
      <c r="B12" s="32">
        <f t="shared" si="9"/>
        <v>2380402</v>
      </c>
      <c r="C12" s="34">
        <f>SUM(一般接種!D11+一般接種!G11+一般接種!J11+一般接種!M11+医療従事者等!C9)</f>
        <v>854710</v>
      </c>
      <c r="D12" s="30">
        <f t="shared" si="0"/>
        <v>0.87997586709606213</v>
      </c>
      <c r="E12" s="34">
        <f>SUM(一般接種!E11+一般接種!H11+一般接種!K11+一般接種!N11+医療従事者等!D9)</f>
        <v>841889</v>
      </c>
      <c r="F12" s="31">
        <f t="shared" si="1"/>
        <v>0.86677586874335932</v>
      </c>
      <c r="G12" s="29">
        <f t="shared" si="7"/>
        <v>683693</v>
      </c>
      <c r="H12" s="31">
        <f t="shared" si="5"/>
        <v>0.70390347662073449</v>
      </c>
      <c r="I12" s="35">
        <v>4872</v>
      </c>
      <c r="J12" s="35">
        <v>29609</v>
      </c>
      <c r="K12" s="35">
        <v>127305</v>
      </c>
      <c r="L12" s="35">
        <v>229100</v>
      </c>
      <c r="M12" s="35">
        <v>188950</v>
      </c>
      <c r="N12" s="35">
        <v>89634</v>
      </c>
      <c r="O12" s="35">
        <v>14223</v>
      </c>
      <c r="P12" s="35">
        <f t="shared" si="8"/>
        <v>110</v>
      </c>
      <c r="Q12" s="65">
        <f t="shared" si="6"/>
        <v>1.1325168230226256E-4</v>
      </c>
      <c r="R12" s="35">
        <v>3</v>
      </c>
      <c r="S12" s="35">
        <v>107</v>
      </c>
      <c r="U12" s="1">
        <v>971288</v>
      </c>
    </row>
    <row r="13" spans="1:21" x14ac:dyDescent="0.45">
      <c r="A13" s="33" t="s">
        <v>19</v>
      </c>
      <c r="B13" s="32">
        <f t="shared" si="9"/>
        <v>2593249</v>
      </c>
      <c r="C13" s="34">
        <f>SUM(一般接種!D12+一般接種!G12+一般接種!J12+一般接種!M12+医療従事者等!C10)</f>
        <v>932610</v>
      </c>
      <c r="D13" s="30">
        <f t="shared" si="0"/>
        <v>0.8719550619786417</v>
      </c>
      <c r="E13" s="34">
        <f>SUM(一般接種!E12+一般接種!H12+一般接種!K12+一般接種!N12+医療従事者等!D10)</f>
        <v>922130</v>
      </c>
      <c r="F13" s="31">
        <f t="shared" si="1"/>
        <v>0.86215665852002965</v>
      </c>
      <c r="G13" s="29">
        <f t="shared" si="7"/>
        <v>738350</v>
      </c>
      <c r="H13" s="31">
        <f t="shared" si="5"/>
        <v>0.69032931237272832</v>
      </c>
      <c r="I13" s="35">
        <v>9642</v>
      </c>
      <c r="J13" s="35">
        <v>34666</v>
      </c>
      <c r="K13" s="35">
        <v>192654</v>
      </c>
      <c r="L13" s="35">
        <v>270634</v>
      </c>
      <c r="M13" s="35">
        <v>142228</v>
      </c>
      <c r="N13" s="35">
        <v>75284</v>
      </c>
      <c r="O13" s="35">
        <v>13242</v>
      </c>
      <c r="P13" s="35">
        <f t="shared" si="8"/>
        <v>159</v>
      </c>
      <c r="Q13" s="65">
        <f t="shared" si="6"/>
        <v>1.4865898377092678E-4</v>
      </c>
      <c r="R13" s="35">
        <v>2</v>
      </c>
      <c r="S13" s="35">
        <v>157</v>
      </c>
      <c r="U13" s="1">
        <v>1069562</v>
      </c>
    </row>
    <row r="14" spans="1:21" x14ac:dyDescent="0.45">
      <c r="A14" s="33" t="s">
        <v>20</v>
      </c>
      <c r="B14" s="32">
        <f t="shared" si="9"/>
        <v>4411532</v>
      </c>
      <c r="C14" s="34">
        <f>SUM(一般接種!D13+一般接種!G13+一般接種!J13+一般接種!M13+医療従事者等!C11)</f>
        <v>1593721</v>
      </c>
      <c r="D14" s="30">
        <f t="shared" si="0"/>
        <v>0.85589178430973456</v>
      </c>
      <c r="E14" s="34">
        <f>SUM(一般接種!E13+一般接種!H13+一般接種!K13+一般接種!N13+医療従事者等!D11)</f>
        <v>1570904</v>
      </c>
      <c r="F14" s="31">
        <f t="shared" si="1"/>
        <v>0.8436381446559964</v>
      </c>
      <c r="G14" s="29">
        <f t="shared" si="7"/>
        <v>1245893</v>
      </c>
      <c r="H14" s="31">
        <f t="shared" si="5"/>
        <v>0.66909426607857214</v>
      </c>
      <c r="I14" s="35">
        <v>19029</v>
      </c>
      <c r="J14" s="35">
        <v>74838</v>
      </c>
      <c r="K14" s="35">
        <v>345314</v>
      </c>
      <c r="L14" s="35">
        <v>418432</v>
      </c>
      <c r="M14" s="35">
        <v>236286</v>
      </c>
      <c r="N14" s="35">
        <v>127434</v>
      </c>
      <c r="O14" s="35">
        <v>24560</v>
      </c>
      <c r="P14" s="35">
        <f t="shared" si="8"/>
        <v>1014</v>
      </c>
      <c r="Q14" s="65">
        <f t="shared" si="6"/>
        <v>5.4455846995181141E-4</v>
      </c>
      <c r="R14" s="35">
        <v>119</v>
      </c>
      <c r="S14" s="35">
        <v>895</v>
      </c>
      <c r="U14" s="1">
        <v>1862059</v>
      </c>
    </row>
    <row r="15" spans="1:21" x14ac:dyDescent="0.45">
      <c r="A15" s="33" t="s">
        <v>21</v>
      </c>
      <c r="B15" s="32">
        <f t="shared" si="9"/>
        <v>6779679</v>
      </c>
      <c r="C15" s="34">
        <f>SUM(一般接種!D14+一般接種!G14+一般接種!J14+一般接種!M14+医療従事者等!C12)</f>
        <v>2471621</v>
      </c>
      <c r="D15" s="30">
        <f t="shared" si="0"/>
        <v>0.85003344596627894</v>
      </c>
      <c r="E15" s="34">
        <f>SUM(一般接種!E14+一般接種!H14+一般接種!K14+一般接種!N14+医療従事者等!D12)</f>
        <v>2434847</v>
      </c>
      <c r="F15" s="31">
        <f t="shared" si="1"/>
        <v>0.8373862278280757</v>
      </c>
      <c r="G15" s="29">
        <f t="shared" si="7"/>
        <v>1871743</v>
      </c>
      <c r="H15" s="31">
        <f t="shared" si="5"/>
        <v>0.64372496926238321</v>
      </c>
      <c r="I15" s="35">
        <v>21217</v>
      </c>
      <c r="J15" s="35">
        <v>141493</v>
      </c>
      <c r="K15" s="35">
        <v>553795</v>
      </c>
      <c r="L15" s="35">
        <v>592124</v>
      </c>
      <c r="M15" s="35">
        <v>346137</v>
      </c>
      <c r="N15" s="35">
        <v>180273</v>
      </c>
      <c r="O15" s="35">
        <v>36704</v>
      </c>
      <c r="P15" s="35">
        <f t="shared" si="8"/>
        <v>1468</v>
      </c>
      <c r="Q15" s="65">
        <f t="shared" si="6"/>
        <v>5.0487073005064183E-4</v>
      </c>
      <c r="R15" s="35">
        <v>83</v>
      </c>
      <c r="S15" s="35">
        <v>1385</v>
      </c>
      <c r="U15" s="1">
        <v>2907675</v>
      </c>
    </row>
    <row r="16" spans="1:21" x14ac:dyDescent="0.45">
      <c r="A16" s="36" t="s">
        <v>22</v>
      </c>
      <c r="B16" s="32">
        <f t="shared" si="9"/>
        <v>4475059</v>
      </c>
      <c r="C16" s="34">
        <f>SUM(一般接種!D15+一般接種!G15+一般接種!J15+一般接種!M15+医療従事者等!C13)</f>
        <v>1629838</v>
      </c>
      <c r="D16" s="30">
        <f t="shared" si="0"/>
        <v>0.83350576173378244</v>
      </c>
      <c r="E16" s="34">
        <f>SUM(一般接種!E15+一般接種!H15+一般接種!K15+一般接種!N15+医療従事者等!D13)</f>
        <v>1607387</v>
      </c>
      <c r="F16" s="31">
        <f t="shared" si="1"/>
        <v>0.82202422930130448</v>
      </c>
      <c r="G16" s="29">
        <f t="shared" si="7"/>
        <v>1237028</v>
      </c>
      <c r="H16" s="31">
        <f t="shared" si="5"/>
        <v>0.632621134999931</v>
      </c>
      <c r="I16" s="35">
        <v>14812</v>
      </c>
      <c r="J16" s="35">
        <v>72177</v>
      </c>
      <c r="K16" s="35">
        <v>366859</v>
      </c>
      <c r="L16" s="35">
        <v>347549</v>
      </c>
      <c r="M16" s="35">
        <v>253404</v>
      </c>
      <c r="N16" s="35">
        <v>146784</v>
      </c>
      <c r="O16" s="35">
        <v>35443</v>
      </c>
      <c r="P16" s="35">
        <f t="shared" si="8"/>
        <v>806</v>
      </c>
      <c r="Q16" s="65">
        <f t="shared" si="6"/>
        <v>4.1219166810285972E-4</v>
      </c>
      <c r="R16" s="35">
        <v>112</v>
      </c>
      <c r="S16" s="35">
        <v>694</v>
      </c>
      <c r="U16" s="1">
        <v>1955401</v>
      </c>
    </row>
    <row r="17" spans="1:21" x14ac:dyDescent="0.45">
      <c r="A17" s="33" t="s">
        <v>23</v>
      </c>
      <c r="B17" s="32">
        <f t="shared" si="9"/>
        <v>4439862</v>
      </c>
      <c r="C17" s="34">
        <f>SUM(一般接種!D16+一般接種!G16+一般接種!J16+一般接種!M16+医療従事者等!C14)</f>
        <v>1611854</v>
      </c>
      <c r="D17" s="30">
        <f t="shared" si="0"/>
        <v>0.82317204270872646</v>
      </c>
      <c r="E17" s="34">
        <f>SUM(一般接種!E16+一般接種!H16+一般接種!K16+一般接種!N16+医療従事者等!D14)</f>
        <v>1586150</v>
      </c>
      <c r="F17" s="31">
        <f t="shared" si="1"/>
        <v>0.81004503853478449</v>
      </c>
      <c r="G17" s="29">
        <f t="shared" si="7"/>
        <v>1241281</v>
      </c>
      <c r="H17" s="31">
        <f t="shared" si="5"/>
        <v>0.63392082430885843</v>
      </c>
      <c r="I17" s="35">
        <v>16240</v>
      </c>
      <c r="J17" s="35">
        <v>71879</v>
      </c>
      <c r="K17" s="35">
        <v>402181</v>
      </c>
      <c r="L17" s="35">
        <v>435390</v>
      </c>
      <c r="M17" s="35">
        <v>217337</v>
      </c>
      <c r="N17" s="35">
        <v>78241</v>
      </c>
      <c r="O17" s="35">
        <v>20013</v>
      </c>
      <c r="P17" s="35">
        <f t="shared" si="8"/>
        <v>577</v>
      </c>
      <c r="Q17" s="65">
        <f t="shared" si="6"/>
        <v>2.9467325740602755E-4</v>
      </c>
      <c r="R17" s="35">
        <v>51</v>
      </c>
      <c r="S17" s="35">
        <v>526</v>
      </c>
      <c r="U17" s="1">
        <v>1958101</v>
      </c>
    </row>
    <row r="18" spans="1:21" x14ac:dyDescent="0.45">
      <c r="A18" s="33" t="s">
        <v>24</v>
      </c>
      <c r="B18" s="32">
        <f t="shared" si="9"/>
        <v>16609678</v>
      </c>
      <c r="C18" s="34">
        <f>SUM(一般接種!D17+一般接種!G17+一般接種!J17+一般接種!M17+医療従事者等!C15)</f>
        <v>6123230</v>
      </c>
      <c r="D18" s="30">
        <f t="shared" si="0"/>
        <v>0.82815748710507275</v>
      </c>
      <c r="E18" s="34">
        <f>SUM(一般接種!E17+一般接種!H17+一般接種!K17+一般接種!N17+医療従事者等!D15)</f>
        <v>6032386</v>
      </c>
      <c r="F18" s="31">
        <f t="shared" si="1"/>
        <v>0.81587097512388418</v>
      </c>
      <c r="G18" s="29">
        <f t="shared" si="7"/>
        <v>4451645</v>
      </c>
      <c r="H18" s="31">
        <f t="shared" si="5"/>
        <v>0.60207817388598206</v>
      </c>
      <c r="I18" s="35">
        <v>49302</v>
      </c>
      <c r="J18" s="35">
        <v>268852</v>
      </c>
      <c r="K18" s="35">
        <v>1313478</v>
      </c>
      <c r="L18" s="35">
        <v>1413924</v>
      </c>
      <c r="M18" s="35">
        <v>835196</v>
      </c>
      <c r="N18" s="35">
        <v>470535</v>
      </c>
      <c r="O18" s="35">
        <v>100358</v>
      </c>
      <c r="P18" s="35">
        <f t="shared" si="8"/>
        <v>2417</v>
      </c>
      <c r="Q18" s="65">
        <f t="shared" si="6"/>
        <v>3.2689555125856137E-4</v>
      </c>
      <c r="R18" s="35">
        <v>204</v>
      </c>
      <c r="S18" s="35">
        <v>2213</v>
      </c>
      <c r="U18" s="1">
        <v>7393799</v>
      </c>
    </row>
    <row r="19" spans="1:21" x14ac:dyDescent="0.45">
      <c r="A19" s="33" t="s">
        <v>25</v>
      </c>
      <c r="B19" s="32">
        <f t="shared" si="9"/>
        <v>14281629</v>
      </c>
      <c r="C19" s="34">
        <f>SUM(一般接種!D18+一般接種!G18+一般接種!J18+一般接種!M18+医療従事者等!C16)</f>
        <v>5225896</v>
      </c>
      <c r="D19" s="30">
        <f t="shared" si="0"/>
        <v>0.82650407440139728</v>
      </c>
      <c r="E19" s="34">
        <f>SUM(一般接種!E18+一般接種!H18+一般接種!K18+一般接種!N18+医療従事者等!D16)</f>
        <v>5157820</v>
      </c>
      <c r="F19" s="31">
        <f t="shared" si="1"/>
        <v>0.81573748215215447</v>
      </c>
      <c r="G19" s="29">
        <f t="shared" si="7"/>
        <v>3895217</v>
      </c>
      <c r="H19" s="31">
        <f t="shared" si="5"/>
        <v>0.61604990248133296</v>
      </c>
      <c r="I19" s="35">
        <v>42983</v>
      </c>
      <c r="J19" s="35">
        <v>212583</v>
      </c>
      <c r="K19" s="35">
        <v>1086367</v>
      </c>
      <c r="L19" s="35">
        <v>1320685</v>
      </c>
      <c r="M19" s="35">
        <v>753227</v>
      </c>
      <c r="N19" s="35">
        <v>392728</v>
      </c>
      <c r="O19" s="35">
        <v>86644</v>
      </c>
      <c r="P19" s="35">
        <f t="shared" si="8"/>
        <v>2696</v>
      </c>
      <c r="Q19" s="65">
        <f t="shared" si="6"/>
        <v>4.2638716587283161E-4</v>
      </c>
      <c r="R19" s="35">
        <v>198</v>
      </c>
      <c r="S19" s="35">
        <v>2498</v>
      </c>
      <c r="U19" s="1">
        <v>6322892</v>
      </c>
    </row>
    <row r="20" spans="1:21" x14ac:dyDescent="0.45">
      <c r="A20" s="33" t="s">
        <v>26</v>
      </c>
      <c r="B20" s="32">
        <f t="shared" si="9"/>
        <v>30580826</v>
      </c>
      <c r="C20" s="34">
        <f>SUM(一般接種!D19+一般接種!G19+一般接種!J19+一般接種!M19+医療従事者等!C17)</f>
        <v>11287747</v>
      </c>
      <c r="D20" s="30">
        <f t="shared" si="0"/>
        <v>0.81539252588737865</v>
      </c>
      <c r="E20" s="34">
        <f>SUM(一般接種!E19+一般接種!H19+一般接種!K19+一般接種!N19+医療従事者等!D17)</f>
        <v>11139226</v>
      </c>
      <c r="F20" s="31">
        <f t="shared" si="1"/>
        <v>0.80466382038597795</v>
      </c>
      <c r="G20" s="29">
        <f t="shared" si="7"/>
        <v>8145945</v>
      </c>
      <c r="H20" s="31">
        <f t="shared" si="5"/>
        <v>0.58843830122075402</v>
      </c>
      <c r="I20" s="35">
        <v>102442</v>
      </c>
      <c r="J20" s="35">
        <v>606859</v>
      </c>
      <c r="K20" s="35">
        <v>2632235</v>
      </c>
      <c r="L20" s="35">
        <v>2930127</v>
      </c>
      <c r="M20" s="35">
        <v>1262142</v>
      </c>
      <c r="N20" s="35">
        <v>506453</v>
      </c>
      <c r="O20" s="35">
        <v>105687</v>
      </c>
      <c r="P20" s="35">
        <f t="shared" si="8"/>
        <v>7908</v>
      </c>
      <c r="Q20" s="65">
        <f t="shared" si="6"/>
        <v>5.7124987782924182E-4</v>
      </c>
      <c r="R20" s="35">
        <v>1225</v>
      </c>
      <c r="S20" s="35">
        <v>6683</v>
      </c>
      <c r="U20" s="1">
        <v>13843329</v>
      </c>
    </row>
    <row r="21" spans="1:21" x14ac:dyDescent="0.45">
      <c r="A21" s="33" t="s">
        <v>27</v>
      </c>
      <c r="B21" s="32">
        <f t="shared" si="9"/>
        <v>20634020</v>
      </c>
      <c r="C21" s="34">
        <f>SUM(一般接種!D20+一般接種!G20+一般接種!J20+一般接種!M20+医療従事者等!C18)</f>
        <v>7600338</v>
      </c>
      <c r="D21" s="30">
        <f t="shared" si="0"/>
        <v>0.82431325287092283</v>
      </c>
      <c r="E21" s="34">
        <f>SUM(一般接種!E20+一般接種!H20+一般接種!K20+一般接種!N20+医療従事者等!D18)</f>
        <v>7506745</v>
      </c>
      <c r="F21" s="31">
        <f t="shared" si="1"/>
        <v>0.81416239507013188</v>
      </c>
      <c r="G21" s="29">
        <f t="shared" si="7"/>
        <v>5523343</v>
      </c>
      <c r="H21" s="31">
        <f t="shared" si="5"/>
        <v>0.59904767854427543</v>
      </c>
      <c r="I21" s="35">
        <v>50198</v>
      </c>
      <c r="J21" s="35">
        <v>301527</v>
      </c>
      <c r="K21" s="35">
        <v>1451245</v>
      </c>
      <c r="L21" s="35">
        <v>2048813</v>
      </c>
      <c r="M21" s="35">
        <v>1096585</v>
      </c>
      <c r="N21" s="35">
        <v>473455</v>
      </c>
      <c r="O21" s="35">
        <v>101520</v>
      </c>
      <c r="P21" s="35">
        <f t="shared" si="8"/>
        <v>3594</v>
      </c>
      <c r="Q21" s="65">
        <f t="shared" si="6"/>
        <v>3.8979606312483693E-4</v>
      </c>
      <c r="R21" s="35">
        <v>532</v>
      </c>
      <c r="S21" s="35">
        <v>3062</v>
      </c>
      <c r="U21" s="1">
        <v>9220206</v>
      </c>
    </row>
    <row r="22" spans="1:21" x14ac:dyDescent="0.45">
      <c r="A22" s="33" t="s">
        <v>28</v>
      </c>
      <c r="B22" s="32">
        <f t="shared" si="9"/>
        <v>5291110</v>
      </c>
      <c r="C22" s="34">
        <f>SUM(一般接種!D21+一般接種!G21+一般接種!J21+一般接種!M21+医療従事者等!C19)</f>
        <v>1899340</v>
      </c>
      <c r="D22" s="30">
        <f t="shared" si="0"/>
        <v>0.85819732203613452</v>
      </c>
      <c r="E22" s="34">
        <f>SUM(一般接種!E21+一般接種!H21+一般接種!K21+一般接種!N21+医療従事者等!D19)</f>
        <v>1864470</v>
      </c>
      <c r="F22" s="31">
        <f t="shared" si="1"/>
        <v>0.84244166974670764</v>
      </c>
      <c r="G22" s="29">
        <f t="shared" si="7"/>
        <v>1527087</v>
      </c>
      <c r="H22" s="31">
        <f t="shared" si="5"/>
        <v>0.68999861737034685</v>
      </c>
      <c r="I22" s="35">
        <v>16810</v>
      </c>
      <c r="J22" s="35">
        <v>64963</v>
      </c>
      <c r="K22" s="35">
        <v>343985</v>
      </c>
      <c r="L22" s="35">
        <v>567525</v>
      </c>
      <c r="M22" s="35">
        <v>356138</v>
      </c>
      <c r="N22" s="35">
        <v>149150</v>
      </c>
      <c r="O22" s="35">
        <v>28516</v>
      </c>
      <c r="P22" s="35">
        <f t="shared" si="8"/>
        <v>213</v>
      </c>
      <c r="Q22" s="65">
        <f t="shared" si="6"/>
        <v>9.6241868013992568E-5</v>
      </c>
      <c r="R22" s="35">
        <v>8</v>
      </c>
      <c r="S22" s="35">
        <v>205</v>
      </c>
      <c r="U22" s="1">
        <v>2213174</v>
      </c>
    </row>
    <row r="23" spans="1:21" x14ac:dyDescent="0.45">
      <c r="A23" s="33" t="s">
        <v>29</v>
      </c>
      <c r="B23" s="32">
        <f t="shared" si="9"/>
        <v>2463214</v>
      </c>
      <c r="C23" s="34">
        <f>SUM(一般接種!D22+一般接種!G22+一般接種!J22+一般接種!M22+医療従事者等!C20)</f>
        <v>896436</v>
      </c>
      <c r="D23" s="30">
        <f t="shared" si="0"/>
        <v>0.85564402667241912</v>
      </c>
      <c r="E23" s="34">
        <f>SUM(一般接種!E22+一般接種!H22+一般接種!K22+一般接種!N22+医療従事者等!D20)</f>
        <v>887881</v>
      </c>
      <c r="F23" s="31">
        <f t="shared" si="1"/>
        <v>0.84747831863728607</v>
      </c>
      <c r="G23" s="29">
        <f t="shared" si="7"/>
        <v>678644</v>
      </c>
      <c r="H23" s="31">
        <f t="shared" si="5"/>
        <v>0.6477625673635119</v>
      </c>
      <c r="I23" s="35">
        <v>10198</v>
      </c>
      <c r="J23" s="35">
        <v>39117</v>
      </c>
      <c r="K23" s="35">
        <v>212697</v>
      </c>
      <c r="L23" s="35">
        <v>219267</v>
      </c>
      <c r="M23" s="35">
        <v>127313</v>
      </c>
      <c r="N23" s="35">
        <v>60866</v>
      </c>
      <c r="O23" s="35">
        <v>9186</v>
      </c>
      <c r="P23" s="35">
        <f t="shared" si="8"/>
        <v>253</v>
      </c>
      <c r="Q23" s="65">
        <f t="shared" si="6"/>
        <v>2.4148733289172013E-4</v>
      </c>
      <c r="R23" s="35">
        <v>76</v>
      </c>
      <c r="S23" s="35">
        <v>177</v>
      </c>
      <c r="U23" s="1">
        <v>1047674</v>
      </c>
    </row>
    <row r="24" spans="1:21" x14ac:dyDescent="0.45">
      <c r="A24" s="33" t="s">
        <v>30</v>
      </c>
      <c r="B24" s="32">
        <f t="shared" si="9"/>
        <v>2560180</v>
      </c>
      <c r="C24" s="34">
        <f>SUM(一般接種!D23+一般接種!G23+一般接種!J23+一般接種!M23+医療従事者等!C21)</f>
        <v>937310</v>
      </c>
      <c r="D24" s="30">
        <f t="shared" si="0"/>
        <v>0.82753280784280492</v>
      </c>
      <c r="E24" s="34">
        <f>SUM(一般接種!E23+一般接種!H23+一般接種!K23+一般接種!N23+医療従事者等!D21)</f>
        <v>925117</v>
      </c>
      <c r="F24" s="31">
        <f t="shared" si="1"/>
        <v>0.81676784478252884</v>
      </c>
      <c r="G24" s="29">
        <f t="shared" si="7"/>
        <v>697356</v>
      </c>
      <c r="H24" s="31">
        <f t="shared" si="5"/>
        <v>0.61568207823028354</v>
      </c>
      <c r="I24" s="35">
        <v>9283</v>
      </c>
      <c r="J24" s="35">
        <v>55365</v>
      </c>
      <c r="K24" s="35">
        <v>204589</v>
      </c>
      <c r="L24" s="35">
        <v>215334</v>
      </c>
      <c r="M24" s="35">
        <v>130647</v>
      </c>
      <c r="N24" s="35">
        <v>67574</v>
      </c>
      <c r="O24" s="35">
        <v>14564</v>
      </c>
      <c r="P24" s="35">
        <f t="shared" si="8"/>
        <v>397</v>
      </c>
      <c r="Q24" s="65">
        <f t="shared" si="6"/>
        <v>3.505035950897713E-4</v>
      </c>
      <c r="R24" s="35">
        <v>38</v>
      </c>
      <c r="S24" s="35">
        <v>359</v>
      </c>
      <c r="U24" s="1">
        <v>1132656</v>
      </c>
    </row>
    <row r="25" spans="1:21" x14ac:dyDescent="0.45">
      <c r="A25" s="33" t="s">
        <v>31</v>
      </c>
      <c r="B25" s="32">
        <f t="shared" si="9"/>
        <v>1776836</v>
      </c>
      <c r="C25" s="34">
        <f>SUM(一般接種!D24+一般接種!G24+一般接種!J24+一般接種!M24+医療従事者等!C22)</f>
        <v>647584</v>
      </c>
      <c r="D25" s="30">
        <f t="shared" si="0"/>
        <v>0.83604210265394407</v>
      </c>
      <c r="E25" s="34">
        <f>SUM(一般接種!E24+一般接種!H24+一般接種!K24+一般接種!N24+医療従事者等!D22)</f>
        <v>640749</v>
      </c>
      <c r="F25" s="31">
        <f t="shared" si="1"/>
        <v>0.82721799987864442</v>
      </c>
      <c r="G25" s="29">
        <f t="shared" si="7"/>
        <v>487878</v>
      </c>
      <c r="H25" s="31">
        <f t="shared" si="5"/>
        <v>0.62985890472680139</v>
      </c>
      <c r="I25" s="35">
        <v>7666</v>
      </c>
      <c r="J25" s="35">
        <v>32325</v>
      </c>
      <c r="K25" s="35">
        <v>143699</v>
      </c>
      <c r="L25" s="35">
        <v>172088</v>
      </c>
      <c r="M25" s="35">
        <v>91929</v>
      </c>
      <c r="N25" s="35">
        <v>34331</v>
      </c>
      <c r="O25" s="35">
        <v>5840</v>
      </c>
      <c r="P25" s="35">
        <f t="shared" si="8"/>
        <v>625</v>
      </c>
      <c r="Q25" s="65">
        <f t="shared" si="6"/>
        <v>8.0688576950436553E-4</v>
      </c>
      <c r="R25" s="35">
        <v>145</v>
      </c>
      <c r="S25" s="35">
        <v>480</v>
      </c>
      <c r="U25" s="1">
        <v>774583</v>
      </c>
    </row>
    <row r="26" spans="1:21" x14ac:dyDescent="0.45">
      <c r="A26" s="33" t="s">
        <v>32</v>
      </c>
      <c r="B26" s="32">
        <f t="shared" si="9"/>
        <v>1868277</v>
      </c>
      <c r="C26" s="34">
        <f>SUM(一般接種!D25+一般接種!G25+一般接種!J25+一般接種!M25+医療従事者等!C23)</f>
        <v>681425</v>
      </c>
      <c r="D26" s="30">
        <f t="shared" si="0"/>
        <v>0.8299969427415691</v>
      </c>
      <c r="E26" s="34">
        <f>SUM(一般接種!E25+一般接種!H25+一般接種!K25+一般接種!N25+医療従事者等!D23)</f>
        <v>672940</v>
      </c>
      <c r="F26" s="31">
        <f t="shared" si="1"/>
        <v>0.81966194760760391</v>
      </c>
      <c r="G26" s="29">
        <f t="shared" si="7"/>
        <v>513301</v>
      </c>
      <c r="H26" s="31">
        <f t="shared" si="5"/>
        <v>0.62521665730812659</v>
      </c>
      <c r="I26" s="35">
        <v>6290</v>
      </c>
      <c r="J26" s="35">
        <v>37863</v>
      </c>
      <c r="K26" s="35">
        <v>168811</v>
      </c>
      <c r="L26" s="35">
        <v>164829</v>
      </c>
      <c r="M26" s="35">
        <v>96185</v>
      </c>
      <c r="N26" s="35">
        <v>34520</v>
      </c>
      <c r="O26" s="35">
        <v>4803</v>
      </c>
      <c r="P26" s="35">
        <f t="shared" si="8"/>
        <v>611</v>
      </c>
      <c r="Q26" s="65">
        <f t="shared" si="6"/>
        <v>7.4421709214528189E-4</v>
      </c>
      <c r="R26" s="35">
        <v>109</v>
      </c>
      <c r="S26" s="35">
        <v>502</v>
      </c>
      <c r="U26" s="1">
        <v>820997</v>
      </c>
    </row>
    <row r="27" spans="1:21" x14ac:dyDescent="0.45">
      <c r="A27" s="33" t="s">
        <v>33</v>
      </c>
      <c r="B27" s="32">
        <f t="shared" si="9"/>
        <v>4788151</v>
      </c>
      <c r="C27" s="34">
        <f>SUM(一般接種!D26+一般接種!G26+一般接種!J26+一般接種!M26+医療従事者等!C24)</f>
        <v>1729392</v>
      </c>
      <c r="D27" s="30">
        <f t="shared" si="0"/>
        <v>0.83475460446958272</v>
      </c>
      <c r="E27" s="34">
        <f>SUM(一般接種!E26+一般接種!H26+一般接種!K26+一般接種!N26+医療従事者等!D24)</f>
        <v>1704732</v>
      </c>
      <c r="F27" s="31">
        <f t="shared" si="1"/>
        <v>0.82285154920725945</v>
      </c>
      <c r="G27" s="29">
        <f t="shared" si="7"/>
        <v>1353765</v>
      </c>
      <c r="H27" s="31">
        <f t="shared" si="5"/>
        <v>0.65344442851578166</v>
      </c>
      <c r="I27" s="35">
        <v>14308</v>
      </c>
      <c r="J27" s="35">
        <v>69166</v>
      </c>
      <c r="K27" s="35">
        <v>457081</v>
      </c>
      <c r="L27" s="35">
        <v>432584</v>
      </c>
      <c r="M27" s="35">
        <v>235123</v>
      </c>
      <c r="N27" s="35">
        <v>120577</v>
      </c>
      <c r="O27" s="35">
        <v>24926</v>
      </c>
      <c r="P27" s="35">
        <f t="shared" si="8"/>
        <v>262</v>
      </c>
      <c r="Q27" s="65">
        <f t="shared" si="6"/>
        <v>1.2646392857780693E-4</v>
      </c>
      <c r="R27" s="35">
        <v>9</v>
      </c>
      <c r="S27" s="35">
        <v>253</v>
      </c>
      <c r="U27" s="1">
        <v>2071737</v>
      </c>
    </row>
    <row r="28" spans="1:21" x14ac:dyDescent="0.45">
      <c r="A28" s="33" t="s">
        <v>34</v>
      </c>
      <c r="B28" s="32">
        <f t="shared" si="9"/>
        <v>4602837</v>
      </c>
      <c r="C28" s="34">
        <f>SUM(一般接種!D27+一般接種!G27+一般接種!J27+一般接種!M27+医療従事者等!C25)</f>
        <v>1668522</v>
      </c>
      <c r="D28" s="30">
        <f t="shared" si="0"/>
        <v>0.82731527461199494</v>
      </c>
      <c r="E28" s="34">
        <f>SUM(一般接種!E27+一般接種!H27+一般接種!K27+一般接種!N27+医療従事者等!D25)</f>
        <v>1653886</v>
      </c>
      <c r="F28" s="31">
        <f t="shared" si="1"/>
        <v>0.82005820137039487</v>
      </c>
      <c r="G28" s="29">
        <f t="shared" si="7"/>
        <v>1279834</v>
      </c>
      <c r="H28" s="31">
        <f t="shared" si="5"/>
        <v>0.63458930548579406</v>
      </c>
      <c r="I28" s="35">
        <v>15475</v>
      </c>
      <c r="J28" s="35">
        <v>85177</v>
      </c>
      <c r="K28" s="35">
        <v>466647</v>
      </c>
      <c r="L28" s="35">
        <v>403221</v>
      </c>
      <c r="M28" s="35">
        <v>191715</v>
      </c>
      <c r="N28" s="35">
        <v>97427</v>
      </c>
      <c r="O28" s="35">
        <v>20172</v>
      </c>
      <c r="P28" s="35">
        <f t="shared" si="8"/>
        <v>595</v>
      </c>
      <c r="Q28" s="65">
        <f t="shared" si="6"/>
        <v>2.9502313328450989E-4</v>
      </c>
      <c r="R28" s="35">
        <v>34</v>
      </c>
      <c r="S28" s="35">
        <v>561</v>
      </c>
      <c r="U28" s="1">
        <v>2016791</v>
      </c>
    </row>
    <row r="29" spans="1:21" x14ac:dyDescent="0.45">
      <c r="A29" s="33" t="s">
        <v>35</v>
      </c>
      <c r="B29" s="32">
        <f t="shared" si="9"/>
        <v>8529319</v>
      </c>
      <c r="C29" s="34">
        <f>SUM(一般接種!D28+一般接種!G28+一般接種!J28+一般接種!M28+医療従事者等!C26)</f>
        <v>3135160</v>
      </c>
      <c r="D29" s="30">
        <f t="shared" si="0"/>
        <v>0.85049887962324955</v>
      </c>
      <c r="E29" s="34">
        <f>SUM(一般接種!E28+一般接種!H28+一般接種!K28+一般接種!N28+医療従事者等!D26)</f>
        <v>3098978</v>
      </c>
      <c r="F29" s="31">
        <f t="shared" si="1"/>
        <v>0.84068351120105478</v>
      </c>
      <c r="G29" s="29">
        <f t="shared" si="7"/>
        <v>2294555</v>
      </c>
      <c r="H29" s="31">
        <f t="shared" si="5"/>
        <v>0.62246151926342685</v>
      </c>
      <c r="I29" s="35">
        <v>23533</v>
      </c>
      <c r="J29" s="35">
        <v>115313</v>
      </c>
      <c r="K29" s="35">
        <v>653724</v>
      </c>
      <c r="L29" s="35">
        <v>754480</v>
      </c>
      <c r="M29" s="35">
        <v>451676</v>
      </c>
      <c r="N29" s="35">
        <v>250021</v>
      </c>
      <c r="O29" s="35">
        <v>45808</v>
      </c>
      <c r="P29" s="35">
        <f t="shared" si="8"/>
        <v>626</v>
      </c>
      <c r="Q29" s="65">
        <f t="shared" si="6"/>
        <v>1.698198173758769E-4</v>
      </c>
      <c r="R29" s="35">
        <v>23</v>
      </c>
      <c r="S29" s="35">
        <v>603</v>
      </c>
      <c r="U29" s="1">
        <v>3686260</v>
      </c>
    </row>
    <row r="30" spans="1:21" x14ac:dyDescent="0.45">
      <c r="A30" s="33" t="s">
        <v>36</v>
      </c>
      <c r="B30" s="32">
        <f t="shared" si="9"/>
        <v>16249180</v>
      </c>
      <c r="C30" s="34">
        <f>SUM(一般接種!D29+一般接種!G29+一般接種!J29+一般接種!M29+医療従事者等!C27)</f>
        <v>6008305</v>
      </c>
      <c r="D30" s="30">
        <f t="shared" si="0"/>
        <v>0.79487529902225251</v>
      </c>
      <c r="E30" s="34">
        <f>SUM(一般接種!E29+一般接種!H29+一般接種!K29+一般接種!N29+医療従事者等!D27)</f>
        <v>5900643</v>
      </c>
      <c r="F30" s="31">
        <f t="shared" si="1"/>
        <v>0.78063203666401104</v>
      </c>
      <c r="G30" s="29">
        <f t="shared" si="7"/>
        <v>4338520</v>
      </c>
      <c r="H30" s="31">
        <f t="shared" si="5"/>
        <v>0.57396926126653403</v>
      </c>
      <c r="I30" s="35">
        <v>43111</v>
      </c>
      <c r="J30" s="35">
        <v>374391</v>
      </c>
      <c r="K30" s="35">
        <v>1353958</v>
      </c>
      <c r="L30" s="35">
        <v>1359252</v>
      </c>
      <c r="M30" s="35">
        <v>758762</v>
      </c>
      <c r="N30" s="35">
        <v>368160</v>
      </c>
      <c r="O30" s="35">
        <v>80886</v>
      </c>
      <c r="P30" s="35">
        <f t="shared" si="8"/>
        <v>1712</v>
      </c>
      <c r="Q30" s="65">
        <f t="shared" si="6"/>
        <v>2.2649091747607624E-4</v>
      </c>
      <c r="R30" s="35">
        <v>58</v>
      </c>
      <c r="S30" s="35">
        <v>1654</v>
      </c>
      <c r="U30" s="1">
        <v>7558802</v>
      </c>
    </row>
    <row r="31" spans="1:21" x14ac:dyDescent="0.45">
      <c r="A31" s="33" t="s">
        <v>37</v>
      </c>
      <c r="B31" s="32">
        <f t="shared" si="9"/>
        <v>4038986</v>
      </c>
      <c r="C31" s="34">
        <f>SUM(一般接種!D30+一般接種!G30+一般接種!J30+一般接種!M30+医療従事者等!C28)</f>
        <v>1479659</v>
      </c>
      <c r="D31" s="30">
        <f t="shared" si="0"/>
        <v>0.82177848299165202</v>
      </c>
      <c r="E31" s="34">
        <f>SUM(一般接種!E30+一般接種!H30+一般接種!K30+一般接種!N30+医療従事者等!D28)</f>
        <v>1462898</v>
      </c>
      <c r="F31" s="31">
        <f t="shared" si="1"/>
        <v>0.812469696877133</v>
      </c>
      <c r="G31" s="29">
        <f t="shared" si="7"/>
        <v>1095943</v>
      </c>
      <c r="H31" s="31">
        <f t="shared" si="5"/>
        <v>0.60866887302095962</v>
      </c>
      <c r="I31" s="35">
        <v>16810</v>
      </c>
      <c r="J31" s="35">
        <v>67428</v>
      </c>
      <c r="K31" s="35">
        <v>346931</v>
      </c>
      <c r="L31" s="35">
        <v>353597</v>
      </c>
      <c r="M31" s="35">
        <v>196354</v>
      </c>
      <c r="N31" s="35">
        <v>97733</v>
      </c>
      <c r="O31" s="35">
        <v>17090</v>
      </c>
      <c r="P31" s="35">
        <f t="shared" si="8"/>
        <v>486</v>
      </c>
      <c r="Q31" s="65">
        <f t="shared" si="6"/>
        <v>2.6991647584608539E-4</v>
      </c>
      <c r="R31" s="35">
        <v>76</v>
      </c>
      <c r="S31" s="35">
        <v>410</v>
      </c>
      <c r="U31" s="1">
        <v>1800557</v>
      </c>
    </row>
    <row r="32" spans="1:21" x14ac:dyDescent="0.45">
      <c r="A32" s="33" t="s">
        <v>38</v>
      </c>
      <c r="B32" s="32">
        <f t="shared" si="9"/>
        <v>3142697</v>
      </c>
      <c r="C32" s="34">
        <f>SUM(一般接種!D31+一般接種!G31+一般接種!J31+一般接種!M31+医療従事者等!C29)</f>
        <v>1157054</v>
      </c>
      <c r="D32" s="30">
        <f t="shared" si="0"/>
        <v>0.81549121361560084</v>
      </c>
      <c r="E32" s="34">
        <f>SUM(一般接種!E31+一般接種!H31+一般接種!K31+一般接種!N31+医療従事者等!D29)</f>
        <v>1144559</v>
      </c>
      <c r="F32" s="31">
        <f t="shared" si="1"/>
        <v>0.80668474242745669</v>
      </c>
      <c r="G32" s="29">
        <f t="shared" si="7"/>
        <v>840929</v>
      </c>
      <c r="H32" s="31">
        <f t="shared" si="5"/>
        <v>0.59268643535613175</v>
      </c>
      <c r="I32" s="35">
        <v>8728</v>
      </c>
      <c r="J32" s="35">
        <v>52831</v>
      </c>
      <c r="K32" s="35">
        <v>238453</v>
      </c>
      <c r="L32" s="35">
        <v>285804</v>
      </c>
      <c r="M32" s="35">
        <v>160820</v>
      </c>
      <c r="N32" s="35">
        <v>82976</v>
      </c>
      <c r="O32" s="35">
        <v>11317</v>
      </c>
      <c r="P32" s="35">
        <f t="shared" si="8"/>
        <v>155</v>
      </c>
      <c r="Q32" s="65">
        <f t="shared" si="6"/>
        <v>1.0924394030911101E-4</v>
      </c>
      <c r="R32" s="35">
        <v>9</v>
      </c>
      <c r="S32" s="35">
        <v>146</v>
      </c>
      <c r="U32" s="1">
        <v>1418843</v>
      </c>
    </row>
    <row r="33" spans="1:21" x14ac:dyDescent="0.45">
      <c r="A33" s="33" t="s">
        <v>39</v>
      </c>
      <c r="B33" s="32">
        <f t="shared" si="9"/>
        <v>5468367</v>
      </c>
      <c r="C33" s="34">
        <f>SUM(一般接種!D32+一般接種!G32+一般接種!J32+一般接種!M32+医療従事者等!C30)</f>
        <v>2028125</v>
      </c>
      <c r="D33" s="30">
        <f t="shared" si="0"/>
        <v>0.80145873887886465</v>
      </c>
      <c r="E33" s="34">
        <f>SUM(一般接種!E32+一般接種!H32+一般接種!K32+一般接種!N32+医療従事者等!D30)</f>
        <v>1995934</v>
      </c>
      <c r="F33" s="31">
        <f t="shared" si="1"/>
        <v>0.78873774867202362</v>
      </c>
      <c r="G33" s="29">
        <f t="shared" si="7"/>
        <v>1443651</v>
      </c>
      <c r="H33" s="31">
        <f t="shared" si="5"/>
        <v>0.5704908276566838</v>
      </c>
      <c r="I33" s="35">
        <v>25938</v>
      </c>
      <c r="J33" s="35">
        <v>95873</v>
      </c>
      <c r="K33" s="35">
        <v>449877</v>
      </c>
      <c r="L33" s="35">
        <v>474225</v>
      </c>
      <c r="M33" s="35">
        <v>250475</v>
      </c>
      <c r="N33" s="35">
        <v>124075</v>
      </c>
      <c r="O33" s="35">
        <v>23188</v>
      </c>
      <c r="P33" s="35">
        <f t="shared" si="8"/>
        <v>657</v>
      </c>
      <c r="Q33" s="65">
        <f t="shared" si="6"/>
        <v>2.5962817451755392E-4</v>
      </c>
      <c r="R33" s="35">
        <v>10</v>
      </c>
      <c r="S33" s="35">
        <v>647</v>
      </c>
      <c r="U33" s="1">
        <v>2530542</v>
      </c>
    </row>
    <row r="34" spans="1:21" x14ac:dyDescent="0.45">
      <c r="A34" s="33" t="s">
        <v>40</v>
      </c>
      <c r="B34" s="32">
        <f t="shared" si="9"/>
        <v>18442175</v>
      </c>
      <c r="C34" s="34">
        <f>SUM(一般接種!D33+一般接種!G33+一般接種!J33+一般接種!M33+医療従事者等!C31)</f>
        <v>6899162</v>
      </c>
      <c r="D34" s="30">
        <f t="shared" si="0"/>
        <v>0.78049136428474386</v>
      </c>
      <c r="E34" s="34">
        <f>SUM(一般接種!E33+一般接種!H33+一般接種!K33+一般接種!N33+医療従事者等!D31)</f>
        <v>6808126</v>
      </c>
      <c r="F34" s="31">
        <f t="shared" si="1"/>
        <v>0.77019260454565874</v>
      </c>
      <c r="G34" s="29">
        <f t="shared" si="7"/>
        <v>4732395</v>
      </c>
      <c r="H34" s="31">
        <f t="shared" si="5"/>
        <v>0.53536841574154947</v>
      </c>
      <c r="I34" s="35">
        <v>64901</v>
      </c>
      <c r="J34" s="35">
        <v>371243</v>
      </c>
      <c r="K34" s="35">
        <v>1519052</v>
      </c>
      <c r="L34" s="35">
        <v>1552021</v>
      </c>
      <c r="M34" s="35">
        <v>766378</v>
      </c>
      <c r="N34" s="35">
        <v>363467</v>
      </c>
      <c r="O34" s="35">
        <v>95333</v>
      </c>
      <c r="P34" s="35">
        <f t="shared" si="8"/>
        <v>2492</v>
      </c>
      <c r="Q34" s="65">
        <f t="shared" si="6"/>
        <v>2.819160471659575E-4</v>
      </c>
      <c r="R34" s="35">
        <v>295</v>
      </c>
      <c r="S34" s="35">
        <v>2197</v>
      </c>
      <c r="U34" s="1">
        <v>8839511</v>
      </c>
    </row>
    <row r="35" spans="1:21" x14ac:dyDescent="0.45">
      <c r="A35" s="33" t="s">
        <v>41</v>
      </c>
      <c r="B35" s="32">
        <f t="shared" si="9"/>
        <v>11990783</v>
      </c>
      <c r="C35" s="34">
        <f>SUM(一般接種!D34+一般接種!G34+一般接種!J34+一般接種!M34+医療従事者等!C32)</f>
        <v>4431294</v>
      </c>
      <c r="D35" s="30">
        <f t="shared" si="0"/>
        <v>0.80224381633438191</v>
      </c>
      <c r="E35" s="34">
        <f>SUM(一般接種!E34+一般接種!H34+一般接種!K34+一般接種!N34+医療従事者等!D32)</f>
        <v>4378620</v>
      </c>
      <c r="F35" s="31">
        <f t="shared" si="1"/>
        <v>0.79270768743352416</v>
      </c>
      <c r="G35" s="29">
        <f t="shared" si="7"/>
        <v>3179539</v>
      </c>
      <c r="H35" s="31">
        <f t="shared" si="5"/>
        <v>0.57562542714250153</v>
      </c>
      <c r="I35" s="35">
        <v>45318</v>
      </c>
      <c r="J35" s="35">
        <v>242146</v>
      </c>
      <c r="K35" s="35">
        <v>1007406</v>
      </c>
      <c r="L35" s="35">
        <v>1034618</v>
      </c>
      <c r="M35" s="35">
        <v>543028</v>
      </c>
      <c r="N35" s="35">
        <v>251247</v>
      </c>
      <c r="O35" s="35">
        <v>55776</v>
      </c>
      <c r="P35" s="35">
        <f t="shared" si="8"/>
        <v>1330</v>
      </c>
      <c r="Q35" s="65">
        <f t="shared" si="6"/>
        <v>2.4078390549684312E-4</v>
      </c>
      <c r="R35" s="35">
        <v>98</v>
      </c>
      <c r="S35" s="35">
        <v>1232</v>
      </c>
      <c r="U35" s="1">
        <v>5523625</v>
      </c>
    </row>
    <row r="36" spans="1:21" x14ac:dyDescent="0.45">
      <c r="A36" s="33" t="s">
        <v>42</v>
      </c>
      <c r="B36" s="32">
        <f t="shared" si="9"/>
        <v>2991532</v>
      </c>
      <c r="C36" s="34">
        <f>SUM(一般接種!D35+一般接種!G35+一般接種!J35+一般接種!M35+医療従事者等!C33)</f>
        <v>1093651</v>
      </c>
      <c r="D36" s="30">
        <f t="shared" si="0"/>
        <v>0.81328123896161264</v>
      </c>
      <c r="E36" s="34">
        <f>SUM(一般接種!E35+一般接種!H35+一般接種!K35+一般接種!N35+医療従事者等!D33)</f>
        <v>1082269</v>
      </c>
      <c r="F36" s="31">
        <f t="shared" si="1"/>
        <v>0.80481714295487827</v>
      </c>
      <c r="G36" s="29">
        <f t="shared" si="7"/>
        <v>815359</v>
      </c>
      <c r="H36" s="31">
        <f t="shared" si="5"/>
        <v>0.60633252995562703</v>
      </c>
      <c r="I36" s="35">
        <v>7535</v>
      </c>
      <c r="J36" s="35">
        <v>54317</v>
      </c>
      <c r="K36" s="35">
        <v>307338</v>
      </c>
      <c r="L36" s="35">
        <v>253821</v>
      </c>
      <c r="M36" s="35">
        <v>130998</v>
      </c>
      <c r="N36" s="35">
        <v>53182</v>
      </c>
      <c r="O36" s="35">
        <v>8168</v>
      </c>
      <c r="P36" s="35">
        <f t="shared" si="8"/>
        <v>253</v>
      </c>
      <c r="Q36" s="65">
        <f t="shared" si="6"/>
        <v>1.8814059828710256E-4</v>
      </c>
      <c r="R36" s="35">
        <v>64</v>
      </c>
      <c r="S36" s="35">
        <v>189</v>
      </c>
      <c r="U36" s="1">
        <v>1344739</v>
      </c>
    </row>
    <row r="37" spans="1:21" x14ac:dyDescent="0.45">
      <c r="A37" s="33" t="s">
        <v>43</v>
      </c>
      <c r="B37" s="32">
        <f t="shared" si="9"/>
        <v>2068282</v>
      </c>
      <c r="C37" s="34">
        <f>SUM(一般接種!D36+一般接種!G36+一般接種!J36+一般接種!M36+医療従事者等!C34)</f>
        <v>749698</v>
      </c>
      <c r="D37" s="30">
        <f t="shared" si="0"/>
        <v>0.79380834194521155</v>
      </c>
      <c r="E37" s="34">
        <f>SUM(一般接種!E36+一般接種!H36+一般接種!K36+一般接種!N36+医療従事者等!D34)</f>
        <v>740515</v>
      </c>
      <c r="F37" s="31">
        <f t="shared" si="1"/>
        <v>0.78408503735578639</v>
      </c>
      <c r="G37" s="29">
        <f t="shared" si="7"/>
        <v>577977</v>
      </c>
      <c r="H37" s="31">
        <f t="shared" si="5"/>
        <v>0.6119837108441899</v>
      </c>
      <c r="I37" s="35">
        <v>7677</v>
      </c>
      <c r="J37" s="35">
        <v>44726</v>
      </c>
      <c r="K37" s="35">
        <v>212198</v>
      </c>
      <c r="L37" s="35">
        <v>196243</v>
      </c>
      <c r="M37" s="35">
        <v>83190</v>
      </c>
      <c r="N37" s="35">
        <v>29614</v>
      </c>
      <c r="O37" s="35">
        <v>4329</v>
      </c>
      <c r="P37" s="35">
        <f t="shared" si="8"/>
        <v>92</v>
      </c>
      <c r="Q37" s="65">
        <f t="shared" si="6"/>
        <v>9.7413048266047745E-5</v>
      </c>
      <c r="R37" s="35">
        <v>1</v>
      </c>
      <c r="S37" s="35">
        <v>91</v>
      </c>
      <c r="U37" s="1">
        <v>944432</v>
      </c>
    </row>
    <row r="38" spans="1:21" x14ac:dyDescent="0.45">
      <c r="A38" s="33" t="s">
        <v>44</v>
      </c>
      <c r="B38" s="32">
        <f t="shared" si="9"/>
        <v>1217415</v>
      </c>
      <c r="C38" s="34">
        <f>SUM(一般接種!D37+一般接種!G37+一般接種!J37+一般接種!M37+医療従事者等!C35)</f>
        <v>443507</v>
      </c>
      <c r="D38" s="30">
        <f t="shared" si="0"/>
        <v>0.79654554336659555</v>
      </c>
      <c r="E38" s="34">
        <f>SUM(一般接種!E37+一般接種!H37+一般接種!K37+一般接種!N37+医療従事者等!D35)</f>
        <v>438048</v>
      </c>
      <c r="F38" s="31">
        <f t="shared" si="1"/>
        <v>0.78674109355805077</v>
      </c>
      <c r="G38" s="29">
        <f t="shared" si="7"/>
        <v>335671</v>
      </c>
      <c r="H38" s="31">
        <f t="shared" si="5"/>
        <v>0.60287039232167361</v>
      </c>
      <c r="I38" s="35">
        <v>4900</v>
      </c>
      <c r="J38" s="35">
        <v>23147</v>
      </c>
      <c r="K38" s="35">
        <v>108269</v>
      </c>
      <c r="L38" s="35">
        <v>110508</v>
      </c>
      <c r="M38" s="35">
        <v>59619</v>
      </c>
      <c r="N38" s="35">
        <v>24699</v>
      </c>
      <c r="O38" s="35">
        <v>4529</v>
      </c>
      <c r="P38" s="35">
        <f t="shared" si="8"/>
        <v>189</v>
      </c>
      <c r="Q38" s="65">
        <f t="shared" si="6"/>
        <v>3.3944697083988882E-4</v>
      </c>
      <c r="R38" s="35">
        <v>16</v>
      </c>
      <c r="S38" s="35">
        <v>173</v>
      </c>
      <c r="U38" s="1">
        <v>556788</v>
      </c>
    </row>
    <row r="39" spans="1:21" x14ac:dyDescent="0.45">
      <c r="A39" s="33" t="s">
        <v>45</v>
      </c>
      <c r="B39" s="32">
        <f t="shared" si="9"/>
        <v>1546870</v>
      </c>
      <c r="C39" s="34">
        <f>SUM(一般接種!D38+一般接種!G38+一般接種!J38+一般接種!M38+医療従事者等!C36)</f>
        <v>563839</v>
      </c>
      <c r="D39" s="30">
        <f t="shared" si="0"/>
        <v>0.8380297704420977</v>
      </c>
      <c r="E39" s="34">
        <f>SUM(一般接種!E38+一般接種!H38+一般接種!K38+一般接種!N38+医療従事者等!D36)</f>
        <v>554471</v>
      </c>
      <c r="F39" s="31">
        <f t="shared" si="1"/>
        <v>0.82410618074805109</v>
      </c>
      <c r="G39" s="29">
        <f t="shared" si="7"/>
        <v>428399</v>
      </c>
      <c r="H39" s="31">
        <f t="shared" si="5"/>
        <v>0.63672629177411322</v>
      </c>
      <c r="I39" s="35">
        <v>4870</v>
      </c>
      <c r="J39" s="35">
        <v>30244</v>
      </c>
      <c r="K39" s="35">
        <v>111380</v>
      </c>
      <c r="L39" s="35">
        <v>142522</v>
      </c>
      <c r="M39" s="35">
        <v>82541</v>
      </c>
      <c r="N39" s="35">
        <v>45388</v>
      </c>
      <c r="O39" s="35">
        <v>11454</v>
      </c>
      <c r="P39" s="35">
        <f t="shared" si="8"/>
        <v>161</v>
      </c>
      <c r="Q39" s="65">
        <f t="shared" si="6"/>
        <v>2.3929311920810326E-4</v>
      </c>
      <c r="R39" s="35">
        <v>23</v>
      </c>
      <c r="S39" s="35">
        <v>138</v>
      </c>
      <c r="U39" s="1">
        <v>672815</v>
      </c>
    </row>
    <row r="40" spans="1:21" x14ac:dyDescent="0.45">
      <c r="A40" s="33" t="s">
        <v>46</v>
      </c>
      <c r="B40" s="32">
        <f t="shared" si="9"/>
        <v>4116854</v>
      </c>
      <c r="C40" s="34">
        <f>SUM(一般接種!D39+一般接種!G39+一般接種!J39+一般接種!M39+医療従事者等!C37)</f>
        <v>1514350</v>
      </c>
      <c r="D40" s="30">
        <f t="shared" si="0"/>
        <v>0.79963945335044895</v>
      </c>
      <c r="E40" s="34">
        <f>SUM(一般接種!E39+一般接種!H39+一般接種!K39+一般接種!N39+医療従事者等!D37)</f>
        <v>1484130</v>
      </c>
      <c r="F40" s="31">
        <f t="shared" si="1"/>
        <v>0.78368204305543743</v>
      </c>
      <c r="G40" s="29">
        <f t="shared" si="7"/>
        <v>1116937</v>
      </c>
      <c r="H40" s="31">
        <f t="shared" si="5"/>
        <v>0.58978894714358654</v>
      </c>
      <c r="I40" s="35">
        <v>21838</v>
      </c>
      <c r="J40" s="35">
        <v>137900</v>
      </c>
      <c r="K40" s="35">
        <v>362422</v>
      </c>
      <c r="L40" s="35">
        <v>317900</v>
      </c>
      <c r="M40" s="35">
        <v>163334</v>
      </c>
      <c r="N40" s="35">
        <v>91300</v>
      </c>
      <c r="O40" s="35">
        <v>22243</v>
      </c>
      <c r="P40" s="35">
        <f t="shared" si="8"/>
        <v>1437</v>
      </c>
      <c r="Q40" s="65">
        <f t="shared" si="6"/>
        <v>7.5879545314134448E-4</v>
      </c>
      <c r="R40" s="35">
        <v>243</v>
      </c>
      <c r="S40" s="35">
        <v>1194</v>
      </c>
      <c r="U40" s="1">
        <v>1893791</v>
      </c>
    </row>
    <row r="41" spans="1:21" x14ac:dyDescent="0.45">
      <c r="A41" s="33" t="s">
        <v>47</v>
      </c>
      <c r="B41" s="32">
        <f t="shared" si="9"/>
        <v>6110275</v>
      </c>
      <c r="C41" s="34">
        <f>SUM(一般接種!D40+一般接種!G40+一般接種!J40+一般接種!M40+医療従事者等!C38)</f>
        <v>2242664</v>
      </c>
      <c r="D41" s="30">
        <f t="shared" si="0"/>
        <v>0.79741064053792565</v>
      </c>
      <c r="E41" s="34">
        <f>SUM(一般接種!E40+一般接種!H40+一般接種!K40+一般接種!N40+医療従事者等!D38)</f>
        <v>2214476</v>
      </c>
      <c r="F41" s="31">
        <f t="shared" si="1"/>
        <v>0.78738800177639789</v>
      </c>
      <c r="G41" s="29">
        <f t="shared" si="7"/>
        <v>1652332</v>
      </c>
      <c r="H41" s="31">
        <f t="shared" si="5"/>
        <v>0.58750981801166469</v>
      </c>
      <c r="I41" s="35">
        <v>22396</v>
      </c>
      <c r="J41" s="35">
        <v>121155</v>
      </c>
      <c r="K41" s="35">
        <v>544917</v>
      </c>
      <c r="L41" s="35">
        <v>531850</v>
      </c>
      <c r="M41" s="35">
        <v>292319</v>
      </c>
      <c r="N41" s="35">
        <v>116340</v>
      </c>
      <c r="O41" s="35">
        <v>23355</v>
      </c>
      <c r="P41" s="35">
        <f t="shared" si="8"/>
        <v>803</v>
      </c>
      <c r="Q41" s="65">
        <f t="shared" si="6"/>
        <v>2.8551791278227782E-4</v>
      </c>
      <c r="R41" s="35">
        <v>49</v>
      </c>
      <c r="S41" s="35">
        <v>754</v>
      </c>
      <c r="U41" s="1">
        <v>2812433</v>
      </c>
    </row>
    <row r="42" spans="1:21" x14ac:dyDescent="0.45">
      <c r="A42" s="33" t="s">
        <v>48</v>
      </c>
      <c r="B42" s="32">
        <f t="shared" si="9"/>
        <v>3091423</v>
      </c>
      <c r="C42" s="34">
        <f>SUM(一般接種!D41+一般接種!G41+一般接種!J41+一般接種!M41+医療従事者等!C39)</f>
        <v>1120835</v>
      </c>
      <c r="D42" s="30">
        <f t="shared" si="0"/>
        <v>0.82650743671236104</v>
      </c>
      <c r="E42" s="34">
        <f>SUM(一般接種!E41+一般接種!H41+一般接種!K41+一般接種!N41+医療従事者等!D39)</f>
        <v>1097236</v>
      </c>
      <c r="F42" s="31">
        <f t="shared" si="1"/>
        <v>0.80910545604707584</v>
      </c>
      <c r="G42" s="29">
        <f t="shared" si="7"/>
        <v>871910</v>
      </c>
      <c r="H42" s="31">
        <f t="shared" si="5"/>
        <v>0.64294931827064172</v>
      </c>
      <c r="I42" s="35">
        <v>44768</v>
      </c>
      <c r="J42" s="35">
        <v>46617</v>
      </c>
      <c r="K42" s="35">
        <v>286857</v>
      </c>
      <c r="L42" s="35">
        <v>309681</v>
      </c>
      <c r="M42" s="35">
        <v>133619</v>
      </c>
      <c r="N42" s="35">
        <v>41738</v>
      </c>
      <c r="O42" s="35">
        <v>8630</v>
      </c>
      <c r="P42" s="35">
        <f t="shared" si="8"/>
        <v>1442</v>
      </c>
      <c r="Q42" s="65">
        <f t="shared" si="6"/>
        <v>1.0633355701233677E-3</v>
      </c>
      <c r="R42" s="35">
        <v>395</v>
      </c>
      <c r="S42" s="35">
        <v>1047</v>
      </c>
      <c r="U42" s="1">
        <v>1356110</v>
      </c>
    </row>
    <row r="43" spans="1:21" x14ac:dyDescent="0.45">
      <c r="A43" s="33" t="s">
        <v>49</v>
      </c>
      <c r="B43" s="32">
        <f t="shared" si="9"/>
        <v>1652870</v>
      </c>
      <c r="C43" s="34">
        <f>SUM(一般接種!D42+一般接種!G42+一般接種!J42+一般接種!M42+医療従事者等!C40)</f>
        <v>599322</v>
      </c>
      <c r="D43" s="30">
        <f t="shared" si="0"/>
        <v>0.81546066461754485</v>
      </c>
      <c r="E43" s="34">
        <f>SUM(一般接種!E42+一般接種!H42+一般接種!K42+一般接種!N42+医療従事者等!D40)</f>
        <v>591756</v>
      </c>
      <c r="F43" s="31">
        <f t="shared" si="1"/>
        <v>0.80516607274790497</v>
      </c>
      <c r="G43" s="29">
        <f t="shared" si="7"/>
        <v>461677</v>
      </c>
      <c r="H43" s="31">
        <f t="shared" si="5"/>
        <v>0.62817556048106737</v>
      </c>
      <c r="I43" s="35">
        <v>7912</v>
      </c>
      <c r="J43" s="35">
        <v>39675</v>
      </c>
      <c r="K43" s="35">
        <v>152046</v>
      </c>
      <c r="L43" s="35">
        <v>160344</v>
      </c>
      <c r="M43" s="35">
        <v>67213</v>
      </c>
      <c r="N43" s="35">
        <v>28949</v>
      </c>
      <c r="O43" s="35">
        <v>5538</v>
      </c>
      <c r="P43" s="35">
        <f t="shared" si="8"/>
        <v>115</v>
      </c>
      <c r="Q43" s="65">
        <f t="shared" si="6"/>
        <v>1.5647344237491309E-4</v>
      </c>
      <c r="R43" s="35">
        <v>8</v>
      </c>
      <c r="S43" s="35">
        <v>107</v>
      </c>
      <c r="U43" s="1">
        <v>734949</v>
      </c>
    </row>
    <row r="44" spans="1:21" x14ac:dyDescent="0.45">
      <c r="A44" s="33" t="s">
        <v>50</v>
      </c>
      <c r="B44" s="32">
        <f t="shared" si="9"/>
        <v>2137860</v>
      </c>
      <c r="C44" s="34">
        <f>SUM(一般接種!D43+一般接種!G43+一般接種!J43+一般接種!M43+医療従事者等!C41)</f>
        <v>779378</v>
      </c>
      <c r="D44" s="30">
        <f t="shared" si="0"/>
        <v>0.80026820112209107</v>
      </c>
      <c r="E44" s="34">
        <f>SUM(一般接種!E43+一般接種!H43+一般接種!K43+一般接種!N43+医療従事者等!D41)</f>
        <v>770451</v>
      </c>
      <c r="F44" s="31">
        <f t="shared" si="1"/>
        <v>0.79110192464082407</v>
      </c>
      <c r="G44" s="29">
        <f t="shared" si="7"/>
        <v>587527</v>
      </c>
      <c r="H44" s="31">
        <f t="shared" si="5"/>
        <v>0.60327488766767701</v>
      </c>
      <c r="I44" s="35">
        <v>9385</v>
      </c>
      <c r="J44" s="35">
        <v>48320</v>
      </c>
      <c r="K44" s="35">
        <v>170660</v>
      </c>
      <c r="L44" s="35">
        <v>186975</v>
      </c>
      <c r="M44" s="35">
        <v>113803</v>
      </c>
      <c r="N44" s="35">
        <v>52681</v>
      </c>
      <c r="O44" s="35">
        <v>5703</v>
      </c>
      <c r="P44" s="35">
        <f t="shared" si="8"/>
        <v>504</v>
      </c>
      <c r="Q44" s="65">
        <f t="shared" si="6"/>
        <v>5.1750905640848713E-4</v>
      </c>
      <c r="R44" s="35">
        <v>145</v>
      </c>
      <c r="S44" s="35">
        <v>359</v>
      </c>
      <c r="U44" s="1">
        <v>973896</v>
      </c>
    </row>
    <row r="45" spans="1:21" x14ac:dyDescent="0.45">
      <c r="A45" s="33" t="s">
        <v>51</v>
      </c>
      <c r="B45" s="32">
        <f t="shared" si="9"/>
        <v>3065453</v>
      </c>
      <c r="C45" s="34">
        <f>SUM(一般接種!D44+一般接種!G44+一般接種!J44+一般接種!M44+医療従事者等!C42)</f>
        <v>1113235</v>
      </c>
      <c r="D45" s="30">
        <f t="shared" si="0"/>
        <v>0.820837195172756</v>
      </c>
      <c r="E45" s="34">
        <f>SUM(一般接種!E44+一般接種!H44+一般接種!K44+一般接種!N44+医療従事者等!D42)</f>
        <v>1101885</v>
      </c>
      <c r="F45" s="31">
        <f t="shared" si="1"/>
        <v>0.81246834029017434</v>
      </c>
      <c r="G45" s="29">
        <f t="shared" si="7"/>
        <v>849678</v>
      </c>
      <c r="H45" s="31">
        <f t="shared" si="5"/>
        <v>0.626505011358785</v>
      </c>
      <c r="I45" s="35">
        <v>12469</v>
      </c>
      <c r="J45" s="35">
        <v>58887</v>
      </c>
      <c r="K45" s="35">
        <v>279405</v>
      </c>
      <c r="L45" s="35">
        <v>271468</v>
      </c>
      <c r="M45" s="35">
        <v>141651</v>
      </c>
      <c r="N45" s="35">
        <v>71203</v>
      </c>
      <c r="O45" s="35">
        <v>14595</v>
      </c>
      <c r="P45" s="35">
        <f t="shared" si="8"/>
        <v>655</v>
      </c>
      <c r="Q45" s="65">
        <f t="shared" si="6"/>
        <v>4.8296034784942548E-4</v>
      </c>
      <c r="R45" s="35">
        <v>153</v>
      </c>
      <c r="S45" s="35">
        <v>502</v>
      </c>
      <c r="U45" s="1">
        <v>1356219</v>
      </c>
    </row>
    <row r="46" spans="1:21" x14ac:dyDescent="0.45">
      <c r="A46" s="33" t="s">
        <v>52</v>
      </c>
      <c r="B46" s="32">
        <f t="shared" si="9"/>
        <v>1549660</v>
      </c>
      <c r="C46" s="34">
        <f>SUM(一般接種!D45+一般接種!G45+一般接種!J45+一般接種!M45+医療従事者等!C43)</f>
        <v>565436</v>
      </c>
      <c r="D46" s="30">
        <f t="shared" si="0"/>
        <v>0.80642129478426683</v>
      </c>
      <c r="E46" s="34">
        <f>SUM(一般接種!E45+一般接種!H45+一般接種!K45+一般接種!N45+医療従事者等!D43)</f>
        <v>557859</v>
      </c>
      <c r="F46" s="31">
        <f t="shared" si="1"/>
        <v>0.79561502466602108</v>
      </c>
      <c r="G46" s="29">
        <f t="shared" si="7"/>
        <v>425763</v>
      </c>
      <c r="H46" s="31">
        <f t="shared" si="5"/>
        <v>0.60722053376727658</v>
      </c>
      <c r="I46" s="35">
        <v>10594</v>
      </c>
      <c r="J46" s="35">
        <v>33507</v>
      </c>
      <c r="K46" s="35">
        <v>140976</v>
      </c>
      <c r="L46" s="35">
        <v>125327</v>
      </c>
      <c r="M46" s="35">
        <v>73245</v>
      </c>
      <c r="N46" s="35">
        <v>35998</v>
      </c>
      <c r="O46" s="35">
        <v>6116</v>
      </c>
      <c r="P46" s="35">
        <f t="shared" si="8"/>
        <v>602</v>
      </c>
      <c r="Q46" s="65">
        <f t="shared" si="6"/>
        <v>8.585686434187576E-4</v>
      </c>
      <c r="R46" s="35">
        <v>150</v>
      </c>
      <c r="S46" s="35">
        <v>452</v>
      </c>
      <c r="U46" s="1">
        <v>701167</v>
      </c>
    </row>
    <row r="47" spans="1:21" x14ac:dyDescent="0.45">
      <c r="A47" s="33" t="s">
        <v>53</v>
      </c>
      <c r="B47" s="32">
        <f t="shared" si="9"/>
        <v>11137521</v>
      </c>
      <c r="C47" s="34">
        <f>SUM(一般接種!D46+一般接種!G46+一般接種!J46+一般接種!M46+医療従事者等!C44)</f>
        <v>4133935</v>
      </c>
      <c r="D47" s="30">
        <f t="shared" si="0"/>
        <v>0.80675211790397272</v>
      </c>
      <c r="E47" s="34">
        <f>SUM(一般接種!E46+一般接種!H46+一般接種!K46+一般接種!N46+医療従事者等!D44)</f>
        <v>4050412</v>
      </c>
      <c r="F47" s="31">
        <f t="shared" si="1"/>
        <v>0.79045230739807615</v>
      </c>
      <c r="G47" s="29">
        <f t="shared" si="7"/>
        <v>2949272</v>
      </c>
      <c r="H47" s="31">
        <f t="shared" si="5"/>
        <v>0.57556092010998849</v>
      </c>
      <c r="I47" s="35">
        <v>43538</v>
      </c>
      <c r="J47" s="35">
        <v>228929</v>
      </c>
      <c r="K47" s="35">
        <v>928164</v>
      </c>
      <c r="L47" s="35">
        <v>1022714</v>
      </c>
      <c r="M47" s="35">
        <v>489422</v>
      </c>
      <c r="N47" s="35">
        <v>191231</v>
      </c>
      <c r="O47" s="35">
        <v>45274</v>
      </c>
      <c r="P47" s="35">
        <f t="shared" si="8"/>
        <v>3902</v>
      </c>
      <c r="Q47" s="65">
        <f t="shared" si="6"/>
        <v>7.6148917775952006E-4</v>
      </c>
      <c r="R47" s="35">
        <v>64</v>
      </c>
      <c r="S47" s="35">
        <v>3838</v>
      </c>
      <c r="U47" s="1">
        <v>5124170</v>
      </c>
    </row>
    <row r="48" spans="1:21" x14ac:dyDescent="0.45">
      <c r="A48" s="33" t="s">
        <v>54</v>
      </c>
      <c r="B48" s="32">
        <f t="shared" si="9"/>
        <v>1787173</v>
      </c>
      <c r="C48" s="34">
        <f>SUM(一般接種!D47+一般接種!G47+一般接種!J47+一般接種!M47+医療従事者等!C45)</f>
        <v>657531</v>
      </c>
      <c r="D48" s="30">
        <f t="shared" si="0"/>
        <v>0.80360953384289346</v>
      </c>
      <c r="E48" s="34">
        <f>SUM(一般接種!E47+一般接種!H47+一般接種!K47+一般接種!N47+医療従事者等!D45)</f>
        <v>649249</v>
      </c>
      <c r="F48" s="31">
        <f t="shared" si="1"/>
        <v>0.79348758649852968</v>
      </c>
      <c r="G48" s="29">
        <f t="shared" si="7"/>
        <v>479941</v>
      </c>
      <c r="H48" s="31">
        <f t="shared" si="5"/>
        <v>0.58656574865989919</v>
      </c>
      <c r="I48" s="35">
        <v>8393</v>
      </c>
      <c r="J48" s="35">
        <v>56448</v>
      </c>
      <c r="K48" s="35">
        <v>165601</v>
      </c>
      <c r="L48" s="35">
        <v>146708</v>
      </c>
      <c r="M48" s="35">
        <v>63017</v>
      </c>
      <c r="N48" s="35">
        <v>31969</v>
      </c>
      <c r="O48" s="35">
        <v>7805</v>
      </c>
      <c r="P48" s="35">
        <f t="shared" si="8"/>
        <v>452</v>
      </c>
      <c r="Q48" s="65">
        <f t="shared" si="6"/>
        <v>5.5241731461632662E-4</v>
      </c>
      <c r="R48" s="35">
        <v>41</v>
      </c>
      <c r="S48" s="35">
        <v>411</v>
      </c>
      <c r="U48" s="1">
        <v>818222</v>
      </c>
    </row>
    <row r="49" spans="1:21" x14ac:dyDescent="0.45">
      <c r="A49" s="33" t="s">
        <v>55</v>
      </c>
      <c r="B49" s="32">
        <f t="shared" si="9"/>
        <v>3034919</v>
      </c>
      <c r="C49" s="34">
        <f>SUM(一般接種!D48+一般接種!G48+一般接種!J48+一般接種!M48+医療従事者等!C46)</f>
        <v>1099676</v>
      </c>
      <c r="D49" s="30">
        <f t="shared" si="0"/>
        <v>0.82314897847055779</v>
      </c>
      <c r="E49" s="34">
        <f>SUM(一般接種!E48+一般接種!H48+一般接種!K48+一般接種!N48+医療従事者等!D46)</f>
        <v>1082324</v>
      </c>
      <c r="F49" s="31">
        <f t="shared" si="1"/>
        <v>0.81016035175285084</v>
      </c>
      <c r="G49" s="29">
        <f t="shared" si="7"/>
        <v>852493</v>
      </c>
      <c r="H49" s="31">
        <f t="shared" si="5"/>
        <v>0.63812317637495153</v>
      </c>
      <c r="I49" s="35">
        <v>14885</v>
      </c>
      <c r="J49" s="35">
        <v>65845</v>
      </c>
      <c r="K49" s="35">
        <v>276819</v>
      </c>
      <c r="L49" s="35">
        <v>301837</v>
      </c>
      <c r="M49" s="35">
        <v>131806</v>
      </c>
      <c r="N49" s="35">
        <v>51580</v>
      </c>
      <c r="O49" s="35">
        <v>9721</v>
      </c>
      <c r="P49" s="35">
        <f t="shared" si="8"/>
        <v>426</v>
      </c>
      <c r="Q49" s="65">
        <f t="shared" si="6"/>
        <v>3.1887707363665078E-4</v>
      </c>
      <c r="R49" s="35">
        <v>79</v>
      </c>
      <c r="S49" s="35">
        <v>347</v>
      </c>
      <c r="U49" s="1">
        <v>1335938</v>
      </c>
    </row>
    <row r="50" spans="1:21" x14ac:dyDescent="0.45">
      <c r="A50" s="33" t="s">
        <v>56</v>
      </c>
      <c r="B50" s="32">
        <f t="shared" si="9"/>
        <v>4024059</v>
      </c>
      <c r="C50" s="34">
        <f>SUM(一般接種!D49+一般接種!G49+一般接種!J49+一般接種!M49+医療従事者等!C47)</f>
        <v>1459019</v>
      </c>
      <c r="D50" s="30">
        <f t="shared" si="0"/>
        <v>0.82962678653167643</v>
      </c>
      <c r="E50" s="34">
        <f>SUM(一般接種!E49+一般接種!H49+一般接種!K49+一般接種!N49+医療従事者等!D47)</f>
        <v>1442031</v>
      </c>
      <c r="F50" s="31">
        <f t="shared" si="1"/>
        <v>0.81996707692570137</v>
      </c>
      <c r="G50" s="29">
        <f t="shared" si="7"/>
        <v>1122429</v>
      </c>
      <c r="H50" s="31">
        <f t="shared" si="5"/>
        <v>0.63823511851453818</v>
      </c>
      <c r="I50" s="35">
        <v>20989</v>
      </c>
      <c r="J50" s="35">
        <v>77858</v>
      </c>
      <c r="K50" s="35">
        <v>344079</v>
      </c>
      <c r="L50" s="35">
        <v>429251</v>
      </c>
      <c r="M50" s="35">
        <v>176137</v>
      </c>
      <c r="N50" s="35">
        <v>65137</v>
      </c>
      <c r="O50" s="35">
        <v>8978</v>
      </c>
      <c r="P50" s="35">
        <f t="shared" si="8"/>
        <v>580</v>
      </c>
      <c r="Q50" s="65">
        <f t="shared" si="6"/>
        <v>3.2979936257743886E-4</v>
      </c>
      <c r="R50" s="35">
        <v>61</v>
      </c>
      <c r="S50" s="35">
        <v>519</v>
      </c>
      <c r="U50" s="1">
        <v>1758645</v>
      </c>
    </row>
    <row r="51" spans="1:21" x14ac:dyDescent="0.45">
      <c r="A51" s="33" t="s">
        <v>57</v>
      </c>
      <c r="B51" s="32">
        <f t="shared" si="9"/>
        <v>2531714</v>
      </c>
      <c r="C51" s="34">
        <f>SUM(一般接種!D50+一般接種!G50+一般接種!J50+一般接種!M50+医療従事者等!C48)</f>
        <v>925265</v>
      </c>
      <c r="D51" s="30">
        <f t="shared" si="0"/>
        <v>0.81039833026929931</v>
      </c>
      <c r="E51" s="34">
        <f>SUM(一般接種!E50+一般接種!H50+一般接種!K50+一般接種!N50+医療従事者等!D48)</f>
        <v>909442</v>
      </c>
      <c r="F51" s="31">
        <f t="shared" si="1"/>
        <v>0.79653967055575647</v>
      </c>
      <c r="G51" s="29">
        <f t="shared" si="7"/>
        <v>695867</v>
      </c>
      <c r="H51" s="31">
        <f t="shared" si="5"/>
        <v>0.60947885728899986</v>
      </c>
      <c r="I51" s="35">
        <v>19345</v>
      </c>
      <c r="J51" s="35">
        <v>50823</v>
      </c>
      <c r="K51" s="35">
        <v>216383</v>
      </c>
      <c r="L51" s="35">
        <v>218598</v>
      </c>
      <c r="M51" s="35">
        <v>116261</v>
      </c>
      <c r="N51" s="35">
        <v>62859</v>
      </c>
      <c r="O51" s="35">
        <v>11598</v>
      </c>
      <c r="P51" s="35">
        <f t="shared" si="8"/>
        <v>1140</v>
      </c>
      <c r="Q51" s="65">
        <f t="shared" si="6"/>
        <v>9.9847513577948073E-4</v>
      </c>
      <c r="R51" s="35">
        <v>194</v>
      </c>
      <c r="S51" s="35">
        <v>946</v>
      </c>
      <c r="U51" s="1">
        <v>1141741</v>
      </c>
    </row>
    <row r="52" spans="1:21" x14ac:dyDescent="0.45">
      <c r="A52" s="33" t="s">
        <v>58</v>
      </c>
      <c r="B52" s="32">
        <f t="shared" si="9"/>
        <v>2378196</v>
      </c>
      <c r="C52" s="34">
        <f>SUM(一般接種!D51+一般接種!G51+一般接種!J51+一般接種!M51+医療従事者等!C49)</f>
        <v>870091</v>
      </c>
      <c r="D52" s="30">
        <f t="shared" si="0"/>
        <v>0.80027427221747527</v>
      </c>
      <c r="E52" s="34">
        <f>SUM(一般接種!E51+一般接種!H51+一般接種!K51+一般接種!N51+医療従事者等!D49)</f>
        <v>857701</v>
      </c>
      <c r="F52" s="31">
        <f t="shared" si="1"/>
        <v>0.78887845473082785</v>
      </c>
      <c r="G52" s="29">
        <f t="shared" si="7"/>
        <v>649784</v>
      </c>
      <c r="H52" s="31">
        <f t="shared" si="5"/>
        <v>0.59764486438609288</v>
      </c>
      <c r="I52" s="35">
        <v>10937</v>
      </c>
      <c r="J52" s="35">
        <v>46221</v>
      </c>
      <c r="K52" s="35">
        <v>186555</v>
      </c>
      <c r="L52" s="35">
        <v>215309</v>
      </c>
      <c r="M52" s="35">
        <v>121716</v>
      </c>
      <c r="N52" s="35">
        <v>56589</v>
      </c>
      <c r="O52" s="35">
        <v>12457</v>
      </c>
      <c r="P52" s="35">
        <f t="shared" si="8"/>
        <v>620</v>
      </c>
      <c r="Q52" s="65">
        <f t="shared" si="6"/>
        <v>5.7025075397267022E-4</v>
      </c>
      <c r="R52" s="35">
        <v>156</v>
      </c>
      <c r="S52" s="35">
        <v>464</v>
      </c>
      <c r="U52" s="1">
        <v>1087241</v>
      </c>
    </row>
    <row r="53" spans="1:21" x14ac:dyDescent="0.45">
      <c r="A53" s="33" t="s">
        <v>59</v>
      </c>
      <c r="B53" s="32">
        <f t="shared" si="9"/>
        <v>3616477</v>
      </c>
      <c r="C53" s="34">
        <f>SUM(一般接種!D52+一般接種!G52+一般接種!J52+一般接種!M52+医療従事者等!C50)</f>
        <v>1320029</v>
      </c>
      <c r="D53" s="30">
        <f t="shared" si="0"/>
        <v>0.81608354038937458</v>
      </c>
      <c r="E53" s="34">
        <f>SUM(一般接種!E52+一般接種!H52+一般接種!K52+一般接種!N52+医療従事者等!D50)</f>
        <v>1295945</v>
      </c>
      <c r="F53" s="31">
        <f t="shared" si="1"/>
        <v>0.8011940523654465</v>
      </c>
      <c r="G53" s="29">
        <f t="shared" si="7"/>
        <v>999706</v>
      </c>
      <c r="H53" s="31">
        <f t="shared" si="5"/>
        <v>0.61804976392829258</v>
      </c>
      <c r="I53" s="35">
        <v>17258</v>
      </c>
      <c r="J53" s="35">
        <v>70601</v>
      </c>
      <c r="K53" s="35">
        <v>342032</v>
      </c>
      <c r="L53" s="35">
        <v>301782</v>
      </c>
      <c r="M53" s="35">
        <v>171578</v>
      </c>
      <c r="N53" s="35">
        <v>82072</v>
      </c>
      <c r="O53" s="35">
        <v>14383</v>
      </c>
      <c r="P53" s="35">
        <f t="shared" si="8"/>
        <v>797</v>
      </c>
      <c r="Q53" s="65">
        <f t="shared" si="6"/>
        <v>4.9273052462508896E-4</v>
      </c>
      <c r="R53" s="35">
        <v>100</v>
      </c>
      <c r="S53" s="35">
        <v>697</v>
      </c>
      <c r="U53" s="1">
        <v>1617517</v>
      </c>
    </row>
    <row r="54" spans="1:21" x14ac:dyDescent="0.45">
      <c r="A54" s="33" t="s">
        <v>60</v>
      </c>
      <c r="B54" s="32">
        <f t="shared" si="9"/>
        <v>2759212</v>
      </c>
      <c r="C54" s="34">
        <f>SUM(一般接種!D53+一般接種!G53+一般接種!J53+一般接種!M53+医療従事者等!C51)</f>
        <v>1058298</v>
      </c>
      <c r="D54" s="37">
        <f t="shared" si="0"/>
        <v>0.71260196159497091</v>
      </c>
      <c r="E54" s="34">
        <f>SUM(一般接種!E53+一般接種!H53+一般接種!K53+一般接種!N53+医療従事者等!D51)</f>
        <v>1036353</v>
      </c>
      <c r="F54" s="31">
        <f t="shared" si="1"/>
        <v>0.6978253579850221</v>
      </c>
      <c r="G54" s="29">
        <f t="shared" si="7"/>
        <v>664106</v>
      </c>
      <c r="H54" s="31">
        <f t="shared" si="5"/>
        <v>0.44717389459962104</v>
      </c>
      <c r="I54" s="35">
        <v>17218</v>
      </c>
      <c r="J54" s="35">
        <v>58148</v>
      </c>
      <c r="K54" s="35">
        <v>210683</v>
      </c>
      <c r="L54" s="35">
        <v>190673</v>
      </c>
      <c r="M54" s="35">
        <v>117323</v>
      </c>
      <c r="N54" s="35">
        <v>57465</v>
      </c>
      <c r="O54" s="35">
        <v>12596</v>
      </c>
      <c r="P54" s="35">
        <f t="shared" si="8"/>
        <v>455</v>
      </c>
      <c r="Q54" s="65">
        <f t="shared" si="6"/>
        <v>3.0637296160978454E-4</v>
      </c>
      <c r="R54" s="35">
        <v>14</v>
      </c>
      <c r="S54" s="35">
        <v>441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B6" sqref="B6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W2" s="49" t="str">
        <f>'進捗状況 (都道府県別)'!H3</f>
        <v>（6月15日公表時点）</v>
      </c>
    </row>
    <row r="3" spans="1:23" ht="37.5" customHeight="1" x14ac:dyDescent="0.45">
      <c r="A3" s="119" t="s">
        <v>3</v>
      </c>
      <c r="B3" s="132" t="s">
        <v>119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120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121</v>
      </c>
      <c r="D4" s="123"/>
      <c r="E4" s="123"/>
      <c r="F4" s="124" t="s">
        <v>122</v>
      </c>
      <c r="G4" s="125"/>
      <c r="H4" s="126"/>
      <c r="I4" s="124" t="s">
        <v>123</v>
      </c>
      <c r="J4" s="125"/>
      <c r="K4" s="126"/>
      <c r="L4" s="129" t="s">
        <v>124</v>
      </c>
      <c r="M4" s="130"/>
      <c r="N4" s="131"/>
      <c r="P4" s="98" t="s">
        <v>151</v>
      </c>
      <c r="Q4" s="98"/>
      <c r="R4" s="127" t="s">
        <v>125</v>
      </c>
      <c r="S4" s="127"/>
      <c r="T4" s="128" t="s">
        <v>123</v>
      </c>
      <c r="U4" s="128"/>
      <c r="V4" s="114" t="s">
        <v>126</v>
      </c>
      <c r="W4" s="114"/>
    </row>
    <row r="5" spans="1:23" ht="36" x14ac:dyDescent="0.45">
      <c r="A5" s="121"/>
      <c r="B5" s="122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193498765</v>
      </c>
      <c r="C6" s="40">
        <f>SUM(C7:C53)</f>
        <v>161061483</v>
      </c>
      <c r="D6" s="40">
        <f>SUM(D7:D53)</f>
        <v>80835644</v>
      </c>
      <c r="E6" s="41">
        <f>SUM(E7:E53)</f>
        <v>80225839</v>
      </c>
      <c r="F6" s="41">
        <f t="shared" ref="F6:T6" si="0">SUM(F7:F53)</f>
        <v>32316343</v>
      </c>
      <c r="G6" s="41">
        <f>SUM(G7:G53)</f>
        <v>16208656</v>
      </c>
      <c r="H6" s="41">
        <f t="shared" ref="H6:N6" si="1">SUM(H7:H53)</f>
        <v>16107687</v>
      </c>
      <c r="I6" s="41">
        <f>SUM(I7:I53)</f>
        <v>117378</v>
      </c>
      <c r="J6" s="41">
        <f t="shared" si="1"/>
        <v>58634</v>
      </c>
      <c r="K6" s="41">
        <f t="shared" si="1"/>
        <v>58744</v>
      </c>
      <c r="L6" s="69">
        <f>SUM(L7:L53)</f>
        <v>3561</v>
      </c>
      <c r="M6" s="69">
        <f t="shared" si="1"/>
        <v>3456</v>
      </c>
      <c r="N6" s="69">
        <f t="shared" si="1"/>
        <v>105</v>
      </c>
      <c r="O6" s="42"/>
      <c r="P6" s="41">
        <f>SUM(P7:P53)</f>
        <v>177119930</v>
      </c>
      <c r="Q6" s="43">
        <f>C6/P6</f>
        <v>0.90933574217198487</v>
      </c>
      <c r="R6" s="41">
        <f t="shared" si="0"/>
        <v>34260550</v>
      </c>
      <c r="S6" s="44">
        <f>F6/R6</f>
        <v>0.94325231206154014</v>
      </c>
      <c r="T6" s="41">
        <f t="shared" si="0"/>
        <v>202140</v>
      </c>
      <c r="U6" s="44">
        <f>I6/T6</f>
        <v>0.58067675868210156</v>
      </c>
      <c r="V6" s="41">
        <f t="shared" ref="V6" si="2">SUM(V7:V53)</f>
        <v>92010</v>
      </c>
      <c r="W6" s="44">
        <v>3.8702314965764588E-2</v>
      </c>
    </row>
    <row r="7" spans="1:23" x14ac:dyDescent="0.45">
      <c r="A7" s="45" t="s">
        <v>14</v>
      </c>
      <c r="B7" s="40">
        <v>7941610</v>
      </c>
      <c r="C7" s="40">
        <v>6443550</v>
      </c>
      <c r="D7" s="40">
        <v>3235747</v>
      </c>
      <c r="E7" s="41">
        <v>3207803</v>
      </c>
      <c r="F7" s="46">
        <v>1497089</v>
      </c>
      <c r="G7" s="41">
        <v>750560</v>
      </c>
      <c r="H7" s="41">
        <v>746529</v>
      </c>
      <c r="I7" s="41">
        <v>861</v>
      </c>
      <c r="J7" s="41">
        <v>423</v>
      </c>
      <c r="K7" s="41">
        <v>438</v>
      </c>
      <c r="L7" s="69">
        <v>110</v>
      </c>
      <c r="M7" s="69">
        <v>109</v>
      </c>
      <c r="N7" s="69">
        <v>1</v>
      </c>
      <c r="O7" s="42"/>
      <c r="P7" s="41">
        <v>7433760</v>
      </c>
      <c r="Q7" s="43">
        <v>0.86679553819332344</v>
      </c>
      <c r="R7" s="47">
        <v>1518500</v>
      </c>
      <c r="S7" s="43">
        <v>0.98589990121830751</v>
      </c>
      <c r="T7" s="41">
        <v>900</v>
      </c>
      <c r="U7" s="44">
        <v>0.95666666666666667</v>
      </c>
      <c r="V7" s="41">
        <v>750</v>
      </c>
      <c r="W7" s="44">
        <v>0.14666666666666667</v>
      </c>
    </row>
    <row r="8" spans="1:23" x14ac:dyDescent="0.45">
      <c r="A8" s="45" t="s">
        <v>15</v>
      </c>
      <c r="B8" s="40">
        <v>2040665</v>
      </c>
      <c r="C8" s="40">
        <v>1849897</v>
      </c>
      <c r="D8" s="40">
        <v>928761</v>
      </c>
      <c r="E8" s="41">
        <v>921136</v>
      </c>
      <c r="F8" s="46">
        <v>188356</v>
      </c>
      <c r="G8" s="41">
        <v>94622</v>
      </c>
      <c r="H8" s="41">
        <v>93734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0.96250796714803422</v>
      </c>
      <c r="R8" s="47">
        <v>186500</v>
      </c>
      <c r="S8" s="43">
        <v>1.0099517426273459</v>
      </c>
      <c r="T8" s="41">
        <v>3800</v>
      </c>
      <c r="U8" s="44">
        <v>0.6344736842105263</v>
      </c>
      <c r="V8" s="41">
        <v>200</v>
      </c>
      <c r="W8" s="44">
        <v>5.0000000000000001E-3</v>
      </c>
    </row>
    <row r="9" spans="1:23" x14ac:dyDescent="0.45">
      <c r="A9" s="45" t="s">
        <v>16</v>
      </c>
      <c r="B9" s="40">
        <v>1961757</v>
      </c>
      <c r="C9" s="40">
        <v>1717145</v>
      </c>
      <c r="D9" s="40">
        <v>862909</v>
      </c>
      <c r="E9" s="41">
        <v>854236</v>
      </c>
      <c r="F9" s="46">
        <v>244514</v>
      </c>
      <c r="G9" s="41">
        <v>122722</v>
      </c>
      <c r="H9" s="41">
        <v>121792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0.91357666718983177</v>
      </c>
      <c r="R9" s="47">
        <v>227500</v>
      </c>
      <c r="S9" s="43">
        <v>1.0747868131868132</v>
      </c>
      <c r="T9" s="41">
        <v>260</v>
      </c>
      <c r="U9" s="44">
        <v>0.37692307692307692</v>
      </c>
      <c r="V9" s="41">
        <v>50</v>
      </c>
      <c r="W9" s="44">
        <v>0</v>
      </c>
    </row>
    <row r="10" spans="1:23" x14ac:dyDescent="0.45">
      <c r="A10" s="45" t="s">
        <v>17</v>
      </c>
      <c r="B10" s="40">
        <v>3547943</v>
      </c>
      <c r="C10" s="40">
        <v>2806271</v>
      </c>
      <c r="D10" s="40">
        <v>1409390</v>
      </c>
      <c r="E10" s="41">
        <v>1396881</v>
      </c>
      <c r="F10" s="46">
        <v>741621</v>
      </c>
      <c r="G10" s="41">
        <v>371690</v>
      </c>
      <c r="H10" s="41">
        <v>369931</v>
      </c>
      <c r="I10" s="41">
        <v>50</v>
      </c>
      <c r="J10" s="41">
        <v>21</v>
      </c>
      <c r="K10" s="41">
        <v>29</v>
      </c>
      <c r="L10" s="69">
        <v>1</v>
      </c>
      <c r="M10" s="69">
        <v>1</v>
      </c>
      <c r="N10" s="69">
        <v>0</v>
      </c>
      <c r="O10" s="42"/>
      <c r="P10" s="41">
        <v>3169865</v>
      </c>
      <c r="Q10" s="43">
        <v>0.88529669244589282</v>
      </c>
      <c r="R10" s="47">
        <v>854400</v>
      </c>
      <c r="S10" s="43">
        <v>0.86800210674157308</v>
      </c>
      <c r="T10" s="41">
        <v>240</v>
      </c>
      <c r="U10" s="44">
        <v>0.20833333333333334</v>
      </c>
      <c r="V10" s="41">
        <v>660</v>
      </c>
      <c r="W10" s="44">
        <v>1.5151515151515152E-3</v>
      </c>
    </row>
    <row r="11" spans="1:23" x14ac:dyDescent="0.45">
      <c r="A11" s="45" t="s">
        <v>18</v>
      </c>
      <c r="B11" s="40">
        <v>1586631</v>
      </c>
      <c r="C11" s="40">
        <v>1490311</v>
      </c>
      <c r="D11" s="40">
        <v>748461</v>
      </c>
      <c r="E11" s="41">
        <v>741850</v>
      </c>
      <c r="F11" s="46">
        <v>96254</v>
      </c>
      <c r="G11" s="41">
        <v>48433</v>
      </c>
      <c r="H11" s="41">
        <v>47821</v>
      </c>
      <c r="I11" s="41">
        <v>66</v>
      </c>
      <c r="J11" s="41">
        <v>33</v>
      </c>
      <c r="K11" s="41">
        <v>33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0.97824418837445148</v>
      </c>
      <c r="R11" s="47">
        <v>87900</v>
      </c>
      <c r="S11" s="43">
        <v>1.0950398179749716</v>
      </c>
      <c r="T11" s="41">
        <v>140</v>
      </c>
      <c r="U11" s="44">
        <v>0.47142857142857142</v>
      </c>
      <c r="V11" s="41">
        <v>50</v>
      </c>
      <c r="W11" s="44">
        <v>0</v>
      </c>
    </row>
    <row r="12" spans="1:23" x14ac:dyDescent="0.45">
      <c r="A12" s="45" t="s">
        <v>19</v>
      </c>
      <c r="B12" s="40">
        <v>1740182</v>
      </c>
      <c r="C12" s="40">
        <v>1662227</v>
      </c>
      <c r="D12" s="40">
        <v>834073</v>
      </c>
      <c r="E12" s="41">
        <v>828154</v>
      </c>
      <c r="F12" s="46">
        <v>77793</v>
      </c>
      <c r="G12" s="41">
        <v>38945</v>
      </c>
      <c r="H12" s="41">
        <v>38848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0.95717596791422299</v>
      </c>
      <c r="R12" s="47">
        <v>61700</v>
      </c>
      <c r="S12" s="43">
        <v>1.2608265802269043</v>
      </c>
      <c r="T12" s="41">
        <v>340</v>
      </c>
      <c r="U12" s="44">
        <v>0.47352941176470587</v>
      </c>
      <c r="V12" s="41">
        <v>280</v>
      </c>
      <c r="W12" s="44">
        <v>3.5714285714285713E-3</v>
      </c>
    </row>
    <row r="13" spans="1:23" x14ac:dyDescent="0.45">
      <c r="A13" s="45" t="s">
        <v>20</v>
      </c>
      <c r="B13" s="40">
        <v>2962502</v>
      </c>
      <c r="C13" s="40">
        <v>2754299</v>
      </c>
      <c r="D13" s="40">
        <v>1383917</v>
      </c>
      <c r="E13" s="41">
        <v>1370382</v>
      </c>
      <c r="F13" s="46">
        <v>207924</v>
      </c>
      <c r="G13" s="41">
        <v>104444</v>
      </c>
      <c r="H13" s="41">
        <v>103480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0.94648149166334483</v>
      </c>
      <c r="R13" s="47">
        <v>178600</v>
      </c>
      <c r="S13" s="43">
        <v>1.1641881298992161</v>
      </c>
      <c r="T13" s="41">
        <v>560</v>
      </c>
      <c r="U13" s="44">
        <v>0.45178571428571429</v>
      </c>
      <c r="V13" s="41">
        <v>430</v>
      </c>
      <c r="W13" s="44">
        <v>6.0465116279069767E-2</v>
      </c>
    </row>
    <row r="14" spans="1:23" x14ac:dyDescent="0.45">
      <c r="A14" s="45" t="s">
        <v>21</v>
      </c>
      <c r="B14" s="40">
        <v>4634095</v>
      </c>
      <c r="C14" s="40">
        <v>3762724</v>
      </c>
      <c r="D14" s="40">
        <v>1889292</v>
      </c>
      <c r="E14" s="41">
        <v>1873432</v>
      </c>
      <c r="F14" s="46">
        <v>870862</v>
      </c>
      <c r="G14" s="41">
        <v>436822</v>
      </c>
      <c r="H14" s="41">
        <v>434040</v>
      </c>
      <c r="I14" s="41">
        <v>370</v>
      </c>
      <c r="J14" s="41">
        <v>178</v>
      </c>
      <c r="K14" s="41">
        <v>192</v>
      </c>
      <c r="L14" s="69">
        <v>139</v>
      </c>
      <c r="M14" s="69">
        <v>139</v>
      </c>
      <c r="N14" s="69">
        <v>0</v>
      </c>
      <c r="O14" s="42"/>
      <c r="P14" s="41">
        <v>4064675</v>
      </c>
      <c r="Q14" s="43">
        <v>0.92571337191780401</v>
      </c>
      <c r="R14" s="47">
        <v>892500</v>
      </c>
      <c r="S14" s="43">
        <v>0.97575574229691875</v>
      </c>
      <c r="T14" s="41">
        <v>860</v>
      </c>
      <c r="U14" s="44">
        <v>0.43023255813953487</v>
      </c>
      <c r="V14" s="41">
        <v>1710</v>
      </c>
      <c r="W14" s="44">
        <v>8.1286549707602337E-2</v>
      </c>
    </row>
    <row r="15" spans="1:23" x14ac:dyDescent="0.45">
      <c r="A15" s="48" t="s">
        <v>22</v>
      </c>
      <c r="B15" s="40">
        <v>3076489</v>
      </c>
      <c r="C15" s="40">
        <v>2693418</v>
      </c>
      <c r="D15" s="40">
        <v>1352036</v>
      </c>
      <c r="E15" s="41">
        <v>1341382</v>
      </c>
      <c r="F15" s="46">
        <v>382184</v>
      </c>
      <c r="G15" s="41">
        <v>192160</v>
      </c>
      <c r="H15" s="41">
        <v>190024</v>
      </c>
      <c r="I15" s="41">
        <v>828</v>
      </c>
      <c r="J15" s="41">
        <v>414</v>
      </c>
      <c r="K15" s="41">
        <v>414</v>
      </c>
      <c r="L15" s="69">
        <v>59</v>
      </c>
      <c r="M15" s="69">
        <v>58</v>
      </c>
      <c r="N15" s="69">
        <v>1</v>
      </c>
      <c r="O15" s="42"/>
      <c r="P15" s="41">
        <v>2869350</v>
      </c>
      <c r="Q15" s="43">
        <v>0.93868576506874379</v>
      </c>
      <c r="R15" s="47">
        <v>375900</v>
      </c>
      <c r="S15" s="43">
        <v>1.0167172120244745</v>
      </c>
      <c r="T15" s="41">
        <v>1220</v>
      </c>
      <c r="U15" s="44">
        <v>0.67868852459016393</v>
      </c>
      <c r="V15" s="41">
        <v>710</v>
      </c>
      <c r="W15" s="44">
        <v>8.3098591549295775E-2</v>
      </c>
    </row>
    <row r="16" spans="1:23" x14ac:dyDescent="0.45">
      <c r="A16" s="45" t="s">
        <v>23</v>
      </c>
      <c r="B16" s="40">
        <v>3004401</v>
      </c>
      <c r="C16" s="40">
        <v>2153428</v>
      </c>
      <c r="D16" s="40">
        <v>1081024</v>
      </c>
      <c r="E16" s="41">
        <v>1072404</v>
      </c>
      <c r="F16" s="46">
        <v>850700</v>
      </c>
      <c r="G16" s="41">
        <v>426587</v>
      </c>
      <c r="H16" s="41">
        <v>424113</v>
      </c>
      <c r="I16" s="41">
        <v>224</v>
      </c>
      <c r="J16" s="41">
        <v>95</v>
      </c>
      <c r="K16" s="41">
        <v>129</v>
      </c>
      <c r="L16" s="69">
        <v>49</v>
      </c>
      <c r="M16" s="69">
        <v>43</v>
      </c>
      <c r="N16" s="69">
        <v>6</v>
      </c>
      <c r="O16" s="42"/>
      <c r="P16" s="41">
        <v>2506095</v>
      </c>
      <c r="Q16" s="43">
        <v>0.8592762844185875</v>
      </c>
      <c r="R16" s="47">
        <v>887500</v>
      </c>
      <c r="S16" s="43">
        <v>0.95853521126760566</v>
      </c>
      <c r="T16" s="41">
        <v>440</v>
      </c>
      <c r="U16" s="44">
        <v>0.50909090909090904</v>
      </c>
      <c r="V16" s="41">
        <v>440</v>
      </c>
      <c r="W16" s="44">
        <v>0.11136363636363636</v>
      </c>
    </row>
    <row r="17" spans="1:23" x14ac:dyDescent="0.45">
      <c r="A17" s="45" t="s">
        <v>24</v>
      </c>
      <c r="B17" s="40">
        <v>11561431</v>
      </c>
      <c r="C17" s="40">
        <v>9864406</v>
      </c>
      <c r="D17" s="40">
        <v>4956512</v>
      </c>
      <c r="E17" s="41">
        <v>4907894</v>
      </c>
      <c r="F17" s="46">
        <v>1678539</v>
      </c>
      <c r="G17" s="41">
        <v>840637</v>
      </c>
      <c r="H17" s="41">
        <v>837902</v>
      </c>
      <c r="I17" s="41">
        <v>18077</v>
      </c>
      <c r="J17" s="41">
        <v>9063</v>
      </c>
      <c r="K17" s="41">
        <v>9014</v>
      </c>
      <c r="L17" s="69">
        <v>409</v>
      </c>
      <c r="M17" s="69">
        <v>389</v>
      </c>
      <c r="N17" s="69">
        <v>20</v>
      </c>
      <c r="O17" s="42"/>
      <c r="P17" s="41">
        <v>10836010</v>
      </c>
      <c r="Q17" s="43">
        <v>0.91033563091949898</v>
      </c>
      <c r="R17" s="47">
        <v>659400</v>
      </c>
      <c r="S17" s="43">
        <v>2.545555050045496</v>
      </c>
      <c r="T17" s="41">
        <v>37820</v>
      </c>
      <c r="U17" s="44">
        <v>0.47797461660497093</v>
      </c>
      <c r="V17" s="41">
        <v>10550</v>
      </c>
      <c r="W17" s="44">
        <v>3.876777251184834E-2</v>
      </c>
    </row>
    <row r="18" spans="1:23" x14ac:dyDescent="0.45">
      <c r="A18" s="45" t="s">
        <v>25</v>
      </c>
      <c r="B18" s="40">
        <v>9873336</v>
      </c>
      <c r="C18" s="40">
        <v>8169687</v>
      </c>
      <c r="D18" s="40">
        <v>4101509</v>
      </c>
      <c r="E18" s="41">
        <v>4068178</v>
      </c>
      <c r="F18" s="46">
        <v>1702732</v>
      </c>
      <c r="G18" s="41">
        <v>853155</v>
      </c>
      <c r="H18" s="41">
        <v>849577</v>
      </c>
      <c r="I18" s="41">
        <v>813</v>
      </c>
      <c r="J18" s="41">
        <v>370</v>
      </c>
      <c r="K18" s="41">
        <v>443</v>
      </c>
      <c r="L18" s="69">
        <v>104</v>
      </c>
      <c r="M18" s="69">
        <v>101</v>
      </c>
      <c r="N18" s="69">
        <v>3</v>
      </c>
      <c r="O18" s="42"/>
      <c r="P18" s="41">
        <v>8816645</v>
      </c>
      <c r="Q18" s="43">
        <v>0.92662084046709381</v>
      </c>
      <c r="R18" s="47">
        <v>643300</v>
      </c>
      <c r="S18" s="43">
        <v>2.6468708223224002</v>
      </c>
      <c r="T18" s="41">
        <v>4560</v>
      </c>
      <c r="U18" s="44">
        <v>0.17828947368421053</v>
      </c>
      <c r="V18" s="41">
        <v>1750</v>
      </c>
      <c r="W18" s="44">
        <v>5.9428571428571428E-2</v>
      </c>
    </row>
    <row r="19" spans="1:23" x14ac:dyDescent="0.45">
      <c r="A19" s="45" t="s">
        <v>26</v>
      </c>
      <c r="B19" s="40">
        <v>21270544</v>
      </c>
      <c r="C19" s="40">
        <v>15894147</v>
      </c>
      <c r="D19" s="40">
        <v>7979804</v>
      </c>
      <c r="E19" s="41">
        <v>7914343</v>
      </c>
      <c r="F19" s="46">
        <v>5361621</v>
      </c>
      <c r="G19" s="41">
        <v>2689575</v>
      </c>
      <c r="H19" s="41">
        <v>2672046</v>
      </c>
      <c r="I19" s="41">
        <v>13585</v>
      </c>
      <c r="J19" s="41">
        <v>6717</v>
      </c>
      <c r="K19" s="41">
        <v>6868</v>
      </c>
      <c r="L19" s="69">
        <v>1191</v>
      </c>
      <c r="M19" s="69">
        <v>1167</v>
      </c>
      <c r="N19" s="69">
        <v>24</v>
      </c>
      <c r="O19" s="42"/>
      <c r="P19" s="41">
        <v>17678890</v>
      </c>
      <c r="Q19" s="43">
        <v>0.89904665960362895</v>
      </c>
      <c r="R19" s="47">
        <v>10134750</v>
      </c>
      <c r="S19" s="43">
        <v>0.52903337526826022</v>
      </c>
      <c r="T19" s="41">
        <v>43740</v>
      </c>
      <c r="U19" s="44">
        <v>0.31058527663465935</v>
      </c>
      <c r="V19" s="41">
        <v>13110</v>
      </c>
      <c r="W19" s="44">
        <v>9.084668192219679E-2</v>
      </c>
    </row>
    <row r="20" spans="1:23" x14ac:dyDescent="0.45">
      <c r="A20" s="45" t="s">
        <v>27</v>
      </c>
      <c r="B20" s="40">
        <v>14362622</v>
      </c>
      <c r="C20" s="40">
        <v>11022135</v>
      </c>
      <c r="D20" s="40">
        <v>5530523</v>
      </c>
      <c r="E20" s="41">
        <v>5491612</v>
      </c>
      <c r="F20" s="46">
        <v>3333828</v>
      </c>
      <c r="G20" s="41">
        <v>1669795</v>
      </c>
      <c r="H20" s="41">
        <v>1664033</v>
      </c>
      <c r="I20" s="41">
        <v>6090</v>
      </c>
      <c r="J20" s="41">
        <v>3051</v>
      </c>
      <c r="K20" s="41">
        <v>3039</v>
      </c>
      <c r="L20" s="69">
        <v>569</v>
      </c>
      <c r="M20" s="69">
        <v>563</v>
      </c>
      <c r="N20" s="69">
        <v>6</v>
      </c>
      <c r="O20" s="42"/>
      <c r="P20" s="41">
        <v>11882835</v>
      </c>
      <c r="Q20" s="43">
        <v>0.92756779000970724</v>
      </c>
      <c r="R20" s="47">
        <v>1939900</v>
      </c>
      <c r="S20" s="43">
        <v>1.7185566266302388</v>
      </c>
      <c r="T20" s="41">
        <v>11640</v>
      </c>
      <c r="U20" s="44">
        <v>0.52319587628865982</v>
      </c>
      <c r="V20" s="41">
        <v>8420</v>
      </c>
      <c r="W20" s="44">
        <v>6.7577197149643706E-2</v>
      </c>
    </row>
    <row r="21" spans="1:23" x14ac:dyDescent="0.45">
      <c r="A21" s="45" t="s">
        <v>28</v>
      </c>
      <c r="B21" s="40">
        <v>3544433</v>
      </c>
      <c r="C21" s="40">
        <v>2972842</v>
      </c>
      <c r="D21" s="40">
        <v>1491908</v>
      </c>
      <c r="E21" s="41">
        <v>1480934</v>
      </c>
      <c r="F21" s="46">
        <v>571483</v>
      </c>
      <c r="G21" s="41">
        <v>286702</v>
      </c>
      <c r="H21" s="41">
        <v>284781</v>
      </c>
      <c r="I21" s="41">
        <v>77</v>
      </c>
      <c r="J21" s="41">
        <v>35</v>
      </c>
      <c r="K21" s="41">
        <v>42</v>
      </c>
      <c r="L21" s="69">
        <v>31</v>
      </c>
      <c r="M21" s="69">
        <v>30</v>
      </c>
      <c r="N21" s="69">
        <v>1</v>
      </c>
      <c r="O21" s="42"/>
      <c r="P21" s="41">
        <v>3293905</v>
      </c>
      <c r="Q21" s="43">
        <v>0.90252815427281596</v>
      </c>
      <c r="R21" s="47">
        <v>584800</v>
      </c>
      <c r="S21" s="43">
        <v>0.97722811217510264</v>
      </c>
      <c r="T21" s="41">
        <v>340</v>
      </c>
      <c r="U21" s="44">
        <v>0.22647058823529412</v>
      </c>
      <c r="V21" s="41">
        <v>2080</v>
      </c>
      <c r="W21" s="44">
        <v>1.4903846153846155E-2</v>
      </c>
    </row>
    <row r="22" spans="1:23" x14ac:dyDescent="0.45">
      <c r="A22" s="45" t="s">
        <v>29</v>
      </c>
      <c r="B22" s="40">
        <v>1675950</v>
      </c>
      <c r="C22" s="40">
        <v>1489716</v>
      </c>
      <c r="D22" s="40">
        <v>747043</v>
      </c>
      <c r="E22" s="41">
        <v>742673</v>
      </c>
      <c r="F22" s="46">
        <v>186006</v>
      </c>
      <c r="G22" s="41">
        <v>93221</v>
      </c>
      <c r="H22" s="41">
        <v>92785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0.92430198793835161</v>
      </c>
      <c r="R22" s="47">
        <v>176600</v>
      </c>
      <c r="S22" s="43">
        <v>1.0532616081540205</v>
      </c>
      <c r="T22" s="41">
        <v>540</v>
      </c>
      <c r="U22" s="44">
        <v>0.4</v>
      </c>
      <c r="V22" s="41">
        <v>180</v>
      </c>
      <c r="W22" s="44">
        <v>6.6666666666666666E-2</v>
      </c>
    </row>
    <row r="23" spans="1:23" x14ac:dyDescent="0.45">
      <c r="A23" s="45" t="s">
        <v>30</v>
      </c>
      <c r="B23" s="40">
        <v>1734584</v>
      </c>
      <c r="C23" s="40">
        <v>1528034</v>
      </c>
      <c r="D23" s="40">
        <v>766685</v>
      </c>
      <c r="E23" s="41">
        <v>761349</v>
      </c>
      <c r="F23" s="46">
        <v>205527</v>
      </c>
      <c r="G23" s="41">
        <v>103113</v>
      </c>
      <c r="H23" s="41">
        <v>102414</v>
      </c>
      <c r="I23" s="41">
        <v>1009</v>
      </c>
      <c r="J23" s="41">
        <v>503</v>
      </c>
      <c r="K23" s="41">
        <v>506</v>
      </c>
      <c r="L23" s="69">
        <v>14</v>
      </c>
      <c r="M23" s="69">
        <v>13</v>
      </c>
      <c r="N23" s="69">
        <v>1</v>
      </c>
      <c r="O23" s="42"/>
      <c r="P23" s="41">
        <v>1620330</v>
      </c>
      <c r="Q23" s="43">
        <v>0.94303876370862727</v>
      </c>
      <c r="R23" s="47">
        <v>220900</v>
      </c>
      <c r="S23" s="43">
        <v>0.93040742417383426</v>
      </c>
      <c r="T23" s="41">
        <v>1180</v>
      </c>
      <c r="U23" s="44">
        <v>0.85508474576271187</v>
      </c>
      <c r="V23" s="41">
        <v>400</v>
      </c>
      <c r="W23" s="44">
        <v>3.5000000000000003E-2</v>
      </c>
    </row>
    <row r="24" spans="1:23" x14ac:dyDescent="0.45">
      <c r="A24" s="45" t="s">
        <v>31</v>
      </c>
      <c r="B24" s="40">
        <v>1193937</v>
      </c>
      <c r="C24" s="40">
        <v>1051146</v>
      </c>
      <c r="D24" s="40">
        <v>527379</v>
      </c>
      <c r="E24" s="41">
        <v>523767</v>
      </c>
      <c r="F24" s="46">
        <v>142711</v>
      </c>
      <c r="G24" s="41">
        <v>71603</v>
      </c>
      <c r="H24" s="41">
        <v>71108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0.93404480304255488</v>
      </c>
      <c r="R24" s="47">
        <v>145200</v>
      </c>
      <c r="S24" s="43">
        <v>0.98285812672176309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5">
      <c r="A25" s="45" t="s">
        <v>32</v>
      </c>
      <c r="B25" s="40">
        <v>1273695</v>
      </c>
      <c r="C25" s="40">
        <v>1123664</v>
      </c>
      <c r="D25" s="40">
        <v>563556</v>
      </c>
      <c r="E25" s="41">
        <v>560108</v>
      </c>
      <c r="F25" s="46">
        <v>149974</v>
      </c>
      <c r="G25" s="41">
        <v>75243</v>
      </c>
      <c r="H25" s="41">
        <v>74731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0.88394653828302616</v>
      </c>
      <c r="R25" s="47">
        <v>139400</v>
      </c>
      <c r="S25" s="43">
        <v>1.0758536585365854</v>
      </c>
      <c r="T25" s="41">
        <v>380</v>
      </c>
      <c r="U25" s="44">
        <v>8.4210526315789472E-2</v>
      </c>
      <c r="V25" s="41">
        <v>2230</v>
      </c>
      <c r="W25" s="44">
        <v>1.1210762331838564E-2</v>
      </c>
    </row>
    <row r="26" spans="1:23" x14ac:dyDescent="0.45">
      <c r="A26" s="45" t="s">
        <v>33</v>
      </c>
      <c r="B26" s="40">
        <v>3237715</v>
      </c>
      <c r="C26" s="40">
        <v>2947352</v>
      </c>
      <c r="D26" s="40">
        <v>1478865</v>
      </c>
      <c r="E26" s="41">
        <v>1468487</v>
      </c>
      <c r="F26" s="46">
        <v>290220</v>
      </c>
      <c r="G26" s="41">
        <v>145647</v>
      </c>
      <c r="H26" s="41">
        <v>144573</v>
      </c>
      <c r="I26" s="41">
        <v>121</v>
      </c>
      <c r="J26" s="41">
        <v>55</v>
      </c>
      <c r="K26" s="41">
        <v>66</v>
      </c>
      <c r="L26" s="69">
        <v>22</v>
      </c>
      <c r="M26" s="69">
        <v>22</v>
      </c>
      <c r="N26" s="69">
        <v>0</v>
      </c>
      <c r="O26" s="42"/>
      <c r="P26" s="41">
        <v>3174370</v>
      </c>
      <c r="Q26" s="43">
        <v>0.9284840771554671</v>
      </c>
      <c r="R26" s="47">
        <v>268100</v>
      </c>
      <c r="S26" s="43">
        <v>1.0825065274151435</v>
      </c>
      <c r="T26" s="41">
        <v>140</v>
      </c>
      <c r="U26" s="44">
        <v>0.86428571428571432</v>
      </c>
      <c r="V26" s="41">
        <v>4540</v>
      </c>
      <c r="W26" s="44">
        <v>4.845814977973568E-3</v>
      </c>
    </row>
    <row r="27" spans="1:23" x14ac:dyDescent="0.45">
      <c r="A27" s="45" t="s">
        <v>34</v>
      </c>
      <c r="B27" s="40">
        <v>3120281</v>
      </c>
      <c r="C27" s="40">
        <v>2779298</v>
      </c>
      <c r="D27" s="40">
        <v>1392794</v>
      </c>
      <c r="E27" s="41">
        <v>1386504</v>
      </c>
      <c r="F27" s="46">
        <v>338820</v>
      </c>
      <c r="G27" s="41">
        <v>170556</v>
      </c>
      <c r="H27" s="41">
        <v>168264</v>
      </c>
      <c r="I27" s="41">
        <v>2132</v>
      </c>
      <c r="J27" s="41">
        <v>1065</v>
      </c>
      <c r="K27" s="41">
        <v>1067</v>
      </c>
      <c r="L27" s="69">
        <v>31</v>
      </c>
      <c r="M27" s="69">
        <v>31</v>
      </c>
      <c r="N27" s="69">
        <v>0</v>
      </c>
      <c r="O27" s="42"/>
      <c r="P27" s="41">
        <v>3040725</v>
      </c>
      <c r="Q27" s="43">
        <v>0.91402478027444112</v>
      </c>
      <c r="R27" s="47">
        <v>279600</v>
      </c>
      <c r="S27" s="43">
        <v>1.2118025751072961</v>
      </c>
      <c r="T27" s="41">
        <v>2680</v>
      </c>
      <c r="U27" s="44">
        <v>0.79552238805970155</v>
      </c>
      <c r="V27" s="41">
        <v>200</v>
      </c>
      <c r="W27" s="44">
        <v>0.155</v>
      </c>
    </row>
    <row r="28" spans="1:23" x14ac:dyDescent="0.45">
      <c r="A28" s="45" t="s">
        <v>35</v>
      </c>
      <c r="B28" s="40">
        <v>5923110</v>
      </c>
      <c r="C28" s="40">
        <v>5141412</v>
      </c>
      <c r="D28" s="40">
        <v>2579620</v>
      </c>
      <c r="E28" s="41">
        <v>2561792</v>
      </c>
      <c r="F28" s="46">
        <v>781472</v>
      </c>
      <c r="G28" s="41">
        <v>391737</v>
      </c>
      <c r="H28" s="41">
        <v>389735</v>
      </c>
      <c r="I28" s="41">
        <v>201</v>
      </c>
      <c r="J28" s="41">
        <v>94</v>
      </c>
      <c r="K28" s="41">
        <v>107</v>
      </c>
      <c r="L28" s="69">
        <v>25</v>
      </c>
      <c r="M28" s="69">
        <v>25</v>
      </c>
      <c r="N28" s="69">
        <v>0</v>
      </c>
      <c r="O28" s="42"/>
      <c r="P28" s="41">
        <v>5396620</v>
      </c>
      <c r="Q28" s="43">
        <v>0.95270965900878701</v>
      </c>
      <c r="R28" s="47">
        <v>752600</v>
      </c>
      <c r="S28" s="43">
        <v>1.0383630082381079</v>
      </c>
      <c r="T28" s="41">
        <v>1160</v>
      </c>
      <c r="U28" s="44">
        <v>0.17327586206896553</v>
      </c>
      <c r="V28" s="41">
        <v>14240</v>
      </c>
      <c r="W28" s="44">
        <v>1.7556179775280898E-3</v>
      </c>
    </row>
    <row r="29" spans="1:23" x14ac:dyDescent="0.45">
      <c r="A29" s="45" t="s">
        <v>36</v>
      </c>
      <c r="B29" s="40">
        <v>11225346</v>
      </c>
      <c r="C29" s="40">
        <v>8791573</v>
      </c>
      <c r="D29" s="40">
        <v>4409807</v>
      </c>
      <c r="E29" s="41">
        <v>4381766</v>
      </c>
      <c r="F29" s="46">
        <v>2432981</v>
      </c>
      <c r="G29" s="41">
        <v>1220377</v>
      </c>
      <c r="H29" s="41">
        <v>1212604</v>
      </c>
      <c r="I29" s="41">
        <v>735</v>
      </c>
      <c r="J29" s="41">
        <v>330</v>
      </c>
      <c r="K29" s="41">
        <v>405</v>
      </c>
      <c r="L29" s="69">
        <v>57</v>
      </c>
      <c r="M29" s="69">
        <v>56</v>
      </c>
      <c r="N29" s="69">
        <v>1</v>
      </c>
      <c r="O29" s="42"/>
      <c r="P29" s="41">
        <v>10122610</v>
      </c>
      <c r="Q29" s="43">
        <v>0.86850851707217802</v>
      </c>
      <c r="R29" s="47">
        <v>2709900</v>
      </c>
      <c r="S29" s="43">
        <v>0.89781209638732051</v>
      </c>
      <c r="T29" s="41">
        <v>1540</v>
      </c>
      <c r="U29" s="44">
        <v>0.47727272727272729</v>
      </c>
      <c r="V29" s="41">
        <v>1140</v>
      </c>
      <c r="W29" s="44">
        <v>0.05</v>
      </c>
    </row>
    <row r="30" spans="1:23" x14ac:dyDescent="0.45">
      <c r="A30" s="45" t="s">
        <v>37</v>
      </c>
      <c r="B30" s="40">
        <v>2771829</v>
      </c>
      <c r="C30" s="40">
        <v>2499765</v>
      </c>
      <c r="D30" s="40">
        <v>1253602</v>
      </c>
      <c r="E30" s="41">
        <v>1246163</v>
      </c>
      <c r="F30" s="46">
        <v>271536</v>
      </c>
      <c r="G30" s="41">
        <v>136404</v>
      </c>
      <c r="H30" s="41">
        <v>135132</v>
      </c>
      <c r="I30" s="41">
        <v>515</v>
      </c>
      <c r="J30" s="41">
        <v>257</v>
      </c>
      <c r="K30" s="41">
        <v>258</v>
      </c>
      <c r="L30" s="69">
        <v>13</v>
      </c>
      <c r="M30" s="69">
        <v>13</v>
      </c>
      <c r="N30" s="69">
        <v>0</v>
      </c>
      <c r="O30" s="42"/>
      <c r="P30" s="41">
        <v>2667815</v>
      </c>
      <c r="Q30" s="43">
        <v>0.93700837576818485</v>
      </c>
      <c r="R30" s="47">
        <v>239400</v>
      </c>
      <c r="S30" s="43">
        <v>1.1342355889724312</v>
      </c>
      <c r="T30" s="41">
        <v>880</v>
      </c>
      <c r="U30" s="44">
        <v>0.58522727272727271</v>
      </c>
      <c r="V30" s="41">
        <v>410</v>
      </c>
      <c r="W30" s="44">
        <v>3.1707317073170732E-2</v>
      </c>
    </row>
    <row r="31" spans="1:23" x14ac:dyDescent="0.45">
      <c r="A31" s="45" t="s">
        <v>38</v>
      </c>
      <c r="B31" s="40">
        <v>2180459</v>
      </c>
      <c r="C31" s="40">
        <v>1811698</v>
      </c>
      <c r="D31" s="40">
        <v>909160</v>
      </c>
      <c r="E31" s="41">
        <v>902538</v>
      </c>
      <c r="F31" s="46">
        <v>368651</v>
      </c>
      <c r="G31" s="41">
        <v>184710</v>
      </c>
      <c r="H31" s="41">
        <v>183941</v>
      </c>
      <c r="I31" s="41">
        <v>94</v>
      </c>
      <c r="J31" s="41">
        <v>45</v>
      </c>
      <c r="K31" s="41">
        <v>49</v>
      </c>
      <c r="L31" s="69">
        <v>16</v>
      </c>
      <c r="M31" s="69">
        <v>13</v>
      </c>
      <c r="N31" s="69">
        <v>3</v>
      </c>
      <c r="O31" s="42"/>
      <c r="P31" s="41">
        <v>1916090</v>
      </c>
      <c r="Q31" s="43">
        <v>0.94551821678522407</v>
      </c>
      <c r="R31" s="47">
        <v>348300</v>
      </c>
      <c r="S31" s="43">
        <v>1.058429514786104</v>
      </c>
      <c r="T31" s="41">
        <v>240</v>
      </c>
      <c r="U31" s="44">
        <v>0.39166666666666666</v>
      </c>
      <c r="V31" s="41">
        <v>80</v>
      </c>
      <c r="W31" s="44">
        <v>0.2</v>
      </c>
    </row>
    <row r="32" spans="1:23" x14ac:dyDescent="0.45">
      <c r="A32" s="45" t="s">
        <v>39</v>
      </c>
      <c r="B32" s="40">
        <v>3761245</v>
      </c>
      <c r="C32" s="40">
        <v>3108806</v>
      </c>
      <c r="D32" s="40">
        <v>1558975</v>
      </c>
      <c r="E32" s="41">
        <v>1549831</v>
      </c>
      <c r="F32" s="46">
        <v>651909</v>
      </c>
      <c r="G32" s="41">
        <v>327204</v>
      </c>
      <c r="H32" s="41">
        <v>324705</v>
      </c>
      <c r="I32" s="41">
        <v>497</v>
      </c>
      <c r="J32" s="41">
        <v>250</v>
      </c>
      <c r="K32" s="41">
        <v>247</v>
      </c>
      <c r="L32" s="69">
        <v>33</v>
      </c>
      <c r="M32" s="69">
        <v>33</v>
      </c>
      <c r="N32" s="69">
        <v>0</v>
      </c>
      <c r="O32" s="42"/>
      <c r="P32" s="41">
        <v>3409695</v>
      </c>
      <c r="Q32" s="43">
        <v>0.91175486370481817</v>
      </c>
      <c r="R32" s="47">
        <v>704200</v>
      </c>
      <c r="S32" s="43">
        <v>0.92574410678784436</v>
      </c>
      <c r="T32" s="41">
        <v>1060</v>
      </c>
      <c r="U32" s="44">
        <v>0.46886792452830189</v>
      </c>
      <c r="V32" s="41">
        <v>880</v>
      </c>
      <c r="W32" s="44">
        <v>3.7499999999999999E-2</v>
      </c>
    </row>
    <row r="33" spans="1:23" x14ac:dyDescent="0.45">
      <c r="A33" s="45" t="s">
        <v>40</v>
      </c>
      <c r="B33" s="40">
        <v>12918439</v>
      </c>
      <c r="C33" s="40">
        <v>9979295</v>
      </c>
      <c r="D33" s="40">
        <v>5005641</v>
      </c>
      <c r="E33" s="41">
        <v>4973654</v>
      </c>
      <c r="F33" s="46">
        <v>2874908</v>
      </c>
      <c r="G33" s="41">
        <v>1441074</v>
      </c>
      <c r="H33" s="41">
        <v>1433834</v>
      </c>
      <c r="I33" s="41">
        <v>63914</v>
      </c>
      <c r="J33" s="41">
        <v>32157</v>
      </c>
      <c r="K33" s="41">
        <v>31757</v>
      </c>
      <c r="L33" s="69">
        <v>322</v>
      </c>
      <c r="M33" s="69">
        <v>312</v>
      </c>
      <c r="N33" s="69">
        <v>10</v>
      </c>
      <c r="O33" s="42"/>
      <c r="P33" s="41">
        <v>11521165</v>
      </c>
      <c r="Q33" s="43">
        <v>0.86617065201305599</v>
      </c>
      <c r="R33" s="47">
        <v>3481600</v>
      </c>
      <c r="S33" s="43">
        <v>0.82574333639705877</v>
      </c>
      <c r="T33" s="41">
        <v>72720</v>
      </c>
      <c r="U33" s="44">
        <v>0.87890539053905392</v>
      </c>
      <c r="V33" s="41">
        <v>14210</v>
      </c>
      <c r="W33" s="44">
        <v>2.2660098522167486E-2</v>
      </c>
    </row>
    <row r="34" spans="1:23" x14ac:dyDescent="0.45">
      <c r="A34" s="45" t="s">
        <v>41</v>
      </c>
      <c r="B34" s="40">
        <v>8306089</v>
      </c>
      <c r="C34" s="40">
        <v>6917149</v>
      </c>
      <c r="D34" s="40">
        <v>3468076</v>
      </c>
      <c r="E34" s="41">
        <v>3449073</v>
      </c>
      <c r="F34" s="46">
        <v>1387701</v>
      </c>
      <c r="G34" s="41">
        <v>696851</v>
      </c>
      <c r="H34" s="41">
        <v>690850</v>
      </c>
      <c r="I34" s="41">
        <v>1124</v>
      </c>
      <c r="J34" s="41">
        <v>546</v>
      </c>
      <c r="K34" s="41">
        <v>578</v>
      </c>
      <c r="L34" s="69">
        <v>115</v>
      </c>
      <c r="M34" s="69">
        <v>108</v>
      </c>
      <c r="N34" s="69">
        <v>7</v>
      </c>
      <c r="O34" s="42"/>
      <c r="P34" s="41">
        <v>7609375</v>
      </c>
      <c r="Q34" s="43">
        <v>0.90902984804928133</v>
      </c>
      <c r="R34" s="47">
        <v>1135400</v>
      </c>
      <c r="S34" s="43">
        <v>1.2222133168927249</v>
      </c>
      <c r="T34" s="41">
        <v>2540</v>
      </c>
      <c r="U34" s="44">
        <v>0.44251968503937006</v>
      </c>
      <c r="V34" s="41">
        <v>1980</v>
      </c>
      <c r="W34" s="44">
        <v>5.808080808080808E-2</v>
      </c>
    </row>
    <row r="35" spans="1:23" x14ac:dyDescent="0.45">
      <c r="A35" s="45" t="s">
        <v>42</v>
      </c>
      <c r="B35" s="40">
        <v>2037793</v>
      </c>
      <c r="C35" s="40">
        <v>1815414</v>
      </c>
      <c r="D35" s="40">
        <v>910284</v>
      </c>
      <c r="E35" s="41">
        <v>905130</v>
      </c>
      <c r="F35" s="46">
        <v>222171</v>
      </c>
      <c r="G35" s="41">
        <v>111333</v>
      </c>
      <c r="H35" s="41">
        <v>110838</v>
      </c>
      <c r="I35" s="41">
        <v>206</v>
      </c>
      <c r="J35" s="41">
        <v>93</v>
      </c>
      <c r="K35" s="41">
        <v>113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0.92429815182526343</v>
      </c>
      <c r="R35" s="47">
        <v>127300</v>
      </c>
      <c r="S35" s="43">
        <v>1.7452553024351924</v>
      </c>
      <c r="T35" s="41">
        <v>800</v>
      </c>
      <c r="U35" s="44">
        <v>0.25750000000000001</v>
      </c>
      <c r="V35" s="41">
        <v>820</v>
      </c>
      <c r="W35" s="44">
        <v>2.4390243902439024E-3</v>
      </c>
    </row>
    <row r="36" spans="1:23" x14ac:dyDescent="0.45">
      <c r="A36" s="45" t="s">
        <v>43</v>
      </c>
      <c r="B36" s="40">
        <v>1388224</v>
      </c>
      <c r="C36" s="40">
        <v>1325854</v>
      </c>
      <c r="D36" s="40">
        <v>664683</v>
      </c>
      <c r="E36" s="41">
        <v>661171</v>
      </c>
      <c r="F36" s="46">
        <v>62295</v>
      </c>
      <c r="G36" s="41">
        <v>31212</v>
      </c>
      <c r="H36" s="41">
        <v>31083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0.94795605746990841</v>
      </c>
      <c r="R36" s="47">
        <v>48100</v>
      </c>
      <c r="S36" s="43">
        <v>1.2951143451143452</v>
      </c>
      <c r="T36" s="41">
        <v>160</v>
      </c>
      <c r="U36" s="44">
        <v>0.46875</v>
      </c>
      <c r="V36" s="41">
        <v>1090</v>
      </c>
      <c r="W36" s="44">
        <v>0</v>
      </c>
    </row>
    <row r="37" spans="1:23" x14ac:dyDescent="0.45">
      <c r="A37" s="45" t="s">
        <v>44</v>
      </c>
      <c r="B37" s="40">
        <v>816748</v>
      </c>
      <c r="C37" s="40">
        <v>716702</v>
      </c>
      <c r="D37" s="40">
        <v>359544</v>
      </c>
      <c r="E37" s="41">
        <v>357158</v>
      </c>
      <c r="F37" s="46">
        <v>99962</v>
      </c>
      <c r="G37" s="41">
        <v>50179</v>
      </c>
      <c r="H37" s="41">
        <v>49783</v>
      </c>
      <c r="I37" s="41">
        <v>63</v>
      </c>
      <c r="J37" s="41">
        <v>30</v>
      </c>
      <c r="K37" s="41">
        <v>33</v>
      </c>
      <c r="L37" s="69">
        <v>21</v>
      </c>
      <c r="M37" s="69">
        <v>20</v>
      </c>
      <c r="N37" s="69">
        <v>1</v>
      </c>
      <c r="O37" s="42"/>
      <c r="P37" s="41">
        <v>826860</v>
      </c>
      <c r="Q37" s="43">
        <v>0.86677551217860338</v>
      </c>
      <c r="R37" s="47">
        <v>110800</v>
      </c>
      <c r="S37" s="43">
        <v>0.90218411552346567</v>
      </c>
      <c r="T37" s="41">
        <v>440</v>
      </c>
      <c r="U37" s="44">
        <v>0.14318181818181819</v>
      </c>
      <c r="V37" s="41">
        <v>130</v>
      </c>
      <c r="W37" s="44">
        <v>0.16153846153846155</v>
      </c>
    </row>
    <row r="38" spans="1:23" x14ac:dyDescent="0.45">
      <c r="A38" s="45" t="s">
        <v>45</v>
      </c>
      <c r="B38" s="40">
        <v>1042343</v>
      </c>
      <c r="C38" s="40">
        <v>986826</v>
      </c>
      <c r="D38" s="40">
        <v>495076</v>
      </c>
      <c r="E38" s="41">
        <v>491750</v>
      </c>
      <c r="F38" s="46">
        <v>55383</v>
      </c>
      <c r="G38" s="41">
        <v>27776</v>
      </c>
      <c r="H38" s="41">
        <v>27607</v>
      </c>
      <c r="I38" s="41">
        <v>114</v>
      </c>
      <c r="J38" s="41">
        <v>54</v>
      </c>
      <c r="K38" s="41">
        <v>60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0.91584779582366593</v>
      </c>
      <c r="R38" s="47">
        <v>47400</v>
      </c>
      <c r="S38" s="43">
        <v>1.1684177215189873</v>
      </c>
      <c r="T38" s="41">
        <v>780</v>
      </c>
      <c r="U38" s="44">
        <v>0.14615384615384616</v>
      </c>
      <c r="V38" s="41">
        <v>100</v>
      </c>
      <c r="W38" s="44">
        <v>0.2</v>
      </c>
    </row>
    <row r="39" spans="1:23" x14ac:dyDescent="0.45">
      <c r="A39" s="45" t="s">
        <v>46</v>
      </c>
      <c r="B39" s="40">
        <v>2753021</v>
      </c>
      <c r="C39" s="40">
        <v>2419315</v>
      </c>
      <c r="D39" s="40">
        <v>1213910</v>
      </c>
      <c r="E39" s="41">
        <v>1205405</v>
      </c>
      <c r="F39" s="46">
        <v>333338</v>
      </c>
      <c r="G39" s="41">
        <v>167329</v>
      </c>
      <c r="H39" s="41">
        <v>166009</v>
      </c>
      <c r="I39" s="41">
        <v>317</v>
      </c>
      <c r="J39" s="41">
        <v>153</v>
      </c>
      <c r="K39" s="41">
        <v>164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0.85273321983835781</v>
      </c>
      <c r="R39" s="47">
        <v>385900</v>
      </c>
      <c r="S39" s="43">
        <v>0.86379372894532258</v>
      </c>
      <c r="T39" s="41">
        <v>720</v>
      </c>
      <c r="U39" s="44">
        <v>0.44027777777777777</v>
      </c>
      <c r="V39" s="41">
        <v>270</v>
      </c>
      <c r="W39" s="44">
        <v>0.18888888888888888</v>
      </c>
    </row>
    <row r="40" spans="1:23" x14ac:dyDescent="0.45">
      <c r="A40" s="45" t="s">
        <v>47</v>
      </c>
      <c r="B40" s="40">
        <v>4140025</v>
      </c>
      <c r="C40" s="40">
        <v>3544938</v>
      </c>
      <c r="D40" s="40">
        <v>1777860</v>
      </c>
      <c r="E40" s="41">
        <v>1767078</v>
      </c>
      <c r="F40" s="46">
        <v>594964</v>
      </c>
      <c r="G40" s="41">
        <v>298528</v>
      </c>
      <c r="H40" s="41">
        <v>296436</v>
      </c>
      <c r="I40" s="41">
        <v>123</v>
      </c>
      <c r="J40" s="41">
        <v>57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0.89036803359596928</v>
      </c>
      <c r="R40" s="47">
        <v>616200</v>
      </c>
      <c r="S40" s="43">
        <v>0.96553716325868222</v>
      </c>
      <c r="T40" s="41">
        <v>1240</v>
      </c>
      <c r="U40" s="44">
        <v>9.9193548387096778E-2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2032440</v>
      </c>
      <c r="C41" s="40">
        <v>1819558</v>
      </c>
      <c r="D41" s="40">
        <v>912266</v>
      </c>
      <c r="E41" s="41">
        <v>907292</v>
      </c>
      <c r="F41" s="46">
        <v>212826</v>
      </c>
      <c r="G41" s="41">
        <v>106853</v>
      </c>
      <c r="H41" s="41">
        <v>105973</v>
      </c>
      <c r="I41" s="41">
        <v>54</v>
      </c>
      <c r="J41" s="41">
        <v>29</v>
      </c>
      <c r="K41" s="41">
        <v>25</v>
      </c>
      <c r="L41" s="69">
        <v>2</v>
      </c>
      <c r="M41" s="69">
        <v>2</v>
      </c>
      <c r="N41" s="69">
        <v>0</v>
      </c>
      <c r="O41" s="42"/>
      <c r="P41" s="41">
        <v>2024075</v>
      </c>
      <c r="Q41" s="43">
        <v>0.89895779553623256</v>
      </c>
      <c r="R41" s="47">
        <v>210200</v>
      </c>
      <c r="S41" s="43">
        <v>1.0124928639391055</v>
      </c>
      <c r="T41" s="41">
        <v>420</v>
      </c>
      <c r="U41" s="44">
        <v>0.12857142857142856</v>
      </c>
      <c r="V41" s="41">
        <v>280</v>
      </c>
      <c r="W41" s="44">
        <v>7.1428571428571426E-3</v>
      </c>
    </row>
    <row r="42" spans="1:23" x14ac:dyDescent="0.45">
      <c r="A42" s="45" t="s">
        <v>49</v>
      </c>
      <c r="B42" s="40">
        <v>1092835</v>
      </c>
      <c r="C42" s="40">
        <v>940660</v>
      </c>
      <c r="D42" s="40">
        <v>471696</v>
      </c>
      <c r="E42" s="41">
        <v>468964</v>
      </c>
      <c r="F42" s="46">
        <v>152008</v>
      </c>
      <c r="G42" s="41">
        <v>76230</v>
      </c>
      <c r="H42" s="41">
        <v>75778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0.91735460622875842</v>
      </c>
      <c r="R42" s="47">
        <v>152900</v>
      </c>
      <c r="S42" s="43">
        <v>0.994166121648136</v>
      </c>
      <c r="T42" s="41">
        <v>760</v>
      </c>
      <c r="U42" s="44">
        <v>0.21973684210526315</v>
      </c>
      <c r="V42" s="41">
        <v>2000</v>
      </c>
      <c r="W42" s="44">
        <v>0</v>
      </c>
    </row>
    <row r="43" spans="1:23" x14ac:dyDescent="0.45">
      <c r="A43" s="45" t="s">
        <v>50</v>
      </c>
      <c r="B43" s="40">
        <v>1444992</v>
      </c>
      <c r="C43" s="40">
        <v>1332737</v>
      </c>
      <c r="D43" s="40">
        <v>668468</v>
      </c>
      <c r="E43" s="41">
        <v>664269</v>
      </c>
      <c r="F43" s="46">
        <v>112081</v>
      </c>
      <c r="G43" s="41">
        <v>56129</v>
      </c>
      <c r="H43" s="41">
        <v>55952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0.92467061215144553</v>
      </c>
      <c r="R43" s="47">
        <v>102300</v>
      </c>
      <c r="S43" s="43">
        <v>1.0956109481915934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2056315</v>
      </c>
      <c r="C44" s="40">
        <v>1923419</v>
      </c>
      <c r="D44" s="40">
        <v>964639</v>
      </c>
      <c r="E44" s="41">
        <v>958780</v>
      </c>
      <c r="F44" s="46">
        <v>132840</v>
      </c>
      <c r="G44" s="41">
        <v>66690</v>
      </c>
      <c r="H44" s="41">
        <v>66150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2095550</v>
      </c>
      <c r="Q44" s="43">
        <v>0.91785879602013787</v>
      </c>
      <c r="R44" s="47">
        <v>128400</v>
      </c>
      <c r="S44" s="43">
        <v>1.0345794392523364</v>
      </c>
      <c r="T44" s="41">
        <v>100</v>
      </c>
      <c r="U44" s="44">
        <v>0.56000000000000005</v>
      </c>
      <c r="V44" s="41">
        <v>2280</v>
      </c>
      <c r="W44" s="44">
        <v>0</v>
      </c>
    </row>
    <row r="45" spans="1:23" x14ac:dyDescent="0.45">
      <c r="A45" s="45" t="s">
        <v>52</v>
      </c>
      <c r="B45" s="40">
        <v>1037215</v>
      </c>
      <c r="C45" s="40">
        <v>978317</v>
      </c>
      <c r="D45" s="40">
        <v>491527</v>
      </c>
      <c r="E45" s="41">
        <v>486790</v>
      </c>
      <c r="F45" s="46">
        <v>58813</v>
      </c>
      <c r="G45" s="41">
        <v>29573</v>
      </c>
      <c r="H45" s="41">
        <v>29240</v>
      </c>
      <c r="I45" s="41">
        <v>74</v>
      </c>
      <c r="J45" s="41">
        <v>33</v>
      </c>
      <c r="K45" s="41">
        <v>41</v>
      </c>
      <c r="L45" s="69">
        <v>11</v>
      </c>
      <c r="M45" s="69">
        <v>10</v>
      </c>
      <c r="N45" s="69">
        <v>1</v>
      </c>
      <c r="O45" s="42"/>
      <c r="P45" s="41">
        <v>1048795</v>
      </c>
      <c r="Q45" s="43">
        <v>0.93280097635858295</v>
      </c>
      <c r="R45" s="47">
        <v>55600</v>
      </c>
      <c r="S45" s="43">
        <v>1.0577877697841727</v>
      </c>
      <c r="T45" s="41">
        <v>140</v>
      </c>
      <c r="U45" s="44">
        <v>0.52857142857142858</v>
      </c>
      <c r="V45" s="41">
        <v>380</v>
      </c>
      <c r="W45" s="44">
        <v>2.8947368421052631E-2</v>
      </c>
    </row>
    <row r="46" spans="1:23" x14ac:dyDescent="0.45">
      <c r="A46" s="45" t="s">
        <v>53</v>
      </c>
      <c r="B46" s="40">
        <v>7659413</v>
      </c>
      <c r="C46" s="40">
        <v>6680384</v>
      </c>
      <c r="D46" s="40">
        <v>3356364</v>
      </c>
      <c r="E46" s="41">
        <v>3324020</v>
      </c>
      <c r="F46" s="46">
        <v>978812</v>
      </c>
      <c r="G46" s="41">
        <v>493102</v>
      </c>
      <c r="H46" s="41">
        <v>485710</v>
      </c>
      <c r="I46" s="41">
        <v>198</v>
      </c>
      <c r="J46" s="41">
        <v>94</v>
      </c>
      <c r="K46" s="41">
        <v>104</v>
      </c>
      <c r="L46" s="69">
        <v>19</v>
      </c>
      <c r="M46" s="69">
        <v>19</v>
      </c>
      <c r="N46" s="69">
        <v>0</v>
      </c>
      <c r="O46" s="42"/>
      <c r="P46" s="41">
        <v>7070230</v>
      </c>
      <c r="Q46" s="43">
        <v>0.9448609168301455</v>
      </c>
      <c r="R46" s="47">
        <v>1044200</v>
      </c>
      <c r="S46" s="43">
        <v>0.93737981229649492</v>
      </c>
      <c r="T46" s="41">
        <v>820</v>
      </c>
      <c r="U46" s="44">
        <v>0.24146341463414633</v>
      </c>
      <c r="V46" s="41">
        <v>220</v>
      </c>
      <c r="W46" s="44">
        <v>8.6363636363636365E-2</v>
      </c>
    </row>
    <row r="47" spans="1:23" x14ac:dyDescent="0.45">
      <c r="A47" s="45" t="s">
        <v>54</v>
      </c>
      <c r="B47" s="40">
        <v>1190734</v>
      </c>
      <c r="C47" s="40">
        <v>1107181</v>
      </c>
      <c r="D47" s="40">
        <v>555361</v>
      </c>
      <c r="E47" s="41">
        <v>551820</v>
      </c>
      <c r="F47" s="46">
        <v>83536</v>
      </c>
      <c r="G47" s="41">
        <v>42079</v>
      </c>
      <c r="H47" s="41">
        <v>41457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0.9133611889078167</v>
      </c>
      <c r="R47" s="47">
        <v>74400</v>
      </c>
      <c r="S47" s="43">
        <v>1.1227956989247312</v>
      </c>
      <c r="T47" s="41">
        <v>140</v>
      </c>
      <c r="U47" s="44">
        <v>0.11428571428571428</v>
      </c>
      <c r="V47" s="41">
        <v>220</v>
      </c>
      <c r="W47" s="44">
        <v>4.5454545454545452E-3</v>
      </c>
    </row>
    <row r="48" spans="1:23" x14ac:dyDescent="0.45">
      <c r="A48" s="45" t="s">
        <v>55</v>
      </c>
      <c r="B48" s="40">
        <v>2030821</v>
      </c>
      <c r="C48" s="40">
        <v>1746098</v>
      </c>
      <c r="D48" s="40">
        <v>877019</v>
      </c>
      <c r="E48" s="41">
        <v>869079</v>
      </c>
      <c r="F48" s="46">
        <v>284693</v>
      </c>
      <c r="G48" s="41">
        <v>142640</v>
      </c>
      <c r="H48" s="41">
        <v>142053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1908050</v>
      </c>
      <c r="Q48" s="43">
        <v>0.91512172112890122</v>
      </c>
      <c r="R48" s="47">
        <v>288800</v>
      </c>
      <c r="S48" s="43">
        <v>0.98577908587257612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2666853</v>
      </c>
      <c r="C49" s="40">
        <v>2298743</v>
      </c>
      <c r="D49" s="40">
        <v>1153364</v>
      </c>
      <c r="E49" s="41">
        <v>1145379</v>
      </c>
      <c r="F49" s="46">
        <v>367857</v>
      </c>
      <c r="G49" s="41">
        <v>184498</v>
      </c>
      <c r="H49" s="41">
        <v>183359</v>
      </c>
      <c r="I49" s="41">
        <v>252</v>
      </c>
      <c r="J49" s="41">
        <v>124</v>
      </c>
      <c r="K49" s="41">
        <v>128</v>
      </c>
      <c r="L49" s="69">
        <v>1</v>
      </c>
      <c r="M49" s="69">
        <v>1</v>
      </c>
      <c r="N49" s="69">
        <v>0</v>
      </c>
      <c r="O49" s="42"/>
      <c r="P49" s="41">
        <v>2537755</v>
      </c>
      <c r="Q49" s="43">
        <v>0.90581754345868692</v>
      </c>
      <c r="R49" s="47">
        <v>350000</v>
      </c>
      <c r="S49" s="43">
        <v>1.0510200000000001</v>
      </c>
      <c r="T49" s="41">
        <v>720</v>
      </c>
      <c r="U49" s="44">
        <v>0.35</v>
      </c>
      <c r="V49" s="41">
        <v>220</v>
      </c>
      <c r="W49" s="44">
        <v>4.5454545454545452E-3</v>
      </c>
    </row>
    <row r="50" spans="1:23" x14ac:dyDescent="0.45">
      <c r="A50" s="45" t="s">
        <v>57</v>
      </c>
      <c r="B50" s="40">
        <v>1695582</v>
      </c>
      <c r="C50" s="40">
        <v>1559789</v>
      </c>
      <c r="D50" s="40">
        <v>783234</v>
      </c>
      <c r="E50" s="41">
        <v>776555</v>
      </c>
      <c r="F50" s="46">
        <v>135657</v>
      </c>
      <c r="G50" s="41">
        <v>68038</v>
      </c>
      <c r="H50" s="41">
        <v>67619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0.93120341487440483</v>
      </c>
      <c r="R50" s="47">
        <v>125500</v>
      </c>
      <c r="S50" s="43">
        <v>1.0809322709163347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5">
      <c r="A51" s="45" t="s">
        <v>58</v>
      </c>
      <c r="B51" s="40">
        <v>1609990</v>
      </c>
      <c r="C51" s="40">
        <v>1546917</v>
      </c>
      <c r="D51" s="40">
        <v>776580</v>
      </c>
      <c r="E51" s="41">
        <v>770337</v>
      </c>
      <c r="F51" s="46">
        <v>63045</v>
      </c>
      <c r="G51" s="41">
        <v>31614</v>
      </c>
      <c r="H51" s="41">
        <v>31431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0.95353619409540191</v>
      </c>
      <c r="R51" s="47">
        <v>55600</v>
      </c>
      <c r="S51" s="43">
        <v>1.1339028776978417</v>
      </c>
      <c r="T51" s="41">
        <v>300</v>
      </c>
      <c r="U51" s="44">
        <v>0.09</v>
      </c>
      <c r="V51" s="41">
        <v>110</v>
      </c>
      <c r="W51" s="44">
        <v>9.0909090909090905E-3</v>
      </c>
    </row>
    <row r="52" spans="1:23" x14ac:dyDescent="0.45">
      <c r="A52" s="45" t="s">
        <v>59</v>
      </c>
      <c r="B52" s="40">
        <v>2411103</v>
      </c>
      <c r="C52" s="40">
        <v>2211618</v>
      </c>
      <c r="D52" s="40">
        <v>1110762</v>
      </c>
      <c r="E52" s="41">
        <v>1100856</v>
      </c>
      <c r="F52" s="46">
        <v>199251</v>
      </c>
      <c r="G52" s="41">
        <v>100019</v>
      </c>
      <c r="H52" s="41">
        <v>99232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0.91867110296958143</v>
      </c>
      <c r="R52" s="47">
        <v>197100</v>
      </c>
      <c r="S52" s="43">
        <v>1.0109132420091325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1960998</v>
      </c>
      <c r="C53" s="40">
        <v>1681618</v>
      </c>
      <c r="D53" s="40">
        <v>845938</v>
      </c>
      <c r="E53" s="41">
        <v>835680</v>
      </c>
      <c r="F53" s="46">
        <v>278895</v>
      </c>
      <c r="G53" s="41">
        <v>140245</v>
      </c>
      <c r="H53" s="41">
        <v>138650</v>
      </c>
      <c r="I53" s="41">
        <v>485</v>
      </c>
      <c r="J53" s="41">
        <v>242</v>
      </c>
      <c r="K53" s="41">
        <v>243</v>
      </c>
      <c r="L53" s="69">
        <v>0</v>
      </c>
      <c r="M53" s="69">
        <v>0</v>
      </c>
      <c r="N53" s="69">
        <v>0</v>
      </c>
      <c r="O53" s="42"/>
      <c r="P53" s="41">
        <v>1955425</v>
      </c>
      <c r="Q53" s="43">
        <v>0.85997570860554606</v>
      </c>
      <c r="R53" s="47">
        <v>305500</v>
      </c>
      <c r="S53" s="43">
        <v>0.91291325695581016</v>
      </c>
      <c r="T53" s="41">
        <v>1260</v>
      </c>
      <c r="U53" s="44">
        <v>0.38492063492063494</v>
      </c>
      <c r="V53" s="41">
        <v>1360</v>
      </c>
      <c r="W53" s="44">
        <v>0</v>
      </c>
    </row>
    <row r="55" spans="1:23" x14ac:dyDescent="0.45">
      <c r="A55" s="133" t="s">
        <v>134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135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136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137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138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DIGI-808455956-3841144</_dlc_DocId>
    <_dlc_DocIdUrl xmlns="89559dea-130d-4237-8e78-1ce7f44b9a24">
      <Url>https://digitalgojp.sharepoint.com/sites/digi_portal/_layouts/15/DocIdRedir.aspx?ID=DIGI-808455956-3841144</Url>
      <Description>DIGI-808455956-3841144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2022-06-15T04:14:11Z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d18a592e-8958-46bf-b473-c8c5bec54782</vt:lpwstr>
  </property>
  <property fmtid="{D5CDD505-2E9C-101B-9397-08002B2CF9AE}" pid="4" name="MediaServiceImageTags">
    <vt:lpwstr/>
  </property>
</Properties>
</file>