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41592" yWindow="2352" windowWidth="28800" windowHeight="15432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総接種回数!$A$1:$L$61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0" l="1"/>
  <c r="G9" i="11" l="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8" i="11"/>
  <c r="L7" i="11"/>
  <c r="J7" i="11" l="1"/>
  <c r="K7" i="11"/>
  <c r="I7" i="11"/>
  <c r="Q2" i="12"/>
  <c r="L2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H54" i="11"/>
  <c r="H53" i="11"/>
  <c r="H52" i="11"/>
  <c r="H51" i="11"/>
  <c r="H50" i="11"/>
  <c r="H49" i="11"/>
  <c r="H46" i="11"/>
  <c r="H45" i="11"/>
  <c r="H44" i="11"/>
  <c r="H43" i="11"/>
  <c r="H42" i="11"/>
  <c r="H41" i="11"/>
  <c r="H38" i="11"/>
  <c r="H37" i="11"/>
  <c r="H36" i="11"/>
  <c r="H34" i="11"/>
  <c r="H33" i="11"/>
  <c r="H30" i="11"/>
  <c r="H29" i="11"/>
  <c r="H28" i="11"/>
  <c r="H27" i="11"/>
  <c r="H26" i="11"/>
  <c r="H24" i="11"/>
  <c r="H22" i="11"/>
  <c r="H21" i="11"/>
  <c r="H20" i="11"/>
  <c r="H18" i="11"/>
  <c r="H16" i="11"/>
  <c r="H14" i="11"/>
  <c r="H13" i="11"/>
  <c r="H12" i="11"/>
  <c r="H11" i="11"/>
  <c r="H10" i="11"/>
  <c r="H8" i="11"/>
  <c r="B4" i="13" l="1"/>
  <c r="O6" i="12"/>
  <c r="E16" i="11"/>
  <c r="F16" i="11" s="1"/>
  <c r="E28" i="11"/>
  <c r="F28" i="11" s="1"/>
  <c r="C31" i="11"/>
  <c r="D31" i="11" s="1"/>
  <c r="C34" i="11"/>
  <c r="D34" i="11" s="1"/>
  <c r="E40" i="11"/>
  <c r="F40" i="11" s="1"/>
  <c r="C43" i="11"/>
  <c r="C15" i="11"/>
  <c r="D15" i="11" s="1"/>
  <c r="C19" i="11"/>
  <c r="D19" i="11" s="1"/>
  <c r="C22" i="11"/>
  <c r="C46" i="11"/>
  <c r="Q6" i="12"/>
  <c r="E15" i="11"/>
  <c r="F15" i="11" s="1"/>
  <c r="E36" i="11"/>
  <c r="F36" i="11" s="1"/>
  <c r="C39" i="11"/>
  <c r="D39" i="11" s="1"/>
  <c r="C42" i="11"/>
  <c r="D42" i="11" s="1"/>
  <c r="C18" i="11"/>
  <c r="D18" i="11" s="1"/>
  <c r="C14" i="11"/>
  <c r="E24" i="11"/>
  <c r="F24" i="11" s="1"/>
  <c r="C27" i="11"/>
  <c r="C30" i="11"/>
  <c r="E44" i="11"/>
  <c r="F44" i="11" s="1"/>
  <c r="C47" i="11"/>
  <c r="D47" i="11" s="1"/>
  <c r="G6" i="12"/>
  <c r="E32" i="11"/>
  <c r="F32" i="11" s="1"/>
  <c r="C35" i="11"/>
  <c r="D35" i="11" s="1"/>
  <c r="C38" i="11"/>
  <c r="D38" i="11" s="1"/>
  <c r="H6" i="12"/>
  <c r="E20" i="11"/>
  <c r="F20" i="11" s="1"/>
  <c r="C23" i="11"/>
  <c r="D23" i="11" s="1"/>
  <c r="C26" i="11"/>
  <c r="D26" i="11" s="1"/>
  <c r="J6" i="12"/>
  <c r="E14" i="11"/>
  <c r="F14" i="11" s="1"/>
  <c r="E18" i="11"/>
  <c r="F18" i="11" s="1"/>
  <c r="E22" i="11"/>
  <c r="F22" i="11" s="1"/>
  <c r="E26" i="11"/>
  <c r="F26" i="11" s="1"/>
  <c r="E30" i="11"/>
  <c r="F30" i="11" s="1"/>
  <c r="E34" i="11"/>
  <c r="F34" i="11" s="1"/>
  <c r="E38" i="11"/>
  <c r="F38" i="11" s="1"/>
  <c r="E42" i="11"/>
  <c r="F42" i="11" s="1"/>
  <c r="E46" i="11"/>
  <c r="F46" i="11" s="1"/>
  <c r="K6" i="12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C45" i="11"/>
  <c r="D45" i="11" s="1"/>
  <c r="D6" i="12"/>
  <c r="C8" i="11"/>
  <c r="D8" i="11" s="1"/>
  <c r="M6" i="12"/>
  <c r="C9" i="11"/>
  <c r="D9" i="11" s="1"/>
  <c r="C10" i="11"/>
  <c r="D10" i="11" s="1"/>
  <c r="C11" i="11"/>
  <c r="D11" i="11" s="1"/>
  <c r="C12" i="11"/>
  <c r="E13" i="11"/>
  <c r="F13" i="11" s="1"/>
  <c r="E17" i="11"/>
  <c r="F17" i="11" s="1"/>
  <c r="E21" i="11"/>
  <c r="F21" i="11" s="1"/>
  <c r="E25" i="11"/>
  <c r="F25" i="11" s="1"/>
  <c r="E29" i="11"/>
  <c r="F29" i="11" s="1"/>
  <c r="E33" i="11"/>
  <c r="F33" i="11" s="1"/>
  <c r="E37" i="11"/>
  <c r="F37" i="11" s="1"/>
  <c r="E41" i="11"/>
  <c r="F41" i="11" s="1"/>
  <c r="E45" i="11"/>
  <c r="F45" i="11" s="1"/>
  <c r="E8" i="11"/>
  <c r="F8" i="11" s="1"/>
  <c r="E6" i="12"/>
  <c r="E9" i="11"/>
  <c r="F9" i="11" s="1"/>
  <c r="E10" i="11"/>
  <c r="F10" i="11" s="1"/>
  <c r="E11" i="11"/>
  <c r="F11" i="11" s="1"/>
  <c r="E12" i="11"/>
  <c r="F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E19" i="11"/>
  <c r="F19" i="11" s="1"/>
  <c r="E23" i="11"/>
  <c r="F23" i="11" s="1"/>
  <c r="E27" i="11"/>
  <c r="F27" i="11" s="1"/>
  <c r="E31" i="11"/>
  <c r="F31" i="11" s="1"/>
  <c r="E35" i="11"/>
  <c r="F35" i="11" s="1"/>
  <c r="E39" i="11"/>
  <c r="F39" i="11" s="1"/>
  <c r="E43" i="11"/>
  <c r="F43" i="11" s="1"/>
  <c r="E47" i="11"/>
  <c r="F47" i="11" s="1"/>
  <c r="C48" i="11"/>
  <c r="D48" i="11" s="1"/>
  <c r="C49" i="11"/>
  <c r="C50" i="11"/>
  <c r="D50" i="11" s="1"/>
  <c r="C51" i="11"/>
  <c r="D51" i="11" s="1"/>
  <c r="C52" i="11"/>
  <c r="D52" i="11" s="1"/>
  <c r="C53" i="11"/>
  <c r="D53" i="11" s="1"/>
  <c r="C54" i="11"/>
  <c r="D54" i="11" s="1"/>
  <c r="E48" i="11"/>
  <c r="F48" i="11" s="1"/>
  <c r="E49" i="11"/>
  <c r="F49" i="11" s="1"/>
  <c r="E50" i="11"/>
  <c r="F50" i="11" s="1"/>
  <c r="E51" i="11"/>
  <c r="F51" i="11" s="1"/>
  <c r="E52" i="11"/>
  <c r="F52" i="11" s="1"/>
  <c r="E53" i="11"/>
  <c r="F53" i="11" s="1"/>
  <c r="E54" i="11"/>
  <c r="F54" i="11" s="1"/>
  <c r="H35" i="11"/>
  <c r="H23" i="11"/>
  <c r="H17" i="11"/>
  <c r="H47" i="11"/>
  <c r="H19" i="11"/>
  <c r="H39" i="11"/>
  <c r="H31" i="11"/>
  <c r="H9" i="11"/>
  <c r="H25" i="11"/>
  <c r="H15" i="11"/>
  <c r="G7" i="11"/>
  <c r="H7" i="11" s="1"/>
  <c r="B45" i="11"/>
  <c r="D30" i="11"/>
  <c r="D46" i="11"/>
  <c r="H32" i="11"/>
  <c r="H40" i="11"/>
  <c r="H48" i="11"/>
  <c r="B30" i="11" l="1"/>
  <c r="B37" i="11"/>
  <c r="B47" i="11"/>
  <c r="B28" i="11"/>
  <c r="B39" i="11"/>
  <c r="B31" i="11"/>
  <c r="B23" i="11"/>
  <c r="B33" i="11"/>
  <c r="B8" i="11"/>
  <c r="B46" i="11"/>
  <c r="B14" i="11"/>
  <c r="B22" i="11"/>
  <c r="B11" i="11"/>
  <c r="B42" i="11"/>
  <c r="D22" i="11"/>
  <c r="B38" i="11"/>
  <c r="C7" i="11"/>
  <c r="D7" i="11" s="1"/>
  <c r="B20" i="11"/>
  <c r="B10" i="11"/>
  <c r="B16" i="11"/>
  <c r="B15" i="11"/>
  <c r="E7" i="11"/>
  <c r="F7" i="11" s="1"/>
  <c r="B19" i="11"/>
  <c r="B25" i="11"/>
  <c r="B24" i="11"/>
  <c r="B35" i="11"/>
  <c r="I6" i="12"/>
  <c r="R6" i="12" s="1"/>
  <c r="B26" i="11"/>
  <c r="D14" i="11"/>
  <c r="B51" i="11"/>
  <c r="B21" i="11"/>
  <c r="B32" i="11"/>
  <c r="B48" i="11"/>
  <c r="B52" i="11"/>
  <c r="B13" i="11"/>
  <c r="D41" i="11"/>
  <c r="B41" i="11"/>
  <c r="B34" i="11"/>
  <c r="B44" i="11"/>
  <c r="B18" i="11"/>
  <c r="B36" i="11"/>
  <c r="B12" i="11"/>
  <c r="B53" i="11"/>
  <c r="B40" i="11"/>
  <c r="B29" i="11"/>
  <c r="B50" i="11"/>
  <c r="D12" i="11"/>
  <c r="B9" i="11"/>
  <c r="B54" i="11"/>
  <c r="B6" i="12"/>
  <c r="C6" i="12"/>
  <c r="N6" i="12" s="1"/>
  <c r="D27" i="11"/>
  <c r="B27" i="11"/>
  <c r="D43" i="11"/>
  <c r="B43" i="11"/>
  <c r="B17" i="11"/>
  <c r="D49" i="11"/>
  <c r="B49" i="11"/>
  <c r="F6" i="12"/>
  <c r="P6" i="12" s="1"/>
  <c r="B7" i="11" l="1"/>
  <c r="H39" i="10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<sst xmlns="http://schemas.openxmlformats.org/spreadsheetml/2006/main" count="334" uniqueCount="142">
  <si>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</si>
  <si>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（3月30日公表時点）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</si>
  <si>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</si>
  <si>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</si>
  <si>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</si>
  <si>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</si>
  <si>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</si>
  <si>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</si>
  <si>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</si>
  <si>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</si>
  <si>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</si>
  <si>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</si>
  <si>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</si>
  <si>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</si>
  <si>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</si>
  <si>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</si>
  <si>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</si>
  <si>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</si>
  <si>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</si>
  <si>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</si>
  <si>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</si>
  <si>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</si>
  <si>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</si>
  <si>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</si>
  <si>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</si>
  <si>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</si>
  <si>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</si>
  <si>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</si>
  <si>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</si>
  <si>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</si>
  <si>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</si>
  <si>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</si>
  <si>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</si>
  <si>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</si>
  <si>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</si>
  <si>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</si>
  <si>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</si>
  <si>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</si>
  <si>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</si>
  <si>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</si>
  <si>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</si>
  <si>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</si>
  <si>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</si>
  <si>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</si>
  <si>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</si>
  <si>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</si>
  <si>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</si>
  <si>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</si>
  <si>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</si>
  <si>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</si>
  <si>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</si>
  <si>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</si>
  <si>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</si>
  <si>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</si>
  <si>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</si>
  <si>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</si>
  <si>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</si>
  <si>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</si>
  <si>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</si>
  <si>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</si>
  <si>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</si>
  <si>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</si>
  <si>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</si>
  <si>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</si>
  <si>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</si>
  <si>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</si>
  <si>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</si>
  <si>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</si>
  <si>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</si>
  <si>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</si>
  <si>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</si>
  <si>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</si>
  <si>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</si>
  <si>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</si>
  <si>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</si>
  <si>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</si>
  <si>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</si>
  <si>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</si>
  <si>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</si>
  <si>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</si>
  <si>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</si>
  <si>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</si>
  <si>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</si>
  <si>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</si>
  <si>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</si>
  <si>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</si>
  <si>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</si>
  <si>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</si>
  <si>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</si>
  <si>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</si>
  <si>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</si>
  <si>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</si>
  <si>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</si>
  <si>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</si>
  <si>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</si>
  <si>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接種回数（3月29日まで）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</si>
  <si>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</si>
  <si>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</si>
  <si>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</si>
  <si>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</si>
  <si>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</si>
  <si>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</si>
  <si>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</si>
  <si>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</si>
  <si>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</si>
  <si>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</si>
  <si>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</si>
  <si>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</si>
  <si>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</si>
  <si>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</si>
  <si>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</si>
  <si>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</si>
  <si>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（3月29日まで）</t>
  </si>
  <si>
    <t>ワクチン供給量
（3月29日まで）※4</t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</si>
  <si>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</si>
  <si>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</si>
  <si>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</si>
  <si>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※5※6</t>
    </r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</si>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</sst>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8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0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2" fillId="0" borderId="2" xfId="0" applyNumberFormat="1" applyFont="1" applyBorder="1" applyAlignment="1">
      <alignment horizontal="center" vertical="center" wrapText="1"/>
    </xf>
    <xf numFmtId="56" fontId="12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C22" sqref="C22"/>
    </sheetView>
  </sheetViews>
  <sheetFormatPr defaultRowHeight="18" x14ac:dyDescent="0.45"/>
  <cols>
    <col min="1" max="1" width="13.59765625" customWidth="1"/>
    <col min="2" max="3" width="13.59765625" style="1" customWidth="1"/>
    <col min="4" max="8" width="13.59765625" customWidth="1"/>
    <col min="10" max="10" width="10.5" bestFit="1" customWidth="1"/>
  </cols>
  <sheetData>
    <row r="1" spans="1:8" x14ac:dyDescent="0.45">
      <c r="A1" s="67" t="s">
        <v>0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57"/>
      <c r="H3" s="56" t="s">
        <v>1</v>
      </c>
    </row>
    <row r="4" spans="1:8" x14ac:dyDescent="0.45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45">
      <c r="A5" s="63" t="s">
        <v>3</v>
      </c>
      <c r="B5" s="68" t="s">
        <v>4</v>
      </c>
      <c r="C5" s="64" t="s">
        <v>5</v>
      </c>
      <c r="D5" s="69"/>
      <c r="E5" s="72" t="s">
        <v>6</v>
      </c>
      <c r="F5" s="73"/>
      <c r="G5" s="74">
        <v>44649</v>
      </c>
      <c r="H5" s="75"/>
    </row>
    <row r="6" spans="1:8" ht="21.75" customHeight="1" x14ac:dyDescent="0.45">
      <c r="A6" s="63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62" t="s">
        <v>10</v>
      </c>
      <c r="F7" s="8"/>
      <c r="G7" s="62" t="s">
        <v>10</v>
      </c>
      <c r="H7" s="9"/>
    </row>
    <row r="8" spans="1:8" ht="18.75" customHeight="1" x14ac:dyDescent="0.45">
      <c r="A8" s="63"/>
      <c r="B8" s="68"/>
      <c r="C8" s="81"/>
      <c r="D8" s="64" t="s">
        <v>11</v>
      </c>
      <c r="E8" s="63"/>
      <c r="F8" s="64" t="s">
        <v>12</v>
      </c>
      <c r="G8" s="63"/>
      <c r="H8" s="66" t="s">
        <v>12</v>
      </c>
    </row>
    <row r="9" spans="1:8" ht="35.1" customHeight="1" x14ac:dyDescent="0.45">
      <c r="A9" s="63"/>
      <c r="B9" s="68"/>
      <c r="C9" s="81"/>
      <c r="D9" s="65"/>
      <c r="E9" s="63"/>
      <c r="F9" s="65"/>
      <c r="G9" s="63"/>
      <c r="H9" s="65"/>
    </row>
    <row r="10" spans="1:8" x14ac:dyDescent="0.45">
      <c r="A10" s="10" t="s">
        <v>13</v>
      </c>
      <c r="B10" s="20">
        <v>126645025.00000003</v>
      </c>
      <c r="C10" s="21">
        <f>SUM(C11:C57)</f>
        <v>51142331</v>
      </c>
      <c r="D10" s="11">
        <f>C10/$B10</f>
        <v>0.40382424023367669</v>
      </c>
      <c r="E10" s="21">
        <f>SUM(E11:E57)</f>
        <v>5561386</v>
      </c>
      <c r="F10" s="11">
        <f>E10/$B10</f>
        <v>4.3913181745591653E-2</v>
      </c>
      <c r="G10" s="21">
        <f>SUM(G11:G57)</f>
        <v>828139</v>
      </c>
      <c r="H10" s="11">
        <f>G10/$B10</f>
        <v>6.5390567059385061E-3</v>
      </c>
    </row>
    <row r="11" spans="1:8" x14ac:dyDescent="0.45">
      <c r="A11" s="12" t="s">
        <v>14</v>
      </c>
      <c r="B11" s="20">
        <v>5226603</v>
      </c>
      <c r="C11" s="21">
        <v>2070968</v>
      </c>
      <c r="D11" s="11">
        <f t="shared" ref="D11:D57" si="0">C11/$B11</f>
        <v>0.39623594904759363</v>
      </c>
      <c r="E11" s="21">
        <v>291167</v>
      </c>
      <c r="F11" s="11">
        <f t="shared" ref="F11:F57" si="1">E11/$B11</f>
        <v>5.5708650532669116E-2</v>
      </c>
      <c r="G11" s="21">
        <v>56740</v>
      </c>
      <c r="H11" s="11">
        <f t="shared" ref="H11:H57" si="2">G11/$B11</f>
        <v>1.085599958519903E-2</v>
      </c>
    </row>
    <row r="12" spans="1:8" x14ac:dyDescent="0.45">
      <c r="A12" s="12" t="s">
        <v>15</v>
      </c>
      <c r="B12" s="20">
        <v>1259615</v>
      </c>
      <c r="C12" s="21">
        <v>499154</v>
      </c>
      <c r="D12" s="11">
        <f t="shared" si="0"/>
        <v>0.39627505229772592</v>
      </c>
      <c r="E12" s="21">
        <v>67669</v>
      </c>
      <c r="F12" s="11">
        <f t="shared" si="1"/>
        <v>5.3721970602128431E-2</v>
      </c>
      <c r="G12" s="21">
        <v>12771</v>
      </c>
      <c r="H12" s="11">
        <f t="shared" si="2"/>
        <v>1.013881225612588E-2</v>
      </c>
    </row>
    <row r="13" spans="1:8" x14ac:dyDescent="0.45">
      <c r="A13" s="12" t="s">
        <v>16</v>
      </c>
      <c r="B13" s="20">
        <v>1220823</v>
      </c>
      <c r="C13" s="21">
        <v>492517</v>
      </c>
      <c r="D13" s="11">
        <f t="shared" si="0"/>
        <v>0.40343030889817771</v>
      </c>
      <c r="E13" s="21">
        <v>54388</v>
      </c>
      <c r="F13" s="11">
        <f t="shared" si="1"/>
        <v>4.4550274691744829E-2</v>
      </c>
      <c r="G13" s="21">
        <v>9026</v>
      </c>
      <c r="H13" s="11">
        <f t="shared" si="2"/>
        <v>7.3933731589263963E-3</v>
      </c>
    </row>
    <row r="14" spans="1:8" x14ac:dyDescent="0.45">
      <c r="A14" s="12" t="s">
        <v>17</v>
      </c>
      <c r="B14" s="20">
        <v>2281989</v>
      </c>
      <c r="C14" s="21">
        <v>917641</v>
      </c>
      <c r="D14" s="11">
        <f t="shared" si="0"/>
        <v>0.40212332311856019</v>
      </c>
      <c r="E14" s="21">
        <v>96124</v>
      </c>
      <c r="F14" s="11">
        <f t="shared" si="1"/>
        <v>4.2122902432921452E-2</v>
      </c>
      <c r="G14" s="21">
        <v>22058</v>
      </c>
      <c r="H14" s="11">
        <f t="shared" si="2"/>
        <v>9.6661289778346877E-3</v>
      </c>
    </row>
    <row r="15" spans="1:8" x14ac:dyDescent="0.45">
      <c r="A15" s="12" t="s">
        <v>18</v>
      </c>
      <c r="B15" s="20">
        <v>971288</v>
      </c>
      <c r="C15" s="21">
        <v>368687</v>
      </c>
      <c r="D15" s="11">
        <f t="shared" si="0"/>
        <v>0.37958566357249346</v>
      </c>
      <c r="E15" s="21">
        <v>51591</v>
      </c>
      <c r="F15" s="11">
        <f t="shared" si="1"/>
        <v>5.3116068560509343E-2</v>
      </c>
      <c r="G15" s="21">
        <v>10078</v>
      </c>
      <c r="H15" s="11">
        <f t="shared" si="2"/>
        <v>1.0375913220383656E-2</v>
      </c>
    </row>
    <row r="16" spans="1:8" x14ac:dyDescent="0.45">
      <c r="A16" s="12" t="s">
        <v>19</v>
      </c>
      <c r="B16" s="20">
        <v>1069562</v>
      </c>
      <c r="C16" s="21">
        <v>475446</v>
      </c>
      <c r="D16" s="11">
        <f t="shared" si="0"/>
        <v>0.44452402011290604</v>
      </c>
      <c r="E16" s="21">
        <v>59340</v>
      </c>
      <c r="F16" s="11">
        <f t="shared" si="1"/>
        <v>5.5480654697904377E-2</v>
      </c>
      <c r="G16" s="21">
        <v>10031</v>
      </c>
      <c r="H16" s="11">
        <f t="shared" si="2"/>
        <v>9.3786054478375257E-3</v>
      </c>
    </row>
    <row r="17" spans="1:8" x14ac:dyDescent="0.45">
      <c r="A17" s="12" t="s">
        <v>20</v>
      </c>
      <c r="B17" s="20">
        <v>1862059.0000000002</v>
      </c>
      <c r="C17" s="21">
        <v>801484</v>
      </c>
      <c r="D17" s="11">
        <f t="shared" si="0"/>
        <v>0.43042889618427765</v>
      </c>
      <c r="E17" s="21">
        <v>101529</v>
      </c>
      <c r="F17" s="11">
        <f t="shared" si="1"/>
        <v>5.4525125143725296E-2</v>
      </c>
      <c r="G17" s="21">
        <v>17560</v>
      </c>
      <c r="H17" s="11">
        <f t="shared" si="2"/>
        <v>9.4304208405856082E-3</v>
      </c>
    </row>
    <row r="18" spans="1:8" x14ac:dyDescent="0.45">
      <c r="A18" s="12" t="s">
        <v>21</v>
      </c>
      <c r="B18" s="20">
        <v>2907675</v>
      </c>
      <c r="C18" s="21">
        <v>1249560</v>
      </c>
      <c r="D18" s="11">
        <f t="shared" si="0"/>
        <v>0.42974541515128067</v>
      </c>
      <c r="E18" s="21">
        <v>129129</v>
      </c>
      <c r="F18" s="11">
        <f t="shared" si="1"/>
        <v>4.4409708787949136E-2</v>
      </c>
      <c r="G18" s="21">
        <v>17218</v>
      </c>
      <c r="H18" s="11">
        <f t="shared" si="2"/>
        <v>5.9215696389727191E-3</v>
      </c>
    </row>
    <row r="19" spans="1:8" x14ac:dyDescent="0.45">
      <c r="A19" s="12" t="s">
        <v>22</v>
      </c>
      <c r="B19" s="20">
        <v>1955401</v>
      </c>
      <c r="C19" s="21">
        <v>761178</v>
      </c>
      <c r="D19" s="11">
        <f t="shared" si="0"/>
        <v>0.38926951556228107</v>
      </c>
      <c r="E19" s="21">
        <v>77295</v>
      </c>
      <c r="F19" s="11">
        <f t="shared" si="1"/>
        <v>3.9528976409442362E-2</v>
      </c>
      <c r="G19" s="21">
        <v>12687</v>
      </c>
      <c r="H19" s="11">
        <f t="shared" si="2"/>
        <v>6.488183242209654E-3</v>
      </c>
    </row>
    <row r="20" spans="1:8" x14ac:dyDescent="0.45">
      <c r="A20" s="12" t="s">
        <v>23</v>
      </c>
      <c r="B20" s="20">
        <v>1958101</v>
      </c>
      <c r="C20" s="21">
        <v>889186</v>
      </c>
      <c r="D20" s="11">
        <f t="shared" si="0"/>
        <v>0.45410629993039175</v>
      </c>
      <c r="E20" s="21">
        <v>88877</v>
      </c>
      <c r="F20" s="11">
        <f t="shared" si="1"/>
        <v>4.5389384919368309E-2</v>
      </c>
      <c r="G20" s="21">
        <v>12053</v>
      </c>
      <c r="H20" s="11">
        <f t="shared" si="2"/>
        <v>6.1554536768021672E-3</v>
      </c>
    </row>
    <row r="21" spans="1:8" x14ac:dyDescent="0.45">
      <c r="A21" s="12" t="s">
        <v>24</v>
      </c>
      <c r="B21" s="20">
        <v>7393799</v>
      </c>
      <c r="C21" s="21">
        <v>2814566</v>
      </c>
      <c r="D21" s="11">
        <f t="shared" si="0"/>
        <v>0.38066574436226897</v>
      </c>
      <c r="E21" s="21">
        <v>304443</v>
      </c>
      <c r="F21" s="11">
        <f t="shared" si="1"/>
        <v>4.1175449860078699E-2</v>
      </c>
      <c r="G21" s="21">
        <v>50818</v>
      </c>
      <c r="H21" s="11">
        <f t="shared" si="2"/>
        <v>6.8730567330813298E-3</v>
      </c>
    </row>
    <row r="22" spans="1:8" x14ac:dyDescent="0.45">
      <c r="A22" s="12" t="s">
        <v>25</v>
      </c>
      <c r="B22" s="20">
        <v>6322892.0000000009</v>
      </c>
      <c r="C22" s="21">
        <v>2488686</v>
      </c>
      <c r="D22" s="11">
        <f t="shared" si="0"/>
        <v>0.39359932132321723</v>
      </c>
      <c r="E22" s="21">
        <v>279596</v>
      </c>
      <c r="F22" s="11">
        <f t="shared" si="1"/>
        <v>4.4219638734933314E-2</v>
      </c>
      <c r="G22" s="21">
        <v>40779</v>
      </c>
      <c r="H22" s="11">
        <f t="shared" si="2"/>
        <v>6.4494221947804884E-3</v>
      </c>
    </row>
    <row r="23" spans="1:8" x14ac:dyDescent="0.45">
      <c r="A23" s="12" t="s">
        <v>26</v>
      </c>
      <c r="B23" s="20">
        <v>13843329.000000002</v>
      </c>
      <c r="C23" s="21">
        <v>5764123</v>
      </c>
      <c r="D23" s="11">
        <f t="shared" si="0"/>
        <v>0.41638272123706654</v>
      </c>
      <c r="E23" s="21">
        <v>580503</v>
      </c>
      <c r="F23" s="11">
        <f t="shared" si="1"/>
        <v>4.1933771855021285E-2</v>
      </c>
      <c r="G23" s="21">
        <v>79423</v>
      </c>
      <c r="H23" s="11">
        <f t="shared" si="2"/>
        <v>5.7372760554921425E-3</v>
      </c>
    </row>
    <row r="24" spans="1:8" x14ac:dyDescent="0.45">
      <c r="A24" s="12" t="s">
        <v>27</v>
      </c>
      <c r="B24" s="20">
        <v>9220206</v>
      </c>
      <c r="C24" s="21">
        <v>3550375</v>
      </c>
      <c r="D24" s="11">
        <f t="shared" si="0"/>
        <v>0.38506460701637252</v>
      </c>
      <c r="E24" s="21">
        <v>444854</v>
      </c>
      <c r="F24" s="11">
        <f t="shared" si="1"/>
        <v>4.8247728955296658E-2</v>
      </c>
      <c r="G24" s="21">
        <v>62209</v>
      </c>
      <c r="H24" s="11">
        <f t="shared" si="2"/>
        <v>6.7470292963085644E-3</v>
      </c>
    </row>
    <row r="25" spans="1:8" x14ac:dyDescent="0.45">
      <c r="A25" s="12" t="s">
        <v>28</v>
      </c>
      <c r="B25" s="20">
        <v>2213174</v>
      </c>
      <c r="C25" s="21">
        <v>925209</v>
      </c>
      <c r="D25" s="11">
        <f t="shared" si="0"/>
        <v>0.4180462087481599</v>
      </c>
      <c r="E25" s="21">
        <v>136422</v>
      </c>
      <c r="F25" s="11">
        <f t="shared" si="1"/>
        <v>6.1640883184060538E-2</v>
      </c>
      <c r="G25" s="21">
        <v>17475</v>
      </c>
      <c r="H25" s="11">
        <f t="shared" si="2"/>
        <v>7.8958997349507995E-3</v>
      </c>
    </row>
    <row r="26" spans="1:8" x14ac:dyDescent="0.45">
      <c r="A26" s="12" t="s">
        <v>29</v>
      </c>
      <c r="B26" s="20">
        <v>1047674</v>
      </c>
      <c r="C26" s="21">
        <v>455319</v>
      </c>
      <c r="D26" s="11">
        <f t="shared" si="0"/>
        <v>0.43459988507875541</v>
      </c>
      <c r="E26" s="21">
        <v>49833</v>
      </c>
      <c r="F26" s="11">
        <f t="shared" si="1"/>
        <v>4.7565368616573477E-2</v>
      </c>
      <c r="G26" s="21">
        <v>10444</v>
      </c>
      <c r="H26" s="11">
        <f t="shared" si="2"/>
        <v>9.9687498210321145E-3</v>
      </c>
    </row>
    <row r="27" spans="1:8" x14ac:dyDescent="0.45">
      <c r="A27" s="12" t="s">
        <v>30</v>
      </c>
      <c r="B27" s="20">
        <v>1132656</v>
      </c>
      <c r="C27" s="21">
        <v>456501</v>
      </c>
      <c r="D27" s="11">
        <f t="shared" si="0"/>
        <v>0.40303587320422085</v>
      </c>
      <c r="E27" s="21">
        <v>49714</v>
      </c>
      <c r="F27" s="11">
        <f t="shared" si="1"/>
        <v>4.389152575892416E-2</v>
      </c>
      <c r="G27" s="21">
        <v>6878</v>
      </c>
      <c r="H27" s="11">
        <f t="shared" si="2"/>
        <v>6.0724527129154835E-3</v>
      </c>
    </row>
    <row r="28" spans="1:8" x14ac:dyDescent="0.45">
      <c r="A28" s="12" t="s">
        <v>31</v>
      </c>
      <c r="B28" s="20">
        <v>774582.99999999988</v>
      </c>
      <c r="C28" s="21">
        <v>329569</v>
      </c>
      <c r="D28" s="11">
        <f t="shared" si="0"/>
        <v>0.42547925787165486</v>
      </c>
      <c r="E28" s="21">
        <v>38982</v>
      </c>
      <c r="F28" s="11">
        <f t="shared" si="1"/>
        <v>5.0326433706910693E-2</v>
      </c>
      <c r="G28" s="21">
        <v>7172</v>
      </c>
      <c r="H28" s="11">
        <f t="shared" si="2"/>
        <v>9.2591755822164969E-3</v>
      </c>
    </row>
    <row r="29" spans="1:8" x14ac:dyDescent="0.45">
      <c r="A29" s="12" t="s">
        <v>32</v>
      </c>
      <c r="B29" s="20">
        <v>820997</v>
      </c>
      <c r="C29" s="21">
        <v>358315</v>
      </c>
      <c r="D29" s="11">
        <f t="shared" si="0"/>
        <v>0.4364388664026787</v>
      </c>
      <c r="E29" s="21">
        <v>38239</v>
      </c>
      <c r="F29" s="11">
        <f t="shared" si="1"/>
        <v>4.6576296868319857E-2</v>
      </c>
      <c r="G29" s="21">
        <v>6266</v>
      </c>
      <c r="H29" s="11">
        <f t="shared" si="2"/>
        <v>7.6321837960431037E-3</v>
      </c>
    </row>
    <row r="30" spans="1:8" x14ac:dyDescent="0.45">
      <c r="A30" s="12" t="s">
        <v>33</v>
      </c>
      <c r="B30" s="20">
        <v>2071737</v>
      </c>
      <c r="C30" s="21">
        <v>914541</v>
      </c>
      <c r="D30" s="11">
        <f t="shared" si="0"/>
        <v>0.44143682330334399</v>
      </c>
      <c r="E30" s="21">
        <v>97760</v>
      </c>
      <c r="F30" s="11">
        <f t="shared" si="1"/>
        <v>4.7187456709032086E-2</v>
      </c>
      <c r="G30" s="21">
        <v>14550</v>
      </c>
      <c r="H30" s="11">
        <f t="shared" si="2"/>
        <v>7.0230922168209578E-3</v>
      </c>
    </row>
    <row r="31" spans="1:8" x14ac:dyDescent="0.45">
      <c r="A31" s="12" t="s">
        <v>34</v>
      </c>
      <c r="B31" s="20">
        <v>2016791</v>
      </c>
      <c r="C31" s="21">
        <v>942065</v>
      </c>
      <c r="D31" s="11">
        <f t="shared" si="0"/>
        <v>0.46711087068516272</v>
      </c>
      <c r="E31" s="21">
        <v>78049</v>
      </c>
      <c r="F31" s="11">
        <f t="shared" si="1"/>
        <v>3.8699597528945737E-2</v>
      </c>
      <c r="G31" s="21">
        <v>9274</v>
      </c>
      <c r="H31" s="11">
        <f t="shared" si="2"/>
        <v>4.598394181647974E-3</v>
      </c>
    </row>
    <row r="32" spans="1:8" x14ac:dyDescent="0.45">
      <c r="A32" s="12" t="s">
        <v>35</v>
      </c>
      <c r="B32" s="20">
        <v>3686259.9999999995</v>
      </c>
      <c r="C32" s="21">
        <v>1433082</v>
      </c>
      <c r="D32" s="11">
        <f t="shared" si="0"/>
        <v>0.38876313662085699</v>
      </c>
      <c r="E32" s="21">
        <v>170119</v>
      </c>
      <c r="F32" s="11">
        <f t="shared" si="1"/>
        <v>4.6149484843716941E-2</v>
      </c>
      <c r="G32" s="21">
        <v>25670</v>
      </c>
      <c r="H32" s="11">
        <f t="shared" si="2"/>
        <v>6.963697623065113E-3</v>
      </c>
    </row>
    <row r="33" spans="1:8" x14ac:dyDescent="0.45">
      <c r="A33" s="12" t="s">
        <v>36</v>
      </c>
      <c r="B33" s="20">
        <v>7558801.9999999991</v>
      </c>
      <c r="C33" s="21">
        <v>2975126</v>
      </c>
      <c r="D33" s="11">
        <f t="shared" si="0"/>
        <v>0.39359755686152387</v>
      </c>
      <c r="E33" s="21">
        <v>279773</v>
      </c>
      <c r="F33" s="11">
        <f t="shared" si="1"/>
        <v>3.7012875849903204E-2</v>
      </c>
      <c r="G33" s="21">
        <v>38492</v>
      </c>
      <c r="H33" s="11">
        <f t="shared" si="2"/>
        <v>5.0923413525053316E-3</v>
      </c>
    </row>
    <row r="34" spans="1:8" x14ac:dyDescent="0.45">
      <c r="A34" s="12" t="s">
        <v>37</v>
      </c>
      <c r="B34" s="20">
        <v>1800557</v>
      </c>
      <c r="C34" s="21">
        <v>719038</v>
      </c>
      <c r="D34" s="11">
        <f t="shared" si="0"/>
        <v>0.3993419813979785</v>
      </c>
      <c r="E34" s="21">
        <v>81466</v>
      </c>
      <c r="F34" s="11">
        <f t="shared" si="1"/>
        <v>4.5244888109623856E-2</v>
      </c>
      <c r="G34" s="21">
        <v>14305</v>
      </c>
      <c r="H34" s="11">
        <f t="shared" si="2"/>
        <v>7.9447637592145095E-3</v>
      </c>
    </row>
    <row r="35" spans="1:8" x14ac:dyDescent="0.45">
      <c r="A35" s="12" t="s">
        <v>38</v>
      </c>
      <c r="B35" s="20">
        <v>1418843</v>
      </c>
      <c r="C35" s="21">
        <v>557397</v>
      </c>
      <c r="D35" s="11">
        <f t="shared" si="0"/>
        <v>0.39285319094501647</v>
      </c>
      <c r="E35" s="21">
        <v>62807</v>
      </c>
      <c r="F35" s="11">
        <f t="shared" si="1"/>
        <v>4.4266349412866682E-2</v>
      </c>
      <c r="G35" s="21">
        <v>9466</v>
      </c>
      <c r="H35" s="11">
        <f t="shared" si="2"/>
        <v>6.6716331546196441E-3</v>
      </c>
    </row>
    <row r="36" spans="1:8" x14ac:dyDescent="0.45">
      <c r="A36" s="12" t="s">
        <v>39</v>
      </c>
      <c r="B36" s="20">
        <v>2530542</v>
      </c>
      <c r="C36" s="21">
        <v>953853</v>
      </c>
      <c r="D36" s="11">
        <f t="shared" si="0"/>
        <v>0.37693624527867942</v>
      </c>
      <c r="E36" s="21">
        <v>97595</v>
      </c>
      <c r="F36" s="11">
        <f t="shared" si="1"/>
        <v>3.8566836669772724E-2</v>
      </c>
      <c r="G36" s="21">
        <v>17901</v>
      </c>
      <c r="H36" s="11">
        <f t="shared" si="2"/>
        <v>7.0739786180193812E-3</v>
      </c>
    </row>
    <row r="37" spans="1:8" x14ac:dyDescent="0.45">
      <c r="A37" s="12" t="s">
        <v>40</v>
      </c>
      <c r="B37" s="20">
        <v>8839511</v>
      </c>
      <c r="C37" s="21">
        <v>3176559</v>
      </c>
      <c r="D37" s="11">
        <f t="shared" si="0"/>
        <v>0.35935913197008296</v>
      </c>
      <c r="E37" s="21">
        <v>353589</v>
      </c>
      <c r="F37" s="11">
        <f t="shared" si="1"/>
        <v>4.0000968379359444E-2</v>
      </c>
      <c r="G37" s="21">
        <v>53683</v>
      </c>
      <c r="H37" s="11">
        <f t="shared" si="2"/>
        <v>6.0730734992014831E-3</v>
      </c>
    </row>
    <row r="38" spans="1:8" x14ac:dyDescent="0.45">
      <c r="A38" s="12" t="s">
        <v>41</v>
      </c>
      <c r="B38" s="20">
        <v>5523625</v>
      </c>
      <c r="C38" s="21">
        <v>2171503</v>
      </c>
      <c r="D38" s="11">
        <f t="shared" si="0"/>
        <v>0.39313005499106113</v>
      </c>
      <c r="E38" s="21">
        <v>216439</v>
      </c>
      <c r="F38" s="11">
        <f t="shared" si="1"/>
        <v>3.9184231369797914E-2</v>
      </c>
      <c r="G38" s="21">
        <v>24682</v>
      </c>
      <c r="H38" s="11">
        <f t="shared" si="2"/>
        <v>4.4684423725361517E-3</v>
      </c>
    </row>
    <row r="39" spans="1:8" x14ac:dyDescent="0.45">
      <c r="A39" s="12" t="s">
        <v>42</v>
      </c>
      <c r="B39" s="20">
        <v>1344738.9999999998</v>
      </c>
      <c r="C39" s="21">
        <v>579347</v>
      </c>
      <c r="D39" s="11">
        <f t="shared" si="0"/>
        <v>0.43082486638671152</v>
      </c>
      <c r="E39" s="21">
        <v>55671</v>
      </c>
      <c r="F39" s="11">
        <f t="shared" si="1"/>
        <v>4.1399111649175049E-2</v>
      </c>
      <c r="G39" s="21">
        <v>10263</v>
      </c>
      <c r="H39" s="11">
        <f t="shared" si="2"/>
        <v>7.6319642696463788E-3</v>
      </c>
    </row>
    <row r="40" spans="1:8" x14ac:dyDescent="0.45">
      <c r="A40" s="12" t="s">
        <v>43</v>
      </c>
      <c r="B40" s="20">
        <v>944432</v>
      </c>
      <c r="C40" s="21">
        <v>434970</v>
      </c>
      <c r="D40" s="11">
        <f t="shared" si="0"/>
        <v>0.46056253917698681</v>
      </c>
      <c r="E40" s="21">
        <v>44620</v>
      </c>
      <c r="F40" s="11">
        <f t="shared" si="1"/>
        <v>4.7245328409033158E-2</v>
      </c>
      <c r="G40" s="21">
        <v>5306</v>
      </c>
      <c r="H40" s="11">
        <f t="shared" si="2"/>
        <v>5.6181916749961881E-3</v>
      </c>
    </row>
    <row r="41" spans="1:8" x14ac:dyDescent="0.45">
      <c r="A41" s="12" t="s">
        <v>44</v>
      </c>
      <c r="B41" s="20">
        <v>556788</v>
      </c>
      <c r="C41" s="21">
        <v>237984</v>
      </c>
      <c r="D41" s="11">
        <f t="shared" si="0"/>
        <v>0.42742300480613804</v>
      </c>
      <c r="E41" s="21">
        <v>22884</v>
      </c>
      <c r="F41" s="11">
        <f t="shared" si="1"/>
        <v>4.1100023707407486E-2</v>
      </c>
      <c r="G41" s="21">
        <v>2911</v>
      </c>
      <c r="H41" s="11">
        <f t="shared" si="2"/>
        <v>5.2282017572217792E-3</v>
      </c>
    </row>
    <row r="42" spans="1:8" x14ac:dyDescent="0.45">
      <c r="A42" s="12" t="s">
        <v>45</v>
      </c>
      <c r="B42" s="20">
        <v>672814.99999999988</v>
      </c>
      <c r="C42" s="21">
        <v>275558</v>
      </c>
      <c r="D42" s="11">
        <f t="shared" si="0"/>
        <v>0.40955983442699712</v>
      </c>
      <c r="E42" s="21">
        <v>32773</v>
      </c>
      <c r="F42" s="11">
        <f t="shared" si="1"/>
        <v>4.8710269539174969E-2</v>
      </c>
      <c r="G42" s="21">
        <v>4081</v>
      </c>
      <c r="H42" s="11">
        <f t="shared" si="2"/>
        <v>6.0655603694923579E-3</v>
      </c>
    </row>
    <row r="43" spans="1:8" x14ac:dyDescent="0.45">
      <c r="A43" s="12" t="s">
        <v>46</v>
      </c>
      <c r="B43" s="20">
        <v>1893791</v>
      </c>
      <c r="C43" s="21">
        <v>795552</v>
      </c>
      <c r="D43" s="11">
        <f t="shared" si="0"/>
        <v>0.42008437045059355</v>
      </c>
      <c r="E43" s="21">
        <v>67623</v>
      </c>
      <c r="F43" s="11">
        <f t="shared" si="1"/>
        <v>3.5707741772983394E-2</v>
      </c>
      <c r="G43" s="21">
        <v>10614</v>
      </c>
      <c r="H43" s="11">
        <f t="shared" si="2"/>
        <v>5.6046311340586154E-3</v>
      </c>
    </row>
    <row r="44" spans="1:8" x14ac:dyDescent="0.45">
      <c r="A44" s="12" t="s">
        <v>47</v>
      </c>
      <c r="B44" s="20">
        <v>2812432.9999999995</v>
      </c>
      <c r="C44" s="21">
        <v>1171305</v>
      </c>
      <c r="D44" s="11">
        <f t="shared" si="0"/>
        <v>0.41647392133430383</v>
      </c>
      <c r="E44" s="21">
        <v>109856</v>
      </c>
      <c r="F44" s="11">
        <f t="shared" si="1"/>
        <v>3.9060841627160545E-2</v>
      </c>
      <c r="G44" s="21">
        <v>15321</v>
      </c>
      <c r="H44" s="11">
        <f t="shared" si="2"/>
        <v>5.447596440519651E-3</v>
      </c>
    </row>
    <row r="45" spans="1:8" x14ac:dyDescent="0.45">
      <c r="A45" s="12" t="s">
        <v>48</v>
      </c>
      <c r="B45" s="20">
        <v>1356110</v>
      </c>
      <c r="C45" s="21">
        <v>662700</v>
      </c>
      <c r="D45" s="11">
        <f t="shared" si="0"/>
        <v>0.48867717220579454</v>
      </c>
      <c r="E45" s="21">
        <v>64251</v>
      </c>
      <c r="F45" s="11">
        <f t="shared" si="1"/>
        <v>4.7378899941745135E-2</v>
      </c>
      <c r="G45" s="21">
        <v>7834</v>
      </c>
      <c r="H45" s="11">
        <f t="shared" si="2"/>
        <v>5.776817514803371E-3</v>
      </c>
    </row>
    <row r="46" spans="1:8" x14ac:dyDescent="0.45">
      <c r="A46" s="12" t="s">
        <v>49</v>
      </c>
      <c r="B46" s="20">
        <v>734949</v>
      </c>
      <c r="C46" s="21">
        <v>331721</v>
      </c>
      <c r="D46" s="11">
        <f t="shared" si="0"/>
        <v>0.45135240676563954</v>
      </c>
      <c r="E46" s="21">
        <v>35631</v>
      </c>
      <c r="F46" s="11">
        <f t="shared" si="1"/>
        <v>4.8480915002265465E-2</v>
      </c>
      <c r="G46" s="21">
        <v>5202</v>
      </c>
      <c r="H46" s="11">
        <f t="shared" si="2"/>
        <v>7.0780421498634599E-3</v>
      </c>
    </row>
    <row r="47" spans="1:8" x14ac:dyDescent="0.45">
      <c r="A47" s="12" t="s">
        <v>50</v>
      </c>
      <c r="B47" s="20">
        <v>973896</v>
      </c>
      <c r="C47" s="21">
        <v>371138</v>
      </c>
      <c r="D47" s="11">
        <f t="shared" si="0"/>
        <v>0.38108586543121648</v>
      </c>
      <c r="E47" s="21">
        <v>48119</v>
      </c>
      <c r="F47" s="11">
        <f t="shared" si="1"/>
        <v>4.9408766439126971E-2</v>
      </c>
      <c r="G47" s="21">
        <v>5979</v>
      </c>
      <c r="H47" s="11">
        <f t="shared" si="2"/>
        <v>6.1392592227506836E-3</v>
      </c>
    </row>
    <row r="48" spans="1:8" x14ac:dyDescent="0.45">
      <c r="A48" s="12" t="s">
        <v>51</v>
      </c>
      <c r="B48" s="20">
        <v>1356219</v>
      </c>
      <c r="C48" s="21">
        <v>575489</v>
      </c>
      <c r="D48" s="11">
        <f t="shared" si="0"/>
        <v>0.42433338568476037</v>
      </c>
      <c r="E48" s="21">
        <v>57796</v>
      </c>
      <c r="F48" s="11">
        <f t="shared" si="1"/>
        <v>4.2615536281382281E-2</v>
      </c>
      <c r="G48" s="21">
        <v>5819</v>
      </c>
      <c r="H48" s="11">
        <f t="shared" si="2"/>
        <v>4.2906049834134461E-3</v>
      </c>
    </row>
    <row r="49" spans="1:8" x14ac:dyDescent="0.45">
      <c r="A49" s="12" t="s">
        <v>52</v>
      </c>
      <c r="B49" s="20">
        <v>701167</v>
      </c>
      <c r="C49" s="21">
        <v>295090</v>
      </c>
      <c r="D49" s="11">
        <f t="shared" si="0"/>
        <v>0.42085551658877274</v>
      </c>
      <c r="E49" s="21">
        <v>27059</v>
      </c>
      <c r="F49" s="11">
        <f t="shared" si="1"/>
        <v>3.8591376947289306E-2</v>
      </c>
      <c r="G49" s="21">
        <v>3148</v>
      </c>
      <c r="H49" s="11">
        <f t="shared" si="2"/>
        <v>4.4896579559505793E-3</v>
      </c>
    </row>
    <row r="50" spans="1:8" x14ac:dyDescent="0.45">
      <c r="A50" s="12" t="s">
        <v>53</v>
      </c>
      <c r="B50" s="20">
        <v>5124170</v>
      </c>
      <c r="C50" s="21">
        <v>2091377</v>
      </c>
      <c r="D50" s="11">
        <f t="shared" si="0"/>
        <v>0.40813965969122806</v>
      </c>
      <c r="E50" s="21">
        <v>238069</v>
      </c>
      <c r="F50" s="11">
        <f t="shared" si="1"/>
        <v>4.6460012060489796E-2</v>
      </c>
      <c r="G50" s="21">
        <v>28559</v>
      </c>
      <c r="H50" s="11">
        <f t="shared" si="2"/>
        <v>5.5733904222537503E-3</v>
      </c>
    </row>
    <row r="51" spans="1:8" x14ac:dyDescent="0.45">
      <c r="A51" s="12" t="s">
        <v>54</v>
      </c>
      <c r="B51" s="20">
        <v>818222</v>
      </c>
      <c r="C51" s="21">
        <v>364474</v>
      </c>
      <c r="D51" s="11">
        <f t="shared" si="0"/>
        <v>0.4454463458572368</v>
      </c>
      <c r="E51" s="21">
        <v>27676</v>
      </c>
      <c r="F51" s="11">
        <f t="shared" si="1"/>
        <v>3.38245610604457E-2</v>
      </c>
      <c r="G51" s="21">
        <v>4294</v>
      </c>
      <c r="H51" s="11">
        <f t="shared" si="2"/>
        <v>5.247964488855103E-3</v>
      </c>
    </row>
    <row r="52" spans="1:8" x14ac:dyDescent="0.45">
      <c r="A52" s="12" t="s">
        <v>55</v>
      </c>
      <c r="B52" s="20">
        <v>1335937.9999999998</v>
      </c>
      <c r="C52" s="21">
        <v>603022</v>
      </c>
      <c r="D52" s="11">
        <f t="shared" si="0"/>
        <v>0.45138471994957857</v>
      </c>
      <c r="E52" s="21">
        <v>59085</v>
      </c>
      <c r="F52" s="11">
        <f t="shared" si="1"/>
        <v>4.4227351868125625E-2</v>
      </c>
      <c r="G52" s="21">
        <v>3996</v>
      </c>
      <c r="H52" s="11">
        <f t="shared" si="2"/>
        <v>2.99115677523957E-3</v>
      </c>
    </row>
    <row r="53" spans="1:8" x14ac:dyDescent="0.45">
      <c r="A53" s="12" t="s">
        <v>56</v>
      </c>
      <c r="B53" s="20">
        <v>1758645</v>
      </c>
      <c r="C53" s="21">
        <v>806751</v>
      </c>
      <c r="D53" s="11">
        <f t="shared" si="0"/>
        <v>0.45873442337708858</v>
      </c>
      <c r="E53" s="21">
        <v>90545</v>
      </c>
      <c r="F53" s="11">
        <f t="shared" si="1"/>
        <v>5.1485660835472763E-2</v>
      </c>
      <c r="G53" s="21">
        <v>13571</v>
      </c>
      <c r="H53" s="11">
        <f t="shared" si="2"/>
        <v>7.7167364647214194E-3</v>
      </c>
    </row>
    <row r="54" spans="1:8" x14ac:dyDescent="0.45">
      <c r="A54" s="12" t="s">
        <v>57</v>
      </c>
      <c r="B54" s="20">
        <v>1141741</v>
      </c>
      <c r="C54" s="21">
        <v>465395</v>
      </c>
      <c r="D54" s="11">
        <f t="shared" si="0"/>
        <v>0.40761871562815033</v>
      </c>
      <c r="E54" s="21">
        <v>41749</v>
      </c>
      <c r="F54" s="11">
        <f t="shared" si="1"/>
        <v>3.6566086354085557E-2</v>
      </c>
      <c r="G54" s="21">
        <v>7419</v>
      </c>
      <c r="H54" s="11">
        <f t="shared" si="2"/>
        <v>6.4979710810069884E-3</v>
      </c>
    </row>
    <row r="55" spans="1:8" x14ac:dyDescent="0.45">
      <c r="A55" s="12" t="s">
        <v>58</v>
      </c>
      <c r="B55" s="20">
        <v>1087241</v>
      </c>
      <c r="C55" s="21">
        <v>437387</v>
      </c>
      <c r="D55" s="11">
        <f t="shared" si="0"/>
        <v>0.40229075246426504</v>
      </c>
      <c r="E55" s="21">
        <v>45169</v>
      </c>
      <c r="F55" s="11">
        <f t="shared" si="1"/>
        <v>4.1544606945470235E-2</v>
      </c>
      <c r="G55" s="21">
        <v>6980</v>
      </c>
      <c r="H55" s="11">
        <f t="shared" si="2"/>
        <v>6.4199197785955462E-3</v>
      </c>
    </row>
    <row r="56" spans="1:8" x14ac:dyDescent="0.45">
      <c r="A56" s="12" t="s">
        <v>59</v>
      </c>
      <c r="B56" s="20">
        <v>1617517</v>
      </c>
      <c r="C56" s="21">
        <v>680767</v>
      </c>
      <c r="D56" s="11">
        <f t="shared" si="0"/>
        <v>0.42087161989642147</v>
      </c>
      <c r="E56" s="21">
        <v>71725</v>
      </c>
      <c r="F56" s="11">
        <f t="shared" si="1"/>
        <v>4.4342656058638026E-2</v>
      </c>
      <c r="G56" s="21">
        <v>11407</v>
      </c>
      <c r="H56" s="11">
        <f t="shared" si="2"/>
        <v>7.0521669942263361E-3</v>
      </c>
    </row>
    <row r="57" spans="1:8" x14ac:dyDescent="0.45">
      <c r="A57" s="12" t="s">
        <v>60</v>
      </c>
      <c r="B57" s="20">
        <v>1485118</v>
      </c>
      <c r="C57" s="21">
        <v>450656</v>
      </c>
      <c r="D57" s="11">
        <f t="shared" si="0"/>
        <v>0.30344794151037158</v>
      </c>
      <c r="E57" s="21">
        <v>43793</v>
      </c>
      <c r="F57" s="11">
        <f t="shared" si="1"/>
        <v>2.9487892544565481E-2</v>
      </c>
      <c r="G57" s="21">
        <v>5726</v>
      </c>
      <c r="H57" s="11">
        <f t="shared" si="2"/>
        <v>3.8555858861046731E-3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64</v>
      </c>
    </row>
    <row r="63" spans="1:8" x14ac:dyDescent="0.45">
      <c r="A63" s="57" t="s">
        <v>65</v>
      </c>
      <c r="B63" s="60"/>
      <c r="C63" s="60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G39" sqref="G39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3.59765625" customWidth="1"/>
    <col min="10" max="10" width="9.5" bestFit="1" customWidth="1"/>
  </cols>
  <sheetData>
    <row r="1" spans="1:8" x14ac:dyDescent="0.45">
      <c r="A1" s="67" t="s">
        <v>66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58"/>
      <c r="H3" s="56" t="str">
        <f>'進捗状況 (都道府県別)'!H3</f>
        <v>（3月30日公表時点）</v>
      </c>
    </row>
    <row r="4" spans="1:8" x14ac:dyDescent="0.45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45">
      <c r="A5" s="82" t="s">
        <v>68</v>
      </c>
      <c r="B5" s="68" t="s">
        <v>4</v>
      </c>
      <c r="C5" s="64" t="s">
        <v>5</v>
      </c>
      <c r="D5" s="69"/>
      <c r="E5" s="83" t="str">
        <f>'進捗状況 (都道府県別)'!E5</f>
        <v>直近1週間</v>
      </c>
      <c r="F5" s="84"/>
      <c r="G5" s="85">
        <f>'進捗状況 (都道府県別)'!G5:H5</f>
        <v>44649</v>
      </c>
      <c r="H5" s="86"/>
    </row>
    <row r="6" spans="1:8" ht="23.25" customHeight="1" x14ac:dyDescent="0.45">
      <c r="A6" s="82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80" t="s">
        <v>10</v>
      </c>
      <c r="F7" s="8"/>
      <c r="G7" s="80" t="s">
        <v>10</v>
      </c>
      <c r="H7" s="9"/>
    </row>
    <row r="8" spans="1:8" ht="18.75" customHeight="1" x14ac:dyDescent="0.45">
      <c r="A8" s="63"/>
      <c r="B8" s="68"/>
      <c r="C8" s="81"/>
      <c r="D8" s="66" t="s">
        <v>11</v>
      </c>
      <c r="E8" s="81"/>
      <c r="F8" s="64" t="s">
        <v>12</v>
      </c>
      <c r="G8" s="81"/>
      <c r="H8" s="66" t="s">
        <v>12</v>
      </c>
    </row>
    <row r="9" spans="1:8" ht="35.1" customHeight="1" x14ac:dyDescent="0.45">
      <c r="A9" s="63"/>
      <c r="B9" s="68"/>
      <c r="C9" s="81"/>
      <c r="D9" s="65"/>
      <c r="E9" s="81"/>
      <c r="F9" s="65"/>
      <c r="G9" s="81"/>
      <c r="H9" s="65"/>
    </row>
    <row r="10" spans="1:8" x14ac:dyDescent="0.45">
      <c r="A10" s="10" t="s">
        <v>69</v>
      </c>
      <c r="B10" s="20">
        <v>27549031.999999996</v>
      </c>
      <c r="C10" s="21">
        <f>SUM(C11:C30)</f>
        <v>10307392</v>
      </c>
      <c r="D10" s="11">
        <f>C10/$B10</f>
        <v>0.37414715696725753</v>
      </c>
      <c r="E10" s="21">
        <f>SUM(E11:E30)</f>
        <v>1228733</v>
      </c>
      <c r="F10" s="11">
        <f>E10/$B10</f>
        <v>4.460167602259129E-2</v>
      </c>
      <c r="G10" s="21">
        <f>SUM(G11:G30)</f>
        <v>185321</v>
      </c>
      <c r="H10" s="11">
        <f>G10/$B10</f>
        <v>6.7269514224674041E-3</v>
      </c>
    </row>
    <row r="11" spans="1:8" x14ac:dyDescent="0.45">
      <c r="A11" s="12" t="s">
        <v>70</v>
      </c>
      <c r="B11" s="20">
        <v>1961575</v>
      </c>
      <c r="C11" s="21">
        <v>689832</v>
      </c>
      <c r="D11" s="11">
        <f t="shared" ref="D11:D30" si="0">C11/$B11</f>
        <v>0.35167250806112438</v>
      </c>
      <c r="E11" s="21">
        <v>131789</v>
      </c>
      <c r="F11" s="11">
        <f t="shared" ref="F11:F30" si="1">E11/$B11</f>
        <v>6.7185297528771518E-2</v>
      </c>
      <c r="G11" s="21">
        <v>27651</v>
      </c>
      <c r="H11" s="11">
        <f t="shared" ref="H11:H30" si="2">G11/$B11</f>
        <v>1.4096325656678944E-2</v>
      </c>
    </row>
    <row r="12" spans="1:8" x14ac:dyDescent="0.45">
      <c r="A12" s="12" t="s">
        <v>71</v>
      </c>
      <c r="B12" s="20">
        <v>1065932</v>
      </c>
      <c r="C12" s="21">
        <v>417482</v>
      </c>
      <c r="D12" s="11">
        <f t="shared" si="0"/>
        <v>0.39165913022594312</v>
      </c>
      <c r="E12" s="21">
        <v>33572</v>
      </c>
      <c r="F12" s="11">
        <f t="shared" si="1"/>
        <v>3.1495442486012243E-2</v>
      </c>
      <c r="G12" s="21">
        <v>8500</v>
      </c>
      <c r="H12" s="11">
        <f t="shared" si="2"/>
        <v>7.9742422593561315E-3</v>
      </c>
    </row>
    <row r="13" spans="1:8" x14ac:dyDescent="0.45">
      <c r="A13" s="12" t="s">
        <v>72</v>
      </c>
      <c r="B13" s="20">
        <v>1324589</v>
      </c>
      <c r="C13" s="21">
        <v>478555</v>
      </c>
      <c r="D13" s="11">
        <f t="shared" si="0"/>
        <v>0.36128565162476811</v>
      </c>
      <c r="E13" s="21">
        <v>46880</v>
      </c>
      <c r="F13" s="11">
        <f t="shared" si="1"/>
        <v>3.539211030742366E-2</v>
      </c>
      <c r="G13" s="21">
        <v>6613</v>
      </c>
      <c r="H13" s="11">
        <f t="shared" si="2"/>
        <v>4.9924920107293656E-3</v>
      </c>
    </row>
    <row r="14" spans="1:8" x14ac:dyDescent="0.45">
      <c r="A14" s="12" t="s">
        <v>73</v>
      </c>
      <c r="B14" s="20">
        <v>974726</v>
      </c>
      <c r="C14" s="21">
        <v>405475</v>
      </c>
      <c r="D14" s="11">
        <f t="shared" si="0"/>
        <v>0.41598869836241159</v>
      </c>
      <c r="E14" s="21">
        <v>36663</v>
      </c>
      <c r="F14" s="11">
        <f t="shared" si="1"/>
        <v>3.7613647322427023E-2</v>
      </c>
      <c r="G14" s="21">
        <v>4910</v>
      </c>
      <c r="H14" s="11">
        <f t="shared" si="2"/>
        <v>5.0373130500263666E-3</v>
      </c>
    </row>
    <row r="15" spans="1:8" x14ac:dyDescent="0.45">
      <c r="A15" s="12" t="s">
        <v>74</v>
      </c>
      <c r="B15" s="20">
        <v>3759920</v>
      </c>
      <c r="C15" s="21">
        <v>1365177</v>
      </c>
      <c r="D15" s="11">
        <f t="shared" si="0"/>
        <v>0.36308671461094916</v>
      </c>
      <c r="E15" s="21">
        <v>218360</v>
      </c>
      <c r="F15" s="11">
        <f t="shared" si="1"/>
        <v>5.8075703738377414E-2</v>
      </c>
      <c r="G15" s="21">
        <v>29463</v>
      </c>
      <c r="H15" s="11">
        <f t="shared" si="2"/>
        <v>7.8360709802336222E-3</v>
      </c>
    </row>
    <row r="16" spans="1:8" x14ac:dyDescent="0.45">
      <c r="A16" s="12" t="s">
        <v>75</v>
      </c>
      <c r="B16" s="20">
        <v>1521562.0000000002</v>
      </c>
      <c r="C16" s="21">
        <v>565781</v>
      </c>
      <c r="D16" s="11">
        <f t="shared" si="0"/>
        <v>0.37184222529216682</v>
      </c>
      <c r="E16" s="21">
        <v>65768</v>
      </c>
      <c r="F16" s="11">
        <f t="shared" si="1"/>
        <v>4.322400270248599E-2</v>
      </c>
      <c r="G16" s="21">
        <v>9182</v>
      </c>
      <c r="H16" s="11">
        <f t="shared" si="2"/>
        <v>6.0345881403452498E-3</v>
      </c>
    </row>
    <row r="17" spans="1:8" x14ac:dyDescent="0.45">
      <c r="A17" s="12" t="s">
        <v>76</v>
      </c>
      <c r="B17" s="20">
        <v>718601</v>
      </c>
      <c r="C17" s="21">
        <v>312438</v>
      </c>
      <c r="D17" s="11">
        <f t="shared" si="0"/>
        <v>0.43478648095396472</v>
      </c>
      <c r="E17" s="21">
        <v>29355</v>
      </c>
      <c r="F17" s="11">
        <f t="shared" si="1"/>
        <v>4.0850207556070751E-2</v>
      </c>
      <c r="G17" s="21">
        <v>3482</v>
      </c>
      <c r="H17" s="11">
        <f t="shared" si="2"/>
        <v>4.8455262377870333E-3</v>
      </c>
    </row>
    <row r="18" spans="1:8" x14ac:dyDescent="0.45">
      <c r="A18" s="12" t="s">
        <v>77</v>
      </c>
      <c r="B18" s="20">
        <v>784774</v>
      </c>
      <c r="C18" s="21">
        <v>324389</v>
      </c>
      <c r="D18" s="11">
        <f t="shared" si="0"/>
        <v>0.4133533985580562</v>
      </c>
      <c r="E18" s="21">
        <v>40725</v>
      </c>
      <c r="F18" s="11">
        <f t="shared" si="1"/>
        <v>5.1893921052430382E-2</v>
      </c>
      <c r="G18" s="21">
        <v>6740</v>
      </c>
      <c r="H18" s="11">
        <f t="shared" si="2"/>
        <v>8.5884598623297923E-3</v>
      </c>
    </row>
    <row r="19" spans="1:8" x14ac:dyDescent="0.45">
      <c r="A19" s="12" t="s">
        <v>78</v>
      </c>
      <c r="B19" s="20">
        <v>694295.99999999988</v>
      </c>
      <c r="C19" s="21">
        <v>236747</v>
      </c>
      <c r="D19" s="11">
        <f t="shared" si="0"/>
        <v>0.34098856971666269</v>
      </c>
      <c r="E19" s="21">
        <v>34427</v>
      </c>
      <c r="F19" s="11">
        <f t="shared" si="1"/>
        <v>4.958547939207486E-2</v>
      </c>
      <c r="G19" s="21">
        <v>6626</v>
      </c>
      <c r="H19" s="11">
        <f t="shared" si="2"/>
        <v>9.5434800142878556E-3</v>
      </c>
    </row>
    <row r="20" spans="1:8" x14ac:dyDescent="0.45">
      <c r="A20" s="12" t="s">
        <v>79</v>
      </c>
      <c r="B20" s="20">
        <v>799966</v>
      </c>
      <c r="C20" s="21">
        <v>341885</v>
      </c>
      <c r="D20" s="11">
        <f t="shared" si="0"/>
        <v>0.42737441341257004</v>
      </c>
      <c r="E20" s="21">
        <v>32448</v>
      </c>
      <c r="F20" s="11">
        <f t="shared" si="1"/>
        <v>4.0561723873264614E-2</v>
      </c>
      <c r="G20" s="21">
        <v>4660</v>
      </c>
      <c r="H20" s="11">
        <f t="shared" si="2"/>
        <v>5.8252475730218535E-3</v>
      </c>
    </row>
    <row r="21" spans="1:8" x14ac:dyDescent="0.45">
      <c r="A21" s="12" t="s">
        <v>80</v>
      </c>
      <c r="B21" s="20">
        <v>2300944</v>
      </c>
      <c r="C21" s="21">
        <v>849104</v>
      </c>
      <c r="D21" s="11">
        <f t="shared" si="0"/>
        <v>0.36902419180997015</v>
      </c>
      <c r="E21" s="21">
        <v>85813</v>
      </c>
      <c r="F21" s="11">
        <f t="shared" si="1"/>
        <v>3.7294692960802178E-2</v>
      </c>
      <c r="G21" s="21">
        <v>11996</v>
      </c>
      <c r="H21" s="11">
        <f t="shared" si="2"/>
        <v>5.2135123670980256E-3</v>
      </c>
    </row>
    <row r="22" spans="1:8" x14ac:dyDescent="0.45">
      <c r="A22" s="12" t="s">
        <v>81</v>
      </c>
      <c r="B22" s="20">
        <v>1400720</v>
      </c>
      <c r="C22" s="21">
        <v>524206</v>
      </c>
      <c r="D22" s="11">
        <f t="shared" si="0"/>
        <v>0.37424039065623393</v>
      </c>
      <c r="E22" s="21">
        <v>48467</v>
      </c>
      <c r="F22" s="11">
        <f t="shared" si="1"/>
        <v>3.4601490661945282E-2</v>
      </c>
      <c r="G22" s="21">
        <v>7934</v>
      </c>
      <c r="H22" s="11">
        <f t="shared" si="2"/>
        <v>5.6642298246616027E-3</v>
      </c>
    </row>
    <row r="23" spans="1:8" x14ac:dyDescent="0.45">
      <c r="A23" s="12" t="s">
        <v>82</v>
      </c>
      <c r="B23" s="20">
        <v>2739963</v>
      </c>
      <c r="C23" s="21">
        <v>838084</v>
      </c>
      <c r="D23" s="11">
        <f t="shared" si="0"/>
        <v>0.30587420341077598</v>
      </c>
      <c r="E23" s="21">
        <v>111354</v>
      </c>
      <c r="F23" s="11">
        <f t="shared" si="1"/>
        <v>4.0640694783104739E-2</v>
      </c>
      <c r="G23" s="21">
        <v>16469</v>
      </c>
      <c r="H23" s="11">
        <f t="shared" si="2"/>
        <v>6.0106651075215248E-3</v>
      </c>
    </row>
    <row r="24" spans="1:8" x14ac:dyDescent="0.45">
      <c r="A24" s="12" t="s">
        <v>83</v>
      </c>
      <c r="B24" s="20">
        <v>831479.00000000012</v>
      </c>
      <c r="C24" s="21">
        <v>334731</v>
      </c>
      <c r="D24" s="11">
        <f t="shared" si="0"/>
        <v>0.40257300545173114</v>
      </c>
      <c r="E24" s="21">
        <v>37336</v>
      </c>
      <c r="F24" s="11">
        <f t="shared" si="1"/>
        <v>4.4903118419106186E-2</v>
      </c>
      <c r="G24" s="21">
        <v>6039</v>
      </c>
      <c r="H24" s="11">
        <f t="shared" si="2"/>
        <v>7.2629615420233091E-3</v>
      </c>
    </row>
    <row r="25" spans="1:8" x14ac:dyDescent="0.45">
      <c r="A25" s="12" t="s">
        <v>84</v>
      </c>
      <c r="B25" s="20">
        <v>1526835</v>
      </c>
      <c r="C25" s="21">
        <v>576792</v>
      </c>
      <c r="D25" s="11">
        <f t="shared" si="0"/>
        <v>0.37776970006582244</v>
      </c>
      <c r="E25" s="21">
        <v>46589</v>
      </c>
      <c r="F25" s="11">
        <f t="shared" si="1"/>
        <v>3.0513447753031598E-2</v>
      </c>
      <c r="G25" s="21">
        <v>5950</v>
      </c>
      <c r="H25" s="11">
        <f t="shared" si="2"/>
        <v>3.8969502271037799E-3</v>
      </c>
    </row>
    <row r="26" spans="1:8" x14ac:dyDescent="0.45">
      <c r="A26" s="12" t="s">
        <v>85</v>
      </c>
      <c r="B26" s="20">
        <v>708155</v>
      </c>
      <c r="C26" s="21">
        <v>286315</v>
      </c>
      <c r="D26" s="11">
        <f t="shared" si="0"/>
        <v>0.40431120305582818</v>
      </c>
      <c r="E26" s="21">
        <v>18436</v>
      </c>
      <c r="F26" s="11">
        <f t="shared" si="1"/>
        <v>2.6033848521863152E-2</v>
      </c>
      <c r="G26" s="21">
        <v>2662</v>
      </c>
      <c r="H26" s="11">
        <f t="shared" si="2"/>
        <v>3.7590640467129372E-3</v>
      </c>
    </row>
    <row r="27" spans="1:8" x14ac:dyDescent="0.45">
      <c r="A27" s="12" t="s">
        <v>86</v>
      </c>
      <c r="B27" s="20">
        <v>1194817</v>
      </c>
      <c r="C27" s="21">
        <v>448219</v>
      </c>
      <c r="D27" s="11">
        <f t="shared" si="0"/>
        <v>0.37513610870953462</v>
      </c>
      <c r="E27" s="21">
        <v>44552</v>
      </c>
      <c r="F27" s="11">
        <f t="shared" si="1"/>
        <v>3.7287718537650533E-2</v>
      </c>
      <c r="G27" s="21">
        <v>7308</v>
      </c>
      <c r="H27" s="11">
        <f t="shared" si="2"/>
        <v>6.116417828002112E-3</v>
      </c>
    </row>
    <row r="28" spans="1:8" x14ac:dyDescent="0.45">
      <c r="A28" s="12" t="s">
        <v>87</v>
      </c>
      <c r="B28" s="20">
        <v>944709</v>
      </c>
      <c r="C28" s="21">
        <v>377000</v>
      </c>
      <c r="D28" s="11">
        <f t="shared" si="0"/>
        <v>0.39906468552750107</v>
      </c>
      <c r="E28" s="21">
        <v>40023</v>
      </c>
      <c r="F28" s="11">
        <f t="shared" si="1"/>
        <v>4.2365426813971284E-2</v>
      </c>
      <c r="G28" s="21">
        <v>3453</v>
      </c>
      <c r="H28" s="11">
        <f t="shared" si="2"/>
        <v>3.655093790786369E-3</v>
      </c>
    </row>
    <row r="29" spans="1:8" x14ac:dyDescent="0.45">
      <c r="A29" s="12" t="s">
        <v>88</v>
      </c>
      <c r="B29" s="20">
        <v>1562767</v>
      </c>
      <c r="C29" s="21">
        <v>620622</v>
      </c>
      <c r="D29" s="11">
        <f t="shared" si="0"/>
        <v>0.39713021838828183</v>
      </c>
      <c r="E29" s="21">
        <v>85242</v>
      </c>
      <c r="F29" s="11">
        <f t="shared" si="1"/>
        <v>5.4545559254834536E-2</v>
      </c>
      <c r="G29" s="21">
        <v>8908</v>
      </c>
      <c r="H29" s="11">
        <f t="shared" si="2"/>
        <v>5.700145959058516E-3</v>
      </c>
    </row>
    <row r="30" spans="1:8" x14ac:dyDescent="0.45">
      <c r="A30" s="12" t="s">
        <v>89</v>
      </c>
      <c r="B30" s="20">
        <v>732702</v>
      </c>
      <c r="C30" s="21">
        <v>314558</v>
      </c>
      <c r="D30" s="11">
        <f t="shared" si="0"/>
        <v>0.42931232615715531</v>
      </c>
      <c r="E30" s="21">
        <v>40934</v>
      </c>
      <c r="F30" s="11">
        <f t="shared" si="1"/>
        <v>5.5867187478674821E-2</v>
      </c>
      <c r="G30" s="21">
        <v>6775</v>
      </c>
      <c r="H30" s="11">
        <f t="shared" si="2"/>
        <v>9.2465968429184028E-3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82"/>
      <c r="B34" s="68" t="s">
        <v>4</v>
      </c>
      <c r="C34" s="64" t="s">
        <v>5</v>
      </c>
      <c r="D34" s="69"/>
      <c r="E34" s="83" t="str">
        <f>E5</f>
        <v>直近1週間</v>
      </c>
      <c r="F34" s="84"/>
      <c r="G34" s="83">
        <f>'進捗状況 (都道府県別)'!G5:H5</f>
        <v>44649</v>
      </c>
      <c r="H34" s="84"/>
    </row>
    <row r="35" spans="1:8" ht="24" customHeight="1" x14ac:dyDescent="0.45">
      <c r="A35" s="82"/>
      <c r="B35" s="68"/>
      <c r="C35" s="70"/>
      <c r="D35" s="71"/>
      <c r="E35" s="76" t="s">
        <v>7</v>
      </c>
      <c r="F35" s="77"/>
      <c r="G35" s="78" t="s">
        <v>8</v>
      </c>
      <c r="H35" s="79"/>
    </row>
    <row r="36" spans="1:8" ht="18.75" customHeight="1" x14ac:dyDescent="0.45">
      <c r="A36" s="63"/>
      <c r="B36" s="68"/>
      <c r="C36" s="80" t="s">
        <v>9</v>
      </c>
      <c r="D36" s="8"/>
      <c r="E36" s="80" t="s">
        <v>10</v>
      </c>
      <c r="F36" s="8"/>
      <c r="G36" s="80" t="s">
        <v>10</v>
      </c>
      <c r="H36" s="9"/>
    </row>
    <row r="37" spans="1:8" ht="18.75" customHeight="1" x14ac:dyDescent="0.45">
      <c r="A37" s="63"/>
      <c r="B37" s="68"/>
      <c r="C37" s="81"/>
      <c r="D37" s="66" t="s">
        <v>11</v>
      </c>
      <c r="E37" s="81"/>
      <c r="F37" s="64" t="s">
        <v>12</v>
      </c>
      <c r="G37" s="81"/>
      <c r="H37" s="66" t="s">
        <v>12</v>
      </c>
    </row>
    <row r="38" spans="1:8" ht="35.1" customHeight="1" x14ac:dyDescent="0.45">
      <c r="A38" s="63"/>
      <c r="B38" s="68"/>
      <c r="C38" s="81"/>
      <c r="D38" s="65"/>
      <c r="E38" s="81"/>
      <c r="F38" s="65"/>
      <c r="G38" s="81"/>
      <c r="H38" s="65"/>
    </row>
    <row r="39" spans="1:8" x14ac:dyDescent="0.45">
      <c r="A39" s="10" t="s">
        <v>69</v>
      </c>
      <c r="B39" s="20">
        <v>9572763</v>
      </c>
      <c r="C39" s="21">
        <v>3926229</v>
      </c>
      <c r="D39" s="11">
        <f>C39/$B39</f>
        <v>0.4101458481736151</v>
      </c>
      <c r="E39" s="21">
        <v>389422</v>
      </c>
      <c r="F39" s="11">
        <f>E39/$B39</f>
        <v>4.0680209047272979E-2</v>
      </c>
      <c r="G39" s="21">
        <v>56646</v>
      </c>
      <c r="H39" s="11">
        <f>G39/$B39</f>
        <v>5.9174138125011556E-3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7" t="s">
        <v>65</v>
      </c>
      <c r="B45" s="59"/>
      <c r="C45" s="59"/>
      <c r="E45" s="59"/>
      <c r="G45" s="59"/>
    </row>
  </sheetData>
  <mergeCells count="27"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1"/>
  <sheetViews>
    <sheetView view="pageBreakPreview" zoomScale="99" zoomScaleNormal="100" zoomScaleSheetLayoutView="99" workbookViewId="0">
      <selection activeCell="B4" sqref="B4:B6"/>
    </sheetView>
  </sheetViews>
  <sheetFormatPr defaultRowHeight="18" x14ac:dyDescent="0.45"/>
  <cols>
    <col min="1" max="1" width="12.69921875" customWidth="1"/>
    <col min="2" max="2" width="14.09765625" style="30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2" width="13.09765625" customWidth="1"/>
    <col min="14" max="14" width="11.59765625" bestFit="1" customWidth="1"/>
  </cols>
  <sheetData>
    <row r="1" spans="1:14" x14ac:dyDescent="0.45">
      <c r="A1" s="22" t="s">
        <v>94</v>
      </c>
      <c r="B1" s="23"/>
      <c r="C1" s="24"/>
      <c r="D1" s="24"/>
      <c r="E1" s="24"/>
      <c r="F1" s="24"/>
      <c r="J1" s="25"/>
    </row>
    <row r="2" spans="1:14" x14ac:dyDescent="0.45">
      <c r="A2" s="22"/>
      <c r="B2" s="22"/>
      <c r="C2" s="22"/>
      <c r="D2" s="22"/>
      <c r="E2" s="22"/>
      <c r="F2" s="22"/>
      <c r="G2" s="22"/>
      <c r="H2" s="22"/>
      <c r="I2" s="22"/>
      <c r="L2" s="26" t="str">
        <f>'進捗状況 (都道府県別)'!H3</f>
        <v>（3月30日公表時点）</v>
      </c>
    </row>
    <row r="3" spans="1:14" x14ac:dyDescent="0.45">
      <c r="A3" s="88" t="s">
        <v>3</v>
      </c>
      <c r="B3" s="95" t="s">
        <v>95</v>
      </c>
      <c r="C3" s="96"/>
      <c r="D3" s="96"/>
      <c r="E3" s="96"/>
      <c r="F3" s="96"/>
      <c r="G3" s="96"/>
      <c r="H3" s="96"/>
      <c r="I3" s="96"/>
      <c r="J3" s="96"/>
      <c r="K3" s="96"/>
      <c r="L3" s="97"/>
    </row>
    <row r="4" spans="1:14" x14ac:dyDescent="0.45">
      <c r="A4" s="89"/>
      <c r="B4" s="89"/>
      <c r="C4" s="91" t="s">
        <v>96</v>
      </c>
      <c r="D4" s="92"/>
      <c r="E4" s="91" t="s">
        <v>97</v>
      </c>
      <c r="F4" s="92"/>
      <c r="G4" s="91" t="s">
        <v>98</v>
      </c>
      <c r="H4" s="98"/>
      <c r="I4" s="98"/>
      <c r="J4" s="98"/>
      <c r="K4" s="98"/>
      <c r="L4" s="92"/>
    </row>
    <row r="5" spans="1:14" x14ac:dyDescent="0.45">
      <c r="A5" s="89"/>
      <c r="B5" s="89"/>
      <c r="C5" s="93"/>
      <c r="D5" s="94"/>
      <c r="E5" s="93"/>
      <c r="F5" s="94"/>
      <c r="G5" s="93"/>
      <c r="H5" s="94"/>
      <c r="I5" s="27" t="s">
        <v>99</v>
      </c>
      <c r="J5" s="27" t="s">
        <v>100</v>
      </c>
      <c r="K5" s="28" t="s">
        <v>101</v>
      </c>
      <c r="L5" s="61" t="s">
        <v>102</v>
      </c>
    </row>
    <row r="6" spans="1:14" x14ac:dyDescent="0.45">
      <c r="A6" s="90"/>
      <c r="B6" s="90"/>
      <c r="C6" s="29" t="s">
        <v>9</v>
      </c>
      <c r="D6" s="29" t="s">
        <v>103</v>
      </c>
      <c r="E6" s="29" t="s">
        <v>9</v>
      </c>
      <c r="F6" s="29" t="s">
        <v>103</v>
      </c>
      <c r="G6" s="29" t="s">
        <v>9</v>
      </c>
      <c r="H6" s="29" t="s">
        <v>103</v>
      </c>
      <c r="I6" s="99" t="s">
        <v>9</v>
      </c>
      <c r="J6" s="100"/>
      <c r="K6" s="100"/>
      <c r="L6" s="101"/>
      <c r="N6" s="30" t="s">
        <v>104</v>
      </c>
    </row>
    <row r="7" spans="1:14" x14ac:dyDescent="0.45">
      <c r="A7" s="31" t="s">
        <v>13</v>
      </c>
      <c r="B7" s="32">
        <f>C7+E7+G7</f>
        <v>254103297</v>
      </c>
      <c r="C7" s="32">
        <f t="shared" ref="C7:J7" si="0">SUM(C8:C54)</f>
        <v>102412472</v>
      </c>
      <c r="D7" s="33">
        <f t="shared" ref="D7:D54" si="1">C7/N7</f>
        <v>0.80865767921005982</v>
      </c>
      <c r="E7" s="32">
        <f t="shared" si="0"/>
        <v>100548494</v>
      </c>
      <c r="F7" s="34">
        <f t="shared" ref="F7:F54" si="2">E7/N7</f>
        <v>0.79393954875053319</v>
      </c>
      <c r="G7" s="35">
        <f t="shared" si="0"/>
        <v>51142331</v>
      </c>
      <c r="H7" s="34">
        <f t="shared" ref="H7:H54" si="3">G7/N7</f>
        <v>0.40382424023367675</v>
      </c>
      <c r="I7" s="35">
        <f t="shared" si="0"/>
        <v>988744</v>
      </c>
      <c r="J7" s="35">
        <f t="shared" si="0"/>
        <v>5019493</v>
      </c>
      <c r="K7" s="35">
        <f>SUM(K8:K54)</f>
        <v>22739949</v>
      </c>
      <c r="L7" s="35">
        <f>SUM(L8:L54)</f>
        <v>22394145</v>
      </c>
      <c r="N7" s="1">
        <v>126645025</v>
      </c>
    </row>
    <row r="8" spans="1:14" x14ac:dyDescent="0.45">
      <c r="A8" s="36" t="s">
        <v>14</v>
      </c>
      <c r="B8" s="32">
        <f t="shared" ref="B8:B54" si="4">C8+E8+G8</f>
        <v>10512967</v>
      </c>
      <c r="C8" s="37">
        <f>SUM(一般接種!D7+一般接種!G7+一般接種!J7+医療従事者等!C5)</f>
        <v>4260470</v>
      </c>
      <c r="D8" s="33">
        <f t="shared" si="1"/>
        <v>0.81515087333015346</v>
      </c>
      <c r="E8" s="37">
        <f>SUM(一般接種!E7+一般接種!H7+一般接種!K7+医療従事者等!D5)</f>
        <v>4181529</v>
      </c>
      <c r="F8" s="34">
        <f t="shared" si="2"/>
        <v>0.80004718169717504</v>
      </c>
      <c r="G8" s="32">
        <f>SUM(I8:L8)</f>
        <v>2070968</v>
      </c>
      <c r="H8" s="34">
        <f t="shared" si="3"/>
        <v>0.39623594904759363</v>
      </c>
      <c r="I8" s="38">
        <v>41396</v>
      </c>
      <c r="J8" s="38">
        <v>219823</v>
      </c>
      <c r="K8" s="38">
        <v>901295</v>
      </c>
      <c r="L8" s="38">
        <v>908454</v>
      </c>
      <c r="N8" s="1">
        <v>5226603</v>
      </c>
    </row>
    <row r="9" spans="1:14" x14ac:dyDescent="0.45">
      <c r="A9" s="36" t="s">
        <v>15</v>
      </c>
      <c r="B9" s="32">
        <f t="shared" si="4"/>
        <v>2621894</v>
      </c>
      <c r="C9" s="37">
        <f>SUM(一般接種!D8+一般接種!G8+一般接種!J8+医療従事者等!C6)</f>
        <v>1071599</v>
      </c>
      <c r="D9" s="33">
        <f t="shared" si="1"/>
        <v>0.85073534373598281</v>
      </c>
      <c r="E9" s="37">
        <f>SUM(一般接種!E8+一般接種!H8+一般接種!K8+医療従事者等!D6)</f>
        <v>1051141</v>
      </c>
      <c r="F9" s="34">
        <f t="shared" si="2"/>
        <v>0.83449387312790024</v>
      </c>
      <c r="G9" s="32">
        <f t="shared" ref="G9:G54" si="5">SUM(I9:L9)</f>
        <v>499154</v>
      </c>
      <c r="H9" s="34">
        <f t="shared" si="3"/>
        <v>0.39627505229772592</v>
      </c>
      <c r="I9" s="38">
        <v>10548</v>
      </c>
      <c r="J9" s="38">
        <v>42454</v>
      </c>
      <c r="K9" s="38">
        <v>223567</v>
      </c>
      <c r="L9" s="38">
        <v>222585</v>
      </c>
      <c r="N9" s="1">
        <v>1259615</v>
      </c>
    </row>
    <row r="10" spans="1:14" x14ac:dyDescent="0.45">
      <c r="A10" s="36" t="s">
        <v>16</v>
      </c>
      <c r="B10" s="32">
        <f t="shared" si="4"/>
        <v>2545433</v>
      </c>
      <c r="C10" s="37">
        <f>SUM(一般接種!D9+一般接種!G9+一般接種!J9+医療従事者等!C7)</f>
        <v>1036992</v>
      </c>
      <c r="D10" s="33">
        <f t="shared" si="1"/>
        <v>0.84942043195450934</v>
      </c>
      <c r="E10" s="37">
        <f>SUM(一般接種!E9+一般接種!H9+一般接種!K9+医療従事者等!D7)</f>
        <v>1015924</v>
      </c>
      <c r="F10" s="34">
        <f t="shared" si="2"/>
        <v>0.83216322104023266</v>
      </c>
      <c r="G10" s="32">
        <f t="shared" si="5"/>
        <v>492517</v>
      </c>
      <c r="H10" s="34">
        <f t="shared" si="3"/>
        <v>0.40343030889817771</v>
      </c>
      <c r="I10" s="38">
        <v>10205</v>
      </c>
      <c r="J10" s="38">
        <v>46924</v>
      </c>
      <c r="K10" s="38">
        <v>218023</v>
      </c>
      <c r="L10" s="38">
        <v>217365</v>
      </c>
      <c r="N10" s="1">
        <v>1220823</v>
      </c>
    </row>
    <row r="11" spans="1:14" x14ac:dyDescent="0.45">
      <c r="A11" s="36" t="s">
        <v>17</v>
      </c>
      <c r="B11" s="32">
        <f t="shared" si="4"/>
        <v>4675049</v>
      </c>
      <c r="C11" s="37">
        <f>SUM(一般接種!D10+一般接種!G10+一般接種!J10+医療従事者等!C8)</f>
        <v>1899998</v>
      </c>
      <c r="D11" s="33">
        <f t="shared" si="1"/>
        <v>0.83260611685682973</v>
      </c>
      <c r="E11" s="37">
        <f>SUM(一般接種!E10+一般接種!H10+一般接種!K10+医療従事者等!D8)</f>
        <v>1857410</v>
      </c>
      <c r="F11" s="34">
        <f t="shared" si="2"/>
        <v>0.81394345020944447</v>
      </c>
      <c r="G11" s="32">
        <f t="shared" si="5"/>
        <v>917641</v>
      </c>
      <c r="H11" s="34">
        <f t="shared" si="3"/>
        <v>0.40212332311856019</v>
      </c>
      <c r="I11" s="38">
        <v>17644</v>
      </c>
      <c r="J11" s="38">
        <v>114580</v>
      </c>
      <c r="K11" s="38">
        <v>451036</v>
      </c>
      <c r="L11" s="38">
        <v>334381</v>
      </c>
      <c r="N11" s="1">
        <v>2281989</v>
      </c>
    </row>
    <row r="12" spans="1:14" x14ac:dyDescent="0.45">
      <c r="A12" s="36" t="s">
        <v>18</v>
      </c>
      <c r="B12" s="32">
        <f t="shared" si="4"/>
        <v>2024247</v>
      </c>
      <c r="C12" s="37">
        <f>SUM(一般接種!D11+一般接種!G11+一般接種!J11+医療従事者等!C9)</f>
        <v>834705</v>
      </c>
      <c r="D12" s="33">
        <f t="shared" si="1"/>
        <v>0.85937950432827337</v>
      </c>
      <c r="E12" s="37">
        <f>SUM(一般接種!E11+一般接種!H11+一般接種!K11+医療従事者等!D9)</f>
        <v>820855</v>
      </c>
      <c r="F12" s="34">
        <f t="shared" si="2"/>
        <v>0.84512008796567029</v>
      </c>
      <c r="G12" s="32">
        <f t="shared" si="5"/>
        <v>368687</v>
      </c>
      <c r="H12" s="34">
        <f t="shared" si="3"/>
        <v>0.37958566357249346</v>
      </c>
      <c r="I12" s="38">
        <v>4861</v>
      </c>
      <c r="J12" s="38">
        <v>29188</v>
      </c>
      <c r="K12" s="38">
        <v>125757</v>
      </c>
      <c r="L12" s="38">
        <v>208881</v>
      </c>
      <c r="N12" s="1">
        <v>971288</v>
      </c>
    </row>
    <row r="13" spans="1:14" x14ac:dyDescent="0.45">
      <c r="A13" s="36" t="s">
        <v>19</v>
      </c>
      <c r="B13" s="32">
        <f t="shared" si="4"/>
        <v>2280707</v>
      </c>
      <c r="C13" s="37">
        <f>SUM(一般接種!D12+一般接種!G12+一般接種!J12+医療従事者等!C10)</f>
        <v>912100</v>
      </c>
      <c r="D13" s="33">
        <f t="shared" si="1"/>
        <v>0.85277898803435426</v>
      </c>
      <c r="E13" s="37">
        <f>SUM(一般接種!E12+一般接種!H12+一般接種!K12+医療従事者等!D10)</f>
        <v>893161</v>
      </c>
      <c r="F13" s="34">
        <f t="shared" si="2"/>
        <v>0.83507173964669645</v>
      </c>
      <c r="G13" s="32">
        <f t="shared" si="5"/>
        <v>475446</v>
      </c>
      <c r="H13" s="34">
        <f t="shared" si="3"/>
        <v>0.44452402011290604</v>
      </c>
      <c r="I13" s="38">
        <v>9622</v>
      </c>
      <c r="J13" s="38">
        <v>34064</v>
      </c>
      <c r="K13" s="38">
        <v>190819</v>
      </c>
      <c r="L13" s="38">
        <v>240941</v>
      </c>
      <c r="N13" s="1">
        <v>1069562</v>
      </c>
    </row>
    <row r="14" spans="1:14" x14ac:dyDescent="0.45">
      <c r="A14" s="36" t="s">
        <v>20</v>
      </c>
      <c r="B14" s="32">
        <f t="shared" si="4"/>
        <v>3896445</v>
      </c>
      <c r="C14" s="37">
        <f>SUM(一般接種!D13+一般接種!G13+一般接種!J13+医療従事者等!C11)</f>
        <v>1561953</v>
      </c>
      <c r="D14" s="33">
        <f t="shared" si="1"/>
        <v>0.83883110041088926</v>
      </c>
      <c r="E14" s="37">
        <f>SUM(一般接種!E13+一般接種!H13+一般接種!K13+医療従事者等!D11)</f>
        <v>1533008</v>
      </c>
      <c r="F14" s="34">
        <f t="shared" si="2"/>
        <v>0.82328648018134765</v>
      </c>
      <c r="G14" s="32">
        <f t="shared" si="5"/>
        <v>801484</v>
      </c>
      <c r="H14" s="34">
        <f t="shared" si="3"/>
        <v>0.43042889618427771</v>
      </c>
      <c r="I14" s="38">
        <v>18684</v>
      </c>
      <c r="J14" s="38">
        <v>72498</v>
      </c>
      <c r="K14" s="38">
        <v>339906</v>
      </c>
      <c r="L14" s="38">
        <v>370396</v>
      </c>
      <c r="N14" s="1">
        <v>1862059</v>
      </c>
    </row>
    <row r="15" spans="1:14" x14ac:dyDescent="0.45">
      <c r="A15" s="36" t="s">
        <v>21</v>
      </c>
      <c r="B15" s="32">
        <f t="shared" si="4"/>
        <v>6067507</v>
      </c>
      <c r="C15" s="37">
        <f>SUM(一般接種!D14+一般接種!G14+一般接種!J14+医療従事者等!C12)</f>
        <v>2431041</v>
      </c>
      <c r="D15" s="33">
        <f t="shared" si="1"/>
        <v>0.83607727823776734</v>
      </c>
      <c r="E15" s="37">
        <f>SUM(一般接種!E14+一般接種!H14+一般接種!K14+医療従事者等!D12)</f>
        <v>2386906</v>
      </c>
      <c r="F15" s="34">
        <f t="shared" si="2"/>
        <v>0.82089848418409894</v>
      </c>
      <c r="G15" s="32">
        <f t="shared" si="5"/>
        <v>1249560</v>
      </c>
      <c r="H15" s="34">
        <f t="shared" si="3"/>
        <v>0.42974541515128067</v>
      </c>
      <c r="I15" s="38">
        <v>20968</v>
      </c>
      <c r="J15" s="38">
        <v>135035</v>
      </c>
      <c r="K15" s="38">
        <v>547969</v>
      </c>
      <c r="L15" s="38">
        <v>545588</v>
      </c>
      <c r="N15" s="1">
        <v>2907675</v>
      </c>
    </row>
    <row r="16" spans="1:14" x14ac:dyDescent="0.45">
      <c r="A16" s="39" t="s">
        <v>22</v>
      </c>
      <c r="B16" s="32">
        <f t="shared" si="4"/>
        <v>3938474</v>
      </c>
      <c r="C16" s="37">
        <f>SUM(一般接種!D15+一般接種!G15+一般接種!J15+医療従事者等!C13)</f>
        <v>1602946</v>
      </c>
      <c r="D16" s="33">
        <f t="shared" si="1"/>
        <v>0.81975308389430102</v>
      </c>
      <c r="E16" s="37">
        <f>SUM(一般接種!E15+一般接種!H15+一般接種!K15+医療従事者等!D13)</f>
        <v>1574350</v>
      </c>
      <c r="F16" s="34">
        <f t="shared" si="2"/>
        <v>0.80512897354557966</v>
      </c>
      <c r="G16" s="32">
        <f t="shared" si="5"/>
        <v>761178</v>
      </c>
      <c r="H16" s="34">
        <f t="shared" si="3"/>
        <v>0.38926951556228107</v>
      </c>
      <c r="I16" s="38">
        <v>14600</v>
      </c>
      <c r="J16" s="38">
        <v>70369</v>
      </c>
      <c r="K16" s="38">
        <v>361152</v>
      </c>
      <c r="L16" s="38">
        <v>315057</v>
      </c>
      <c r="N16" s="1">
        <v>1955401</v>
      </c>
    </row>
    <row r="17" spans="1:14" x14ac:dyDescent="0.45">
      <c r="A17" s="36" t="s">
        <v>23</v>
      </c>
      <c r="B17" s="32">
        <f t="shared" si="4"/>
        <v>4045476</v>
      </c>
      <c r="C17" s="37">
        <f>SUM(一般接種!D16+一般接種!G16+一般接種!J16+医療従事者等!C14)</f>
        <v>1593713</v>
      </c>
      <c r="D17" s="33">
        <f t="shared" si="1"/>
        <v>0.8139074542120146</v>
      </c>
      <c r="E17" s="37">
        <f>SUM(一般接種!E16+一般接種!H16+一般接種!K16+医療従事者等!D14)</f>
        <v>1562577</v>
      </c>
      <c r="F17" s="34">
        <f t="shared" si="2"/>
        <v>0.79800633368758811</v>
      </c>
      <c r="G17" s="32">
        <f t="shared" si="5"/>
        <v>889186</v>
      </c>
      <c r="H17" s="34">
        <f t="shared" si="3"/>
        <v>0.45410629993039175</v>
      </c>
      <c r="I17" s="38">
        <v>15981</v>
      </c>
      <c r="J17" s="38">
        <v>70156</v>
      </c>
      <c r="K17" s="38">
        <v>400005</v>
      </c>
      <c r="L17" s="38">
        <v>403044</v>
      </c>
      <c r="N17" s="1">
        <v>1958101</v>
      </c>
    </row>
    <row r="18" spans="1:14" x14ac:dyDescent="0.45">
      <c r="A18" s="36" t="s">
        <v>24</v>
      </c>
      <c r="B18" s="32">
        <f t="shared" si="4"/>
        <v>14788263</v>
      </c>
      <c r="C18" s="37">
        <f>SUM(一般接種!D17+一般接種!G17+一般接種!J17+医療従事者等!C15)</f>
        <v>6043954</v>
      </c>
      <c r="D18" s="33">
        <f t="shared" si="1"/>
        <v>0.81743552942134345</v>
      </c>
      <c r="E18" s="37">
        <f>SUM(一般接種!E17+一般接種!H17+一般接種!K17+医療従事者等!D15)</f>
        <v>5929743</v>
      </c>
      <c r="F18" s="34">
        <f t="shared" si="2"/>
        <v>0.80198866644873634</v>
      </c>
      <c r="G18" s="32">
        <f t="shared" si="5"/>
        <v>2814566</v>
      </c>
      <c r="H18" s="34">
        <f t="shared" si="3"/>
        <v>0.38066574436226897</v>
      </c>
      <c r="I18" s="38">
        <v>47343</v>
      </c>
      <c r="J18" s="38">
        <v>255696</v>
      </c>
      <c r="K18" s="38">
        <v>1285228</v>
      </c>
      <c r="L18" s="38">
        <v>1226299</v>
      </c>
      <c r="N18" s="1">
        <v>7393799</v>
      </c>
    </row>
    <row r="19" spans="1:14" x14ac:dyDescent="0.45">
      <c r="A19" s="36" t="s">
        <v>25</v>
      </c>
      <c r="B19" s="32">
        <f t="shared" si="4"/>
        <v>12701648</v>
      </c>
      <c r="C19" s="37">
        <f>SUM(一般接種!D18+一般接種!G18+一般接種!J18+医療従事者等!C16)</f>
        <v>5151001</v>
      </c>
      <c r="D19" s="33">
        <f t="shared" si="1"/>
        <v>0.81465901995479284</v>
      </c>
      <c r="E19" s="37">
        <f>SUM(一般接種!E18+一般接種!H18+一般接種!K18+医療従事者等!D16)</f>
        <v>5061961</v>
      </c>
      <c r="F19" s="34">
        <f t="shared" si="2"/>
        <v>0.80057685628664854</v>
      </c>
      <c r="G19" s="32">
        <f t="shared" si="5"/>
        <v>2488686</v>
      </c>
      <c r="H19" s="34">
        <f t="shared" si="3"/>
        <v>0.39359932132321729</v>
      </c>
      <c r="I19" s="38">
        <v>41154</v>
      </c>
      <c r="J19" s="38">
        <v>202872</v>
      </c>
      <c r="K19" s="38">
        <v>1066774</v>
      </c>
      <c r="L19" s="38">
        <v>1177886</v>
      </c>
      <c r="N19" s="1">
        <v>6322892</v>
      </c>
    </row>
    <row r="20" spans="1:14" x14ac:dyDescent="0.45">
      <c r="A20" s="36" t="s">
        <v>26</v>
      </c>
      <c r="B20" s="32">
        <f t="shared" si="4"/>
        <v>27910945</v>
      </c>
      <c r="C20" s="37">
        <f>SUM(一般接種!D19+一般接種!G19+一般接種!J19+医療従事者等!C17)</f>
        <v>11173450</v>
      </c>
      <c r="D20" s="33">
        <f t="shared" si="1"/>
        <v>0.80713605809700828</v>
      </c>
      <c r="E20" s="37">
        <f>SUM(一般接種!E19+一般接種!H19+一般接種!K19+医療従事者等!D17)</f>
        <v>10973372</v>
      </c>
      <c r="F20" s="34">
        <f t="shared" si="2"/>
        <v>0.79268303166095377</v>
      </c>
      <c r="G20" s="32">
        <f t="shared" si="5"/>
        <v>5764123</v>
      </c>
      <c r="H20" s="34">
        <f t="shared" si="3"/>
        <v>0.4163827212370666</v>
      </c>
      <c r="I20" s="38">
        <v>93023</v>
      </c>
      <c r="J20" s="38">
        <v>567172</v>
      </c>
      <c r="K20" s="38">
        <v>2560258</v>
      </c>
      <c r="L20" s="38">
        <v>2543670</v>
      </c>
      <c r="N20" s="1">
        <v>13843329</v>
      </c>
    </row>
    <row r="21" spans="1:14" x14ac:dyDescent="0.45">
      <c r="A21" s="36" t="s">
        <v>27</v>
      </c>
      <c r="B21" s="32">
        <f t="shared" si="4"/>
        <v>18465834</v>
      </c>
      <c r="C21" s="37">
        <f>SUM(一般接種!D20+一般接種!G20+一般接種!J20+医療従事者等!C18)</f>
        <v>7516477</v>
      </c>
      <c r="D21" s="33">
        <f t="shared" si="1"/>
        <v>0.8152179029405634</v>
      </c>
      <c r="E21" s="37">
        <f>SUM(一般接種!E20+一般接種!H20+一般接種!K20+医療従事者等!D18)</f>
        <v>7398982</v>
      </c>
      <c r="F21" s="34">
        <f t="shared" si="2"/>
        <v>0.80247469525084358</v>
      </c>
      <c r="G21" s="32">
        <f t="shared" si="5"/>
        <v>3550375</v>
      </c>
      <c r="H21" s="34">
        <f t="shared" si="3"/>
        <v>0.38506460701637252</v>
      </c>
      <c r="I21" s="38">
        <v>47390</v>
      </c>
      <c r="J21" s="38">
        <v>279325</v>
      </c>
      <c r="K21" s="38">
        <v>1392531</v>
      </c>
      <c r="L21" s="38">
        <v>1831129</v>
      </c>
      <c r="N21" s="1">
        <v>9220206</v>
      </c>
    </row>
    <row r="22" spans="1:14" x14ac:dyDescent="0.45">
      <c r="A22" s="36" t="s">
        <v>28</v>
      </c>
      <c r="B22" s="32">
        <f t="shared" si="4"/>
        <v>4620916</v>
      </c>
      <c r="C22" s="37">
        <f>SUM(一般接種!D21+一般接種!G21+一般接種!J21+医療従事者等!C19)</f>
        <v>1866747</v>
      </c>
      <c r="D22" s="33">
        <f t="shared" si="1"/>
        <v>0.84347050887096997</v>
      </c>
      <c r="E22" s="37">
        <f>SUM(一般接種!E21+一般接種!H21+一般接種!K21+医療従事者等!D19)</f>
        <v>1828960</v>
      </c>
      <c r="F22" s="34">
        <f t="shared" si="2"/>
        <v>0.8263968400134829</v>
      </c>
      <c r="G22" s="32">
        <f t="shared" si="5"/>
        <v>925209</v>
      </c>
      <c r="H22" s="34">
        <f t="shared" si="3"/>
        <v>0.4180462087481599</v>
      </c>
      <c r="I22" s="38">
        <v>16144</v>
      </c>
      <c r="J22" s="38">
        <v>62607</v>
      </c>
      <c r="K22" s="38">
        <v>340473</v>
      </c>
      <c r="L22" s="38">
        <v>505985</v>
      </c>
      <c r="N22" s="1">
        <v>2213174</v>
      </c>
    </row>
    <row r="23" spans="1:14" x14ac:dyDescent="0.45">
      <c r="A23" s="36" t="s">
        <v>29</v>
      </c>
      <c r="B23" s="32">
        <f t="shared" si="4"/>
        <v>2215487</v>
      </c>
      <c r="C23" s="37">
        <f>SUM(一般接種!D22+一般接種!G22+一般接種!J22+医療従事者等!C20)</f>
        <v>887059</v>
      </c>
      <c r="D23" s="33">
        <f t="shared" si="1"/>
        <v>0.84669372342923466</v>
      </c>
      <c r="E23" s="37">
        <f>SUM(一般接種!E22+一般接種!H22+一般接種!K22+医療従事者等!D20)</f>
        <v>873109</v>
      </c>
      <c r="F23" s="34">
        <f t="shared" si="2"/>
        <v>0.83337851278164776</v>
      </c>
      <c r="G23" s="32">
        <f t="shared" si="5"/>
        <v>455319</v>
      </c>
      <c r="H23" s="34">
        <f t="shared" si="3"/>
        <v>0.43459988507875541</v>
      </c>
      <c r="I23" s="38">
        <v>10120</v>
      </c>
      <c r="J23" s="38">
        <v>38047</v>
      </c>
      <c r="K23" s="38">
        <v>210706</v>
      </c>
      <c r="L23" s="38">
        <v>196446</v>
      </c>
      <c r="N23" s="1">
        <v>1047674</v>
      </c>
    </row>
    <row r="24" spans="1:14" x14ac:dyDescent="0.45">
      <c r="A24" s="36" t="s">
        <v>30</v>
      </c>
      <c r="B24" s="32">
        <f t="shared" si="4"/>
        <v>2290017</v>
      </c>
      <c r="C24" s="37">
        <f>SUM(一般接種!D23+一般接種!G23+一般接種!J23+医療従事者等!C21)</f>
        <v>924728</v>
      </c>
      <c r="D24" s="33">
        <f t="shared" si="1"/>
        <v>0.81642440423217644</v>
      </c>
      <c r="E24" s="37">
        <f>SUM(一般接種!E23+一般接種!H23+一般接種!K23+医療従事者等!D21)</f>
        <v>908788</v>
      </c>
      <c r="F24" s="34">
        <f t="shared" si="2"/>
        <v>0.80235128759305563</v>
      </c>
      <c r="G24" s="32">
        <f t="shared" si="5"/>
        <v>456501</v>
      </c>
      <c r="H24" s="34">
        <f t="shared" si="3"/>
        <v>0.40303587320422085</v>
      </c>
      <c r="I24" s="38">
        <v>8044</v>
      </c>
      <c r="J24" s="38">
        <v>53569</v>
      </c>
      <c r="K24" s="38">
        <v>201486</v>
      </c>
      <c r="L24" s="38">
        <v>193402</v>
      </c>
      <c r="N24" s="1">
        <v>1132656</v>
      </c>
    </row>
    <row r="25" spans="1:14" x14ac:dyDescent="0.45">
      <c r="A25" s="36" t="s">
        <v>31</v>
      </c>
      <c r="B25" s="32">
        <f t="shared" si="4"/>
        <v>1598493</v>
      </c>
      <c r="C25" s="37">
        <f>SUM(一般接種!D24+一般接種!G24+一般接種!J24+医療従事者等!C22)</f>
        <v>640359</v>
      </c>
      <c r="D25" s="33">
        <f t="shared" si="1"/>
        <v>0.82671450315847361</v>
      </c>
      <c r="E25" s="37">
        <f>SUM(一般接種!E24+一般接種!H24+一般接種!K24+医療従事者等!D22)</f>
        <v>628565</v>
      </c>
      <c r="F25" s="34">
        <f t="shared" si="2"/>
        <v>0.81148824593361846</v>
      </c>
      <c r="G25" s="32">
        <f t="shared" si="5"/>
        <v>329569</v>
      </c>
      <c r="H25" s="34">
        <f t="shared" si="3"/>
        <v>0.4254792578716548</v>
      </c>
      <c r="I25" s="38">
        <v>7531</v>
      </c>
      <c r="J25" s="38">
        <v>31749</v>
      </c>
      <c r="K25" s="38">
        <v>143012</v>
      </c>
      <c r="L25" s="38">
        <v>147277</v>
      </c>
      <c r="N25" s="1">
        <v>774583</v>
      </c>
    </row>
    <row r="26" spans="1:14" x14ac:dyDescent="0.45">
      <c r="A26" s="36" t="s">
        <v>32</v>
      </c>
      <c r="B26" s="32">
        <f t="shared" si="4"/>
        <v>1695687</v>
      </c>
      <c r="C26" s="37">
        <f>SUM(一般接種!D25+一般接種!G25+一般接種!J25+医療従事者等!C23)</f>
        <v>674368</v>
      </c>
      <c r="D26" s="33">
        <f t="shared" si="1"/>
        <v>0.82140129622885349</v>
      </c>
      <c r="E26" s="37">
        <f>SUM(一般接種!E25+一般接種!H25+一般接種!K25+医療従事者等!D23)</f>
        <v>663004</v>
      </c>
      <c r="F26" s="34">
        <f t="shared" si="2"/>
        <v>0.80755958913369963</v>
      </c>
      <c r="G26" s="32">
        <f t="shared" si="5"/>
        <v>358315</v>
      </c>
      <c r="H26" s="34">
        <f t="shared" si="3"/>
        <v>0.4364388664026787</v>
      </c>
      <c r="I26" s="38">
        <v>6223</v>
      </c>
      <c r="J26" s="38">
        <v>36938</v>
      </c>
      <c r="K26" s="38">
        <v>166962</v>
      </c>
      <c r="L26" s="38">
        <v>148192</v>
      </c>
      <c r="N26" s="1">
        <v>820997</v>
      </c>
    </row>
    <row r="27" spans="1:14" x14ac:dyDescent="0.45">
      <c r="A27" s="36" t="s">
        <v>33</v>
      </c>
      <c r="B27" s="32">
        <f t="shared" si="4"/>
        <v>4287932</v>
      </c>
      <c r="C27" s="37">
        <f>SUM(一般接種!D26+一般接種!G26+一般接種!J26+医療従事者等!C24)</f>
        <v>1700152</v>
      </c>
      <c r="D27" s="33">
        <f t="shared" si="1"/>
        <v>0.82064084389089931</v>
      </c>
      <c r="E27" s="37">
        <f>SUM(一般接種!E26+一般接種!H26+一般接種!K26+医療従事者等!D24)</f>
        <v>1673239</v>
      </c>
      <c r="F27" s="34">
        <f t="shared" si="2"/>
        <v>0.80765029538015687</v>
      </c>
      <c r="G27" s="32">
        <f t="shared" si="5"/>
        <v>914541</v>
      </c>
      <c r="H27" s="34">
        <f t="shared" si="3"/>
        <v>0.44143682330334399</v>
      </c>
      <c r="I27" s="38">
        <v>14029</v>
      </c>
      <c r="J27" s="38">
        <v>67328</v>
      </c>
      <c r="K27" s="38">
        <v>449525</v>
      </c>
      <c r="L27" s="38">
        <v>383659</v>
      </c>
      <c r="N27" s="1">
        <v>2071737</v>
      </c>
    </row>
    <row r="28" spans="1:14" x14ac:dyDescent="0.45">
      <c r="A28" s="36" t="s">
        <v>34</v>
      </c>
      <c r="B28" s="32">
        <f t="shared" si="4"/>
        <v>4220691</v>
      </c>
      <c r="C28" s="37">
        <f>SUM(一般接種!D27+一般接種!G27+一般接種!J27+医療従事者等!C25)</f>
        <v>1651666</v>
      </c>
      <c r="D28" s="33">
        <f t="shared" si="1"/>
        <v>0.81895744278906446</v>
      </c>
      <c r="E28" s="37">
        <f>SUM(一般接種!E27+一般接種!H27+一般接種!K27+医療従事者等!D25)</f>
        <v>1626960</v>
      </c>
      <c r="F28" s="34">
        <f t="shared" si="2"/>
        <v>0.80670728895557353</v>
      </c>
      <c r="G28" s="32">
        <f t="shared" si="5"/>
        <v>942065</v>
      </c>
      <c r="H28" s="34">
        <f t="shared" si="3"/>
        <v>0.46711087068516272</v>
      </c>
      <c r="I28" s="38">
        <v>15357</v>
      </c>
      <c r="J28" s="38">
        <v>84049</v>
      </c>
      <c r="K28" s="38">
        <v>463024</v>
      </c>
      <c r="L28" s="38">
        <v>379635</v>
      </c>
      <c r="N28" s="1">
        <v>2016791</v>
      </c>
    </row>
    <row r="29" spans="1:14" x14ac:dyDescent="0.45">
      <c r="A29" s="36" t="s">
        <v>35</v>
      </c>
      <c r="B29" s="32">
        <f t="shared" si="4"/>
        <v>7575172</v>
      </c>
      <c r="C29" s="37">
        <f>SUM(一般接種!D28+一般接種!G28+一般接種!J28+医療従事者等!C26)</f>
        <v>3096966</v>
      </c>
      <c r="D29" s="33">
        <f t="shared" si="1"/>
        <v>0.84013770054201276</v>
      </c>
      <c r="E29" s="37">
        <f>SUM(一般接種!E28+一般接種!H28+一般接種!K28+医療従事者等!D26)</f>
        <v>3045124</v>
      </c>
      <c r="F29" s="34">
        <f t="shared" si="2"/>
        <v>0.82607412390878565</v>
      </c>
      <c r="G29" s="32">
        <f t="shared" si="5"/>
        <v>1433082</v>
      </c>
      <c r="H29" s="34">
        <f t="shared" si="3"/>
        <v>0.38876313662085693</v>
      </c>
      <c r="I29" s="38">
        <v>23133</v>
      </c>
      <c r="J29" s="38">
        <v>109757</v>
      </c>
      <c r="K29" s="38">
        <v>638664</v>
      </c>
      <c r="L29" s="38">
        <v>661528</v>
      </c>
      <c r="N29" s="1">
        <v>3686260</v>
      </c>
    </row>
    <row r="30" spans="1:14" x14ac:dyDescent="0.45">
      <c r="A30" s="36" t="s">
        <v>36</v>
      </c>
      <c r="B30" s="32">
        <f t="shared" si="4"/>
        <v>14746834</v>
      </c>
      <c r="C30" s="37">
        <f>SUM(一般接種!D29+一般接種!G29+一般接種!J29+医療従事者等!C27)</f>
        <v>5952196</v>
      </c>
      <c r="D30" s="33">
        <f t="shared" si="1"/>
        <v>0.78745229733494804</v>
      </c>
      <c r="E30" s="37">
        <f>SUM(一般接種!E29+一般接種!H29+一般接種!K29+医療従事者等!D27)</f>
        <v>5819512</v>
      </c>
      <c r="F30" s="34">
        <f t="shared" si="2"/>
        <v>0.7698987220461655</v>
      </c>
      <c r="G30" s="32">
        <f t="shared" si="5"/>
        <v>2975126</v>
      </c>
      <c r="H30" s="34">
        <f t="shared" si="3"/>
        <v>0.39359755686152381</v>
      </c>
      <c r="I30" s="38">
        <v>42392</v>
      </c>
      <c r="J30" s="38">
        <v>364934</v>
      </c>
      <c r="K30" s="38">
        <v>1327582</v>
      </c>
      <c r="L30" s="38">
        <v>1240218</v>
      </c>
      <c r="N30" s="1">
        <v>7558802</v>
      </c>
    </row>
    <row r="31" spans="1:14" x14ac:dyDescent="0.45">
      <c r="A31" s="36" t="s">
        <v>37</v>
      </c>
      <c r="B31" s="32">
        <f t="shared" si="4"/>
        <v>3621609</v>
      </c>
      <c r="C31" s="37">
        <f>SUM(一般接種!D30+一般接種!G30+一般接種!J30+医療従事者等!C28)</f>
        <v>1461946</v>
      </c>
      <c r="D31" s="33">
        <f t="shared" si="1"/>
        <v>0.81194097159934397</v>
      </c>
      <c r="E31" s="37">
        <f>SUM(一般接種!E30+一般接種!H30+一般接種!K30+医療従事者等!D28)</f>
        <v>1440625</v>
      </c>
      <c r="F31" s="34">
        <f t="shared" si="2"/>
        <v>0.80009963583491106</v>
      </c>
      <c r="G31" s="32">
        <f t="shared" si="5"/>
        <v>719038</v>
      </c>
      <c r="H31" s="34">
        <f t="shared" si="3"/>
        <v>0.3993419813979785</v>
      </c>
      <c r="I31" s="38">
        <v>16474</v>
      </c>
      <c r="J31" s="38">
        <v>64969</v>
      </c>
      <c r="K31" s="38">
        <v>342925</v>
      </c>
      <c r="L31" s="38">
        <v>294670</v>
      </c>
      <c r="N31" s="1">
        <v>1800557</v>
      </c>
    </row>
    <row r="32" spans="1:14" x14ac:dyDescent="0.45">
      <c r="A32" s="36" t="s">
        <v>38</v>
      </c>
      <c r="B32" s="32">
        <f t="shared" si="4"/>
        <v>2832081</v>
      </c>
      <c r="C32" s="37">
        <f>SUM(一般接種!D31+一般接種!G31+一般接種!J31+医療従事者等!C29)</f>
        <v>1145995</v>
      </c>
      <c r="D32" s="33">
        <f t="shared" si="1"/>
        <v>0.80769683467444953</v>
      </c>
      <c r="E32" s="37">
        <f>SUM(一般接種!E31+一般接種!H31+一般接種!K31+医療従事者等!D29)</f>
        <v>1128689</v>
      </c>
      <c r="F32" s="34">
        <f t="shared" si="2"/>
        <v>0.79549957253903358</v>
      </c>
      <c r="G32" s="32">
        <f t="shared" si="5"/>
        <v>557397</v>
      </c>
      <c r="H32" s="34">
        <f t="shared" si="3"/>
        <v>0.39285319094501647</v>
      </c>
      <c r="I32" s="38">
        <v>8574</v>
      </c>
      <c r="J32" s="38">
        <v>51320</v>
      </c>
      <c r="K32" s="38">
        <v>236008</v>
      </c>
      <c r="L32" s="38">
        <v>261495</v>
      </c>
      <c r="N32" s="1">
        <v>1418843</v>
      </c>
    </row>
    <row r="33" spans="1:14" x14ac:dyDescent="0.45">
      <c r="A33" s="36" t="s">
        <v>39</v>
      </c>
      <c r="B33" s="32">
        <f t="shared" si="4"/>
        <v>4939151</v>
      </c>
      <c r="C33" s="37">
        <f>SUM(一般接種!D32+一般接種!G32+一般接種!J32+医療従事者等!C30)</f>
        <v>2011976</v>
      </c>
      <c r="D33" s="33">
        <f t="shared" si="1"/>
        <v>0.79507710205955873</v>
      </c>
      <c r="E33" s="37">
        <f>SUM(一般接種!E32+一般接種!H32+一般接種!K32+医療従事者等!D30)</f>
        <v>1973322</v>
      </c>
      <c r="F33" s="34">
        <f t="shared" si="2"/>
        <v>0.77980211353931295</v>
      </c>
      <c r="G33" s="32">
        <f t="shared" si="5"/>
        <v>953853</v>
      </c>
      <c r="H33" s="34">
        <f t="shared" si="3"/>
        <v>0.37693624527867942</v>
      </c>
      <c r="I33" s="38">
        <v>24684</v>
      </c>
      <c r="J33" s="38">
        <v>87563</v>
      </c>
      <c r="K33" s="38">
        <v>433516</v>
      </c>
      <c r="L33" s="38">
        <v>408090</v>
      </c>
      <c r="N33" s="1">
        <v>2530542</v>
      </c>
    </row>
    <row r="34" spans="1:14" x14ac:dyDescent="0.45">
      <c r="A34" s="36" t="s">
        <v>40</v>
      </c>
      <c r="B34" s="32">
        <f t="shared" si="4"/>
        <v>16771298</v>
      </c>
      <c r="C34" s="37">
        <f>SUM(一般接種!D33+一般接種!G33+一般接種!J33+医療従事者等!C31)</f>
        <v>6851526</v>
      </c>
      <c r="D34" s="33">
        <f t="shared" si="1"/>
        <v>0.7751023784007961</v>
      </c>
      <c r="E34" s="37">
        <f>SUM(一般接種!E33+一般接種!H33+一般接種!K33+医療従事者等!D31)</f>
        <v>6743213</v>
      </c>
      <c r="F34" s="34">
        <f t="shared" si="2"/>
        <v>0.76284909877933293</v>
      </c>
      <c r="G34" s="32">
        <f t="shared" si="5"/>
        <v>3176559</v>
      </c>
      <c r="H34" s="34">
        <f t="shared" si="3"/>
        <v>0.35935913197008296</v>
      </c>
      <c r="I34" s="38">
        <v>59861</v>
      </c>
      <c r="J34" s="38">
        <v>343501</v>
      </c>
      <c r="K34" s="38">
        <v>1469931</v>
      </c>
      <c r="L34" s="38">
        <v>1303266</v>
      </c>
      <c r="N34" s="1">
        <v>8839511</v>
      </c>
    </row>
    <row r="35" spans="1:14" x14ac:dyDescent="0.45">
      <c r="A35" s="36" t="s">
        <v>41</v>
      </c>
      <c r="B35" s="32">
        <f t="shared" si="4"/>
        <v>10901791</v>
      </c>
      <c r="C35" s="37">
        <f>SUM(一般接種!D34+一般接種!G34+一般接種!J34+医療従事者等!C32)</f>
        <v>4399772</v>
      </c>
      <c r="D35" s="33">
        <f t="shared" si="1"/>
        <v>0.79653705673357622</v>
      </c>
      <c r="E35" s="37">
        <f>SUM(一般接種!E34+一般接種!H34+一般接種!K34+医療従事者等!D32)</f>
        <v>4330516</v>
      </c>
      <c r="F35" s="34">
        <f t="shared" si="2"/>
        <v>0.78399891375681729</v>
      </c>
      <c r="G35" s="32">
        <f t="shared" si="5"/>
        <v>2171503</v>
      </c>
      <c r="H35" s="34">
        <f t="shared" si="3"/>
        <v>0.39313005499106113</v>
      </c>
      <c r="I35" s="38">
        <v>42507</v>
      </c>
      <c r="J35" s="38">
        <v>230226</v>
      </c>
      <c r="K35" s="38">
        <v>985759</v>
      </c>
      <c r="L35" s="38">
        <v>913011</v>
      </c>
      <c r="N35" s="1">
        <v>5523625</v>
      </c>
    </row>
    <row r="36" spans="1:14" x14ac:dyDescent="0.45">
      <c r="A36" s="36" t="s">
        <v>42</v>
      </c>
      <c r="B36" s="32">
        <f t="shared" si="4"/>
        <v>2738543</v>
      </c>
      <c r="C36" s="37">
        <f>SUM(一般接種!D35+一般接種!G35+一般接種!J35+医療従事者等!C33)</f>
        <v>1087672</v>
      </c>
      <c r="D36" s="33">
        <f t="shared" si="1"/>
        <v>0.80883502300446408</v>
      </c>
      <c r="E36" s="37">
        <f>SUM(一般接種!E35+一般接種!H35+一般接種!K35+医療従事者等!D33)</f>
        <v>1071524</v>
      </c>
      <c r="F36" s="34">
        <f t="shared" si="2"/>
        <v>0.79682674481813942</v>
      </c>
      <c r="G36" s="32">
        <f t="shared" si="5"/>
        <v>579347</v>
      </c>
      <c r="H36" s="34">
        <f t="shared" si="3"/>
        <v>0.43082486638671147</v>
      </c>
      <c r="I36" s="38">
        <v>7144</v>
      </c>
      <c r="J36" s="38">
        <v>51117</v>
      </c>
      <c r="K36" s="38">
        <v>301659</v>
      </c>
      <c r="L36" s="38">
        <v>219427</v>
      </c>
      <c r="N36" s="1">
        <v>1344739</v>
      </c>
    </row>
    <row r="37" spans="1:14" x14ac:dyDescent="0.45">
      <c r="A37" s="36" t="s">
        <v>43</v>
      </c>
      <c r="B37" s="32">
        <f t="shared" si="4"/>
        <v>1911900</v>
      </c>
      <c r="C37" s="37">
        <f>SUM(一般接種!D36+一般接種!G36+一般接種!J36+医療従事者等!C34)</f>
        <v>744935</v>
      </c>
      <c r="D37" s="33">
        <f t="shared" si="1"/>
        <v>0.78876509902248126</v>
      </c>
      <c r="E37" s="37">
        <f>SUM(一般接種!E36+一般接種!H36+一般接種!K36+医療従事者等!D34)</f>
        <v>731995</v>
      </c>
      <c r="F37" s="34">
        <f t="shared" si="2"/>
        <v>0.77506374201636541</v>
      </c>
      <c r="G37" s="32">
        <f t="shared" si="5"/>
        <v>434970</v>
      </c>
      <c r="H37" s="34">
        <f t="shared" si="3"/>
        <v>0.46056253917698681</v>
      </c>
      <c r="I37" s="38">
        <v>7532</v>
      </c>
      <c r="J37" s="38">
        <v>43245</v>
      </c>
      <c r="K37" s="38">
        <v>209363</v>
      </c>
      <c r="L37" s="38">
        <v>174830</v>
      </c>
      <c r="N37" s="1">
        <v>944432</v>
      </c>
    </row>
    <row r="38" spans="1:14" x14ac:dyDescent="0.45">
      <c r="A38" s="36" t="s">
        <v>44</v>
      </c>
      <c r="B38" s="32">
        <f t="shared" si="4"/>
        <v>1105212</v>
      </c>
      <c r="C38" s="37">
        <f>SUM(一般接種!D37+一般接種!G37+一般接種!J37+医療従事者等!C35)</f>
        <v>437488</v>
      </c>
      <c r="D38" s="33">
        <f t="shared" si="1"/>
        <v>0.78573532475556229</v>
      </c>
      <c r="E38" s="37">
        <f>SUM(一般接種!E37+一般接種!H37+一般接種!K37+医療従事者等!D35)</f>
        <v>429740</v>
      </c>
      <c r="F38" s="34">
        <f t="shared" si="2"/>
        <v>0.7718197949668455</v>
      </c>
      <c r="G38" s="32">
        <f t="shared" si="5"/>
        <v>237984</v>
      </c>
      <c r="H38" s="34">
        <f t="shared" si="3"/>
        <v>0.42742300480613804</v>
      </c>
      <c r="I38" s="38">
        <v>4870</v>
      </c>
      <c r="J38" s="38">
        <v>22670</v>
      </c>
      <c r="K38" s="38">
        <v>107602</v>
      </c>
      <c r="L38" s="38">
        <v>102842</v>
      </c>
      <c r="N38" s="1">
        <v>556788</v>
      </c>
    </row>
    <row r="39" spans="1:14" x14ac:dyDescent="0.45">
      <c r="A39" s="36" t="s">
        <v>45</v>
      </c>
      <c r="B39" s="32">
        <f t="shared" si="4"/>
        <v>1373342</v>
      </c>
      <c r="C39" s="37">
        <f>SUM(一般接種!D38+一般接種!G38+一般接種!J38+医療従事者等!C36)</f>
        <v>554969</v>
      </c>
      <c r="D39" s="33">
        <f t="shared" si="1"/>
        <v>0.82484635449566379</v>
      </c>
      <c r="E39" s="37">
        <f>SUM(一般接種!E38+一般接種!H38+一般接種!K38+医療従事者等!D36)</f>
        <v>542815</v>
      </c>
      <c r="F39" s="34">
        <f t="shared" si="2"/>
        <v>0.8067819534344508</v>
      </c>
      <c r="G39" s="32">
        <f t="shared" si="5"/>
        <v>275558</v>
      </c>
      <c r="H39" s="34">
        <f t="shared" si="3"/>
        <v>0.409559834426997</v>
      </c>
      <c r="I39" s="38">
        <v>4823</v>
      </c>
      <c r="J39" s="38">
        <v>29978</v>
      </c>
      <c r="K39" s="38">
        <v>110390</v>
      </c>
      <c r="L39" s="38">
        <v>130367</v>
      </c>
      <c r="N39" s="1">
        <v>672815</v>
      </c>
    </row>
    <row r="40" spans="1:14" x14ac:dyDescent="0.45">
      <c r="A40" s="36" t="s">
        <v>46</v>
      </c>
      <c r="B40" s="32">
        <f t="shared" si="4"/>
        <v>3752787</v>
      </c>
      <c r="C40" s="37">
        <f>SUM(一般接種!D39+一般接種!G39+一般接種!J39+医療従事者等!C37)</f>
        <v>1496598</v>
      </c>
      <c r="D40" s="33">
        <f t="shared" si="1"/>
        <v>0.79026566289521916</v>
      </c>
      <c r="E40" s="37">
        <f>SUM(一般接種!E39+一般接種!H39+一般接種!K39+医療従事者等!D37)</f>
        <v>1460637</v>
      </c>
      <c r="F40" s="34">
        <f t="shared" si="2"/>
        <v>0.77127676707725401</v>
      </c>
      <c r="G40" s="32">
        <f t="shared" si="5"/>
        <v>795552</v>
      </c>
      <c r="H40" s="34">
        <f t="shared" si="3"/>
        <v>0.42008437045059355</v>
      </c>
      <c r="I40" s="38">
        <v>21837</v>
      </c>
      <c r="J40" s="38">
        <v>136410</v>
      </c>
      <c r="K40" s="38">
        <v>359430</v>
      </c>
      <c r="L40" s="38">
        <v>277875</v>
      </c>
      <c r="N40" s="1">
        <v>1893791</v>
      </c>
    </row>
    <row r="41" spans="1:14" x14ac:dyDescent="0.45">
      <c r="A41" s="36" t="s">
        <v>47</v>
      </c>
      <c r="B41" s="32">
        <f t="shared" si="4"/>
        <v>5572862</v>
      </c>
      <c r="C41" s="37">
        <f>SUM(一般接種!D40+一般接種!G40+一般接種!J40+医療従事者等!C38)</f>
        <v>2219509</v>
      </c>
      <c r="D41" s="33">
        <f t="shared" si="1"/>
        <v>0.78917755551865587</v>
      </c>
      <c r="E41" s="37">
        <f>SUM(一般接種!E40+一般接種!H40+一般接種!K40+医療従事者等!D38)</f>
        <v>2182048</v>
      </c>
      <c r="F41" s="34">
        <f t="shared" si="2"/>
        <v>0.77585777154513547</v>
      </c>
      <c r="G41" s="32">
        <f t="shared" si="5"/>
        <v>1171305</v>
      </c>
      <c r="H41" s="34">
        <f t="shared" si="3"/>
        <v>0.41647392133430378</v>
      </c>
      <c r="I41" s="38">
        <v>22295</v>
      </c>
      <c r="J41" s="38">
        <v>119194</v>
      </c>
      <c r="K41" s="38">
        <v>540345</v>
      </c>
      <c r="L41" s="38">
        <v>489471</v>
      </c>
      <c r="N41" s="1">
        <v>2812433</v>
      </c>
    </row>
    <row r="42" spans="1:14" x14ac:dyDescent="0.45">
      <c r="A42" s="36" t="s">
        <v>48</v>
      </c>
      <c r="B42" s="32">
        <f t="shared" si="4"/>
        <v>2851591</v>
      </c>
      <c r="C42" s="37">
        <f>SUM(一般接種!D41+一般接種!G41+一般接種!J41+医療従事者等!C39)</f>
        <v>1109047</v>
      </c>
      <c r="D42" s="33">
        <f t="shared" si="1"/>
        <v>0.81781492651776033</v>
      </c>
      <c r="E42" s="37">
        <f>SUM(一般接種!E41+一般接種!H41+一般接種!K41+医療従事者等!D39)</f>
        <v>1079844</v>
      </c>
      <c r="F42" s="34">
        <f t="shared" si="2"/>
        <v>0.79628053771449214</v>
      </c>
      <c r="G42" s="32">
        <f t="shared" si="5"/>
        <v>662700</v>
      </c>
      <c r="H42" s="34">
        <f t="shared" si="3"/>
        <v>0.48867717220579454</v>
      </c>
      <c r="I42" s="38">
        <v>44382</v>
      </c>
      <c r="J42" s="38">
        <v>45695</v>
      </c>
      <c r="K42" s="38">
        <v>285167</v>
      </c>
      <c r="L42" s="38">
        <v>287456</v>
      </c>
      <c r="N42" s="1">
        <v>1356110</v>
      </c>
    </row>
    <row r="43" spans="1:14" x14ac:dyDescent="0.45">
      <c r="A43" s="36" t="s">
        <v>49</v>
      </c>
      <c r="B43" s="32">
        <f t="shared" si="4"/>
        <v>1508421</v>
      </c>
      <c r="C43" s="37">
        <f>SUM(一般接種!D42+一般接種!G42+一般接種!J42+医療従事者等!C40)</f>
        <v>594020</v>
      </c>
      <c r="D43" s="33">
        <f t="shared" si="1"/>
        <v>0.8082465586047467</v>
      </c>
      <c r="E43" s="37">
        <f>SUM(一般接種!E42+一般接種!H42+一般接種!K42+医療従事者等!D40)</f>
        <v>582680</v>
      </c>
      <c r="F43" s="34">
        <f t="shared" si="2"/>
        <v>0.79281691654795095</v>
      </c>
      <c r="G43" s="32">
        <f t="shared" si="5"/>
        <v>331721</v>
      </c>
      <c r="H43" s="34">
        <f t="shared" si="3"/>
        <v>0.45135240676563954</v>
      </c>
      <c r="I43" s="38">
        <v>7719</v>
      </c>
      <c r="J43" s="38">
        <v>38377</v>
      </c>
      <c r="K43" s="38">
        <v>148358</v>
      </c>
      <c r="L43" s="38">
        <v>137267</v>
      </c>
      <c r="N43" s="1">
        <v>734949</v>
      </c>
    </row>
    <row r="44" spans="1:14" x14ac:dyDescent="0.45">
      <c r="A44" s="36" t="s">
        <v>50</v>
      </c>
      <c r="B44" s="32">
        <f t="shared" si="4"/>
        <v>1898695</v>
      </c>
      <c r="C44" s="37">
        <f>SUM(一般接種!D43+一般接種!G43+一般接種!J43+医療従事者等!C41)</f>
        <v>769531</v>
      </c>
      <c r="D44" s="33">
        <f t="shared" si="1"/>
        <v>0.79015726525214192</v>
      </c>
      <c r="E44" s="37">
        <f>SUM(一般接種!E43+一般接種!H43+一般接種!K43+医療従事者等!D41)</f>
        <v>758026</v>
      </c>
      <c r="F44" s="34">
        <f t="shared" si="2"/>
        <v>0.77834388887519812</v>
      </c>
      <c r="G44" s="32">
        <f t="shared" si="5"/>
        <v>371138</v>
      </c>
      <c r="H44" s="34">
        <f t="shared" si="3"/>
        <v>0.38108586543121648</v>
      </c>
      <c r="I44" s="38">
        <v>9300</v>
      </c>
      <c r="J44" s="38">
        <v>45986</v>
      </c>
      <c r="K44" s="38">
        <v>168359</v>
      </c>
      <c r="L44" s="38">
        <v>147493</v>
      </c>
      <c r="N44" s="1">
        <v>973896</v>
      </c>
    </row>
    <row r="45" spans="1:14" x14ac:dyDescent="0.45">
      <c r="A45" s="36" t="s">
        <v>51</v>
      </c>
      <c r="B45" s="32">
        <f t="shared" si="4"/>
        <v>2756712</v>
      </c>
      <c r="C45" s="37">
        <f>SUM(一般接種!D44+一般接種!G44+一般接種!J44+医療従事者等!C42)</f>
        <v>1098969</v>
      </c>
      <c r="D45" s="33">
        <f t="shared" si="1"/>
        <v>0.8103182450621913</v>
      </c>
      <c r="E45" s="37">
        <f>SUM(一般接種!E44+一般接種!H44+一般接種!K44+医療従事者等!D42)</f>
        <v>1082254</v>
      </c>
      <c r="F45" s="34">
        <f t="shared" si="2"/>
        <v>0.79799353939149942</v>
      </c>
      <c r="G45" s="32">
        <f t="shared" si="5"/>
        <v>575489</v>
      </c>
      <c r="H45" s="34">
        <f t="shared" si="3"/>
        <v>0.42433338568476037</v>
      </c>
      <c r="I45" s="38">
        <v>11901</v>
      </c>
      <c r="J45" s="38">
        <v>53954</v>
      </c>
      <c r="K45" s="38">
        <v>269043</v>
      </c>
      <c r="L45" s="38">
        <v>240591</v>
      </c>
      <c r="N45" s="1">
        <v>1356219</v>
      </c>
    </row>
    <row r="46" spans="1:14" x14ac:dyDescent="0.45">
      <c r="A46" s="36" t="s">
        <v>52</v>
      </c>
      <c r="B46" s="32">
        <f t="shared" si="4"/>
        <v>1403527</v>
      </c>
      <c r="C46" s="37">
        <f>SUM(一般接種!D45+一般接種!G45+一般接種!J45+医療従事者等!C43)</f>
        <v>558694</v>
      </c>
      <c r="D46" s="33">
        <f t="shared" si="1"/>
        <v>0.79680589645548061</v>
      </c>
      <c r="E46" s="37">
        <f>SUM(一般接種!E45+一般接種!H45+一般接種!K45+医療従事者等!D43)</f>
        <v>549743</v>
      </c>
      <c r="F46" s="34">
        <f t="shared" si="2"/>
        <v>0.78404003611122597</v>
      </c>
      <c r="G46" s="32">
        <f t="shared" si="5"/>
        <v>295090</v>
      </c>
      <c r="H46" s="34">
        <f t="shared" si="3"/>
        <v>0.42085551658877274</v>
      </c>
      <c r="I46" s="38">
        <v>10503</v>
      </c>
      <c r="J46" s="38">
        <v>33068</v>
      </c>
      <c r="K46" s="38">
        <v>140079</v>
      </c>
      <c r="L46" s="38">
        <v>111440</v>
      </c>
      <c r="N46" s="1">
        <v>701167</v>
      </c>
    </row>
    <row r="47" spans="1:14" x14ac:dyDescent="0.45">
      <c r="A47" s="36" t="s">
        <v>53</v>
      </c>
      <c r="B47" s="32">
        <f t="shared" si="4"/>
        <v>10177746</v>
      </c>
      <c r="C47" s="37">
        <f>SUM(一般接種!D46+一般接種!G46+一般接種!J46+医療従事者等!C44)</f>
        <v>4091126</v>
      </c>
      <c r="D47" s="33">
        <f t="shared" si="1"/>
        <v>0.79839778930051108</v>
      </c>
      <c r="E47" s="37">
        <f>SUM(一般接種!E46+一般接種!H46+一般接種!K46+医療従事者等!D44)</f>
        <v>3995243</v>
      </c>
      <c r="F47" s="34">
        <f t="shared" si="2"/>
        <v>0.7796858808353353</v>
      </c>
      <c r="G47" s="32">
        <f t="shared" si="5"/>
        <v>2091377</v>
      </c>
      <c r="H47" s="34">
        <f t="shared" si="3"/>
        <v>0.40813965969122806</v>
      </c>
      <c r="I47" s="38">
        <v>41176</v>
      </c>
      <c r="J47" s="38">
        <v>216935</v>
      </c>
      <c r="K47" s="38">
        <v>911579</v>
      </c>
      <c r="L47" s="38">
        <v>921687</v>
      </c>
      <c r="N47" s="1">
        <v>5124170</v>
      </c>
    </row>
    <row r="48" spans="1:14" x14ac:dyDescent="0.45">
      <c r="A48" s="36" t="s">
        <v>54</v>
      </c>
      <c r="B48" s="32">
        <f t="shared" si="4"/>
        <v>1654354</v>
      </c>
      <c r="C48" s="37">
        <f>SUM(一般接種!D47+一般接種!G47+一般接種!J47+医療従事者等!C45)</f>
        <v>650398</v>
      </c>
      <c r="D48" s="33">
        <f t="shared" si="1"/>
        <v>0.79489185086687963</v>
      </c>
      <c r="E48" s="37">
        <f>SUM(一般接種!E47+一般接種!H47+一般接種!K47+医療従事者等!D45)</f>
        <v>639482</v>
      </c>
      <c r="F48" s="34">
        <f t="shared" si="2"/>
        <v>0.78155072828645522</v>
      </c>
      <c r="G48" s="32">
        <f t="shared" si="5"/>
        <v>364474</v>
      </c>
      <c r="H48" s="34">
        <f t="shared" si="3"/>
        <v>0.4454463458572368</v>
      </c>
      <c r="I48" s="38">
        <v>8325</v>
      </c>
      <c r="J48" s="38">
        <v>55733</v>
      </c>
      <c r="K48" s="38">
        <v>164258</v>
      </c>
      <c r="L48" s="38">
        <v>136158</v>
      </c>
      <c r="N48" s="1">
        <v>818222</v>
      </c>
    </row>
    <row r="49" spans="1:14" x14ac:dyDescent="0.45">
      <c r="A49" s="36" t="s">
        <v>55</v>
      </c>
      <c r="B49" s="32">
        <f t="shared" si="4"/>
        <v>2751569</v>
      </c>
      <c r="C49" s="37">
        <f>SUM(一般接種!D48+一般接種!G48+一般接種!J48+医療従事者等!C46)</f>
        <v>1083323</v>
      </c>
      <c r="D49" s="33">
        <f t="shared" si="1"/>
        <v>0.81090814094666075</v>
      </c>
      <c r="E49" s="37">
        <f>SUM(一般接種!E48+一般接種!H48+一般接種!K48+医療従事者等!D46)</f>
        <v>1065224</v>
      </c>
      <c r="F49" s="34">
        <f t="shared" si="2"/>
        <v>0.79736035654349224</v>
      </c>
      <c r="G49" s="32">
        <f t="shared" si="5"/>
        <v>603022</v>
      </c>
      <c r="H49" s="34">
        <f t="shared" si="3"/>
        <v>0.45138471994957852</v>
      </c>
      <c r="I49" s="38">
        <v>14462</v>
      </c>
      <c r="J49" s="38">
        <v>62494</v>
      </c>
      <c r="K49" s="38">
        <v>269323</v>
      </c>
      <c r="L49" s="38">
        <v>256743</v>
      </c>
      <c r="N49" s="1">
        <v>1335938</v>
      </c>
    </row>
    <row r="50" spans="1:14" x14ac:dyDescent="0.45">
      <c r="A50" s="36" t="s">
        <v>56</v>
      </c>
      <c r="B50" s="32">
        <f t="shared" si="4"/>
        <v>3662614</v>
      </c>
      <c r="C50" s="37">
        <f>SUM(一般接種!D49+一般接種!G49+一般接種!J49+医療従事者等!C47)</f>
        <v>1437733</v>
      </c>
      <c r="D50" s="33">
        <f t="shared" si="1"/>
        <v>0.81752314992508435</v>
      </c>
      <c r="E50" s="37">
        <f>SUM(一般接種!E49+一般接種!H49+一般接種!K49+医療従事者等!D47)</f>
        <v>1418130</v>
      </c>
      <c r="F50" s="34">
        <f t="shared" si="2"/>
        <v>0.80637650008955764</v>
      </c>
      <c r="G50" s="32">
        <f t="shared" si="5"/>
        <v>806751</v>
      </c>
      <c r="H50" s="34">
        <f t="shared" si="3"/>
        <v>0.45873442337708858</v>
      </c>
      <c r="I50" s="38">
        <v>20876</v>
      </c>
      <c r="J50" s="38">
        <v>76920</v>
      </c>
      <c r="K50" s="38">
        <v>338865</v>
      </c>
      <c r="L50" s="38">
        <v>370090</v>
      </c>
      <c r="N50" s="1">
        <v>1758645</v>
      </c>
    </row>
    <row r="51" spans="1:14" x14ac:dyDescent="0.45">
      <c r="A51" s="36" t="s">
        <v>57</v>
      </c>
      <c r="B51" s="32">
        <f t="shared" si="4"/>
        <v>2274743</v>
      </c>
      <c r="C51" s="37">
        <f>SUM(一般接種!D50+一般接種!G50+一般接種!J50+医療従事者等!C48)</f>
        <v>914554</v>
      </c>
      <c r="D51" s="33">
        <f t="shared" si="1"/>
        <v>0.80101704326988343</v>
      </c>
      <c r="E51" s="37">
        <f>SUM(一般接種!E50+一般接種!H50+一般接種!K50+医療従事者等!D48)</f>
        <v>894794</v>
      </c>
      <c r="F51" s="34">
        <f t="shared" si="2"/>
        <v>0.78371014091637248</v>
      </c>
      <c r="G51" s="32">
        <f t="shared" si="5"/>
        <v>465395</v>
      </c>
      <c r="H51" s="34">
        <f t="shared" si="3"/>
        <v>0.40761871562815033</v>
      </c>
      <c r="I51" s="38">
        <v>18470</v>
      </c>
      <c r="J51" s="38">
        <v>49508</v>
      </c>
      <c r="K51" s="38">
        <v>212791</v>
      </c>
      <c r="L51" s="38">
        <v>184626</v>
      </c>
      <c r="N51" s="1">
        <v>1141741</v>
      </c>
    </row>
    <row r="52" spans="1:14" x14ac:dyDescent="0.45">
      <c r="A52" s="36" t="s">
        <v>58</v>
      </c>
      <c r="B52" s="32">
        <f t="shared" si="4"/>
        <v>2138925</v>
      </c>
      <c r="C52" s="37">
        <f>SUM(一般接種!D51+一般接種!G51+一般接種!J51+医療従事者等!C49)</f>
        <v>858875</v>
      </c>
      <c r="D52" s="33">
        <f t="shared" si="1"/>
        <v>0.78995825212625348</v>
      </c>
      <c r="E52" s="37">
        <f>SUM(一般接種!E51+一般接種!H51+一般接種!K51+医療従事者等!D49)</f>
        <v>842663</v>
      </c>
      <c r="F52" s="34">
        <f t="shared" si="2"/>
        <v>0.77504711466914877</v>
      </c>
      <c r="G52" s="32">
        <f t="shared" si="5"/>
        <v>437387</v>
      </c>
      <c r="H52" s="34">
        <f t="shared" si="3"/>
        <v>0.40229075246426504</v>
      </c>
      <c r="I52" s="38">
        <v>10778</v>
      </c>
      <c r="J52" s="38">
        <v>45345</v>
      </c>
      <c r="K52" s="38">
        <v>185303</v>
      </c>
      <c r="L52" s="38">
        <v>195961</v>
      </c>
      <c r="N52" s="1">
        <v>1087241</v>
      </c>
    </row>
    <row r="53" spans="1:14" x14ac:dyDescent="0.45">
      <c r="A53" s="36" t="s">
        <v>59</v>
      </c>
      <c r="B53" s="32">
        <f t="shared" si="4"/>
        <v>3254479</v>
      </c>
      <c r="C53" s="37">
        <f>SUM(一般接種!D52+一般接種!G52+一般接種!J52+医療従事者等!C50)</f>
        <v>1301365</v>
      </c>
      <c r="D53" s="33">
        <f t="shared" si="1"/>
        <v>0.80454486722550678</v>
      </c>
      <c r="E53" s="37">
        <f>SUM(一般接種!E52+一般接種!H52+一般接種!K52+医療従事者等!D50)</f>
        <v>1272347</v>
      </c>
      <c r="F53" s="34">
        <f t="shared" si="2"/>
        <v>0.78660502486218076</v>
      </c>
      <c r="G53" s="32">
        <f t="shared" si="5"/>
        <v>680767</v>
      </c>
      <c r="H53" s="34">
        <f t="shared" si="3"/>
        <v>0.42087161989642147</v>
      </c>
      <c r="I53" s="38">
        <v>16998</v>
      </c>
      <c r="J53" s="38">
        <v>69599</v>
      </c>
      <c r="K53" s="38">
        <v>338956</v>
      </c>
      <c r="L53" s="38">
        <v>255214</v>
      </c>
      <c r="N53" s="1">
        <v>1617517</v>
      </c>
    </row>
    <row r="54" spans="1:14" x14ac:dyDescent="0.45">
      <c r="A54" s="36" t="s">
        <v>60</v>
      </c>
      <c r="B54" s="32">
        <f t="shared" si="4"/>
        <v>2523227</v>
      </c>
      <c r="C54" s="37">
        <f>SUM(一般接種!D53+一般接種!G53+一般接種!J53+医療従事者等!C51)</f>
        <v>1047811</v>
      </c>
      <c r="D54" s="40">
        <f t="shared" si="1"/>
        <v>0.7055405698402416</v>
      </c>
      <c r="E54" s="37">
        <f>SUM(一般接種!E53+一般接種!H53+一般接種!K53+医療従事者等!D51)</f>
        <v>1024760</v>
      </c>
      <c r="F54" s="34">
        <f t="shared" si="2"/>
        <v>0.69001924426207206</v>
      </c>
      <c r="G54" s="32">
        <f t="shared" si="5"/>
        <v>450656</v>
      </c>
      <c r="H54" s="34">
        <f t="shared" si="3"/>
        <v>0.30344794151037158</v>
      </c>
      <c r="I54" s="38">
        <v>16861</v>
      </c>
      <c r="J54" s="38">
        <v>56552</v>
      </c>
      <c r="K54" s="38">
        <v>205186</v>
      </c>
      <c r="L54" s="38">
        <v>172057</v>
      </c>
      <c r="N54" s="1">
        <v>1485118</v>
      </c>
    </row>
    <row r="55" spans="1:14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</row>
    <row r="56" spans="1:14" x14ac:dyDescent="0.45">
      <c r="A56" s="87" t="s">
        <v>105</v>
      </c>
      <c r="B56" s="87"/>
      <c r="C56" s="87"/>
      <c r="D56" s="87"/>
      <c r="E56" s="87"/>
      <c r="F56" s="87"/>
      <c r="G56" s="87"/>
      <c r="H56" s="87"/>
      <c r="I56" s="87"/>
      <c r="J56" s="22"/>
      <c r="K56" s="22"/>
    </row>
    <row r="57" spans="1:14" x14ac:dyDescent="0.45">
      <c r="A57" s="22" t="s">
        <v>106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</row>
    <row r="58" spans="1:14" x14ac:dyDescent="0.45">
      <c r="A58" s="22" t="s">
        <v>107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</row>
    <row r="59" spans="1:14" x14ac:dyDescent="0.45">
      <c r="A59" s="24" t="s">
        <v>108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</row>
    <row r="60" spans="1:14" x14ac:dyDescent="0.45">
      <c r="A60" s="87" t="s">
        <v>109</v>
      </c>
      <c r="B60" s="87"/>
      <c r="C60" s="87"/>
      <c r="D60" s="87"/>
      <c r="E60" s="87"/>
      <c r="F60" s="87"/>
      <c r="G60" s="87"/>
      <c r="H60" s="87"/>
      <c r="I60" s="87"/>
      <c r="J60" s="87"/>
      <c r="K60" s="87"/>
    </row>
    <row r="61" spans="1:14" x14ac:dyDescent="0.45">
      <c r="A61" s="24" t="s">
        <v>110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</row>
  </sheetData>
  <mergeCells count="10">
    <mergeCell ref="A56:I56"/>
    <mergeCell ref="A60:K60"/>
    <mergeCell ref="A3:A6"/>
    <mergeCell ref="B4:B6"/>
    <mergeCell ref="C4:D5"/>
    <mergeCell ref="E4:F5"/>
    <mergeCell ref="G5:H5"/>
    <mergeCell ref="B3:L3"/>
    <mergeCell ref="G4:L4"/>
    <mergeCell ref="I6:L6"/>
  </mergeCells>
  <phoneticPr fontId="2"/>
  <pageMargins left="0.7" right="0.7" top="0.75" bottom="0.75" header="0.3" footer="0.3"/>
  <pageSetup paperSize="9" scale="4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1"/>
  <sheetViews>
    <sheetView workbookViewId="0">
      <selection activeCell="D5" sqref="D5"/>
    </sheetView>
  </sheetViews>
  <sheetFormatPr defaultRowHeight="18" x14ac:dyDescent="0.45"/>
  <cols>
    <col min="1" max="1" width="13.59765625" customWidth="1"/>
    <col min="2" max="2" width="11.3984375" style="30" bestFit="1" customWidth="1"/>
    <col min="3" max="8" width="11.3984375" bestFit="1" customWidth="1"/>
    <col min="9" max="9" width="8.69921875" bestFit="1" customWidth="1"/>
    <col min="10" max="11" width="9" bestFit="1" customWidth="1"/>
    <col min="12" max="12" width="1.69921875" customWidth="1"/>
    <col min="13" max="13" width="12.59765625" customWidth="1"/>
    <col min="15" max="15" width="12.19921875" customWidth="1"/>
    <col min="16" max="16" width="9.19921875" bestFit="1" customWidth="1"/>
    <col min="17" max="17" width="12.5" bestFit="1" customWidth="1"/>
  </cols>
  <sheetData>
    <row r="1" spans="1:18" x14ac:dyDescent="0.45">
      <c r="A1" s="22" t="s">
        <v>111</v>
      </c>
      <c r="B1" s="23"/>
      <c r="C1" s="24"/>
      <c r="D1" s="24"/>
    </row>
    <row r="2" spans="1:18" x14ac:dyDescent="0.45">
      <c r="B2"/>
      <c r="Q2" s="103" t="str">
        <f>'進捗状況 (都道府県別)'!H3</f>
        <v>（3月30日公表時点）</v>
      </c>
      <c r="R2" s="103"/>
    </row>
    <row r="3" spans="1:18" ht="37.5" customHeight="1" x14ac:dyDescent="0.45">
      <c r="A3" s="104" t="s">
        <v>3</v>
      </c>
      <c r="B3" s="107" t="s">
        <v>112</v>
      </c>
      <c r="C3" s="107"/>
      <c r="D3" s="107"/>
      <c r="E3" s="107"/>
      <c r="F3" s="107"/>
      <c r="G3" s="107"/>
      <c r="H3" s="107"/>
      <c r="I3" s="107"/>
      <c r="J3" s="107"/>
      <c r="K3" s="107"/>
      <c r="M3" s="107" t="s">
        <v>113</v>
      </c>
      <c r="N3" s="107"/>
      <c r="O3" s="107"/>
      <c r="P3" s="107"/>
      <c r="Q3" s="107"/>
      <c r="R3" s="107"/>
    </row>
    <row r="4" spans="1:18" ht="18.75" customHeight="1" x14ac:dyDescent="0.45">
      <c r="A4" s="105"/>
      <c r="B4" s="108" t="s">
        <v>13</v>
      </c>
      <c r="C4" s="109" t="s">
        <v>114</v>
      </c>
      <c r="D4" s="109"/>
      <c r="E4" s="109"/>
      <c r="F4" s="110" t="s">
        <v>115</v>
      </c>
      <c r="G4" s="111"/>
      <c r="H4" s="112"/>
      <c r="I4" s="110" t="s">
        <v>116</v>
      </c>
      <c r="J4" s="111"/>
      <c r="K4" s="112"/>
      <c r="M4" s="113" t="s">
        <v>117</v>
      </c>
      <c r="N4" s="113"/>
      <c r="O4" s="107" t="s">
        <v>118</v>
      </c>
      <c r="P4" s="107"/>
      <c r="Q4" s="109" t="s">
        <v>116</v>
      </c>
      <c r="R4" s="109"/>
    </row>
    <row r="5" spans="1:18" ht="36" x14ac:dyDescent="0.45">
      <c r="A5" s="106"/>
      <c r="B5" s="108"/>
      <c r="C5" s="41" t="s">
        <v>119</v>
      </c>
      <c r="D5" s="41" t="s">
        <v>96</v>
      </c>
      <c r="E5" s="41" t="s">
        <v>97</v>
      </c>
      <c r="F5" s="41" t="s">
        <v>119</v>
      </c>
      <c r="G5" s="41" t="s">
        <v>96</v>
      </c>
      <c r="H5" s="41" t="s">
        <v>97</v>
      </c>
      <c r="I5" s="41" t="s">
        <v>119</v>
      </c>
      <c r="J5" s="41" t="s">
        <v>96</v>
      </c>
      <c r="K5" s="41" t="s">
        <v>97</v>
      </c>
      <c r="M5" s="42" t="s">
        <v>120</v>
      </c>
      <c r="N5" s="42" t="s">
        <v>121</v>
      </c>
      <c r="O5" s="42" t="s">
        <v>122</v>
      </c>
      <c r="P5" s="42" t="s">
        <v>123</v>
      </c>
      <c r="Q5" s="42" t="s">
        <v>122</v>
      </c>
      <c r="R5" s="42" t="s">
        <v>121</v>
      </c>
    </row>
    <row r="6" spans="1:18" x14ac:dyDescent="0.45">
      <c r="A6" s="31" t="s">
        <v>124</v>
      </c>
      <c r="B6" s="43">
        <f>SUM(B7:B53)</f>
        <v>190666851</v>
      </c>
      <c r="C6" s="43">
        <f t="shared" ref="C6" si="0">SUM(C7:C53)</f>
        <v>158344717</v>
      </c>
      <c r="D6" s="43">
        <f>SUM(D7:D53)</f>
        <v>79661021</v>
      </c>
      <c r="E6" s="44">
        <f>SUM(E7:E53)</f>
        <v>78683696</v>
      </c>
      <c r="F6" s="44">
        <f t="shared" ref="F6:Q6" si="1">SUM(F7:F53)</f>
        <v>32205396</v>
      </c>
      <c r="G6" s="44">
        <f>SUM(G7:G53)</f>
        <v>16160846</v>
      </c>
      <c r="H6" s="44">
        <f t="shared" ref="H6:K6" si="2">SUM(H7:H53)</f>
        <v>16044550</v>
      </c>
      <c r="I6" s="44">
        <f>SUM(I7:I53)</f>
        <v>116738</v>
      </c>
      <c r="J6" s="44">
        <f t="shared" si="2"/>
        <v>58441</v>
      </c>
      <c r="K6" s="44">
        <f t="shared" si="2"/>
        <v>58297</v>
      </c>
      <c r="L6" s="45"/>
      <c r="M6" s="44">
        <f>SUM(M7:M53)</f>
        <v>168063110</v>
      </c>
      <c r="N6" s="46">
        <f>C6/M6</f>
        <v>0.94217414517677323</v>
      </c>
      <c r="O6" s="44">
        <f t="shared" si="1"/>
        <v>34257250</v>
      </c>
      <c r="P6" s="47">
        <f>F6/O6</f>
        <v>0.94010453261718319</v>
      </c>
      <c r="Q6" s="44">
        <f t="shared" si="1"/>
        <v>198640</v>
      </c>
      <c r="R6" s="47">
        <f>I6/Q6</f>
        <v>0.58768626661296819</v>
      </c>
    </row>
    <row r="7" spans="1:18" x14ac:dyDescent="0.45">
      <c r="A7" s="48" t="s">
        <v>14</v>
      </c>
      <c r="B7" s="43">
        <v>7819989</v>
      </c>
      <c r="C7" s="43">
        <v>6327038</v>
      </c>
      <c r="D7" s="43">
        <v>3182848</v>
      </c>
      <c r="E7" s="44">
        <v>3144190</v>
      </c>
      <c r="F7" s="49">
        <v>1492094</v>
      </c>
      <c r="G7" s="44">
        <v>748080</v>
      </c>
      <c r="H7" s="44">
        <v>744014</v>
      </c>
      <c r="I7" s="44">
        <v>857</v>
      </c>
      <c r="J7" s="44">
        <v>421</v>
      </c>
      <c r="K7" s="44">
        <v>436</v>
      </c>
      <c r="L7" s="45"/>
      <c r="M7" s="44">
        <v>7054960</v>
      </c>
      <c r="N7" s="46">
        <v>0.89682124349393899</v>
      </c>
      <c r="O7" s="50">
        <v>1518200</v>
      </c>
      <c r="P7" s="46">
        <v>0.9828046370702147</v>
      </c>
      <c r="Q7" s="44">
        <v>900</v>
      </c>
      <c r="R7" s="47">
        <v>0.95222222222222219</v>
      </c>
    </row>
    <row r="8" spans="1:18" x14ac:dyDescent="0.45">
      <c r="A8" s="48" t="s">
        <v>15</v>
      </c>
      <c r="B8" s="43">
        <v>1995105</v>
      </c>
      <c r="C8" s="43">
        <v>1806095</v>
      </c>
      <c r="D8" s="43">
        <v>908655</v>
      </c>
      <c r="E8" s="44">
        <v>897440</v>
      </c>
      <c r="F8" s="49">
        <v>186609</v>
      </c>
      <c r="G8" s="44">
        <v>94063</v>
      </c>
      <c r="H8" s="44">
        <v>92546</v>
      </c>
      <c r="I8" s="44">
        <v>2401</v>
      </c>
      <c r="J8" s="44">
        <v>1209</v>
      </c>
      <c r="K8" s="44">
        <v>1192</v>
      </c>
      <c r="L8" s="45"/>
      <c r="M8" s="44">
        <v>1832855</v>
      </c>
      <c r="N8" s="46">
        <v>0.98539982704578377</v>
      </c>
      <c r="O8" s="50">
        <v>186500</v>
      </c>
      <c r="P8" s="46">
        <v>1.0005844504021448</v>
      </c>
      <c r="Q8" s="44">
        <v>3700</v>
      </c>
      <c r="R8" s="47">
        <v>0.64891891891891895</v>
      </c>
    </row>
    <row r="9" spans="1:18" x14ac:dyDescent="0.45">
      <c r="A9" s="48" t="s">
        <v>16</v>
      </c>
      <c r="B9" s="43">
        <v>1916576</v>
      </c>
      <c r="C9" s="43">
        <v>1673245</v>
      </c>
      <c r="D9" s="43">
        <v>842300</v>
      </c>
      <c r="E9" s="44">
        <v>830945</v>
      </c>
      <c r="F9" s="49">
        <v>243237</v>
      </c>
      <c r="G9" s="44">
        <v>122206</v>
      </c>
      <c r="H9" s="44">
        <v>121031</v>
      </c>
      <c r="I9" s="44">
        <v>94</v>
      </c>
      <c r="J9" s="44">
        <v>48</v>
      </c>
      <c r="K9" s="44">
        <v>46</v>
      </c>
      <c r="L9" s="45"/>
      <c r="M9" s="44">
        <v>1765985</v>
      </c>
      <c r="N9" s="46">
        <v>0.94748539766759066</v>
      </c>
      <c r="O9" s="50">
        <v>227500</v>
      </c>
      <c r="P9" s="46">
        <v>1.0691736263736265</v>
      </c>
      <c r="Q9" s="44">
        <v>160</v>
      </c>
      <c r="R9" s="47">
        <v>0.58750000000000002</v>
      </c>
    </row>
    <row r="10" spans="1:18" x14ac:dyDescent="0.45">
      <c r="A10" s="48" t="s">
        <v>17</v>
      </c>
      <c r="B10" s="43">
        <v>3478150</v>
      </c>
      <c r="C10" s="43">
        <v>2738240</v>
      </c>
      <c r="D10" s="43">
        <v>1377952</v>
      </c>
      <c r="E10" s="44">
        <v>1360288</v>
      </c>
      <c r="F10" s="49">
        <v>739863</v>
      </c>
      <c r="G10" s="44">
        <v>371013</v>
      </c>
      <c r="H10" s="44">
        <v>368850</v>
      </c>
      <c r="I10" s="44">
        <v>47</v>
      </c>
      <c r="J10" s="44">
        <v>21</v>
      </c>
      <c r="K10" s="44">
        <v>26</v>
      </c>
      <c r="L10" s="45"/>
      <c r="M10" s="44">
        <v>2947365</v>
      </c>
      <c r="N10" s="46">
        <v>0.92904679264359857</v>
      </c>
      <c r="O10" s="50">
        <v>854400</v>
      </c>
      <c r="P10" s="46">
        <v>0.86594452247191012</v>
      </c>
      <c r="Q10" s="44">
        <v>140</v>
      </c>
      <c r="R10" s="47">
        <v>0.33571428571428569</v>
      </c>
    </row>
    <row r="11" spans="1:18" x14ac:dyDescent="0.45">
      <c r="A11" s="48" t="s">
        <v>18</v>
      </c>
      <c r="B11" s="43">
        <v>1545592</v>
      </c>
      <c r="C11" s="43">
        <v>1450343</v>
      </c>
      <c r="D11" s="43">
        <v>728990</v>
      </c>
      <c r="E11" s="44">
        <v>721353</v>
      </c>
      <c r="F11" s="49">
        <v>95193</v>
      </c>
      <c r="G11" s="44">
        <v>47904</v>
      </c>
      <c r="H11" s="44">
        <v>47289</v>
      </c>
      <c r="I11" s="44">
        <v>56</v>
      </c>
      <c r="J11" s="44">
        <v>28</v>
      </c>
      <c r="K11" s="44">
        <v>28</v>
      </c>
      <c r="L11" s="45"/>
      <c r="M11" s="44">
        <v>1463055</v>
      </c>
      <c r="N11" s="46">
        <v>0.99131133142636474</v>
      </c>
      <c r="O11" s="50">
        <v>87900</v>
      </c>
      <c r="P11" s="46">
        <v>1.0829692832764506</v>
      </c>
      <c r="Q11" s="44">
        <v>140</v>
      </c>
      <c r="R11" s="47">
        <v>0.4</v>
      </c>
    </row>
    <row r="12" spans="1:18" x14ac:dyDescent="0.45">
      <c r="A12" s="48" t="s">
        <v>19</v>
      </c>
      <c r="B12" s="43">
        <v>1690703</v>
      </c>
      <c r="C12" s="43">
        <v>1613629</v>
      </c>
      <c r="D12" s="43">
        <v>813901</v>
      </c>
      <c r="E12" s="44">
        <v>799728</v>
      </c>
      <c r="F12" s="49">
        <v>76913</v>
      </c>
      <c r="G12" s="44">
        <v>38608</v>
      </c>
      <c r="H12" s="44">
        <v>38305</v>
      </c>
      <c r="I12" s="44">
        <v>161</v>
      </c>
      <c r="J12" s="44">
        <v>80</v>
      </c>
      <c r="K12" s="44">
        <v>81</v>
      </c>
      <c r="L12" s="45"/>
      <c r="M12" s="44">
        <v>1637995</v>
      </c>
      <c r="N12" s="46">
        <v>0.98512449671702296</v>
      </c>
      <c r="O12" s="50">
        <v>61700</v>
      </c>
      <c r="P12" s="46">
        <v>1.2465640194489465</v>
      </c>
      <c r="Q12" s="44">
        <v>340</v>
      </c>
      <c r="R12" s="47">
        <v>0.47352941176470587</v>
      </c>
    </row>
    <row r="13" spans="1:18" x14ac:dyDescent="0.45">
      <c r="A13" s="48" t="s">
        <v>20</v>
      </c>
      <c r="B13" s="43">
        <v>2892838</v>
      </c>
      <c r="C13" s="43">
        <v>2686018</v>
      </c>
      <c r="D13" s="43">
        <v>1352698</v>
      </c>
      <c r="E13" s="44">
        <v>1333320</v>
      </c>
      <c r="F13" s="49">
        <v>206568</v>
      </c>
      <c r="G13" s="44">
        <v>103914</v>
      </c>
      <c r="H13" s="44">
        <v>102654</v>
      </c>
      <c r="I13" s="44">
        <v>252</v>
      </c>
      <c r="J13" s="44">
        <v>127</v>
      </c>
      <c r="K13" s="44">
        <v>125</v>
      </c>
      <c r="L13" s="45"/>
      <c r="M13" s="44">
        <v>2776840</v>
      </c>
      <c r="N13" s="46">
        <v>0.9672930381296726</v>
      </c>
      <c r="O13" s="50">
        <v>178600</v>
      </c>
      <c r="P13" s="46">
        <v>1.156595744680851</v>
      </c>
      <c r="Q13" s="44">
        <v>560</v>
      </c>
      <c r="R13" s="47">
        <v>0.45</v>
      </c>
    </row>
    <row r="14" spans="1:18" x14ac:dyDescent="0.45">
      <c r="A14" s="48" t="s">
        <v>21</v>
      </c>
      <c r="B14" s="43">
        <v>4545574</v>
      </c>
      <c r="C14" s="43">
        <v>3676701</v>
      </c>
      <c r="D14" s="43">
        <v>1849684</v>
      </c>
      <c r="E14" s="44">
        <v>1827017</v>
      </c>
      <c r="F14" s="49">
        <v>868507</v>
      </c>
      <c r="G14" s="44">
        <v>435989</v>
      </c>
      <c r="H14" s="44">
        <v>432518</v>
      </c>
      <c r="I14" s="44">
        <v>366</v>
      </c>
      <c r="J14" s="44">
        <v>178</v>
      </c>
      <c r="K14" s="44">
        <v>188</v>
      </c>
      <c r="L14" s="45"/>
      <c r="M14" s="44">
        <v>3868205</v>
      </c>
      <c r="N14" s="46">
        <v>0.95049279963187061</v>
      </c>
      <c r="O14" s="50">
        <v>892500</v>
      </c>
      <c r="P14" s="46">
        <v>0.97311708683473386</v>
      </c>
      <c r="Q14" s="44">
        <v>860</v>
      </c>
      <c r="R14" s="47">
        <v>0.42558139534883721</v>
      </c>
    </row>
    <row r="15" spans="1:18" x14ac:dyDescent="0.45">
      <c r="A15" s="51" t="s">
        <v>22</v>
      </c>
      <c r="B15" s="43">
        <v>3016560</v>
      </c>
      <c r="C15" s="43">
        <v>2634574</v>
      </c>
      <c r="D15" s="43">
        <v>1325586</v>
      </c>
      <c r="E15" s="44">
        <v>1308988</v>
      </c>
      <c r="F15" s="49">
        <v>381159</v>
      </c>
      <c r="G15" s="44">
        <v>191773</v>
      </c>
      <c r="H15" s="44">
        <v>189386</v>
      </c>
      <c r="I15" s="44">
        <v>827</v>
      </c>
      <c r="J15" s="44">
        <v>417</v>
      </c>
      <c r="K15" s="44">
        <v>410</v>
      </c>
      <c r="L15" s="45"/>
      <c r="M15" s="44">
        <v>2698650</v>
      </c>
      <c r="N15" s="46">
        <v>0.9762562762862913</v>
      </c>
      <c r="O15" s="50">
        <v>375900</v>
      </c>
      <c r="P15" s="46">
        <v>1.0139904229848364</v>
      </c>
      <c r="Q15" s="44">
        <v>1120</v>
      </c>
      <c r="R15" s="47">
        <v>0.73839285714285718</v>
      </c>
    </row>
    <row r="16" spans="1:18" x14ac:dyDescent="0.45">
      <c r="A16" s="48" t="s">
        <v>23</v>
      </c>
      <c r="B16" s="43">
        <v>2962687</v>
      </c>
      <c r="C16" s="43">
        <v>2114012</v>
      </c>
      <c r="D16" s="43">
        <v>1063818</v>
      </c>
      <c r="E16" s="44">
        <v>1050194</v>
      </c>
      <c r="F16" s="49">
        <v>848461</v>
      </c>
      <c r="G16" s="44">
        <v>425696</v>
      </c>
      <c r="H16" s="44">
        <v>422765</v>
      </c>
      <c r="I16" s="44">
        <v>214</v>
      </c>
      <c r="J16" s="44">
        <v>94</v>
      </c>
      <c r="K16" s="44">
        <v>120</v>
      </c>
      <c r="L16" s="45"/>
      <c r="M16" s="44">
        <v>2329595</v>
      </c>
      <c r="N16" s="46">
        <v>0.90745902184714511</v>
      </c>
      <c r="O16" s="50">
        <v>887500</v>
      </c>
      <c r="P16" s="46">
        <v>0.95601239436619723</v>
      </c>
      <c r="Q16" s="44">
        <v>340</v>
      </c>
      <c r="R16" s="47">
        <v>0.62941176470588234</v>
      </c>
    </row>
    <row r="17" spans="1:18" x14ac:dyDescent="0.45">
      <c r="A17" s="48" t="s">
        <v>24</v>
      </c>
      <c r="B17" s="43">
        <v>11379512</v>
      </c>
      <c r="C17" s="43">
        <v>9689112</v>
      </c>
      <c r="D17" s="43">
        <v>4880596</v>
      </c>
      <c r="E17" s="44">
        <v>4808516</v>
      </c>
      <c r="F17" s="49">
        <v>1672386</v>
      </c>
      <c r="G17" s="44">
        <v>837689</v>
      </c>
      <c r="H17" s="44">
        <v>834697</v>
      </c>
      <c r="I17" s="44">
        <v>18014</v>
      </c>
      <c r="J17" s="44">
        <v>9040</v>
      </c>
      <c r="K17" s="44">
        <v>8974</v>
      </c>
      <c r="L17" s="45"/>
      <c r="M17" s="44">
        <v>10144410</v>
      </c>
      <c r="N17" s="46">
        <v>0.95511833610826058</v>
      </c>
      <c r="O17" s="50">
        <v>659400</v>
      </c>
      <c r="P17" s="46">
        <v>2.5362238398544132</v>
      </c>
      <c r="Q17" s="44">
        <v>37520</v>
      </c>
      <c r="R17" s="47">
        <v>0.48011727078891259</v>
      </c>
    </row>
    <row r="18" spans="1:18" x14ac:dyDescent="0.45">
      <c r="A18" s="48" t="s">
        <v>25</v>
      </c>
      <c r="B18" s="43">
        <v>9702582</v>
      </c>
      <c r="C18" s="43">
        <v>8007187</v>
      </c>
      <c r="D18" s="43">
        <v>4030632</v>
      </c>
      <c r="E18" s="44">
        <v>3976555</v>
      </c>
      <c r="F18" s="49">
        <v>1694610</v>
      </c>
      <c r="G18" s="44">
        <v>849244</v>
      </c>
      <c r="H18" s="44">
        <v>845366</v>
      </c>
      <c r="I18" s="44">
        <v>785</v>
      </c>
      <c r="J18" s="44">
        <v>364</v>
      </c>
      <c r="K18" s="44">
        <v>421</v>
      </c>
      <c r="L18" s="45"/>
      <c r="M18" s="44">
        <v>8345845</v>
      </c>
      <c r="N18" s="46">
        <v>0.95942196386345546</v>
      </c>
      <c r="O18" s="50">
        <v>643300</v>
      </c>
      <c r="P18" s="46">
        <v>2.634245297683818</v>
      </c>
      <c r="Q18" s="44">
        <v>4360</v>
      </c>
      <c r="R18" s="47">
        <v>0.18004587155963303</v>
      </c>
    </row>
    <row r="19" spans="1:18" x14ac:dyDescent="0.45">
      <c r="A19" s="48" t="s">
        <v>26</v>
      </c>
      <c r="B19" s="43">
        <v>20990393</v>
      </c>
      <c r="C19" s="43">
        <v>15633348</v>
      </c>
      <c r="D19" s="43">
        <v>7874824</v>
      </c>
      <c r="E19" s="44">
        <v>7758524</v>
      </c>
      <c r="F19" s="49">
        <v>5343674</v>
      </c>
      <c r="G19" s="44">
        <v>2681580</v>
      </c>
      <c r="H19" s="44">
        <v>2662094</v>
      </c>
      <c r="I19" s="44">
        <v>13371</v>
      </c>
      <c r="J19" s="44">
        <v>6562</v>
      </c>
      <c r="K19" s="44">
        <v>6809</v>
      </c>
      <c r="L19" s="45"/>
      <c r="M19" s="44">
        <v>16887090</v>
      </c>
      <c r="N19" s="46">
        <v>0.92575736849865786</v>
      </c>
      <c r="O19" s="50">
        <v>10132950</v>
      </c>
      <c r="P19" s="46">
        <v>0.52735619932990885</v>
      </c>
      <c r="Q19" s="44">
        <v>43540</v>
      </c>
      <c r="R19" s="47">
        <v>0.30709692237023428</v>
      </c>
    </row>
    <row r="20" spans="1:18" x14ac:dyDescent="0.45">
      <c r="A20" s="48" t="s">
        <v>27</v>
      </c>
      <c r="B20" s="43">
        <v>14170998</v>
      </c>
      <c r="C20" s="43">
        <v>10839185</v>
      </c>
      <c r="D20" s="43">
        <v>5451131</v>
      </c>
      <c r="E20" s="44">
        <v>5388054</v>
      </c>
      <c r="F20" s="49">
        <v>3325736</v>
      </c>
      <c r="G20" s="44">
        <v>1665881</v>
      </c>
      <c r="H20" s="44">
        <v>1659855</v>
      </c>
      <c r="I20" s="44">
        <v>6077</v>
      </c>
      <c r="J20" s="44">
        <v>3059</v>
      </c>
      <c r="K20" s="44">
        <v>3018</v>
      </c>
      <c r="L20" s="45"/>
      <c r="M20" s="44">
        <v>11400935</v>
      </c>
      <c r="N20" s="46">
        <v>0.95072772540146921</v>
      </c>
      <c r="O20" s="50">
        <v>1939600</v>
      </c>
      <c r="P20" s="46">
        <v>1.7146504433903897</v>
      </c>
      <c r="Q20" s="44">
        <v>11540</v>
      </c>
      <c r="R20" s="47">
        <v>0.52660311958405548</v>
      </c>
    </row>
    <row r="21" spans="1:18" x14ac:dyDescent="0.45">
      <c r="A21" s="48" t="s">
        <v>28</v>
      </c>
      <c r="B21" s="43">
        <v>3476330</v>
      </c>
      <c r="C21" s="43">
        <v>2906920</v>
      </c>
      <c r="D21" s="43">
        <v>1460190</v>
      </c>
      <c r="E21" s="44">
        <v>1446730</v>
      </c>
      <c r="F21" s="49">
        <v>569332</v>
      </c>
      <c r="G21" s="44">
        <v>285857</v>
      </c>
      <c r="H21" s="44">
        <v>283475</v>
      </c>
      <c r="I21" s="44">
        <v>78</v>
      </c>
      <c r="J21" s="44">
        <v>35</v>
      </c>
      <c r="K21" s="44">
        <v>43</v>
      </c>
      <c r="L21" s="45"/>
      <c r="M21" s="44">
        <v>3078305</v>
      </c>
      <c r="N21" s="46">
        <v>0.94432488008823035</v>
      </c>
      <c r="O21" s="50">
        <v>584800</v>
      </c>
      <c r="P21" s="46">
        <v>0.97354993160054715</v>
      </c>
      <c r="Q21" s="44">
        <v>240</v>
      </c>
      <c r="R21" s="47">
        <v>0.32500000000000001</v>
      </c>
    </row>
    <row r="22" spans="1:18" x14ac:dyDescent="0.45">
      <c r="A22" s="48" t="s">
        <v>29</v>
      </c>
      <c r="B22" s="43">
        <v>1651801</v>
      </c>
      <c r="C22" s="43">
        <v>1466019</v>
      </c>
      <c r="D22" s="43">
        <v>737862</v>
      </c>
      <c r="E22" s="44">
        <v>728157</v>
      </c>
      <c r="F22" s="49">
        <v>185570</v>
      </c>
      <c r="G22" s="44">
        <v>93034</v>
      </c>
      <c r="H22" s="44">
        <v>92536</v>
      </c>
      <c r="I22" s="44">
        <v>212</v>
      </c>
      <c r="J22" s="44">
        <v>110</v>
      </c>
      <c r="K22" s="44">
        <v>102</v>
      </c>
      <c r="L22" s="45"/>
      <c r="M22" s="44">
        <v>1511420</v>
      </c>
      <c r="N22" s="46">
        <v>0.96996136083947548</v>
      </c>
      <c r="O22" s="50">
        <v>176600</v>
      </c>
      <c r="P22" s="46">
        <v>1.05079275198188</v>
      </c>
      <c r="Q22" s="44">
        <v>440</v>
      </c>
      <c r="R22" s="47">
        <v>0.48181818181818181</v>
      </c>
    </row>
    <row r="23" spans="1:18" x14ac:dyDescent="0.45">
      <c r="A23" s="48" t="s">
        <v>30</v>
      </c>
      <c r="B23" s="43">
        <v>1705673</v>
      </c>
      <c r="C23" s="43">
        <v>1499866</v>
      </c>
      <c r="D23" s="43">
        <v>754434</v>
      </c>
      <c r="E23" s="44">
        <v>745432</v>
      </c>
      <c r="F23" s="49">
        <v>204810</v>
      </c>
      <c r="G23" s="44">
        <v>102795</v>
      </c>
      <c r="H23" s="44">
        <v>102015</v>
      </c>
      <c r="I23" s="44">
        <v>997</v>
      </c>
      <c r="J23" s="44">
        <v>503</v>
      </c>
      <c r="K23" s="44">
        <v>494</v>
      </c>
      <c r="L23" s="45"/>
      <c r="M23" s="44">
        <v>1546430</v>
      </c>
      <c r="N23" s="46">
        <v>0.96988935806987708</v>
      </c>
      <c r="O23" s="50">
        <v>220900</v>
      </c>
      <c r="P23" s="46">
        <v>0.92716161158895427</v>
      </c>
      <c r="Q23" s="44">
        <v>1080</v>
      </c>
      <c r="R23" s="47">
        <v>0.92314814814814816</v>
      </c>
    </row>
    <row r="24" spans="1:18" x14ac:dyDescent="0.45">
      <c r="A24" s="48" t="s">
        <v>31</v>
      </c>
      <c r="B24" s="43">
        <v>1174528</v>
      </c>
      <c r="C24" s="43">
        <v>1032877</v>
      </c>
      <c r="D24" s="43">
        <v>520568</v>
      </c>
      <c r="E24" s="44">
        <v>512309</v>
      </c>
      <c r="F24" s="49">
        <v>141588</v>
      </c>
      <c r="G24" s="44">
        <v>71205</v>
      </c>
      <c r="H24" s="44">
        <v>70383</v>
      </c>
      <c r="I24" s="44">
        <v>63</v>
      </c>
      <c r="J24" s="44">
        <v>21</v>
      </c>
      <c r="K24" s="44">
        <v>42</v>
      </c>
      <c r="L24" s="45"/>
      <c r="M24" s="44">
        <v>1068670</v>
      </c>
      <c r="N24" s="46">
        <v>0.96650696660334812</v>
      </c>
      <c r="O24" s="50">
        <v>145200</v>
      </c>
      <c r="P24" s="46">
        <v>0.97512396694214876</v>
      </c>
      <c r="Q24" s="44">
        <v>140</v>
      </c>
      <c r="R24" s="47">
        <v>0.45</v>
      </c>
    </row>
    <row r="25" spans="1:18" x14ac:dyDescent="0.45">
      <c r="A25" s="48" t="s">
        <v>32</v>
      </c>
      <c r="B25" s="43">
        <v>1256702</v>
      </c>
      <c r="C25" s="43">
        <v>1107593</v>
      </c>
      <c r="D25" s="43">
        <v>556908</v>
      </c>
      <c r="E25" s="44">
        <v>550685</v>
      </c>
      <c r="F25" s="49">
        <v>149082</v>
      </c>
      <c r="G25" s="44">
        <v>74861</v>
      </c>
      <c r="H25" s="44">
        <v>74221</v>
      </c>
      <c r="I25" s="44">
        <v>27</v>
      </c>
      <c r="J25" s="44">
        <v>10</v>
      </c>
      <c r="K25" s="44">
        <v>17</v>
      </c>
      <c r="L25" s="45"/>
      <c r="M25" s="44">
        <v>1196190</v>
      </c>
      <c r="N25" s="46">
        <v>0.92593400713933405</v>
      </c>
      <c r="O25" s="50">
        <v>139400</v>
      </c>
      <c r="P25" s="46">
        <v>1.0694548063127689</v>
      </c>
      <c r="Q25" s="44">
        <v>280</v>
      </c>
      <c r="R25" s="47">
        <v>9.6428571428571433E-2</v>
      </c>
    </row>
    <row r="26" spans="1:18" x14ac:dyDescent="0.45">
      <c r="A26" s="48" t="s">
        <v>33</v>
      </c>
      <c r="B26" s="43">
        <v>3176982</v>
      </c>
      <c r="C26" s="43">
        <v>2889087</v>
      </c>
      <c r="D26" s="43">
        <v>1450490</v>
      </c>
      <c r="E26" s="44">
        <v>1438597</v>
      </c>
      <c r="F26" s="49">
        <v>287774</v>
      </c>
      <c r="G26" s="44">
        <v>144804</v>
      </c>
      <c r="H26" s="44">
        <v>142970</v>
      </c>
      <c r="I26" s="44">
        <v>121</v>
      </c>
      <c r="J26" s="44">
        <v>55</v>
      </c>
      <c r="K26" s="44">
        <v>66</v>
      </c>
      <c r="L26" s="45"/>
      <c r="M26" s="44">
        <v>3001070</v>
      </c>
      <c r="N26" s="46">
        <v>0.96268564212097685</v>
      </c>
      <c r="O26" s="50">
        <v>268100</v>
      </c>
      <c r="P26" s="46">
        <v>1.0733830660201418</v>
      </c>
      <c r="Q26" s="44">
        <v>140</v>
      </c>
      <c r="R26" s="47">
        <v>0.86428571428571432</v>
      </c>
    </row>
    <row r="27" spans="1:18" x14ac:dyDescent="0.45">
      <c r="A27" s="48" t="s">
        <v>34</v>
      </c>
      <c r="B27" s="43">
        <v>3076499</v>
      </c>
      <c r="C27" s="43">
        <v>2736571</v>
      </c>
      <c r="D27" s="43">
        <v>1376364</v>
      </c>
      <c r="E27" s="44">
        <v>1360207</v>
      </c>
      <c r="F27" s="49">
        <v>337803</v>
      </c>
      <c r="G27" s="44">
        <v>170161</v>
      </c>
      <c r="H27" s="44">
        <v>167642</v>
      </c>
      <c r="I27" s="44">
        <v>2125</v>
      </c>
      <c r="J27" s="44">
        <v>1065</v>
      </c>
      <c r="K27" s="44">
        <v>1060</v>
      </c>
      <c r="L27" s="45"/>
      <c r="M27" s="44">
        <v>2827425</v>
      </c>
      <c r="N27" s="46">
        <v>0.96786687533710003</v>
      </c>
      <c r="O27" s="50">
        <v>279600</v>
      </c>
      <c r="P27" s="46">
        <v>1.2081652360515021</v>
      </c>
      <c r="Q27" s="44">
        <v>2580</v>
      </c>
      <c r="R27" s="47">
        <v>0.8236434108527132</v>
      </c>
    </row>
    <row r="28" spans="1:18" x14ac:dyDescent="0.45">
      <c r="A28" s="48" t="s">
        <v>35</v>
      </c>
      <c r="B28" s="43">
        <v>5831062</v>
      </c>
      <c r="C28" s="43">
        <v>5052709</v>
      </c>
      <c r="D28" s="43">
        <v>2542912</v>
      </c>
      <c r="E28" s="44">
        <v>2509797</v>
      </c>
      <c r="F28" s="49">
        <v>778173</v>
      </c>
      <c r="G28" s="44">
        <v>390279</v>
      </c>
      <c r="H28" s="44">
        <v>387894</v>
      </c>
      <c r="I28" s="44">
        <v>180</v>
      </c>
      <c r="J28" s="44">
        <v>91</v>
      </c>
      <c r="K28" s="44">
        <v>89</v>
      </c>
      <c r="L28" s="45"/>
      <c r="M28" s="44">
        <v>5131120</v>
      </c>
      <c r="N28" s="46">
        <v>0.98471854098130618</v>
      </c>
      <c r="O28" s="50">
        <v>752600</v>
      </c>
      <c r="P28" s="46">
        <v>1.0339795376029763</v>
      </c>
      <c r="Q28" s="44">
        <v>1060</v>
      </c>
      <c r="R28" s="47">
        <v>0.16981132075471697</v>
      </c>
    </row>
    <row r="29" spans="1:18" x14ac:dyDescent="0.45">
      <c r="A29" s="48" t="s">
        <v>36</v>
      </c>
      <c r="B29" s="43">
        <v>11088106</v>
      </c>
      <c r="C29" s="43">
        <v>8659651</v>
      </c>
      <c r="D29" s="43">
        <v>4355920</v>
      </c>
      <c r="E29" s="44">
        <v>4303731</v>
      </c>
      <c r="F29" s="49">
        <v>2427733</v>
      </c>
      <c r="G29" s="44">
        <v>1218197</v>
      </c>
      <c r="H29" s="44">
        <v>1209536</v>
      </c>
      <c r="I29" s="44">
        <v>722</v>
      </c>
      <c r="J29" s="44">
        <v>344</v>
      </c>
      <c r="K29" s="44">
        <v>378</v>
      </c>
      <c r="L29" s="45"/>
      <c r="M29" s="44">
        <v>9496710</v>
      </c>
      <c r="N29" s="46">
        <v>0.91185800134994122</v>
      </c>
      <c r="O29" s="50">
        <v>2709600</v>
      </c>
      <c r="P29" s="46">
        <v>0.89597468260997937</v>
      </c>
      <c r="Q29" s="44">
        <v>1340</v>
      </c>
      <c r="R29" s="47">
        <v>0.53880597014925369</v>
      </c>
    </row>
    <row r="30" spans="1:18" x14ac:dyDescent="0.45">
      <c r="A30" s="48" t="s">
        <v>37</v>
      </c>
      <c r="B30" s="43">
        <v>2731843</v>
      </c>
      <c r="C30" s="43">
        <v>2461138</v>
      </c>
      <c r="D30" s="43">
        <v>1236451</v>
      </c>
      <c r="E30" s="44">
        <v>1224687</v>
      </c>
      <c r="F30" s="49">
        <v>270228</v>
      </c>
      <c r="G30" s="44">
        <v>135871</v>
      </c>
      <c r="H30" s="44">
        <v>134357</v>
      </c>
      <c r="I30" s="44">
        <v>477</v>
      </c>
      <c r="J30" s="44">
        <v>241</v>
      </c>
      <c r="K30" s="44">
        <v>236</v>
      </c>
      <c r="L30" s="45"/>
      <c r="M30" s="44">
        <v>2556715</v>
      </c>
      <c r="N30" s="46">
        <v>0.96261726473228337</v>
      </c>
      <c r="O30" s="50">
        <v>239400</v>
      </c>
      <c r="P30" s="46">
        <v>1.1287719298245613</v>
      </c>
      <c r="Q30" s="44">
        <v>780</v>
      </c>
      <c r="R30" s="47">
        <v>0.61153846153846159</v>
      </c>
    </row>
    <row r="31" spans="1:18" x14ac:dyDescent="0.45">
      <c r="A31" s="48" t="s">
        <v>38</v>
      </c>
      <c r="B31" s="43">
        <v>2153530</v>
      </c>
      <c r="C31" s="43">
        <v>1785131</v>
      </c>
      <c r="D31" s="43">
        <v>898271</v>
      </c>
      <c r="E31" s="44">
        <v>886860</v>
      </c>
      <c r="F31" s="49">
        <v>368306</v>
      </c>
      <c r="G31" s="44">
        <v>184550</v>
      </c>
      <c r="H31" s="44">
        <v>183756</v>
      </c>
      <c r="I31" s="44">
        <v>93</v>
      </c>
      <c r="J31" s="44">
        <v>48</v>
      </c>
      <c r="K31" s="44">
        <v>45</v>
      </c>
      <c r="L31" s="45"/>
      <c r="M31" s="44">
        <v>1839980</v>
      </c>
      <c r="N31" s="46">
        <v>0.97019043685257444</v>
      </c>
      <c r="O31" s="50">
        <v>348300</v>
      </c>
      <c r="P31" s="46">
        <v>1.0574389893769738</v>
      </c>
      <c r="Q31" s="44">
        <v>240</v>
      </c>
      <c r="R31" s="47">
        <v>0.38750000000000001</v>
      </c>
    </row>
    <row r="32" spans="1:18" x14ac:dyDescent="0.45">
      <c r="A32" s="48" t="s">
        <v>39</v>
      </c>
      <c r="B32" s="43">
        <v>3722484</v>
      </c>
      <c r="C32" s="43">
        <v>3071787</v>
      </c>
      <c r="D32" s="43">
        <v>1543564</v>
      </c>
      <c r="E32" s="44">
        <v>1528223</v>
      </c>
      <c r="F32" s="49">
        <v>650203</v>
      </c>
      <c r="G32" s="44">
        <v>326495</v>
      </c>
      <c r="H32" s="44">
        <v>323708</v>
      </c>
      <c r="I32" s="44">
        <v>494</v>
      </c>
      <c r="J32" s="44">
        <v>254</v>
      </c>
      <c r="K32" s="44">
        <v>240</v>
      </c>
      <c r="L32" s="45"/>
      <c r="M32" s="44">
        <v>3270695</v>
      </c>
      <c r="N32" s="46">
        <v>0.93918479100007801</v>
      </c>
      <c r="O32" s="50">
        <v>704200</v>
      </c>
      <c r="P32" s="46">
        <v>0.92332149957398468</v>
      </c>
      <c r="Q32" s="44">
        <v>1060</v>
      </c>
      <c r="R32" s="47">
        <v>0.46603773584905661</v>
      </c>
    </row>
    <row r="33" spans="1:18" x14ac:dyDescent="0.45">
      <c r="A33" s="48" t="s">
        <v>40</v>
      </c>
      <c r="B33" s="43">
        <v>12805890</v>
      </c>
      <c r="C33" s="43">
        <v>9875598</v>
      </c>
      <c r="D33" s="43">
        <v>4961953</v>
      </c>
      <c r="E33" s="44">
        <v>4913645</v>
      </c>
      <c r="F33" s="49">
        <v>2866482</v>
      </c>
      <c r="G33" s="44">
        <v>1437451</v>
      </c>
      <c r="H33" s="44">
        <v>1429031</v>
      </c>
      <c r="I33" s="44">
        <v>63810</v>
      </c>
      <c r="J33" s="44">
        <v>32144</v>
      </c>
      <c r="K33" s="44">
        <v>31666</v>
      </c>
      <c r="L33" s="45"/>
      <c r="M33" s="44">
        <v>11045065</v>
      </c>
      <c r="N33" s="46">
        <v>0.89411859504674707</v>
      </c>
      <c r="O33" s="50">
        <v>3481300</v>
      </c>
      <c r="P33" s="46">
        <v>0.82339413437508979</v>
      </c>
      <c r="Q33" s="44">
        <v>72620</v>
      </c>
      <c r="R33" s="47">
        <v>0.87868355824841637</v>
      </c>
    </row>
    <row r="34" spans="1:18" x14ac:dyDescent="0.45">
      <c r="A34" s="48" t="s">
        <v>41</v>
      </c>
      <c r="B34" s="43">
        <v>8226463</v>
      </c>
      <c r="C34" s="43">
        <v>6842604</v>
      </c>
      <c r="D34" s="43">
        <v>3438624</v>
      </c>
      <c r="E34" s="44">
        <v>3403980</v>
      </c>
      <c r="F34" s="49">
        <v>1382748</v>
      </c>
      <c r="G34" s="44">
        <v>694889</v>
      </c>
      <c r="H34" s="44">
        <v>687859</v>
      </c>
      <c r="I34" s="44">
        <v>1111</v>
      </c>
      <c r="J34" s="44">
        <v>546</v>
      </c>
      <c r="K34" s="44">
        <v>565</v>
      </c>
      <c r="L34" s="45"/>
      <c r="M34" s="44">
        <v>7300935</v>
      </c>
      <c r="N34" s="46">
        <v>0.93722297212617289</v>
      </c>
      <c r="O34" s="50">
        <v>1135400</v>
      </c>
      <c r="P34" s="46">
        <v>1.2178509776290294</v>
      </c>
      <c r="Q34" s="44">
        <v>2440</v>
      </c>
      <c r="R34" s="47">
        <v>0.45532786885245902</v>
      </c>
    </row>
    <row r="35" spans="1:18" x14ac:dyDescent="0.45">
      <c r="A35" s="48" t="s">
        <v>42</v>
      </c>
      <c r="B35" s="43">
        <v>2021069</v>
      </c>
      <c r="C35" s="43">
        <v>1799233</v>
      </c>
      <c r="D35" s="43">
        <v>904541</v>
      </c>
      <c r="E35" s="44">
        <v>894692</v>
      </c>
      <c r="F35" s="49">
        <v>221647</v>
      </c>
      <c r="G35" s="44">
        <v>111100</v>
      </c>
      <c r="H35" s="44">
        <v>110547</v>
      </c>
      <c r="I35" s="44">
        <v>189</v>
      </c>
      <c r="J35" s="44">
        <v>92</v>
      </c>
      <c r="K35" s="44">
        <v>97</v>
      </c>
      <c r="L35" s="45"/>
      <c r="M35" s="44">
        <v>1933500</v>
      </c>
      <c r="N35" s="46">
        <v>0.93055753814326347</v>
      </c>
      <c r="O35" s="50">
        <v>127300</v>
      </c>
      <c r="P35" s="46">
        <v>1.7411390416339356</v>
      </c>
      <c r="Q35" s="44">
        <v>700</v>
      </c>
      <c r="R35" s="47">
        <v>0.27</v>
      </c>
    </row>
    <row r="36" spans="1:18" x14ac:dyDescent="0.45">
      <c r="A36" s="48" t="s">
        <v>43</v>
      </c>
      <c r="B36" s="43">
        <v>1374941</v>
      </c>
      <c r="C36" s="43">
        <v>1312913</v>
      </c>
      <c r="D36" s="43">
        <v>660039</v>
      </c>
      <c r="E36" s="44">
        <v>652874</v>
      </c>
      <c r="F36" s="49">
        <v>61953</v>
      </c>
      <c r="G36" s="44">
        <v>31093</v>
      </c>
      <c r="H36" s="44">
        <v>30860</v>
      </c>
      <c r="I36" s="44">
        <v>75</v>
      </c>
      <c r="J36" s="44">
        <v>39</v>
      </c>
      <c r="K36" s="44">
        <v>36</v>
      </c>
      <c r="L36" s="45"/>
      <c r="M36" s="44">
        <v>1364345</v>
      </c>
      <c r="N36" s="46">
        <v>0.96230278998347196</v>
      </c>
      <c r="O36" s="50">
        <v>48100</v>
      </c>
      <c r="P36" s="46">
        <v>1.2880041580041579</v>
      </c>
      <c r="Q36" s="44">
        <v>160</v>
      </c>
      <c r="R36" s="47">
        <v>0.46875</v>
      </c>
    </row>
    <row r="37" spans="1:18" x14ac:dyDescent="0.45">
      <c r="A37" s="48" t="s">
        <v>44</v>
      </c>
      <c r="B37" s="43">
        <v>802421</v>
      </c>
      <c r="C37" s="43">
        <v>702730</v>
      </c>
      <c r="D37" s="43">
        <v>353706</v>
      </c>
      <c r="E37" s="44">
        <v>349024</v>
      </c>
      <c r="F37" s="49">
        <v>99628</v>
      </c>
      <c r="G37" s="44">
        <v>50018</v>
      </c>
      <c r="H37" s="44">
        <v>49610</v>
      </c>
      <c r="I37" s="44">
        <v>63</v>
      </c>
      <c r="J37" s="44">
        <v>30</v>
      </c>
      <c r="K37" s="44">
        <v>33</v>
      </c>
      <c r="L37" s="45"/>
      <c r="M37" s="44">
        <v>771460</v>
      </c>
      <c r="N37" s="46">
        <v>0.91090918518134445</v>
      </c>
      <c r="O37" s="50">
        <v>110800</v>
      </c>
      <c r="P37" s="46">
        <v>0.8991696750902527</v>
      </c>
      <c r="Q37" s="44">
        <v>340</v>
      </c>
      <c r="R37" s="47">
        <v>0.18529411764705883</v>
      </c>
    </row>
    <row r="38" spans="1:18" x14ac:dyDescent="0.45">
      <c r="A38" s="48" t="s">
        <v>45</v>
      </c>
      <c r="B38" s="43">
        <v>1021817</v>
      </c>
      <c r="C38" s="43">
        <v>966527</v>
      </c>
      <c r="D38" s="43">
        <v>486318</v>
      </c>
      <c r="E38" s="44">
        <v>480209</v>
      </c>
      <c r="F38" s="49">
        <v>55180</v>
      </c>
      <c r="G38" s="44">
        <v>27683</v>
      </c>
      <c r="H38" s="44">
        <v>27497</v>
      </c>
      <c r="I38" s="44">
        <v>110</v>
      </c>
      <c r="J38" s="44">
        <v>52</v>
      </c>
      <c r="K38" s="44">
        <v>58</v>
      </c>
      <c r="L38" s="45"/>
      <c r="M38" s="44">
        <v>1010400</v>
      </c>
      <c r="N38" s="46">
        <v>0.95657858273950913</v>
      </c>
      <c r="O38" s="50">
        <v>47400</v>
      </c>
      <c r="P38" s="46">
        <v>1.1641350210970465</v>
      </c>
      <c r="Q38" s="44">
        <v>680</v>
      </c>
      <c r="R38" s="47">
        <v>0.16176470588235295</v>
      </c>
    </row>
    <row r="39" spans="1:18" x14ac:dyDescent="0.45">
      <c r="A39" s="48" t="s">
        <v>46</v>
      </c>
      <c r="B39" s="43">
        <v>2711776</v>
      </c>
      <c r="C39" s="43">
        <v>2379219</v>
      </c>
      <c r="D39" s="43">
        <v>1196706</v>
      </c>
      <c r="E39" s="44">
        <v>1182513</v>
      </c>
      <c r="F39" s="49">
        <v>332248</v>
      </c>
      <c r="G39" s="44">
        <v>166823</v>
      </c>
      <c r="H39" s="44">
        <v>165425</v>
      </c>
      <c r="I39" s="44">
        <v>309</v>
      </c>
      <c r="J39" s="44">
        <v>155</v>
      </c>
      <c r="K39" s="44">
        <v>154</v>
      </c>
      <c r="L39" s="45"/>
      <c r="M39" s="44">
        <v>2637630</v>
      </c>
      <c r="N39" s="46">
        <v>0.90202909430056533</v>
      </c>
      <c r="O39" s="50">
        <v>385900</v>
      </c>
      <c r="P39" s="46">
        <v>0.86096916299559467</v>
      </c>
      <c r="Q39" s="44">
        <v>720</v>
      </c>
      <c r="R39" s="47">
        <v>0.42916666666666664</v>
      </c>
    </row>
    <row r="40" spans="1:18" x14ac:dyDescent="0.45">
      <c r="A40" s="48" t="s">
        <v>47</v>
      </c>
      <c r="B40" s="43">
        <v>4084442</v>
      </c>
      <c r="C40" s="43">
        <v>3492726</v>
      </c>
      <c r="D40" s="43">
        <v>1756108</v>
      </c>
      <c r="E40" s="44">
        <v>1736618</v>
      </c>
      <c r="F40" s="49">
        <v>591600</v>
      </c>
      <c r="G40" s="44">
        <v>297125</v>
      </c>
      <c r="H40" s="44">
        <v>294475</v>
      </c>
      <c r="I40" s="44">
        <v>116</v>
      </c>
      <c r="J40" s="44">
        <v>57</v>
      </c>
      <c r="K40" s="44">
        <v>59</v>
      </c>
      <c r="L40" s="45"/>
      <c r="M40" s="44">
        <v>3721430</v>
      </c>
      <c r="N40" s="46">
        <v>0.93854405430170662</v>
      </c>
      <c r="O40" s="50">
        <v>616200</v>
      </c>
      <c r="P40" s="46">
        <v>0.96007789678675759</v>
      </c>
      <c r="Q40" s="44">
        <v>1140</v>
      </c>
      <c r="R40" s="47">
        <v>0.10175438596491228</v>
      </c>
    </row>
    <row r="41" spans="1:18" x14ac:dyDescent="0.45">
      <c r="A41" s="48" t="s">
        <v>48</v>
      </c>
      <c r="B41" s="43">
        <v>2003260</v>
      </c>
      <c r="C41" s="43">
        <v>1791101</v>
      </c>
      <c r="D41" s="43">
        <v>900780</v>
      </c>
      <c r="E41" s="44">
        <v>890321</v>
      </c>
      <c r="F41" s="49">
        <v>212106</v>
      </c>
      <c r="G41" s="44">
        <v>106552</v>
      </c>
      <c r="H41" s="44">
        <v>105554</v>
      </c>
      <c r="I41" s="44">
        <v>53</v>
      </c>
      <c r="J41" s="44">
        <v>30</v>
      </c>
      <c r="K41" s="44">
        <v>23</v>
      </c>
      <c r="L41" s="45"/>
      <c r="M41" s="44">
        <v>1918775</v>
      </c>
      <c r="N41" s="46">
        <v>0.93346067152219514</v>
      </c>
      <c r="O41" s="50">
        <v>210200</v>
      </c>
      <c r="P41" s="46">
        <v>1.0090675547098003</v>
      </c>
      <c r="Q41" s="44">
        <v>320</v>
      </c>
      <c r="R41" s="47">
        <v>0.16562499999999999</v>
      </c>
    </row>
    <row r="42" spans="1:18" x14ac:dyDescent="0.45">
      <c r="A42" s="48" t="s">
        <v>49</v>
      </c>
      <c r="B42" s="43">
        <v>1078457</v>
      </c>
      <c r="C42" s="43">
        <v>926817</v>
      </c>
      <c r="D42" s="43">
        <v>466709</v>
      </c>
      <c r="E42" s="44">
        <v>460108</v>
      </c>
      <c r="F42" s="49">
        <v>151477</v>
      </c>
      <c r="G42" s="44">
        <v>75915</v>
      </c>
      <c r="H42" s="44">
        <v>75562</v>
      </c>
      <c r="I42" s="44">
        <v>163</v>
      </c>
      <c r="J42" s="44">
        <v>79</v>
      </c>
      <c r="K42" s="44">
        <v>84</v>
      </c>
      <c r="L42" s="45"/>
      <c r="M42" s="44">
        <v>967405</v>
      </c>
      <c r="N42" s="46">
        <v>0.95804445914585923</v>
      </c>
      <c r="O42" s="50">
        <v>152900</v>
      </c>
      <c r="P42" s="46">
        <v>0.99069326357096144</v>
      </c>
      <c r="Q42" s="44">
        <v>660</v>
      </c>
      <c r="R42" s="47">
        <v>0.24696969696969698</v>
      </c>
    </row>
    <row r="43" spans="1:18" x14ac:dyDescent="0.45">
      <c r="A43" s="48" t="s">
        <v>50</v>
      </c>
      <c r="B43" s="43">
        <v>1422720</v>
      </c>
      <c r="C43" s="43">
        <v>1310770</v>
      </c>
      <c r="D43" s="43">
        <v>658740</v>
      </c>
      <c r="E43" s="44">
        <v>652030</v>
      </c>
      <c r="F43" s="49">
        <v>111777</v>
      </c>
      <c r="G43" s="44">
        <v>56011</v>
      </c>
      <c r="H43" s="44">
        <v>55766</v>
      </c>
      <c r="I43" s="44">
        <v>173</v>
      </c>
      <c r="J43" s="44">
        <v>85</v>
      </c>
      <c r="K43" s="44">
        <v>88</v>
      </c>
      <c r="L43" s="45"/>
      <c r="M43" s="44">
        <v>1375710</v>
      </c>
      <c r="N43" s="46">
        <v>0.9527952838897733</v>
      </c>
      <c r="O43" s="50">
        <v>102300</v>
      </c>
      <c r="P43" s="46">
        <v>1.0926392961876832</v>
      </c>
      <c r="Q43" s="44">
        <v>200</v>
      </c>
      <c r="R43" s="47">
        <v>0.86499999999999999</v>
      </c>
    </row>
    <row r="44" spans="1:18" x14ac:dyDescent="0.45">
      <c r="A44" s="48" t="s">
        <v>51</v>
      </c>
      <c r="B44" s="43">
        <v>2022418</v>
      </c>
      <c r="C44" s="43">
        <v>1890235</v>
      </c>
      <c r="D44" s="43">
        <v>950715</v>
      </c>
      <c r="E44" s="44">
        <v>939520</v>
      </c>
      <c r="F44" s="49">
        <v>132127</v>
      </c>
      <c r="G44" s="44">
        <v>66348</v>
      </c>
      <c r="H44" s="44">
        <v>65779</v>
      </c>
      <c r="I44" s="44">
        <v>56</v>
      </c>
      <c r="J44" s="44">
        <v>26</v>
      </c>
      <c r="K44" s="44">
        <v>30</v>
      </c>
      <c r="L44" s="45"/>
      <c r="M44" s="44">
        <v>1974750</v>
      </c>
      <c r="N44" s="46">
        <v>0.95720217749082159</v>
      </c>
      <c r="O44" s="50">
        <v>128400</v>
      </c>
      <c r="P44" s="46">
        <v>1.0290264797507789</v>
      </c>
      <c r="Q44" s="44">
        <v>100</v>
      </c>
      <c r="R44" s="47">
        <v>0.56000000000000005</v>
      </c>
    </row>
    <row r="45" spans="1:18" x14ac:dyDescent="0.45">
      <c r="A45" s="48" t="s">
        <v>52</v>
      </c>
      <c r="B45" s="43">
        <v>1022357</v>
      </c>
      <c r="C45" s="43">
        <v>963905</v>
      </c>
      <c r="D45" s="43">
        <v>484984</v>
      </c>
      <c r="E45" s="44">
        <v>478921</v>
      </c>
      <c r="F45" s="49">
        <v>58379</v>
      </c>
      <c r="G45" s="44">
        <v>29385</v>
      </c>
      <c r="H45" s="44">
        <v>28994</v>
      </c>
      <c r="I45" s="44">
        <v>73</v>
      </c>
      <c r="J45" s="44">
        <v>32</v>
      </c>
      <c r="K45" s="44">
        <v>41</v>
      </c>
      <c r="L45" s="45"/>
      <c r="M45" s="44">
        <v>1017195</v>
      </c>
      <c r="N45" s="46">
        <v>0.94761083174809158</v>
      </c>
      <c r="O45" s="50">
        <v>55600</v>
      </c>
      <c r="P45" s="46">
        <v>1.0499820143884893</v>
      </c>
      <c r="Q45" s="44">
        <v>140</v>
      </c>
      <c r="R45" s="47">
        <v>0.52142857142857146</v>
      </c>
    </row>
    <row r="46" spans="1:18" x14ac:dyDescent="0.45">
      <c r="A46" s="48" t="s">
        <v>53</v>
      </c>
      <c r="B46" s="43">
        <v>7561435</v>
      </c>
      <c r="C46" s="43">
        <v>6587332</v>
      </c>
      <c r="D46" s="43">
        <v>3315223</v>
      </c>
      <c r="E46" s="44">
        <v>3272109</v>
      </c>
      <c r="F46" s="49">
        <v>973909</v>
      </c>
      <c r="G46" s="44">
        <v>491447</v>
      </c>
      <c r="H46" s="44">
        <v>482462</v>
      </c>
      <c r="I46" s="44">
        <v>194</v>
      </c>
      <c r="J46" s="44">
        <v>100</v>
      </c>
      <c r="K46" s="44">
        <v>94</v>
      </c>
      <c r="L46" s="45"/>
      <c r="M46" s="44">
        <v>6699330</v>
      </c>
      <c r="N46" s="46">
        <v>0.98328220881789674</v>
      </c>
      <c r="O46" s="50">
        <v>1044200</v>
      </c>
      <c r="P46" s="46">
        <v>0.93268435165677077</v>
      </c>
      <c r="Q46" s="44">
        <v>720</v>
      </c>
      <c r="R46" s="47">
        <v>0.26944444444444443</v>
      </c>
    </row>
    <row r="47" spans="1:18" x14ac:dyDescent="0.45">
      <c r="A47" s="48" t="s">
        <v>54</v>
      </c>
      <c r="B47" s="43">
        <v>1173834</v>
      </c>
      <c r="C47" s="43">
        <v>1090441</v>
      </c>
      <c r="D47" s="43">
        <v>548302</v>
      </c>
      <c r="E47" s="44">
        <v>542139</v>
      </c>
      <c r="F47" s="49">
        <v>83377</v>
      </c>
      <c r="G47" s="44">
        <v>42006</v>
      </c>
      <c r="H47" s="44">
        <v>41371</v>
      </c>
      <c r="I47" s="44">
        <v>16</v>
      </c>
      <c r="J47" s="44">
        <v>5</v>
      </c>
      <c r="K47" s="44">
        <v>11</v>
      </c>
      <c r="L47" s="45"/>
      <c r="M47" s="44">
        <v>1167505</v>
      </c>
      <c r="N47" s="46">
        <v>0.93399257390760637</v>
      </c>
      <c r="O47" s="50">
        <v>74400</v>
      </c>
      <c r="P47" s="46">
        <v>1.1206586021505376</v>
      </c>
      <c r="Q47" s="44">
        <v>140</v>
      </c>
      <c r="R47" s="47">
        <v>0.11428571428571428</v>
      </c>
    </row>
    <row r="48" spans="1:18" x14ac:dyDescent="0.45">
      <c r="A48" s="48" t="s">
        <v>55</v>
      </c>
      <c r="B48" s="43">
        <v>1997368</v>
      </c>
      <c r="C48" s="43">
        <v>1713773</v>
      </c>
      <c r="D48" s="43">
        <v>861205</v>
      </c>
      <c r="E48" s="44">
        <v>852568</v>
      </c>
      <c r="F48" s="49">
        <v>283566</v>
      </c>
      <c r="G48" s="44">
        <v>142102</v>
      </c>
      <c r="H48" s="44">
        <v>141464</v>
      </c>
      <c r="I48" s="44">
        <v>29</v>
      </c>
      <c r="J48" s="44">
        <v>12</v>
      </c>
      <c r="K48" s="44">
        <v>17</v>
      </c>
      <c r="L48" s="45"/>
      <c r="M48" s="44">
        <v>1788850</v>
      </c>
      <c r="N48" s="46">
        <v>0.95803057830449734</v>
      </c>
      <c r="O48" s="50">
        <v>288800</v>
      </c>
      <c r="P48" s="46">
        <v>0.98187673130193909</v>
      </c>
      <c r="Q48" s="44">
        <v>200</v>
      </c>
      <c r="R48" s="47">
        <v>0.14499999999999999</v>
      </c>
    </row>
    <row r="49" spans="1:18" x14ac:dyDescent="0.45">
      <c r="A49" s="48" t="s">
        <v>56</v>
      </c>
      <c r="B49" s="43">
        <v>2621666</v>
      </c>
      <c r="C49" s="43">
        <v>2254005</v>
      </c>
      <c r="D49" s="43">
        <v>1132271</v>
      </c>
      <c r="E49" s="44">
        <v>1121734</v>
      </c>
      <c r="F49" s="49">
        <v>367412</v>
      </c>
      <c r="G49" s="44">
        <v>184305</v>
      </c>
      <c r="H49" s="44">
        <v>183107</v>
      </c>
      <c r="I49" s="44">
        <v>249</v>
      </c>
      <c r="J49" s="44">
        <v>125</v>
      </c>
      <c r="K49" s="44">
        <v>124</v>
      </c>
      <c r="L49" s="45"/>
      <c r="M49" s="44">
        <v>2362755</v>
      </c>
      <c r="N49" s="46">
        <v>0.95397322193794953</v>
      </c>
      <c r="O49" s="50">
        <v>349700</v>
      </c>
      <c r="P49" s="46">
        <v>1.050649127823849</v>
      </c>
      <c r="Q49" s="44">
        <v>720</v>
      </c>
      <c r="R49" s="47">
        <v>0.34583333333333333</v>
      </c>
    </row>
    <row r="50" spans="1:18" x14ac:dyDescent="0.45">
      <c r="A50" s="48" t="s">
        <v>57</v>
      </c>
      <c r="B50" s="43">
        <v>1670223</v>
      </c>
      <c r="C50" s="43">
        <v>1534723</v>
      </c>
      <c r="D50" s="43">
        <v>772655</v>
      </c>
      <c r="E50" s="44">
        <v>762068</v>
      </c>
      <c r="F50" s="49">
        <v>135406</v>
      </c>
      <c r="G50" s="44">
        <v>67945</v>
      </c>
      <c r="H50" s="44">
        <v>67461</v>
      </c>
      <c r="I50" s="44">
        <v>94</v>
      </c>
      <c r="J50" s="44">
        <v>40</v>
      </c>
      <c r="K50" s="44">
        <v>54</v>
      </c>
      <c r="L50" s="45"/>
      <c r="M50" s="44">
        <v>1585625</v>
      </c>
      <c r="N50" s="46">
        <v>0.96789783208513991</v>
      </c>
      <c r="O50" s="50">
        <v>125500</v>
      </c>
      <c r="P50" s="46">
        <v>1.0789322709163347</v>
      </c>
      <c r="Q50" s="44">
        <v>340</v>
      </c>
      <c r="R50" s="47">
        <v>0.27647058823529413</v>
      </c>
    </row>
    <row r="51" spans="1:18" x14ac:dyDescent="0.45">
      <c r="A51" s="48" t="s">
        <v>58</v>
      </c>
      <c r="B51" s="43">
        <v>1583736</v>
      </c>
      <c r="C51" s="43">
        <v>1520981</v>
      </c>
      <c r="D51" s="43">
        <v>765487</v>
      </c>
      <c r="E51" s="44">
        <v>755494</v>
      </c>
      <c r="F51" s="49">
        <v>62728</v>
      </c>
      <c r="G51" s="44">
        <v>31492</v>
      </c>
      <c r="H51" s="44">
        <v>31236</v>
      </c>
      <c r="I51" s="44">
        <v>27</v>
      </c>
      <c r="J51" s="44">
        <v>10</v>
      </c>
      <c r="K51" s="44">
        <v>17</v>
      </c>
      <c r="L51" s="45"/>
      <c r="M51" s="44">
        <v>1595395</v>
      </c>
      <c r="N51" s="46">
        <v>0.95335700563183412</v>
      </c>
      <c r="O51" s="50">
        <v>55600</v>
      </c>
      <c r="P51" s="46">
        <v>1.1282014388489208</v>
      </c>
      <c r="Q51" s="44">
        <v>200</v>
      </c>
      <c r="R51" s="47">
        <v>0.13500000000000001</v>
      </c>
    </row>
    <row r="52" spans="1:18" x14ac:dyDescent="0.45">
      <c r="A52" s="48" t="s">
        <v>59</v>
      </c>
      <c r="B52" s="43">
        <v>2368841</v>
      </c>
      <c r="C52" s="43">
        <v>2170854</v>
      </c>
      <c r="D52" s="43">
        <v>1092653</v>
      </c>
      <c r="E52" s="44">
        <v>1078201</v>
      </c>
      <c r="F52" s="49">
        <v>197751</v>
      </c>
      <c r="G52" s="44">
        <v>99464</v>
      </c>
      <c r="H52" s="44">
        <v>98287</v>
      </c>
      <c r="I52" s="44">
        <v>236</v>
      </c>
      <c r="J52" s="44">
        <v>115</v>
      </c>
      <c r="K52" s="44">
        <v>121</v>
      </c>
      <c r="L52" s="45"/>
      <c r="M52" s="44">
        <v>2263710</v>
      </c>
      <c r="N52" s="46">
        <v>0.95898061147408453</v>
      </c>
      <c r="O52" s="50">
        <v>197100</v>
      </c>
      <c r="P52" s="46">
        <v>1.0033028919330289</v>
      </c>
      <c r="Q52" s="44">
        <v>340</v>
      </c>
      <c r="R52" s="47">
        <v>0.69411764705882351</v>
      </c>
    </row>
    <row r="53" spans="1:18" x14ac:dyDescent="0.45">
      <c r="A53" s="48" t="s">
        <v>60</v>
      </c>
      <c r="B53" s="43">
        <v>1938918</v>
      </c>
      <c r="C53" s="43">
        <v>1660154</v>
      </c>
      <c r="D53" s="43">
        <v>835753</v>
      </c>
      <c r="E53" s="44">
        <v>824401</v>
      </c>
      <c r="F53" s="49">
        <v>278283</v>
      </c>
      <c r="G53" s="44">
        <v>139943</v>
      </c>
      <c r="H53" s="44">
        <v>138340</v>
      </c>
      <c r="I53" s="44">
        <v>481</v>
      </c>
      <c r="J53" s="44">
        <v>242</v>
      </c>
      <c r="K53" s="44">
        <v>239</v>
      </c>
      <c r="L53" s="45"/>
      <c r="M53" s="44">
        <v>1882825</v>
      </c>
      <c r="N53" s="46">
        <v>0.88173568972156202</v>
      </c>
      <c r="O53" s="50">
        <v>305500</v>
      </c>
      <c r="P53" s="46">
        <v>0.91090998363338793</v>
      </c>
      <c r="Q53" s="44">
        <v>1160</v>
      </c>
      <c r="R53" s="47">
        <v>0.41465517241379313</v>
      </c>
    </row>
    <row r="55" spans="1:18" x14ac:dyDescent="0.45">
      <c r="A55" s="102" t="s">
        <v>125</v>
      </c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1:18" x14ac:dyDescent="0.45">
      <c r="A56" s="114" t="s">
        <v>126</v>
      </c>
      <c r="B56" s="114"/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</row>
    <row r="57" spans="1:18" x14ac:dyDescent="0.45">
      <c r="A57" s="114" t="s">
        <v>127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</row>
    <row r="58" spans="1:18" x14ac:dyDescent="0.45">
      <c r="A58" s="114" t="s">
        <v>128</v>
      </c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</row>
    <row r="59" spans="1:18" ht="18" customHeight="1" x14ac:dyDescent="0.45">
      <c r="A59" s="102" t="s">
        <v>129</v>
      </c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1:18" x14ac:dyDescent="0.45">
      <c r="A60" s="22" t="s">
        <v>130</v>
      </c>
    </row>
    <row r="61" spans="1:18" x14ac:dyDescent="0.45">
      <c r="A61" s="22" t="s">
        <v>131</v>
      </c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E7" sqref="E7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132</v>
      </c>
    </row>
    <row r="2" spans="1:6" x14ac:dyDescent="0.45">
      <c r="D2" s="52" t="s">
        <v>133</v>
      </c>
    </row>
    <row r="3" spans="1:6" ht="36" x14ac:dyDescent="0.45">
      <c r="A3" s="48" t="s">
        <v>3</v>
      </c>
      <c r="B3" s="42" t="s">
        <v>134</v>
      </c>
      <c r="C3" s="53" t="s">
        <v>96</v>
      </c>
      <c r="D3" s="53" t="s">
        <v>97</v>
      </c>
      <c r="E3" s="24"/>
    </row>
    <row r="4" spans="1:6" x14ac:dyDescent="0.45">
      <c r="A4" s="31" t="s">
        <v>13</v>
      </c>
      <c r="B4" s="54">
        <f>SUM(B5:B51)</f>
        <v>12294115</v>
      </c>
      <c r="C4" s="54">
        <f t="shared" ref="C4:D4" si="0">SUM(C5:C51)</f>
        <v>6532164</v>
      </c>
      <c r="D4" s="54">
        <f t="shared" si="0"/>
        <v>5761951</v>
      </c>
      <c r="E4" s="55"/>
    </row>
    <row r="5" spans="1:6" x14ac:dyDescent="0.45">
      <c r="A5" s="48" t="s">
        <v>14</v>
      </c>
      <c r="B5" s="54">
        <f>SUM(C5:D5)</f>
        <v>622010</v>
      </c>
      <c r="C5" s="54">
        <v>329121</v>
      </c>
      <c r="D5" s="54">
        <v>292889</v>
      </c>
      <c r="E5" s="55"/>
    </row>
    <row r="6" spans="1:6" x14ac:dyDescent="0.45">
      <c r="A6" s="48" t="s">
        <v>15</v>
      </c>
      <c r="B6" s="54">
        <f t="shared" ref="B6:B51" si="1">SUM(C6:D6)</f>
        <v>127635</v>
      </c>
      <c r="C6" s="54">
        <v>67672</v>
      </c>
      <c r="D6" s="54">
        <v>59963</v>
      </c>
      <c r="E6" s="55"/>
    </row>
    <row r="7" spans="1:6" x14ac:dyDescent="0.45">
      <c r="A7" s="48" t="s">
        <v>16</v>
      </c>
      <c r="B7" s="54">
        <f t="shared" si="1"/>
        <v>136340</v>
      </c>
      <c r="C7" s="54">
        <v>72438</v>
      </c>
      <c r="D7" s="54">
        <v>63902</v>
      </c>
      <c r="E7" s="55"/>
    </row>
    <row r="8" spans="1:6" x14ac:dyDescent="0.45">
      <c r="A8" s="48" t="s">
        <v>17</v>
      </c>
      <c r="B8" s="54">
        <f t="shared" si="1"/>
        <v>279258</v>
      </c>
      <c r="C8" s="54">
        <v>151012</v>
      </c>
      <c r="D8" s="54">
        <v>128246</v>
      </c>
      <c r="E8" s="55"/>
    </row>
    <row r="9" spans="1:6" x14ac:dyDescent="0.45">
      <c r="A9" s="48" t="s">
        <v>18</v>
      </c>
      <c r="B9" s="54">
        <f t="shared" si="1"/>
        <v>109968</v>
      </c>
      <c r="C9" s="54">
        <v>57783</v>
      </c>
      <c r="D9" s="54">
        <v>52185</v>
      </c>
      <c r="E9" s="55"/>
    </row>
    <row r="10" spans="1:6" x14ac:dyDescent="0.45">
      <c r="A10" s="48" t="s">
        <v>19</v>
      </c>
      <c r="B10" s="54">
        <f t="shared" si="1"/>
        <v>114558</v>
      </c>
      <c r="C10" s="54">
        <v>59511</v>
      </c>
      <c r="D10" s="54">
        <v>55047</v>
      </c>
      <c r="E10" s="55"/>
    </row>
    <row r="11" spans="1:6" x14ac:dyDescent="0.45">
      <c r="A11" s="48" t="s">
        <v>20</v>
      </c>
      <c r="B11" s="54">
        <f t="shared" si="1"/>
        <v>202123</v>
      </c>
      <c r="C11" s="54">
        <v>105214</v>
      </c>
      <c r="D11" s="54">
        <v>96909</v>
      </c>
      <c r="E11" s="55"/>
    </row>
    <row r="12" spans="1:6" x14ac:dyDescent="0.45">
      <c r="A12" s="48" t="s">
        <v>21</v>
      </c>
      <c r="B12" s="54">
        <f t="shared" si="1"/>
        <v>272373</v>
      </c>
      <c r="C12" s="54">
        <v>145190</v>
      </c>
      <c r="D12" s="54">
        <v>127183</v>
      </c>
      <c r="E12" s="55"/>
      <c r="F12" s="1"/>
    </row>
    <row r="13" spans="1:6" x14ac:dyDescent="0.45">
      <c r="A13" s="51" t="s">
        <v>22</v>
      </c>
      <c r="B13" s="54">
        <f t="shared" si="1"/>
        <v>160736</v>
      </c>
      <c r="C13" s="54">
        <v>85170</v>
      </c>
      <c r="D13" s="54">
        <v>75566</v>
      </c>
      <c r="E13" s="24"/>
    </row>
    <row r="14" spans="1:6" x14ac:dyDescent="0.45">
      <c r="A14" s="48" t="s">
        <v>23</v>
      </c>
      <c r="B14" s="54">
        <f t="shared" si="1"/>
        <v>193603</v>
      </c>
      <c r="C14" s="54">
        <v>104105</v>
      </c>
      <c r="D14" s="54">
        <v>89498</v>
      </c>
    </row>
    <row r="15" spans="1:6" x14ac:dyDescent="0.45">
      <c r="A15" s="48" t="s">
        <v>24</v>
      </c>
      <c r="B15" s="54">
        <f t="shared" si="1"/>
        <v>594185</v>
      </c>
      <c r="C15" s="54">
        <v>316629</v>
      </c>
      <c r="D15" s="54">
        <v>277556</v>
      </c>
    </row>
    <row r="16" spans="1:6" x14ac:dyDescent="0.45">
      <c r="A16" s="48" t="s">
        <v>25</v>
      </c>
      <c r="B16" s="54">
        <f t="shared" si="1"/>
        <v>510380</v>
      </c>
      <c r="C16" s="54">
        <v>270761</v>
      </c>
      <c r="D16" s="54">
        <v>239619</v>
      </c>
    </row>
    <row r="17" spans="1:4" x14ac:dyDescent="0.45">
      <c r="A17" s="48" t="s">
        <v>26</v>
      </c>
      <c r="B17" s="54">
        <f t="shared" si="1"/>
        <v>1156429</v>
      </c>
      <c r="C17" s="54">
        <v>610484</v>
      </c>
      <c r="D17" s="54">
        <v>545945</v>
      </c>
    </row>
    <row r="18" spans="1:4" x14ac:dyDescent="0.45">
      <c r="A18" s="48" t="s">
        <v>27</v>
      </c>
      <c r="B18" s="54">
        <f t="shared" si="1"/>
        <v>744461</v>
      </c>
      <c r="C18" s="54">
        <v>396406</v>
      </c>
      <c r="D18" s="54">
        <v>348055</v>
      </c>
    </row>
    <row r="19" spans="1:4" x14ac:dyDescent="0.45">
      <c r="A19" s="48" t="s">
        <v>28</v>
      </c>
      <c r="B19" s="54">
        <f t="shared" si="1"/>
        <v>219377</v>
      </c>
      <c r="C19" s="54">
        <v>120665</v>
      </c>
      <c r="D19" s="54">
        <v>98712</v>
      </c>
    </row>
    <row r="20" spans="1:4" x14ac:dyDescent="0.45">
      <c r="A20" s="48" t="s">
        <v>29</v>
      </c>
      <c r="B20" s="54">
        <f t="shared" si="1"/>
        <v>108367</v>
      </c>
      <c r="C20" s="54">
        <v>56053</v>
      </c>
      <c r="D20" s="54">
        <v>52314</v>
      </c>
    </row>
    <row r="21" spans="1:4" x14ac:dyDescent="0.45">
      <c r="A21" s="48" t="s">
        <v>30</v>
      </c>
      <c r="B21" s="54">
        <f t="shared" si="1"/>
        <v>127843</v>
      </c>
      <c r="C21" s="54">
        <v>66996</v>
      </c>
      <c r="D21" s="54">
        <v>60847</v>
      </c>
    </row>
    <row r="22" spans="1:4" x14ac:dyDescent="0.45">
      <c r="A22" s="48" t="s">
        <v>31</v>
      </c>
      <c r="B22" s="54">
        <f t="shared" si="1"/>
        <v>94396</v>
      </c>
      <c r="C22" s="54">
        <v>48565</v>
      </c>
      <c r="D22" s="54">
        <v>45831</v>
      </c>
    </row>
    <row r="23" spans="1:4" x14ac:dyDescent="0.45">
      <c r="A23" s="48" t="s">
        <v>32</v>
      </c>
      <c r="B23" s="54">
        <f t="shared" si="1"/>
        <v>80670</v>
      </c>
      <c r="C23" s="54">
        <v>42589</v>
      </c>
      <c r="D23" s="54">
        <v>38081</v>
      </c>
    </row>
    <row r="24" spans="1:4" x14ac:dyDescent="0.45">
      <c r="A24" s="48" t="s">
        <v>33</v>
      </c>
      <c r="B24" s="54">
        <f t="shared" si="1"/>
        <v>196409</v>
      </c>
      <c r="C24" s="54">
        <v>104803</v>
      </c>
      <c r="D24" s="54">
        <v>91606</v>
      </c>
    </row>
    <row r="25" spans="1:4" x14ac:dyDescent="0.45">
      <c r="A25" s="48" t="s">
        <v>34</v>
      </c>
      <c r="B25" s="54">
        <f t="shared" si="1"/>
        <v>202127</v>
      </c>
      <c r="C25" s="54">
        <v>104076</v>
      </c>
      <c r="D25" s="54">
        <v>98051</v>
      </c>
    </row>
    <row r="26" spans="1:4" x14ac:dyDescent="0.45">
      <c r="A26" s="48" t="s">
        <v>35</v>
      </c>
      <c r="B26" s="54">
        <f t="shared" si="1"/>
        <v>311028</v>
      </c>
      <c r="C26" s="54">
        <v>163684</v>
      </c>
      <c r="D26" s="54">
        <v>147344</v>
      </c>
    </row>
    <row r="27" spans="1:4" x14ac:dyDescent="0.45">
      <c r="A27" s="48" t="s">
        <v>36</v>
      </c>
      <c r="B27" s="54">
        <f t="shared" si="1"/>
        <v>683602</v>
      </c>
      <c r="C27" s="54">
        <v>377735</v>
      </c>
      <c r="D27" s="54">
        <v>305867</v>
      </c>
    </row>
    <row r="28" spans="1:4" x14ac:dyDescent="0.45">
      <c r="A28" s="48" t="s">
        <v>37</v>
      </c>
      <c r="B28" s="54">
        <f t="shared" si="1"/>
        <v>170728</v>
      </c>
      <c r="C28" s="54">
        <v>89383</v>
      </c>
      <c r="D28" s="54">
        <v>81345</v>
      </c>
    </row>
    <row r="29" spans="1:4" x14ac:dyDescent="0.45">
      <c r="A29" s="48" t="s">
        <v>38</v>
      </c>
      <c r="B29" s="54">
        <f t="shared" si="1"/>
        <v>121154</v>
      </c>
      <c r="C29" s="54">
        <v>63126</v>
      </c>
      <c r="D29" s="54">
        <v>58028</v>
      </c>
    </row>
    <row r="30" spans="1:4" x14ac:dyDescent="0.45">
      <c r="A30" s="48" t="s">
        <v>39</v>
      </c>
      <c r="B30" s="54">
        <f t="shared" si="1"/>
        <v>262814</v>
      </c>
      <c r="C30" s="54">
        <v>141663</v>
      </c>
      <c r="D30" s="54">
        <v>121151</v>
      </c>
    </row>
    <row r="31" spans="1:4" x14ac:dyDescent="0.45">
      <c r="A31" s="48" t="s">
        <v>40</v>
      </c>
      <c r="B31" s="54">
        <f t="shared" si="1"/>
        <v>788849</v>
      </c>
      <c r="C31" s="54">
        <v>419978</v>
      </c>
      <c r="D31" s="54">
        <v>368871</v>
      </c>
    </row>
    <row r="32" spans="1:4" x14ac:dyDescent="0.45">
      <c r="A32" s="48" t="s">
        <v>41</v>
      </c>
      <c r="B32" s="54">
        <f t="shared" si="1"/>
        <v>503825</v>
      </c>
      <c r="C32" s="54">
        <v>265713</v>
      </c>
      <c r="D32" s="54">
        <v>238112</v>
      </c>
    </row>
    <row r="33" spans="1:4" x14ac:dyDescent="0.45">
      <c r="A33" s="48" t="s">
        <v>42</v>
      </c>
      <c r="B33" s="54">
        <f t="shared" si="1"/>
        <v>138127</v>
      </c>
      <c r="C33" s="54">
        <v>71939</v>
      </c>
      <c r="D33" s="54">
        <v>66188</v>
      </c>
    </row>
    <row r="34" spans="1:4" x14ac:dyDescent="0.45">
      <c r="A34" s="48" t="s">
        <v>43</v>
      </c>
      <c r="B34" s="54">
        <f t="shared" si="1"/>
        <v>101989</v>
      </c>
      <c r="C34" s="54">
        <v>53764</v>
      </c>
      <c r="D34" s="54">
        <v>48225</v>
      </c>
    </row>
    <row r="35" spans="1:4" x14ac:dyDescent="0.45">
      <c r="A35" s="48" t="s">
        <v>44</v>
      </c>
      <c r="B35" s="54">
        <f t="shared" si="1"/>
        <v>64807</v>
      </c>
      <c r="C35" s="54">
        <v>33734</v>
      </c>
      <c r="D35" s="54">
        <v>31073</v>
      </c>
    </row>
    <row r="36" spans="1:4" x14ac:dyDescent="0.45">
      <c r="A36" s="48" t="s">
        <v>45</v>
      </c>
      <c r="B36" s="54">
        <f t="shared" si="1"/>
        <v>75967</v>
      </c>
      <c r="C36" s="54">
        <v>40916</v>
      </c>
      <c r="D36" s="54">
        <v>35051</v>
      </c>
    </row>
    <row r="37" spans="1:4" x14ac:dyDescent="0.45">
      <c r="A37" s="48" t="s">
        <v>46</v>
      </c>
      <c r="B37" s="54">
        <f t="shared" si="1"/>
        <v>245459</v>
      </c>
      <c r="C37" s="54">
        <v>132914</v>
      </c>
      <c r="D37" s="54">
        <v>112545</v>
      </c>
    </row>
    <row r="38" spans="1:4" x14ac:dyDescent="0.45">
      <c r="A38" s="48" t="s">
        <v>47</v>
      </c>
      <c r="B38" s="54">
        <f t="shared" si="1"/>
        <v>317115</v>
      </c>
      <c r="C38" s="54">
        <v>166219</v>
      </c>
      <c r="D38" s="54">
        <v>150896</v>
      </c>
    </row>
    <row r="39" spans="1:4" x14ac:dyDescent="0.45">
      <c r="A39" s="48" t="s">
        <v>48</v>
      </c>
      <c r="B39" s="54">
        <f t="shared" si="1"/>
        <v>185631</v>
      </c>
      <c r="C39" s="54">
        <v>101685</v>
      </c>
      <c r="D39" s="54">
        <v>83946</v>
      </c>
    </row>
    <row r="40" spans="1:4" x14ac:dyDescent="0.45">
      <c r="A40" s="48" t="s">
        <v>49</v>
      </c>
      <c r="B40" s="54">
        <f t="shared" si="1"/>
        <v>98243</v>
      </c>
      <c r="C40" s="54">
        <v>51317</v>
      </c>
      <c r="D40" s="54">
        <v>46926</v>
      </c>
    </row>
    <row r="41" spans="1:4" x14ac:dyDescent="0.45">
      <c r="A41" s="48" t="s">
        <v>50</v>
      </c>
      <c r="B41" s="54">
        <f t="shared" si="1"/>
        <v>104837</v>
      </c>
      <c r="C41" s="54">
        <v>54695</v>
      </c>
      <c r="D41" s="54">
        <v>50142</v>
      </c>
    </row>
    <row r="42" spans="1:4" x14ac:dyDescent="0.45">
      <c r="A42" s="48" t="s">
        <v>51</v>
      </c>
      <c r="B42" s="54">
        <f t="shared" si="1"/>
        <v>158805</v>
      </c>
      <c r="C42" s="54">
        <v>81880</v>
      </c>
      <c r="D42" s="54">
        <v>76925</v>
      </c>
    </row>
    <row r="43" spans="1:4" x14ac:dyDescent="0.45">
      <c r="A43" s="48" t="s">
        <v>52</v>
      </c>
      <c r="B43" s="54">
        <f t="shared" si="1"/>
        <v>86080</v>
      </c>
      <c r="C43" s="54">
        <v>44293</v>
      </c>
      <c r="D43" s="54">
        <v>41787</v>
      </c>
    </row>
    <row r="44" spans="1:4" x14ac:dyDescent="0.45">
      <c r="A44" s="48" t="s">
        <v>53</v>
      </c>
      <c r="B44" s="54">
        <f t="shared" si="1"/>
        <v>524934</v>
      </c>
      <c r="C44" s="54">
        <v>284356</v>
      </c>
      <c r="D44" s="54">
        <v>240578</v>
      </c>
    </row>
    <row r="45" spans="1:4" x14ac:dyDescent="0.45">
      <c r="A45" s="48" t="s">
        <v>54</v>
      </c>
      <c r="B45" s="54">
        <f t="shared" si="1"/>
        <v>116046</v>
      </c>
      <c r="C45" s="54">
        <v>60085</v>
      </c>
      <c r="D45" s="54">
        <v>55961</v>
      </c>
    </row>
    <row r="46" spans="1:4" x14ac:dyDescent="0.45">
      <c r="A46" s="48" t="s">
        <v>55</v>
      </c>
      <c r="B46" s="54">
        <f t="shared" si="1"/>
        <v>151179</v>
      </c>
      <c r="C46" s="54">
        <v>80004</v>
      </c>
      <c r="D46" s="54">
        <v>71175</v>
      </c>
    </row>
    <row r="47" spans="1:4" x14ac:dyDescent="0.45">
      <c r="A47" s="48" t="s">
        <v>56</v>
      </c>
      <c r="B47" s="54">
        <f t="shared" si="1"/>
        <v>234197</v>
      </c>
      <c r="C47" s="54">
        <v>121032</v>
      </c>
      <c r="D47" s="54">
        <v>113165</v>
      </c>
    </row>
    <row r="48" spans="1:4" x14ac:dyDescent="0.45">
      <c r="A48" s="48" t="s">
        <v>57</v>
      </c>
      <c r="B48" s="54">
        <f t="shared" si="1"/>
        <v>139125</v>
      </c>
      <c r="C48" s="54">
        <v>73914</v>
      </c>
      <c r="D48" s="54">
        <v>65211</v>
      </c>
    </row>
    <row r="49" spans="1:4" x14ac:dyDescent="0.45">
      <c r="A49" s="48" t="s">
        <v>58</v>
      </c>
      <c r="B49" s="54">
        <f t="shared" si="1"/>
        <v>117802</v>
      </c>
      <c r="C49" s="54">
        <v>61886</v>
      </c>
      <c r="D49" s="54">
        <v>55916</v>
      </c>
    </row>
    <row r="50" spans="1:4" x14ac:dyDescent="0.45">
      <c r="A50" s="48" t="s">
        <v>59</v>
      </c>
      <c r="B50" s="54">
        <f t="shared" si="1"/>
        <v>204871</v>
      </c>
      <c r="C50" s="54">
        <v>109133</v>
      </c>
      <c r="D50" s="54">
        <v>95738</v>
      </c>
    </row>
    <row r="51" spans="1:4" x14ac:dyDescent="0.45">
      <c r="A51" s="48" t="s">
        <v>60</v>
      </c>
      <c r="B51" s="54">
        <f t="shared" si="1"/>
        <v>133653</v>
      </c>
      <c r="C51" s="54">
        <v>71873</v>
      </c>
      <c r="D51" s="54">
        <v>61780</v>
      </c>
    </row>
    <row r="53" spans="1:4" x14ac:dyDescent="0.45">
      <c r="A53" s="24" t="s">
        <v>135</v>
      </c>
    </row>
    <row r="54" spans="1:4" x14ac:dyDescent="0.45">
      <c r="A54" t="s">
        <v>136</v>
      </c>
    </row>
    <row r="55" spans="1:4" x14ac:dyDescent="0.45">
      <c r="A55" t="s">
        <v>137</v>
      </c>
    </row>
    <row r="56" spans="1:4" x14ac:dyDescent="0.45">
      <c r="A56" t="s">
        <v>138</v>
      </c>
    </row>
    <row r="57" spans="1:4" x14ac:dyDescent="0.45">
      <c r="A57" s="22" t="s">
        <v>139</v>
      </c>
    </row>
    <row r="58" spans="1:4" x14ac:dyDescent="0.45">
      <c r="A58" t="s">
        <v>140</v>
      </c>
    </row>
    <row r="59" spans="1:4" x14ac:dyDescent="0.45">
      <c r="A59" t="s">
        <v>141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DIGI-808455956-3515589</_dlc_DocId>
    <_dlc_DocIdUrl xmlns="89559dea-130d-4237-8e78-1ce7f44b9a24">
      <Url>https://digitalgojp.sharepoint.com/sites/digi_portal/_layouts/15/DocIdRedir.aspx?ID=DIGI-808455956-3515589</Url>
      <Description>DIGI-808455956-3515589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4.xml><?xml version="1.0" encoding="utf-8"?>
<ds:datastoreItem xmlns:ds="http://schemas.openxmlformats.org/officeDocument/2006/customXml" ds:itemID="{DAD25C75-A965-48B1-8C44-1E2B6840A9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2022-03-30T05:35:39Z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55d70a02-b6c8-4b44-98ea-d2f1f5cfebba</vt:lpwstr>
  </property>
</Properties>
</file>