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420" yWindow="4416" windowWidth="34560" windowHeight="1875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<sst xmlns="http://schemas.openxmlformats.org/spreadsheetml/2006/main" count="353" uniqueCount="152">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</sst>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44785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44783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80546067</v>
      </c>
      <c r="D10" s="11">
        <f>C10/$B10</f>
        <v>0.63599866635108626</v>
      </c>
      <c r="E10" s="21">
        <f>SUM(E11:E57)</f>
        <v>462887</v>
      </c>
      <c r="F10" s="11">
        <f>E10/$B10</f>
        <v>3.6549955278543304E-3</v>
      </c>
      <c r="G10" s="21">
        <f>SUM(G11:G57)</f>
        <v>96009</v>
      </c>
      <c r="H10" s="11">
        <f>G10/$B10</f>
        <v>7.5809531404806443E-4</v>
      </c>
    </row>
    <row r="11" spans="1:8" x14ac:dyDescent="0.45">
      <c r="A11" s="12" t="s">
        <v>13</v>
      </c>
      <c r="B11" s="20">
        <v>5226603</v>
      </c>
      <c r="C11" s="21">
        <v>3436068</v>
      </c>
      <c r="D11" s="11">
        <f t="shared" ref="D11:D57" si="0">C11/$B11</f>
        <v>0.65741897748882017</v>
      </c>
      <c r="E11" s="21">
        <v>11491</v>
      </c>
      <c r="F11" s="11">
        <f t="shared" ref="F11:F57" si="1">E11/$B11</f>
        <v>2.1985599441931977E-3</v>
      </c>
      <c r="G11" s="21">
        <v>2990</v>
      </c>
      <c r="H11" s="11">
        <f t="shared" ref="H11:H57" si="2">G11/$B11</f>
        <v>5.7207329502546877E-4</v>
      </c>
    </row>
    <row r="12" spans="1:8" x14ac:dyDescent="0.45">
      <c r="A12" s="12" t="s">
        <v>14</v>
      </c>
      <c r="B12" s="20">
        <v>1259615</v>
      </c>
      <c r="C12" s="21">
        <v>884391</v>
      </c>
      <c r="D12" s="11">
        <f t="shared" si="0"/>
        <v>0.70211215331668808</v>
      </c>
      <c r="E12" s="21">
        <v>3322</v>
      </c>
      <c r="F12" s="11">
        <f t="shared" si="1"/>
        <v>2.6373137823858879E-3</v>
      </c>
      <c r="G12" s="21">
        <v>746</v>
      </c>
      <c r="H12" s="11">
        <f t="shared" si="2"/>
        <v>5.9224445564716205E-4</v>
      </c>
    </row>
    <row r="13" spans="1:8" x14ac:dyDescent="0.45">
      <c r="A13" s="12" t="s">
        <v>15</v>
      </c>
      <c r="B13" s="20">
        <v>1220823</v>
      </c>
      <c r="C13" s="21">
        <v>872307</v>
      </c>
      <c r="D13" s="11">
        <f t="shared" si="0"/>
        <v>0.71452372702676803</v>
      </c>
      <c r="E13" s="21">
        <v>5487</v>
      </c>
      <c r="F13" s="11">
        <f t="shared" si="1"/>
        <v>4.4945090320218407E-3</v>
      </c>
      <c r="G13" s="21">
        <v>1176</v>
      </c>
      <c r="H13" s="11">
        <f t="shared" si="2"/>
        <v>9.6328460391064059E-4</v>
      </c>
    </row>
    <row r="14" spans="1:8" x14ac:dyDescent="0.45">
      <c r="A14" s="12" t="s">
        <v>16</v>
      </c>
      <c r="B14" s="20">
        <v>2281989</v>
      </c>
      <c r="C14" s="21">
        <v>1522219</v>
      </c>
      <c r="D14" s="11">
        <f t="shared" si="0"/>
        <v>0.66705799195351068</v>
      </c>
      <c r="E14" s="21">
        <v>6186</v>
      </c>
      <c r="F14" s="11">
        <f t="shared" si="1"/>
        <v>2.7107930844539568E-3</v>
      </c>
      <c r="G14" s="21">
        <v>1219</v>
      </c>
      <c r="H14" s="11">
        <f t="shared" si="2"/>
        <v>5.3418311832353264E-4</v>
      </c>
    </row>
    <row r="15" spans="1:8" x14ac:dyDescent="0.45">
      <c r="A15" s="12" t="s">
        <v>17</v>
      </c>
      <c r="B15" s="20">
        <v>971288</v>
      </c>
      <c r="C15" s="21">
        <v>720071</v>
      </c>
      <c r="D15" s="11">
        <f t="shared" si="0"/>
        <v>0.74135683751884096</v>
      </c>
      <c r="E15" s="21">
        <v>3300</v>
      </c>
      <c r="F15" s="11">
        <f t="shared" si="1"/>
        <v>3.397550469067877E-3</v>
      </c>
      <c r="G15" s="21">
        <v>579</v>
      </c>
      <c r="H15" s="11">
        <f t="shared" si="2"/>
        <v>5.9611567320918201E-4</v>
      </c>
    </row>
    <row r="16" spans="1:8" x14ac:dyDescent="0.45">
      <c r="A16" s="12" t="s">
        <v>18</v>
      </c>
      <c r="B16" s="20">
        <v>1069562</v>
      </c>
      <c r="C16" s="21">
        <v>770710</v>
      </c>
      <c r="D16" s="11">
        <f t="shared" si="0"/>
        <v>0.72058468793767916</v>
      </c>
      <c r="E16" s="21">
        <v>3236</v>
      </c>
      <c r="F16" s="11">
        <f t="shared" si="1"/>
        <v>3.0255375564950887E-3</v>
      </c>
      <c r="G16" s="21">
        <v>977</v>
      </c>
      <c r="H16" s="11">
        <f t="shared" si="2"/>
        <v>9.1345803235343061E-4</v>
      </c>
    </row>
    <row r="17" spans="1:8" x14ac:dyDescent="0.45">
      <c r="A17" s="12" t="s">
        <v>19</v>
      </c>
      <c r="B17" s="20">
        <v>1862059.0000000002</v>
      </c>
      <c r="C17" s="21">
        <v>1307567</v>
      </c>
      <c r="D17" s="11">
        <f t="shared" si="0"/>
        <v>0.70221566556161741</v>
      </c>
      <c r="E17" s="21">
        <v>6554</v>
      </c>
      <c r="F17" s="11">
        <f t="shared" si="1"/>
        <v>3.5197595779725556E-3</v>
      </c>
      <c r="G17" s="21">
        <v>993</v>
      </c>
      <c r="H17" s="11">
        <f t="shared" si="2"/>
        <v>5.3328063181671463E-4</v>
      </c>
    </row>
    <row r="18" spans="1:8" x14ac:dyDescent="0.45">
      <c r="A18" s="12" t="s">
        <v>20</v>
      </c>
      <c r="B18" s="20">
        <v>2907675</v>
      </c>
      <c r="C18" s="21">
        <v>1969062</v>
      </c>
      <c r="D18" s="11">
        <f t="shared" si="0"/>
        <v>0.67719466584126498</v>
      </c>
      <c r="E18" s="21">
        <v>11045</v>
      </c>
      <c r="F18" s="11">
        <f t="shared" si="1"/>
        <v>3.7985675840663071E-3</v>
      </c>
      <c r="G18" s="21">
        <v>2552</v>
      </c>
      <c r="H18" s="11">
        <f t="shared" si="2"/>
        <v>8.7767718194089778E-4</v>
      </c>
    </row>
    <row r="19" spans="1:8" x14ac:dyDescent="0.45">
      <c r="A19" s="12" t="s">
        <v>21</v>
      </c>
      <c r="B19" s="20">
        <v>1955401</v>
      </c>
      <c r="C19" s="21">
        <v>1310798</v>
      </c>
      <c r="D19" s="11">
        <f t="shared" si="0"/>
        <v>0.67034741211649174</v>
      </c>
      <c r="E19" s="21">
        <v>8167</v>
      </c>
      <c r="F19" s="11">
        <f t="shared" si="1"/>
        <v>4.1766369148834434E-3</v>
      </c>
      <c r="G19" s="21">
        <v>1735</v>
      </c>
      <c r="H19" s="11">
        <f t="shared" si="2"/>
        <v>8.8728603493605659E-4</v>
      </c>
    </row>
    <row r="20" spans="1:8" x14ac:dyDescent="0.45">
      <c r="A20" s="12" t="s">
        <v>22</v>
      </c>
      <c r="B20" s="20">
        <v>1958101</v>
      </c>
      <c r="C20" s="21">
        <v>1285778</v>
      </c>
      <c r="D20" s="11">
        <f t="shared" si="0"/>
        <v>0.65664539265339228</v>
      </c>
      <c r="E20" s="21">
        <v>5627</v>
      </c>
      <c r="F20" s="11">
        <f t="shared" si="1"/>
        <v>2.8737026333166675E-3</v>
      </c>
      <c r="G20" s="21">
        <v>984</v>
      </c>
      <c r="H20" s="11">
        <f t="shared" si="2"/>
        <v>5.0252770413783561E-4</v>
      </c>
    </row>
    <row r="21" spans="1:8" x14ac:dyDescent="0.45">
      <c r="A21" s="12" t="s">
        <v>23</v>
      </c>
      <c r="B21" s="20">
        <v>7393799</v>
      </c>
      <c r="C21" s="21">
        <v>4752765</v>
      </c>
      <c r="D21" s="11">
        <f t="shared" si="0"/>
        <v>0.64280419308125636</v>
      </c>
      <c r="E21" s="21">
        <v>35256</v>
      </c>
      <c r="F21" s="11">
        <f t="shared" si="1"/>
        <v>4.7683200476507405E-3</v>
      </c>
      <c r="G21" s="21">
        <v>7095</v>
      </c>
      <c r="H21" s="11">
        <f t="shared" si="2"/>
        <v>9.5958789250289334E-4</v>
      </c>
    </row>
    <row r="22" spans="1:8" x14ac:dyDescent="0.45">
      <c r="A22" s="12" t="s">
        <v>24</v>
      </c>
      <c r="B22" s="20">
        <v>6322892.0000000009</v>
      </c>
      <c r="C22" s="21">
        <v>4143399</v>
      </c>
      <c r="D22" s="11">
        <f t="shared" si="0"/>
        <v>0.65530124506317666</v>
      </c>
      <c r="E22" s="21">
        <v>26834</v>
      </c>
      <c r="F22" s="11">
        <f t="shared" si="1"/>
        <v>4.2439440686318853E-3</v>
      </c>
      <c r="G22" s="21">
        <v>5993</v>
      </c>
      <c r="H22" s="11">
        <f t="shared" si="2"/>
        <v>9.4782577339609772E-4</v>
      </c>
    </row>
    <row r="23" spans="1:8" x14ac:dyDescent="0.45">
      <c r="A23" s="12" t="s">
        <v>25</v>
      </c>
      <c r="B23" s="20">
        <v>13843329.000000002</v>
      </c>
      <c r="C23" s="21">
        <v>8626040</v>
      </c>
      <c r="D23" s="11">
        <f t="shared" si="0"/>
        <v>0.62311890441959439</v>
      </c>
      <c r="E23" s="21">
        <v>55313</v>
      </c>
      <c r="F23" s="11">
        <f t="shared" si="1"/>
        <v>3.9956429555347553E-3</v>
      </c>
      <c r="G23" s="21">
        <v>13594</v>
      </c>
      <c r="H23" s="11">
        <f t="shared" si="2"/>
        <v>9.819892310585119E-4</v>
      </c>
    </row>
    <row r="24" spans="1:8" x14ac:dyDescent="0.45">
      <c r="A24" s="12" t="s">
        <v>26</v>
      </c>
      <c r="B24" s="20">
        <v>9220206</v>
      </c>
      <c r="C24" s="21">
        <v>5867534</v>
      </c>
      <c r="D24" s="11">
        <f t="shared" si="0"/>
        <v>0.63637775555123177</v>
      </c>
      <c r="E24" s="21">
        <v>36213</v>
      </c>
      <c r="F24" s="11">
        <f t="shared" si="1"/>
        <v>3.9275695141735446E-3</v>
      </c>
      <c r="G24" s="21">
        <v>7123</v>
      </c>
      <c r="H24" s="11">
        <f t="shared" si="2"/>
        <v>7.7254239221987017E-4</v>
      </c>
    </row>
    <row r="25" spans="1:8" x14ac:dyDescent="0.45">
      <c r="A25" s="12" t="s">
        <v>27</v>
      </c>
      <c r="B25" s="20">
        <v>2213174</v>
      </c>
      <c r="C25" s="21">
        <v>1586213</v>
      </c>
      <c r="D25" s="11">
        <f t="shared" si="0"/>
        <v>0.71671409477971459</v>
      </c>
      <c r="E25" s="21">
        <v>5771</v>
      </c>
      <c r="F25" s="11">
        <f t="shared" si="1"/>
        <v>2.6075672314964842E-3</v>
      </c>
      <c r="G25" s="21">
        <v>1324</v>
      </c>
      <c r="H25" s="11">
        <f t="shared" si="2"/>
        <v>5.9823583685693035E-4</v>
      </c>
    </row>
    <row r="26" spans="1:8" x14ac:dyDescent="0.45">
      <c r="A26" s="12" t="s">
        <v>28</v>
      </c>
      <c r="B26" s="20">
        <v>1047674</v>
      </c>
      <c r="C26" s="21">
        <v>711971</v>
      </c>
      <c r="D26" s="11">
        <f t="shared" si="0"/>
        <v>0.6795730351235213</v>
      </c>
      <c r="E26" s="21">
        <v>3823</v>
      </c>
      <c r="F26" s="11">
        <f t="shared" si="1"/>
        <v>3.6490358642096684E-3</v>
      </c>
      <c r="G26" s="21">
        <v>696</v>
      </c>
      <c r="H26" s="11">
        <f t="shared" si="2"/>
        <v>6.6432878929896131E-4</v>
      </c>
    </row>
    <row r="27" spans="1:8" x14ac:dyDescent="0.45">
      <c r="A27" s="12" t="s">
        <v>29</v>
      </c>
      <c r="B27" s="20">
        <v>1132656</v>
      </c>
      <c r="C27" s="21">
        <v>731466</v>
      </c>
      <c r="D27" s="11">
        <f t="shared" si="0"/>
        <v>0.64579713522905458</v>
      </c>
      <c r="E27" s="21">
        <v>4397</v>
      </c>
      <c r="F27" s="11">
        <f t="shared" si="1"/>
        <v>3.8820259637524545E-3</v>
      </c>
      <c r="G27" s="21">
        <v>579</v>
      </c>
      <c r="H27" s="11">
        <f t="shared" si="2"/>
        <v>5.111878628639234E-4</v>
      </c>
    </row>
    <row r="28" spans="1:8" x14ac:dyDescent="0.45">
      <c r="A28" s="12" t="s">
        <v>30</v>
      </c>
      <c r="B28" s="20">
        <v>774582.99999999988</v>
      </c>
      <c r="C28" s="21">
        <v>511599</v>
      </c>
      <c r="D28" s="11">
        <f t="shared" si="0"/>
        <v>0.66048312446826241</v>
      </c>
      <c r="E28" s="21">
        <v>3134</v>
      </c>
      <c r="F28" s="11">
        <f t="shared" si="1"/>
        <v>4.0460480026026915E-3</v>
      </c>
      <c r="G28" s="21">
        <v>352</v>
      </c>
      <c r="H28" s="11">
        <f t="shared" si="2"/>
        <v>4.5443806538485876E-4</v>
      </c>
    </row>
    <row r="29" spans="1:8" x14ac:dyDescent="0.45">
      <c r="A29" s="12" t="s">
        <v>31</v>
      </c>
      <c r="B29" s="20">
        <v>820997</v>
      </c>
      <c r="C29" s="21">
        <v>538121</v>
      </c>
      <c r="D29" s="11">
        <f t="shared" si="0"/>
        <v>0.65544819286793987</v>
      </c>
      <c r="E29" s="21">
        <v>2726</v>
      </c>
      <c r="F29" s="11">
        <f t="shared" si="1"/>
        <v>3.3203531803404885E-3</v>
      </c>
      <c r="G29" s="21">
        <v>607</v>
      </c>
      <c r="H29" s="11">
        <f t="shared" si="2"/>
        <v>7.3934496715578738E-4</v>
      </c>
    </row>
    <row r="30" spans="1:8" x14ac:dyDescent="0.45">
      <c r="A30" s="12" t="s">
        <v>32</v>
      </c>
      <c r="B30" s="20">
        <v>2071737</v>
      </c>
      <c r="C30" s="21">
        <v>1416670</v>
      </c>
      <c r="D30" s="11">
        <f t="shared" si="0"/>
        <v>0.68380783854321281</v>
      </c>
      <c r="E30" s="21">
        <v>6553</v>
      </c>
      <c r="F30" s="11">
        <f t="shared" si="1"/>
        <v>3.1630462746960642E-3</v>
      </c>
      <c r="G30" s="21">
        <v>1406</v>
      </c>
      <c r="H30" s="11">
        <f t="shared" si="2"/>
        <v>6.7865757091754408E-4</v>
      </c>
    </row>
    <row r="31" spans="1:8" x14ac:dyDescent="0.45">
      <c r="A31" s="12" t="s">
        <v>33</v>
      </c>
      <c r="B31" s="20">
        <v>2016791</v>
      </c>
      <c r="C31" s="21">
        <v>1329877</v>
      </c>
      <c r="D31" s="11">
        <f t="shared" si="0"/>
        <v>0.65940248642521704</v>
      </c>
      <c r="E31" s="21">
        <v>6532</v>
      </c>
      <c r="F31" s="11">
        <f t="shared" si="1"/>
        <v>3.2388085825452414E-3</v>
      </c>
      <c r="G31" s="21">
        <v>636</v>
      </c>
      <c r="H31" s="11">
        <f t="shared" si="2"/>
        <v>3.1535245843520719E-4</v>
      </c>
    </row>
    <row r="32" spans="1:8" x14ac:dyDescent="0.45">
      <c r="A32" s="12" t="s">
        <v>34</v>
      </c>
      <c r="B32" s="20">
        <v>3686259.9999999995</v>
      </c>
      <c r="C32" s="21">
        <v>2420590</v>
      </c>
      <c r="D32" s="11">
        <f t="shared" si="0"/>
        <v>0.65665199958765808</v>
      </c>
      <c r="E32" s="21">
        <v>16484</v>
      </c>
      <c r="F32" s="11">
        <f t="shared" si="1"/>
        <v>4.4717410057890658E-3</v>
      </c>
      <c r="G32" s="21">
        <v>4076</v>
      </c>
      <c r="H32" s="11">
        <f t="shared" si="2"/>
        <v>1.1057277565879782E-3</v>
      </c>
    </row>
    <row r="33" spans="1:8" x14ac:dyDescent="0.45">
      <c r="A33" s="12" t="s">
        <v>35</v>
      </c>
      <c r="B33" s="20">
        <v>7558801.9999999991</v>
      </c>
      <c r="C33" s="21">
        <v>4565245</v>
      </c>
      <c r="D33" s="11">
        <f t="shared" si="0"/>
        <v>0.60396409378099869</v>
      </c>
      <c r="E33" s="21">
        <v>29158</v>
      </c>
      <c r="F33" s="11">
        <f t="shared" si="1"/>
        <v>3.8574895863127522E-3</v>
      </c>
      <c r="G33" s="21">
        <v>4658</v>
      </c>
      <c r="H33" s="11">
        <f t="shared" si="2"/>
        <v>6.1623521822638035E-4</v>
      </c>
    </row>
    <row r="34" spans="1:8" x14ac:dyDescent="0.45">
      <c r="A34" s="12" t="s">
        <v>36</v>
      </c>
      <c r="B34" s="20">
        <v>1800557</v>
      </c>
      <c r="C34" s="21">
        <v>1151784</v>
      </c>
      <c r="D34" s="11">
        <f t="shared" si="0"/>
        <v>0.63968205394219679</v>
      </c>
      <c r="E34" s="21">
        <v>5611</v>
      </c>
      <c r="F34" s="11">
        <f t="shared" si="1"/>
        <v>3.1162579135234265E-3</v>
      </c>
      <c r="G34" s="21">
        <v>837</v>
      </c>
      <c r="H34" s="11">
        <f t="shared" si="2"/>
        <v>4.6485615284603599E-4</v>
      </c>
    </row>
    <row r="35" spans="1:8" x14ac:dyDescent="0.45">
      <c r="A35" s="12" t="s">
        <v>37</v>
      </c>
      <c r="B35" s="20">
        <v>1418843</v>
      </c>
      <c r="C35" s="21">
        <v>884590</v>
      </c>
      <c r="D35" s="11">
        <f t="shared" si="0"/>
        <v>0.62345869134217102</v>
      </c>
      <c r="E35" s="21">
        <v>5434</v>
      </c>
      <c r="F35" s="11">
        <f t="shared" si="1"/>
        <v>3.8298811073529631E-3</v>
      </c>
      <c r="G35" s="21">
        <v>1036</v>
      </c>
      <c r="H35" s="11">
        <f t="shared" si="2"/>
        <v>7.301724010338001E-4</v>
      </c>
    </row>
    <row r="36" spans="1:8" x14ac:dyDescent="0.45">
      <c r="A36" s="12" t="s">
        <v>38</v>
      </c>
      <c r="B36" s="20">
        <v>2530542</v>
      </c>
      <c r="C36" s="21">
        <v>1528023</v>
      </c>
      <c r="D36" s="11">
        <f t="shared" si="0"/>
        <v>0.60383230153856371</v>
      </c>
      <c r="E36" s="21">
        <v>10637</v>
      </c>
      <c r="F36" s="11">
        <f t="shared" si="1"/>
        <v>4.2034473247233202E-3</v>
      </c>
      <c r="G36" s="21">
        <v>2080</v>
      </c>
      <c r="H36" s="11">
        <f t="shared" si="2"/>
        <v>8.219582998424843E-4</v>
      </c>
    </row>
    <row r="37" spans="1:8" x14ac:dyDescent="0.45">
      <c r="A37" s="12" t="s">
        <v>39</v>
      </c>
      <c r="B37" s="20">
        <v>8839511</v>
      </c>
      <c r="C37" s="21">
        <v>5047535</v>
      </c>
      <c r="D37" s="11">
        <f t="shared" si="0"/>
        <v>0.57101970912191857</v>
      </c>
      <c r="E37" s="21">
        <v>34917</v>
      </c>
      <c r="F37" s="11">
        <f t="shared" si="1"/>
        <v>3.9501053847888195E-3</v>
      </c>
      <c r="G37" s="21">
        <v>7922</v>
      </c>
      <c r="H37" s="11">
        <f t="shared" si="2"/>
        <v>8.9620342120734964E-4</v>
      </c>
    </row>
    <row r="38" spans="1:8" x14ac:dyDescent="0.45">
      <c r="A38" s="12" t="s">
        <v>40</v>
      </c>
      <c r="B38" s="20">
        <v>5523625</v>
      </c>
      <c r="C38" s="21">
        <v>3356092</v>
      </c>
      <c r="D38" s="11">
        <f t="shared" si="0"/>
        <v>0.60758867591482046</v>
      </c>
      <c r="E38" s="21">
        <v>20700</v>
      </c>
      <c r="F38" s="11">
        <f t="shared" si="1"/>
        <v>3.7475389802892121E-3</v>
      </c>
      <c r="G38" s="21">
        <v>5468</v>
      </c>
      <c r="H38" s="11">
        <f t="shared" si="2"/>
        <v>9.8992962049378815E-4</v>
      </c>
    </row>
    <row r="39" spans="1:8" x14ac:dyDescent="0.45">
      <c r="A39" s="12" t="s">
        <v>41</v>
      </c>
      <c r="B39" s="20">
        <v>1344738.9999999998</v>
      </c>
      <c r="C39" s="21">
        <v>847691</v>
      </c>
      <c r="D39" s="11">
        <f t="shared" si="0"/>
        <v>0.63037585732249912</v>
      </c>
      <c r="E39" s="21">
        <v>3181</v>
      </c>
      <c r="F39" s="11">
        <f t="shared" si="1"/>
        <v>2.3655147950643217E-3</v>
      </c>
      <c r="G39" s="21">
        <v>601</v>
      </c>
      <c r="H39" s="11">
        <f t="shared" si="2"/>
        <v>4.4692687577291957E-4</v>
      </c>
    </row>
    <row r="40" spans="1:8" x14ac:dyDescent="0.45">
      <c r="A40" s="12" t="s">
        <v>42</v>
      </c>
      <c r="B40" s="20">
        <v>944432</v>
      </c>
      <c r="C40" s="21">
        <v>597469</v>
      </c>
      <c r="D40" s="11">
        <f t="shared" si="0"/>
        <v>0.63262257102681818</v>
      </c>
      <c r="E40" s="21">
        <v>2393</v>
      </c>
      <c r="F40" s="11">
        <f t="shared" si="1"/>
        <v>2.5337980923983939E-3</v>
      </c>
      <c r="G40" s="21">
        <v>619</v>
      </c>
      <c r="H40" s="11">
        <f t="shared" si="2"/>
        <v>6.5542040083351686E-4</v>
      </c>
    </row>
    <row r="41" spans="1:8" x14ac:dyDescent="0.45">
      <c r="A41" s="12" t="s">
        <v>43</v>
      </c>
      <c r="B41" s="20">
        <v>556788</v>
      </c>
      <c r="C41" s="21">
        <v>351423</v>
      </c>
      <c r="D41" s="11">
        <f t="shared" si="0"/>
        <v>0.63116123192310181</v>
      </c>
      <c r="E41" s="21">
        <v>2092</v>
      </c>
      <c r="F41" s="11">
        <f t="shared" si="1"/>
        <v>3.7572648835822609E-3</v>
      </c>
      <c r="G41" s="21">
        <v>299</v>
      </c>
      <c r="H41" s="11">
        <f t="shared" si="2"/>
        <v>5.3700869990014148E-4</v>
      </c>
    </row>
    <row r="42" spans="1:8" x14ac:dyDescent="0.45">
      <c r="A42" s="12" t="s">
        <v>44</v>
      </c>
      <c r="B42" s="20">
        <v>672814.99999999988</v>
      </c>
      <c r="C42" s="21">
        <v>452435</v>
      </c>
      <c r="D42" s="11">
        <f t="shared" si="0"/>
        <v>0.6724508222914175</v>
      </c>
      <c r="E42" s="21">
        <v>2067</v>
      </c>
      <c r="F42" s="11">
        <f t="shared" si="1"/>
        <v>3.0721669403922331E-3</v>
      </c>
      <c r="G42" s="21">
        <v>388</v>
      </c>
      <c r="H42" s="11">
        <f t="shared" si="2"/>
        <v>5.7668155436487009E-4</v>
      </c>
    </row>
    <row r="43" spans="1:8" x14ac:dyDescent="0.45">
      <c r="A43" s="12" t="s">
        <v>45</v>
      </c>
      <c r="B43" s="20">
        <v>1893791</v>
      </c>
      <c r="C43" s="21">
        <v>1183651</v>
      </c>
      <c r="D43" s="11">
        <f t="shared" si="0"/>
        <v>0.62501669930842418</v>
      </c>
      <c r="E43" s="21">
        <v>6556</v>
      </c>
      <c r="F43" s="11">
        <f t="shared" si="1"/>
        <v>3.4618392420282915E-3</v>
      </c>
      <c r="G43" s="21">
        <v>1626</v>
      </c>
      <c r="H43" s="11">
        <f t="shared" si="2"/>
        <v>8.5859527265680325E-4</v>
      </c>
    </row>
    <row r="44" spans="1:8" x14ac:dyDescent="0.45">
      <c r="A44" s="12" t="s">
        <v>46</v>
      </c>
      <c r="B44" s="20">
        <v>2812432.9999999995</v>
      </c>
      <c r="C44" s="21">
        <v>1725687</v>
      </c>
      <c r="D44" s="11">
        <f t="shared" si="0"/>
        <v>0.61359221713015044</v>
      </c>
      <c r="E44" s="21">
        <v>11022</v>
      </c>
      <c r="F44" s="11">
        <f t="shared" si="1"/>
        <v>3.9190266932581158E-3</v>
      </c>
      <c r="G44" s="21">
        <v>2059</v>
      </c>
      <c r="H44" s="11">
        <f t="shared" si="2"/>
        <v>7.3210632928855557E-4</v>
      </c>
    </row>
    <row r="45" spans="1:8" x14ac:dyDescent="0.45">
      <c r="A45" s="12" t="s">
        <v>47</v>
      </c>
      <c r="B45" s="20">
        <v>1356110</v>
      </c>
      <c r="C45" s="21">
        <v>907710</v>
      </c>
      <c r="D45" s="11">
        <f t="shared" si="0"/>
        <v>0.6693483566967281</v>
      </c>
      <c r="E45" s="21">
        <v>4789</v>
      </c>
      <c r="F45" s="11">
        <f t="shared" si="1"/>
        <v>3.5314244419700465E-3</v>
      </c>
      <c r="G45" s="21">
        <v>832</v>
      </c>
      <c r="H45" s="11">
        <f t="shared" si="2"/>
        <v>6.1351955224871137E-4</v>
      </c>
    </row>
    <row r="46" spans="1:8" x14ac:dyDescent="0.45">
      <c r="A46" s="12" t="s">
        <v>48</v>
      </c>
      <c r="B46" s="20">
        <v>734949</v>
      </c>
      <c r="C46" s="21">
        <v>479672</v>
      </c>
      <c r="D46" s="11">
        <f t="shared" si="0"/>
        <v>0.65266025261616789</v>
      </c>
      <c r="E46" s="21">
        <v>1824</v>
      </c>
      <c r="F46" s="11">
        <f t="shared" si="1"/>
        <v>2.4818048599290561E-3</v>
      </c>
      <c r="G46" s="21">
        <v>214</v>
      </c>
      <c r="H46" s="11">
        <f t="shared" si="2"/>
        <v>2.9117666668027303E-4</v>
      </c>
    </row>
    <row r="47" spans="1:8" x14ac:dyDescent="0.45">
      <c r="A47" s="12" t="s">
        <v>49</v>
      </c>
      <c r="B47" s="20">
        <v>973896</v>
      </c>
      <c r="C47" s="21">
        <v>611714</v>
      </c>
      <c r="D47" s="11">
        <f t="shared" si="0"/>
        <v>0.62811018835686772</v>
      </c>
      <c r="E47" s="21">
        <v>2017</v>
      </c>
      <c r="F47" s="11">
        <f t="shared" si="1"/>
        <v>2.0710630293172987E-3</v>
      </c>
      <c r="G47" s="21">
        <v>244</v>
      </c>
      <c r="H47" s="11">
        <f t="shared" si="2"/>
        <v>2.5054009873744221E-4</v>
      </c>
    </row>
    <row r="48" spans="1:8" x14ac:dyDescent="0.45">
      <c r="A48" s="12" t="s">
        <v>50</v>
      </c>
      <c r="B48" s="20">
        <v>1356219</v>
      </c>
      <c r="C48" s="21">
        <v>887329</v>
      </c>
      <c r="D48" s="11">
        <f t="shared" si="0"/>
        <v>0.65426675190363803</v>
      </c>
      <c r="E48" s="21">
        <v>4564</v>
      </c>
      <c r="F48" s="11">
        <f t="shared" si="1"/>
        <v>3.365238210053096E-3</v>
      </c>
      <c r="G48" s="21">
        <v>320</v>
      </c>
      <c r="H48" s="11">
        <f t="shared" si="2"/>
        <v>2.359500936058262E-4</v>
      </c>
    </row>
    <row r="49" spans="1:8" x14ac:dyDescent="0.45">
      <c r="A49" s="12" t="s">
        <v>51</v>
      </c>
      <c r="B49" s="20">
        <v>701167</v>
      </c>
      <c r="C49" s="21">
        <v>441858</v>
      </c>
      <c r="D49" s="11">
        <f t="shared" si="0"/>
        <v>0.63017512233176975</v>
      </c>
      <c r="E49" s="21">
        <v>1899</v>
      </c>
      <c r="F49" s="11">
        <f t="shared" si="1"/>
        <v>2.7083419499206321E-3</v>
      </c>
      <c r="G49" s="21">
        <v>400</v>
      </c>
      <c r="H49" s="11">
        <f t="shared" si="2"/>
        <v>5.7047750393272932E-4</v>
      </c>
    </row>
    <row r="50" spans="1:8" x14ac:dyDescent="0.45">
      <c r="A50" s="12" t="s">
        <v>52</v>
      </c>
      <c r="B50" s="20">
        <v>5124170</v>
      </c>
      <c r="C50" s="21">
        <v>3096297</v>
      </c>
      <c r="D50" s="11">
        <f t="shared" si="0"/>
        <v>0.6042533717655737</v>
      </c>
      <c r="E50" s="21">
        <v>18232</v>
      </c>
      <c r="F50" s="11">
        <f t="shared" si="1"/>
        <v>3.5580396434934827E-3</v>
      </c>
      <c r="G50" s="21">
        <v>2763</v>
      </c>
      <c r="H50" s="11">
        <f t="shared" si="2"/>
        <v>5.3920927681946537E-4</v>
      </c>
    </row>
    <row r="51" spans="1:8" x14ac:dyDescent="0.45">
      <c r="A51" s="12" t="s">
        <v>53</v>
      </c>
      <c r="B51" s="20">
        <v>818222</v>
      </c>
      <c r="C51" s="21">
        <v>503496</v>
      </c>
      <c r="D51" s="11">
        <f t="shared" si="0"/>
        <v>0.6153537792921725</v>
      </c>
      <c r="E51" s="21">
        <v>3040</v>
      </c>
      <c r="F51" s="11">
        <f t="shared" si="1"/>
        <v>3.7153730894549401E-3</v>
      </c>
      <c r="G51" s="21">
        <v>536</v>
      </c>
      <c r="H51" s="11">
        <f t="shared" si="2"/>
        <v>6.5507893945652886E-4</v>
      </c>
    </row>
    <row r="52" spans="1:8" x14ac:dyDescent="0.45">
      <c r="A52" s="12" t="s">
        <v>54</v>
      </c>
      <c r="B52" s="20">
        <v>1335937.9999999998</v>
      </c>
      <c r="C52" s="21">
        <v>892043</v>
      </c>
      <c r="D52" s="11">
        <f t="shared" si="0"/>
        <v>0.66772784365741533</v>
      </c>
      <c r="E52" s="21">
        <v>4027</v>
      </c>
      <c r="F52" s="11">
        <f t="shared" si="1"/>
        <v>3.0143614449173544E-3</v>
      </c>
      <c r="G52" s="21">
        <v>1253</v>
      </c>
      <c r="H52" s="11">
        <f t="shared" si="2"/>
        <v>9.3791777762141672E-4</v>
      </c>
    </row>
    <row r="53" spans="1:8" x14ac:dyDescent="0.45">
      <c r="A53" s="12" t="s">
        <v>55</v>
      </c>
      <c r="B53" s="20">
        <v>1758645</v>
      </c>
      <c r="C53" s="21">
        <v>1156537</v>
      </c>
      <c r="D53" s="11">
        <f t="shared" si="0"/>
        <v>0.65762959551245415</v>
      </c>
      <c r="E53" s="21">
        <v>3324</v>
      </c>
      <c r="F53" s="11">
        <f t="shared" si="1"/>
        <v>1.8900915193231153E-3</v>
      </c>
      <c r="G53" s="21">
        <v>829</v>
      </c>
      <c r="H53" s="11">
        <f t="shared" si="2"/>
        <v>4.7138564064947732E-4</v>
      </c>
    </row>
    <row r="54" spans="1:8" x14ac:dyDescent="0.45">
      <c r="A54" s="12" t="s">
        <v>56</v>
      </c>
      <c r="B54" s="20">
        <v>1141741</v>
      </c>
      <c r="C54" s="21">
        <v>732693</v>
      </c>
      <c r="D54" s="11">
        <f t="shared" si="0"/>
        <v>0.64173310759620616</v>
      </c>
      <c r="E54" s="21">
        <v>3866</v>
      </c>
      <c r="F54" s="11">
        <f t="shared" si="1"/>
        <v>3.3860569078276071E-3</v>
      </c>
      <c r="G54" s="21">
        <v>883</v>
      </c>
      <c r="H54" s="11">
        <f t="shared" si="2"/>
        <v>7.7338030253796619E-4</v>
      </c>
    </row>
    <row r="55" spans="1:8" x14ac:dyDescent="0.45">
      <c r="A55" s="12" t="s">
        <v>57</v>
      </c>
      <c r="B55" s="20">
        <v>1087241</v>
      </c>
      <c r="C55" s="21">
        <v>681129</v>
      </c>
      <c r="D55" s="11">
        <f t="shared" si="0"/>
        <v>0.62647471903653373</v>
      </c>
      <c r="E55" s="21">
        <v>3980</v>
      </c>
      <c r="F55" s="11">
        <f t="shared" si="1"/>
        <v>3.6606419367923027E-3</v>
      </c>
      <c r="G55" s="21">
        <v>505</v>
      </c>
      <c r="H55" s="11">
        <f t="shared" si="2"/>
        <v>4.6447843670354593E-4</v>
      </c>
    </row>
    <row r="56" spans="1:8" x14ac:dyDescent="0.45">
      <c r="A56" s="12" t="s">
        <v>58</v>
      </c>
      <c r="B56" s="20">
        <v>1617517</v>
      </c>
      <c r="C56" s="21">
        <v>1046910</v>
      </c>
      <c r="D56" s="11">
        <f t="shared" si="0"/>
        <v>0.64723276478701619</v>
      </c>
      <c r="E56" s="21">
        <v>5868</v>
      </c>
      <c r="F56" s="11">
        <f t="shared" si="1"/>
        <v>3.6277825828105671E-3</v>
      </c>
      <c r="G56" s="21">
        <v>1440</v>
      </c>
      <c r="H56" s="11">
        <f t="shared" si="2"/>
        <v>8.9025339455474036E-4</v>
      </c>
    </row>
    <row r="57" spans="1:8" x14ac:dyDescent="0.45">
      <c r="A57" s="12" t="s">
        <v>59</v>
      </c>
      <c r="B57" s="20">
        <v>1485118</v>
      </c>
      <c r="C57" s="21">
        <v>701838</v>
      </c>
      <c r="D57" s="11">
        <f t="shared" si="0"/>
        <v>0.47258062995667682</v>
      </c>
      <c r="E57" s="21">
        <v>4238</v>
      </c>
      <c r="F57" s="11">
        <f t="shared" si="1"/>
        <v>2.8536452995654217E-3</v>
      </c>
      <c r="G57" s="21">
        <v>765</v>
      </c>
      <c r="H57" s="11">
        <f t="shared" si="2"/>
        <v>5.1511058380546192E-4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44785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44783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16781951</v>
      </c>
      <c r="D10" s="11">
        <f>C10/$B10</f>
        <v>0.60916663060974352</v>
      </c>
      <c r="E10" s="21">
        <f>SUM(E11:E30)</f>
        <v>112373</v>
      </c>
      <c r="F10" s="11">
        <f>E10/$B10</f>
        <v>4.0790180939932847E-3</v>
      </c>
      <c r="G10" s="21">
        <f>SUM(G11:G30)</f>
        <v>23998</v>
      </c>
      <c r="H10" s="11">
        <f>G10/$B10</f>
        <v>8.7110138751880653E-4</v>
      </c>
    </row>
    <row r="11" spans="1:8" x14ac:dyDescent="0.45">
      <c r="A11" s="12" t="s">
        <v>69</v>
      </c>
      <c r="B11" s="20">
        <v>1961575</v>
      </c>
      <c r="C11" s="21">
        <v>1205685</v>
      </c>
      <c r="D11" s="11">
        <f t="shared" ref="D11:D30" si="0">C11/$B11</f>
        <v>0.61465149178593737</v>
      </c>
      <c r="E11" s="21">
        <v>3522</v>
      </c>
      <c r="F11" s="11">
        <f t="shared" ref="F11:F30" si="1">E11/$B11</f>
        <v>1.7954959662516091E-3</v>
      </c>
      <c r="G11" s="21">
        <v>1215</v>
      </c>
      <c r="H11" s="11">
        <f t="shared" ref="H11:H30" si="2">G11/$B11</f>
        <v>6.1940022685851926E-4</v>
      </c>
    </row>
    <row r="12" spans="1:8" x14ac:dyDescent="0.45">
      <c r="A12" s="12" t="s">
        <v>70</v>
      </c>
      <c r="B12" s="20">
        <v>1065932</v>
      </c>
      <c r="C12" s="21">
        <v>675805</v>
      </c>
      <c r="D12" s="11">
        <f t="shared" si="0"/>
        <v>0.63400385765696121</v>
      </c>
      <c r="E12" s="21">
        <v>3938</v>
      </c>
      <c r="F12" s="11">
        <f t="shared" si="1"/>
        <v>3.6944195314522876E-3</v>
      </c>
      <c r="G12" s="21">
        <v>810</v>
      </c>
      <c r="H12" s="11">
        <f t="shared" si="2"/>
        <v>7.5989838000923139E-4</v>
      </c>
    </row>
    <row r="13" spans="1:8" x14ac:dyDescent="0.45">
      <c r="A13" s="12" t="s">
        <v>71</v>
      </c>
      <c r="B13" s="20">
        <v>1324589</v>
      </c>
      <c r="C13" s="21">
        <v>848744</v>
      </c>
      <c r="D13" s="11">
        <f t="shared" si="0"/>
        <v>0.64076026601459024</v>
      </c>
      <c r="E13" s="21">
        <v>12276</v>
      </c>
      <c r="F13" s="11">
        <f t="shared" si="1"/>
        <v>9.267780420945667E-3</v>
      </c>
      <c r="G13" s="21">
        <v>2516</v>
      </c>
      <c r="H13" s="11">
        <f t="shared" si="2"/>
        <v>1.8994571146219695E-3</v>
      </c>
    </row>
    <row r="14" spans="1:8" x14ac:dyDescent="0.45">
      <c r="A14" s="12" t="s">
        <v>72</v>
      </c>
      <c r="B14" s="20">
        <v>974726</v>
      </c>
      <c r="C14" s="21">
        <v>634870</v>
      </c>
      <c r="D14" s="11">
        <f t="shared" si="0"/>
        <v>0.65133175887377581</v>
      </c>
      <c r="E14" s="21">
        <v>4006</v>
      </c>
      <c r="F14" s="11">
        <f t="shared" si="1"/>
        <v>4.109872928392184E-3</v>
      </c>
      <c r="G14" s="21">
        <v>718</v>
      </c>
      <c r="H14" s="11">
        <f t="shared" si="2"/>
        <v>7.3661726474927313E-4</v>
      </c>
    </row>
    <row r="15" spans="1:8" x14ac:dyDescent="0.45">
      <c r="A15" s="12" t="s">
        <v>73</v>
      </c>
      <c r="B15" s="20">
        <v>3759920</v>
      </c>
      <c r="C15" s="21">
        <v>2404994</v>
      </c>
      <c r="D15" s="11">
        <f t="shared" si="0"/>
        <v>0.63963967318453585</v>
      </c>
      <c r="E15" s="21">
        <v>14634</v>
      </c>
      <c r="F15" s="11">
        <f t="shared" si="1"/>
        <v>3.8921040873210067E-3</v>
      </c>
      <c r="G15" s="21">
        <v>2924</v>
      </c>
      <c r="H15" s="11">
        <f t="shared" si="2"/>
        <v>7.7767612076852695E-4</v>
      </c>
    </row>
    <row r="16" spans="1:8" x14ac:dyDescent="0.45">
      <c r="A16" s="12" t="s">
        <v>74</v>
      </c>
      <c r="B16" s="20">
        <v>1521562.0000000002</v>
      </c>
      <c r="C16" s="21">
        <v>929651</v>
      </c>
      <c r="D16" s="11">
        <f t="shared" si="0"/>
        <v>0.61098463289698335</v>
      </c>
      <c r="E16" s="21">
        <v>7695</v>
      </c>
      <c r="F16" s="11">
        <f t="shared" si="1"/>
        <v>5.0573029557783372E-3</v>
      </c>
      <c r="G16" s="21">
        <v>1686</v>
      </c>
      <c r="H16" s="11">
        <f t="shared" si="2"/>
        <v>1.1080718367046493E-3</v>
      </c>
    </row>
    <row r="17" spans="1:8" x14ac:dyDescent="0.45">
      <c r="A17" s="12" t="s">
        <v>75</v>
      </c>
      <c r="B17" s="20">
        <v>718601</v>
      </c>
      <c r="C17" s="21">
        <v>463740</v>
      </c>
      <c r="D17" s="11">
        <f t="shared" si="0"/>
        <v>0.64533725948057408</v>
      </c>
      <c r="E17" s="21">
        <v>2393</v>
      </c>
      <c r="F17" s="11">
        <f t="shared" si="1"/>
        <v>3.3300816447513989E-3</v>
      </c>
      <c r="G17" s="21">
        <v>452</v>
      </c>
      <c r="H17" s="11">
        <f t="shared" si="2"/>
        <v>6.2899995964380787E-4</v>
      </c>
    </row>
    <row r="18" spans="1:8" x14ac:dyDescent="0.45">
      <c r="A18" s="12" t="s">
        <v>76</v>
      </c>
      <c r="B18" s="20">
        <v>784774</v>
      </c>
      <c r="C18" s="21">
        <v>538850</v>
      </c>
      <c r="D18" s="11">
        <f t="shared" si="0"/>
        <v>0.68663080071460059</v>
      </c>
      <c r="E18" s="21">
        <v>2936</v>
      </c>
      <c r="F18" s="11">
        <f t="shared" si="1"/>
        <v>3.7412044741543427E-3</v>
      </c>
      <c r="G18" s="21">
        <v>607</v>
      </c>
      <c r="H18" s="11">
        <f t="shared" si="2"/>
        <v>7.7347108849171859E-4</v>
      </c>
    </row>
    <row r="19" spans="1:8" x14ac:dyDescent="0.45">
      <c r="A19" s="12" t="s">
        <v>77</v>
      </c>
      <c r="B19" s="20">
        <v>694295.99999999988</v>
      </c>
      <c r="C19" s="21">
        <v>456169</v>
      </c>
      <c r="D19" s="11">
        <f t="shared" si="0"/>
        <v>0.65702380540864425</v>
      </c>
      <c r="E19" s="21">
        <v>3180</v>
      </c>
      <c r="F19" s="11">
        <f t="shared" si="1"/>
        <v>4.580179059075669E-3</v>
      </c>
      <c r="G19" s="21">
        <v>977</v>
      </c>
      <c r="H19" s="11">
        <f t="shared" si="2"/>
        <v>1.4071807989675875E-3</v>
      </c>
    </row>
    <row r="20" spans="1:8" x14ac:dyDescent="0.45">
      <c r="A20" s="12" t="s">
        <v>78</v>
      </c>
      <c r="B20" s="20">
        <v>799966</v>
      </c>
      <c r="C20" s="21">
        <v>514250</v>
      </c>
      <c r="D20" s="11">
        <f t="shared" si="0"/>
        <v>0.64283982069237944</v>
      </c>
      <c r="E20" s="21">
        <v>4335</v>
      </c>
      <c r="F20" s="11">
        <f t="shared" si="1"/>
        <v>5.418980306663033E-3</v>
      </c>
      <c r="G20" s="21">
        <v>1544</v>
      </c>
      <c r="H20" s="11">
        <f t="shared" si="2"/>
        <v>1.9300820284862106E-3</v>
      </c>
    </row>
    <row r="21" spans="1:8" x14ac:dyDescent="0.45">
      <c r="A21" s="12" t="s">
        <v>79</v>
      </c>
      <c r="B21" s="20">
        <v>2300944</v>
      </c>
      <c r="C21" s="21">
        <v>1360924</v>
      </c>
      <c r="D21" s="11">
        <f t="shared" si="0"/>
        <v>0.59146332983332062</v>
      </c>
      <c r="E21" s="21">
        <v>9244</v>
      </c>
      <c r="F21" s="11">
        <f t="shared" si="1"/>
        <v>4.0174815206280553E-3</v>
      </c>
      <c r="G21" s="21">
        <v>1686</v>
      </c>
      <c r="H21" s="11">
        <f t="shared" si="2"/>
        <v>7.3274273515565791E-4</v>
      </c>
    </row>
    <row r="22" spans="1:8" x14ac:dyDescent="0.45">
      <c r="A22" s="12" t="s">
        <v>80</v>
      </c>
      <c r="B22" s="20">
        <v>1400720</v>
      </c>
      <c r="C22" s="21">
        <v>820109</v>
      </c>
      <c r="D22" s="11">
        <f t="shared" si="0"/>
        <v>0.58549103318293449</v>
      </c>
      <c r="E22" s="21">
        <v>6048</v>
      </c>
      <c r="F22" s="11">
        <f t="shared" si="1"/>
        <v>4.3177794277228856E-3</v>
      </c>
      <c r="G22" s="21">
        <v>933</v>
      </c>
      <c r="H22" s="11">
        <f t="shared" si="2"/>
        <v>6.6608601290764748E-4</v>
      </c>
    </row>
    <row r="23" spans="1:8" x14ac:dyDescent="0.45">
      <c r="A23" s="12" t="s">
        <v>81</v>
      </c>
      <c r="B23" s="20">
        <v>2739963</v>
      </c>
      <c r="C23" s="21">
        <v>1471936</v>
      </c>
      <c r="D23" s="11">
        <f t="shared" si="0"/>
        <v>0.53721017400599935</v>
      </c>
      <c r="E23" s="21">
        <v>10834</v>
      </c>
      <c r="F23" s="11">
        <f t="shared" si="1"/>
        <v>3.9540679928889554E-3</v>
      </c>
      <c r="G23" s="21">
        <v>2553</v>
      </c>
      <c r="H23" s="11">
        <f t="shared" si="2"/>
        <v>9.3176440703761332E-4</v>
      </c>
    </row>
    <row r="24" spans="1:8" x14ac:dyDescent="0.45">
      <c r="A24" s="12" t="s">
        <v>82</v>
      </c>
      <c r="B24" s="20">
        <v>831479.00000000012</v>
      </c>
      <c r="C24" s="21">
        <v>484244</v>
      </c>
      <c r="D24" s="11">
        <f t="shared" si="0"/>
        <v>0.58238873140512259</v>
      </c>
      <c r="E24" s="21">
        <v>2975</v>
      </c>
      <c r="F24" s="11">
        <f t="shared" si="1"/>
        <v>3.577961680331072E-3</v>
      </c>
      <c r="G24" s="21">
        <v>740</v>
      </c>
      <c r="H24" s="11">
        <f t="shared" si="2"/>
        <v>8.8998038435125824E-4</v>
      </c>
    </row>
    <row r="25" spans="1:8" x14ac:dyDescent="0.45">
      <c r="A25" s="12" t="s">
        <v>83</v>
      </c>
      <c r="B25" s="20">
        <v>1526835</v>
      </c>
      <c r="C25" s="21">
        <v>891045</v>
      </c>
      <c r="D25" s="11">
        <f t="shared" si="0"/>
        <v>0.58358958237137604</v>
      </c>
      <c r="E25" s="21">
        <v>6249</v>
      </c>
      <c r="F25" s="11">
        <f t="shared" si="1"/>
        <v>4.0927801628859702E-3</v>
      </c>
      <c r="G25" s="21">
        <v>1465</v>
      </c>
      <c r="H25" s="11">
        <f t="shared" si="2"/>
        <v>9.5950119037093069E-4</v>
      </c>
    </row>
    <row r="26" spans="1:8" x14ac:dyDescent="0.45">
      <c r="A26" s="12" t="s">
        <v>84</v>
      </c>
      <c r="B26" s="20">
        <v>708155</v>
      </c>
      <c r="C26" s="21">
        <v>422881</v>
      </c>
      <c r="D26" s="11">
        <f t="shared" si="0"/>
        <v>0.59715881410143257</v>
      </c>
      <c r="E26" s="21">
        <v>3172</v>
      </c>
      <c r="F26" s="11">
        <f t="shared" si="1"/>
        <v>4.4792453629502018E-3</v>
      </c>
      <c r="G26" s="21">
        <v>666</v>
      </c>
      <c r="H26" s="11">
        <f t="shared" si="2"/>
        <v>9.4047207179219234E-4</v>
      </c>
    </row>
    <row r="27" spans="1:8" x14ac:dyDescent="0.45">
      <c r="A27" s="12" t="s">
        <v>85</v>
      </c>
      <c r="B27" s="20">
        <v>1194817</v>
      </c>
      <c r="C27" s="21">
        <v>702252</v>
      </c>
      <c r="D27" s="11">
        <f t="shared" si="0"/>
        <v>0.58774858409279418</v>
      </c>
      <c r="E27" s="21">
        <v>5037</v>
      </c>
      <c r="F27" s="11">
        <f t="shared" si="1"/>
        <v>4.2157083469686156E-3</v>
      </c>
      <c r="G27" s="21">
        <v>952</v>
      </c>
      <c r="H27" s="11">
        <f t="shared" si="2"/>
        <v>7.9677473621483452E-4</v>
      </c>
    </row>
    <row r="28" spans="1:8" x14ac:dyDescent="0.45">
      <c r="A28" s="12" t="s">
        <v>86</v>
      </c>
      <c r="B28" s="20">
        <v>944709</v>
      </c>
      <c r="C28" s="21">
        <v>593778</v>
      </c>
      <c r="D28" s="11">
        <f t="shared" si="0"/>
        <v>0.62853005528686612</v>
      </c>
      <c r="E28" s="21">
        <v>3237</v>
      </c>
      <c r="F28" s="11">
        <f t="shared" si="1"/>
        <v>3.4264519550464747E-3</v>
      </c>
      <c r="G28" s="21">
        <v>348</v>
      </c>
      <c r="H28" s="11">
        <f t="shared" si="2"/>
        <v>3.6836740202538562E-4</v>
      </c>
    </row>
    <row r="29" spans="1:8" x14ac:dyDescent="0.45">
      <c r="A29" s="12" t="s">
        <v>87</v>
      </c>
      <c r="B29" s="20">
        <v>1562767</v>
      </c>
      <c r="C29" s="21">
        <v>904339</v>
      </c>
      <c r="D29" s="11">
        <f t="shared" si="0"/>
        <v>0.57867807549046024</v>
      </c>
      <c r="E29" s="21">
        <v>5651</v>
      </c>
      <c r="F29" s="11">
        <f t="shared" si="1"/>
        <v>3.6160220941445524E-3</v>
      </c>
      <c r="G29" s="21">
        <v>753</v>
      </c>
      <c r="H29" s="11">
        <f t="shared" si="2"/>
        <v>4.8183766358004745E-4</v>
      </c>
    </row>
    <row r="30" spans="1:8" x14ac:dyDescent="0.45">
      <c r="A30" s="12" t="s">
        <v>88</v>
      </c>
      <c r="B30" s="20">
        <v>732702</v>
      </c>
      <c r="C30" s="21">
        <v>457685</v>
      </c>
      <c r="D30" s="11">
        <f t="shared" si="0"/>
        <v>0.62465367912193492</v>
      </c>
      <c r="E30" s="21">
        <v>1011</v>
      </c>
      <c r="F30" s="11">
        <f t="shared" si="1"/>
        <v>1.3798242668915876E-3</v>
      </c>
      <c r="G30" s="21">
        <v>453</v>
      </c>
      <c r="H30" s="11">
        <f t="shared" si="2"/>
        <v>6.1825953798406443E-4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44783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5877110</v>
      </c>
      <c r="D39" s="11">
        <f>C39/$B39</f>
        <v>0.61394082356368795</v>
      </c>
      <c r="E39" s="21">
        <v>36809</v>
      </c>
      <c r="F39" s="11">
        <f>E39/$B39</f>
        <v>3.8451803309034185E-3</v>
      </c>
      <c r="G39" s="21">
        <v>9380</v>
      </c>
      <c r="H39" s="11">
        <f>G39/$B39</f>
        <v>9.7986338949371254E-4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P24" sqref="P2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44785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接種回数（8月11日まで）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304843918</v>
      </c>
      <c r="C7" s="32">
        <f>SUM(C8:C54)</f>
        <v>103991139</v>
      </c>
      <c r="D7" s="31">
        <f t="shared" ref="D7:D54" si="0">C7/Y7</f>
        <v>0.82112296949682784</v>
      </c>
      <c r="E7" s="32">
        <f>SUM(E8:E54)</f>
        <v>102525057</v>
      </c>
      <c r="F7" s="31">
        <f t="shared" ref="F7:F54" si="1">E7/Y7</f>
        <v>0.80954666004448261</v>
      </c>
      <c r="G7" s="32">
        <f>SUM(G8:G54)</f>
        <v>80546067</v>
      </c>
      <c r="H7" s="31">
        <f>G7/Y7</f>
        <v>0.63599866635108648</v>
      </c>
      <c r="I7" s="32">
        <f>SUM(I8:I54)</f>
        <v>1036627</v>
      </c>
      <c r="J7" s="32">
        <f t="shared" ref="J7" si="2">SUM(J8:J54)</f>
        <v>5298101</v>
      </c>
      <c r="K7" s="32">
        <f t="shared" ref="K7:Q7" si="3">SUM(K8:K54)</f>
        <v>23288106</v>
      </c>
      <c r="L7" s="32">
        <f t="shared" si="3"/>
        <v>25497823</v>
      </c>
      <c r="M7" s="32">
        <f t="shared" si="3"/>
        <v>13747893</v>
      </c>
      <c r="N7" s="32">
        <f t="shared" si="3"/>
        <v>6554513</v>
      </c>
      <c r="O7" s="32">
        <f t="shared" si="3"/>
        <v>2725472</v>
      </c>
      <c r="P7" s="32">
        <f t="shared" ref="P7" si="4">SUM(P8:P54)</f>
        <v>1838965</v>
      </c>
      <c r="Q7" s="32">
        <f t="shared" si="3"/>
        <v>558567</v>
      </c>
      <c r="R7" s="61">
        <f>SUM(R8:R54)</f>
        <v>17781655</v>
      </c>
      <c r="S7" s="62">
        <f>R7/Y7</f>
        <v>0.14040547585663155</v>
      </c>
      <c r="T7" s="61">
        <f>SUM(T8:T54)</f>
        <v>6709</v>
      </c>
      <c r="U7" s="61">
        <f t="shared" ref="U7" si="5">SUM(U8:U54)</f>
        <v>748306</v>
      </c>
      <c r="V7" s="61">
        <f t="shared" ref="V7:W7" si="6">SUM(V8:V54)</f>
        <v>12411230</v>
      </c>
      <c r="W7" s="61">
        <f t="shared" si="6"/>
        <v>4615410</v>
      </c>
      <c r="Y7" s="1">
        <v>126645025</v>
      </c>
    </row>
    <row r="8" spans="1:25" x14ac:dyDescent="0.45">
      <c r="A8" s="33" t="s">
        <v>13</v>
      </c>
      <c r="B8" s="32">
        <f>C8+E8+G8+R8</f>
        <v>12749053</v>
      </c>
      <c r="C8" s="34">
        <f>SUM(一般接種!D7+一般接種!G7+一般接種!J7+一般接種!M7+医療従事者等!C5)</f>
        <v>4328453</v>
      </c>
      <c r="D8" s="30">
        <f t="shared" si="0"/>
        <v>0.82815798330196499</v>
      </c>
      <c r="E8" s="34">
        <f>SUM(一般接種!E7+一般接種!H7+一般接種!K7+一般接種!N7+医療従事者等!D5)</f>
        <v>4264460</v>
      </c>
      <c r="F8" s="31">
        <f t="shared" si="1"/>
        <v>0.81591427548639139</v>
      </c>
      <c r="G8" s="29">
        <f>SUM(I8:Q8)</f>
        <v>3436068</v>
      </c>
      <c r="H8" s="31">
        <f t="shared" ref="H8:H54" si="7">G8/Y8</f>
        <v>0.65741897748882017</v>
      </c>
      <c r="I8" s="35">
        <v>42085</v>
      </c>
      <c r="J8" s="35">
        <v>231501</v>
      </c>
      <c r="K8" s="35">
        <v>923528</v>
      </c>
      <c r="L8" s="35">
        <v>1075604</v>
      </c>
      <c r="M8" s="35">
        <v>656190</v>
      </c>
      <c r="N8" s="35">
        <v>305606</v>
      </c>
      <c r="O8" s="35">
        <v>120271</v>
      </c>
      <c r="P8" s="35">
        <v>67754</v>
      </c>
      <c r="Q8" s="35">
        <v>13529</v>
      </c>
      <c r="R8" s="35">
        <f>SUM(T8:W8)</f>
        <v>720072</v>
      </c>
      <c r="S8" s="63">
        <f t="shared" ref="S8:S54" si="8">R8/Y8</f>
        <v>0.13777055575102987</v>
      </c>
      <c r="T8" s="35">
        <v>156</v>
      </c>
      <c r="U8" s="35">
        <v>26094</v>
      </c>
      <c r="V8" s="35">
        <v>518110</v>
      </c>
      <c r="W8" s="35">
        <v>175712</v>
      </c>
      <c r="Y8" s="1">
        <v>5226603</v>
      </c>
    </row>
    <row r="9" spans="1:25" x14ac:dyDescent="0.45">
      <c r="A9" s="33" t="s">
        <v>14</v>
      </c>
      <c r="B9" s="32">
        <f>C9+E9+G9+R9</f>
        <v>3232160</v>
      </c>
      <c r="C9" s="34">
        <f>SUM(一般接種!D8+一般接種!G8+一般接種!J8+一般接種!M8+医療従事者等!C6)</f>
        <v>1097180</v>
      </c>
      <c r="D9" s="30">
        <f t="shared" si="0"/>
        <v>0.87104393008974967</v>
      </c>
      <c r="E9" s="34">
        <f>SUM(一般接種!E8+一般接種!H8+一般接種!K8+一般接種!N8+医療従事者等!D6)</f>
        <v>1082829</v>
      </c>
      <c r="F9" s="31">
        <f t="shared" si="1"/>
        <v>0.85965076630557746</v>
      </c>
      <c r="G9" s="29">
        <f t="shared" ref="G9:G54" si="9">SUM(I9:Q9)</f>
        <v>884391</v>
      </c>
      <c r="H9" s="31">
        <f t="shared" si="7"/>
        <v>0.70211215331668808</v>
      </c>
      <c r="I9" s="35">
        <v>10711</v>
      </c>
      <c r="J9" s="35">
        <v>43953</v>
      </c>
      <c r="K9" s="35">
        <v>228382</v>
      </c>
      <c r="L9" s="35">
        <v>263798</v>
      </c>
      <c r="M9" s="35">
        <v>181590</v>
      </c>
      <c r="N9" s="35">
        <v>92237</v>
      </c>
      <c r="O9" s="35">
        <v>41250</v>
      </c>
      <c r="P9" s="35">
        <v>18620</v>
      </c>
      <c r="Q9" s="35">
        <v>3850</v>
      </c>
      <c r="R9" s="35">
        <f t="shared" ref="R9:R54" si="10">SUM(T9:W9)</f>
        <v>167760</v>
      </c>
      <c r="S9" s="63">
        <f t="shared" si="8"/>
        <v>0.13318355211711516</v>
      </c>
      <c r="T9" s="35">
        <v>68</v>
      </c>
      <c r="U9" s="35">
        <v>5613</v>
      </c>
      <c r="V9" s="35">
        <v>116908</v>
      </c>
      <c r="W9" s="35">
        <v>45171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3170032</v>
      </c>
      <c r="C10" s="34">
        <f>SUM(一般接種!D9+一般接種!G9+一般接種!J9+一般接種!M9+医療従事者等!C7)</f>
        <v>1062322</v>
      </c>
      <c r="D10" s="30">
        <f t="shared" si="0"/>
        <v>0.87016873043840093</v>
      </c>
      <c r="E10" s="34">
        <f>SUM(一般接種!E9+一般接種!H9+一般接種!K9+一般接種!N9+医療従事者等!D7)</f>
        <v>1046976</v>
      </c>
      <c r="F10" s="31">
        <f t="shared" si="1"/>
        <v>0.85759852165301609</v>
      </c>
      <c r="G10" s="29">
        <f t="shared" si="9"/>
        <v>872307</v>
      </c>
      <c r="H10" s="31">
        <f t="shared" si="7"/>
        <v>0.71452372702676803</v>
      </c>
      <c r="I10" s="35">
        <v>10455</v>
      </c>
      <c r="J10" s="35">
        <v>47762</v>
      </c>
      <c r="K10" s="35">
        <v>221594</v>
      </c>
      <c r="L10" s="35">
        <v>256754</v>
      </c>
      <c r="M10" s="35">
        <v>168577</v>
      </c>
      <c r="N10" s="35">
        <v>106767</v>
      </c>
      <c r="O10" s="35">
        <v>40140</v>
      </c>
      <c r="P10" s="35">
        <v>15829</v>
      </c>
      <c r="Q10" s="35">
        <v>4429</v>
      </c>
      <c r="R10" s="35">
        <f t="shared" si="10"/>
        <v>188427</v>
      </c>
      <c r="S10" s="63">
        <f t="shared" si="8"/>
        <v>0.15434424154852916</v>
      </c>
      <c r="T10" s="35">
        <v>6</v>
      </c>
      <c r="U10" s="35">
        <v>5441</v>
      </c>
      <c r="V10" s="35">
        <v>128111</v>
      </c>
      <c r="W10" s="35">
        <v>54869</v>
      </c>
      <c r="Y10" s="1">
        <v>1220823</v>
      </c>
    </row>
    <row r="11" spans="1:25" x14ac:dyDescent="0.45">
      <c r="A11" s="33" t="s">
        <v>16</v>
      </c>
      <c r="B11" s="32">
        <f t="shared" si="11"/>
        <v>5724331</v>
      </c>
      <c r="C11" s="34">
        <f>SUM(一般接種!D10+一般接種!G10+一般接種!J10+一般接種!M10+医療従事者等!C8)</f>
        <v>1939164</v>
      </c>
      <c r="D11" s="30">
        <f t="shared" si="0"/>
        <v>0.84976921448788756</v>
      </c>
      <c r="E11" s="34">
        <f>SUM(一般接種!E10+一般接種!H10+一般接種!K10+一般接種!N10+医療従事者等!D8)</f>
        <v>1904898</v>
      </c>
      <c r="F11" s="31">
        <f t="shared" si="1"/>
        <v>0.83475336647109166</v>
      </c>
      <c r="G11" s="29">
        <f t="shared" si="9"/>
        <v>1522219</v>
      </c>
      <c r="H11" s="31">
        <f t="shared" si="7"/>
        <v>0.66705799195351068</v>
      </c>
      <c r="I11" s="35">
        <v>18927</v>
      </c>
      <c r="J11" s="35">
        <v>125920</v>
      </c>
      <c r="K11" s="35">
        <v>460539</v>
      </c>
      <c r="L11" s="35">
        <v>394026</v>
      </c>
      <c r="M11" s="35">
        <v>269832</v>
      </c>
      <c r="N11" s="35">
        <v>151196</v>
      </c>
      <c r="O11" s="35">
        <v>60415</v>
      </c>
      <c r="P11" s="35">
        <v>34646</v>
      </c>
      <c r="Q11" s="35">
        <v>6718</v>
      </c>
      <c r="R11" s="35">
        <f t="shared" si="10"/>
        <v>358050</v>
      </c>
      <c r="S11" s="63">
        <f t="shared" si="8"/>
        <v>0.15690259681356922</v>
      </c>
      <c r="T11" s="35">
        <v>26</v>
      </c>
      <c r="U11" s="35">
        <v>24549</v>
      </c>
      <c r="V11" s="35">
        <v>269629</v>
      </c>
      <c r="W11" s="35">
        <v>63846</v>
      </c>
      <c r="Y11" s="1">
        <v>2281989</v>
      </c>
    </row>
    <row r="12" spans="1:25" x14ac:dyDescent="0.45">
      <c r="A12" s="33" t="s">
        <v>17</v>
      </c>
      <c r="B12" s="32">
        <f t="shared" si="11"/>
        <v>2519637</v>
      </c>
      <c r="C12" s="34">
        <f>SUM(一般接種!D11+一般接種!G11+一般接種!J11+一般接種!M11+医療従事者等!C9)</f>
        <v>857751</v>
      </c>
      <c r="D12" s="30">
        <f t="shared" si="0"/>
        <v>0.88310676133134558</v>
      </c>
      <c r="E12" s="34">
        <f>SUM(一般接種!E11+一般接種!H11+一般接種!K11+一般接種!N11+医療従事者等!D9)</f>
        <v>847839</v>
      </c>
      <c r="F12" s="31">
        <f t="shared" si="1"/>
        <v>0.87290175519516355</v>
      </c>
      <c r="G12" s="29">
        <f t="shared" si="9"/>
        <v>720071</v>
      </c>
      <c r="H12" s="31">
        <f t="shared" si="7"/>
        <v>0.74135683751884096</v>
      </c>
      <c r="I12" s="35">
        <v>4884</v>
      </c>
      <c r="J12" s="35">
        <v>29792</v>
      </c>
      <c r="K12" s="35">
        <v>127540</v>
      </c>
      <c r="L12" s="35">
        <v>229279</v>
      </c>
      <c r="M12" s="35">
        <v>189300</v>
      </c>
      <c r="N12" s="35">
        <v>89868</v>
      </c>
      <c r="O12" s="35">
        <v>30796</v>
      </c>
      <c r="P12" s="35">
        <v>13970</v>
      </c>
      <c r="Q12" s="35">
        <v>4642</v>
      </c>
      <c r="R12" s="35">
        <f t="shared" si="10"/>
        <v>93976</v>
      </c>
      <c r="S12" s="63">
        <f t="shared" si="8"/>
        <v>9.6754000873067514E-2</v>
      </c>
      <c r="T12" s="35">
        <v>3</v>
      </c>
      <c r="U12" s="35">
        <v>1514</v>
      </c>
      <c r="V12" s="35">
        <v>56865</v>
      </c>
      <c r="W12" s="35">
        <v>35594</v>
      </c>
      <c r="Y12" s="1">
        <v>971288</v>
      </c>
    </row>
    <row r="13" spans="1:25" x14ac:dyDescent="0.45">
      <c r="A13" s="33" t="s">
        <v>18</v>
      </c>
      <c r="B13" s="32">
        <f t="shared" si="11"/>
        <v>2783153</v>
      </c>
      <c r="C13" s="34">
        <f>SUM(一般接種!D12+一般接種!G12+一般接種!J12+一般接種!M12+医療従事者等!C10)</f>
        <v>935626</v>
      </c>
      <c r="D13" s="30">
        <f t="shared" si="0"/>
        <v>0.87477490785947898</v>
      </c>
      <c r="E13" s="34">
        <f>SUM(一般接種!E12+一般接種!H12+一般接種!K12+一般接種!N12+医療従事者等!D10)</f>
        <v>926012</v>
      </c>
      <c r="F13" s="31">
        <f t="shared" si="1"/>
        <v>0.86578618163322929</v>
      </c>
      <c r="G13" s="29">
        <f t="shared" si="9"/>
        <v>770710</v>
      </c>
      <c r="H13" s="31">
        <f t="shared" si="7"/>
        <v>0.72058468793767916</v>
      </c>
      <c r="I13" s="35">
        <v>9652</v>
      </c>
      <c r="J13" s="35">
        <v>34728</v>
      </c>
      <c r="K13" s="35">
        <v>192851</v>
      </c>
      <c r="L13" s="35">
        <v>270836</v>
      </c>
      <c r="M13" s="35">
        <v>142489</v>
      </c>
      <c r="N13" s="35">
        <v>77132</v>
      </c>
      <c r="O13" s="35">
        <v>25814</v>
      </c>
      <c r="P13" s="35">
        <v>13423</v>
      </c>
      <c r="Q13" s="35">
        <v>3785</v>
      </c>
      <c r="R13" s="35">
        <f t="shared" si="10"/>
        <v>150805</v>
      </c>
      <c r="S13" s="63">
        <f t="shared" si="8"/>
        <v>0.14099696885267055</v>
      </c>
      <c r="T13" s="35">
        <v>2</v>
      </c>
      <c r="U13" s="35">
        <v>3541</v>
      </c>
      <c r="V13" s="35">
        <v>97621</v>
      </c>
      <c r="W13" s="35">
        <v>49641</v>
      </c>
      <c r="Y13" s="1">
        <v>1069562</v>
      </c>
    </row>
    <row r="14" spans="1:25" x14ac:dyDescent="0.45">
      <c r="A14" s="33" t="s">
        <v>19</v>
      </c>
      <c r="B14" s="32">
        <f t="shared" si="11"/>
        <v>4777582</v>
      </c>
      <c r="C14" s="34">
        <f>SUM(一般接種!D13+一般接種!G13+一般接種!J13+一般接種!M13+医療従事者等!C11)</f>
        <v>1600393</v>
      </c>
      <c r="D14" s="30">
        <f t="shared" si="0"/>
        <v>0.85947491459722813</v>
      </c>
      <c r="E14" s="34">
        <f>SUM(一般接種!E13+一般接種!H13+一般接種!K13+一般接種!N13+医療従事者等!D11)</f>
        <v>1580799</v>
      </c>
      <c r="F14" s="31">
        <f t="shared" si="1"/>
        <v>0.84895215457727169</v>
      </c>
      <c r="G14" s="29">
        <f t="shared" si="9"/>
        <v>1307567</v>
      </c>
      <c r="H14" s="31">
        <f t="shared" si="7"/>
        <v>0.70221566556161752</v>
      </c>
      <c r="I14" s="35">
        <v>19111</v>
      </c>
      <c r="J14" s="35">
        <v>75566</v>
      </c>
      <c r="K14" s="35">
        <v>346420</v>
      </c>
      <c r="L14" s="35">
        <v>419564</v>
      </c>
      <c r="M14" s="35">
        <v>237386</v>
      </c>
      <c r="N14" s="35">
        <v>129045</v>
      </c>
      <c r="O14" s="35">
        <v>49737</v>
      </c>
      <c r="P14" s="35">
        <v>23050</v>
      </c>
      <c r="Q14" s="35">
        <v>7688</v>
      </c>
      <c r="R14" s="35">
        <f t="shared" si="10"/>
        <v>288823</v>
      </c>
      <c r="S14" s="63">
        <f t="shared" si="8"/>
        <v>0.15510947827109667</v>
      </c>
      <c r="T14" s="35">
        <v>121</v>
      </c>
      <c r="U14" s="35">
        <v>13037</v>
      </c>
      <c r="V14" s="35">
        <v>195756</v>
      </c>
      <c r="W14" s="35">
        <v>79909</v>
      </c>
      <c r="Y14" s="1">
        <v>1862059</v>
      </c>
    </row>
    <row r="15" spans="1:25" x14ac:dyDescent="0.45">
      <c r="A15" s="33" t="s">
        <v>20</v>
      </c>
      <c r="B15" s="32">
        <f t="shared" si="11"/>
        <v>7393116</v>
      </c>
      <c r="C15" s="34">
        <f>SUM(一般接種!D14+一般接種!G14+一般接種!J14+一般接種!M14+医療従事者等!C12)</f>
        <v>2482168</v>
      </c>
      <c r="D15" s="30">
        <f t="shared" si="0"/>
        <v>0.85366074268960601</v>
      </c>
      <c r="E15" s="34">
        <f>SUM(一般接種!E14+一般接種!H14+一般接種!K14+一般接種!N14+医療従事者等!D12)</f>
        <v>2447485</v>
      </c>
      <c r="F15" s="31">
        <f t="shared" si="1"/>
        <v>0.84173265581607293</v>
      </c>
      <c r="G15" s="29">
        <f t="shared" si="9"/>
        <v>1969062</v>
      </c>
      <c r="H15" s="31">
        <f t="shared" si="7"/>
        <v>0.67719466584126498</v>
      </c>
      <c r="I15" s="35">
        <v>21280</v>
      </c>
      <c r="J15" s="35">
        <v>142104</v>
      </c>
      <c r="K15" s="35">
        <v>555595</v>
      </c>
      <c r="L15" s="35">
        <v>593127</v>
      </c>
      <c r="M15" s="35">
        <v>347120</v>
      </c>
      <c r="N15" s="35">
        <v>181461</v>
      </c>
      <c r="O15" s="35">
        <v>71328</v>
      </c>
      <c r="P15" s="35">
        <v>41811</v>
      </c>
      <c r="Q15" s="35">
        <v>15236</v>
      </c>
      <c r="R15" s="35">
        <f t="shared" si="10"/>
        <v>494401</v>
      </c>
      <c r="S15" s="63">
        <f t="shared" si="8"/>
        <v>0.17003310204888786</v>
      </c>
      <c r="T15" s="35">
        <v>90</v>
      </c>
      <c r="U15" s="35">
        <v>26604</v>
      </c>
      <c r="V15" s="35">
        <v>331430</v>
      </c>
      <c r="W15" s="35">
        <v>136277</v>
      </c>
      <c r="Y15" s="1">
        <v>2907675</v>
      </c>
    </row>
    <row r="16" spans="1:25" x14ac:dyDescent="0.45">
      <c r="A16" s="36" t="s">
        <v>21</v>
      </c>
      <c r="B16" s="32">
        <f t="shared" si="11"/>
        <v>4870634</v>
      </c>
      <c r="C16" s="34">
        <f>SUM(一般接種!D15+一般接種!G15+一般接種!J15+一般接種!M15+医療従事者等!C13)</f>
        <v>1638530</v>
      </c>
      <c r="D16" s="30">
        <f t="shared" si="0"/>
        <v>0.83795088577739296</v>
      </c>
      <c r="E16" s="34">
        <f>SUM(一般接種!E15+一般接種!H15+一般接種!K15+一般接種!N15+医療従事者等!D13)</f>
        <v>1616883</v>
      </c>
      <c r="F16" s="31">
        <f t="shared" si="1"/>
        <v>0.82688052220490837</v>
      </c>
      <c r="G16" s="29">
        <f t="shared" si="9"/>
        <v>1310798</v>
      </c>
      <c r="H16" s="31">
        <f t="shared" si="7"/>
        <v>0.67034741211649174</v>
      </c>
      <c r="I16" s="35">
        <v>14839</v>
      </c>
      <c r="J16" s="35">
        <v>72331</v>
      </c>
      <c r="K16" s="35">
        <v>367224</v>
      </c>
      <c r="L16" s="35">
        <v>348132</v>
      </c>
      <c r="M16" s="35">
        <v>253818</v>
      </c>
      <c r="N16" s="35">
        <v>147996</v>
      </c>
      <c r="O16" s="35">
        <v>63017</v>
      </c>
      <c r="P16" s="35">
        <v>33152</v>
      </c>
      <c r="Q16" s="35">
        <v>10289</v>
      </c>
      <c r="R16" s="35">
        <f t="shared" si="10"/>
        <v>304423</v>
      </c>
      <c r="S16" s="63">
        <f t="shared" si="8"/>
        <v>0.15568315654947501</v>
      </c>
      <c r="T16" s="35">
        <v>250</v>
      </c>
      <c r="U16" s="35">
        <v>8976</v>
      </c>
      <c r="V16" s="35">
        <v>216754</v>
      </c>
      <c r="W16" s="35">
        <v>78443</v>
      </c>
      <c r="Y16" s="1">
        <v>1955401</v>
      </c>
    </row>
    <row r="17" spans="1:25" x14ac:dyDescent="0.45">
      <c r="A17" s="33" t="s">
        <v>22</v>
      </c>
      <c r="B17" s="32">
        <f t="shared" si="11"/>
        <v>4771674</v>
      </c>
      <c r="C17" s="34">
        <f>SUM(一般接種!D16+一般接種!G16+一般接種!J16+一般接種!M16+医療従事者等!C14)</f>
        <v>1616818</v>
      </c>
      <c r="D17" s="30">
        <f t="shared" si="0"/>
        <v>0.82570715198041367</v>
      </c>
      <c r="E17" s="34">
        <f>SUM(一般接種!E16+一般接種!H16+一般接種!K16+一般接種!N16+医療従事者等!D14)</f>
        <v>1591082</v>
      </c>
      <c r="F17" s="31">
        <f t="shared" si="1"/>
        <v>0.81256380544210949</v>
      </c>
      <c r="G17" s="29">
        <f t="shared" si="9"/>
        <v>1285778</v>
      </c>
      <c r="H17" s="31">
        <f t="shared" si="7"/>
        <v>0.65664539265339228</v>
      </c>
      <c r="I17" s="35">
        <v>16368</v>
      </c>
      <c r="J17" s="35">
        <v>72278</v>
      </c>
      <c r="K17" s="35">
        <v>402656</v>
      </c>
      <c r="L17" s="35">
        <v>435666</v>
      </c>
      <c r="M17" s="35">
        <v>217755</v>
      </c>
      <c r="N17" s="35">
        <v>78394</v>
      </c>
      <c r="O17" s="35">
        <v>38067</v>
      </c>
      <c r="P17" s="35">
        <v>17240</v>
      </c>
      <c r="Q17" s="35">
        <v>7354</v>
      </c>
      <c r="R17" s="35">
        <f t="shared" si="10"/>
        <v>277996</v>
      </c>
      <c r="S17" s="63">
        <f t="shared" si="8"/>
        <v>0.14197224760111965</v>
      </c>
      <c r="T17" s="35">
        <v>52</v>
      </c>
      <c r="U17" s="35">
        <v>7045</v>
      </c>
      <c r="V17" s="35">
        <v>193498</v>
      </c>
      <c r="W17" s="35">
        <v>77401</v>
      </c>
      <c r="Y17" s="1">
        <v>1958101</v>
      </c>
    </row>
    <row r="18" spans="1:25" x14ac:dyDescent="0.45">
      <c r="A18" s="33" t="s">
        <v>23</v>
      </c>
      <c r="B18" s="32">
        <f t="shared" si="11"/>
        <v>17964974</v>
      </c>
      <c r="C18" s="34">
        <f>SUM(一般接種!D17+一般接種!G17+一般接種!J17+一般接種!M17+医療従事者等!C15)</f>
        <v>6149471</v>
      </c>
      <c r="D18" s="30">
        <f t="shared" si="0"/>
        <v>0.83170654219840168</v>
      </c>
      <c r="E18" s="34">
        <f>SUM(一般接種!E17+一般接種!H17+一般接種!K17+一般接種!N17+医療従事者等!D15)</f>
        <v>6057476</v>
      </c>
      <c r="F18" s="31">
        <f t="shared" si="1"/>
        <v>0.81926435922859142</v>
      </c>
      <c r="G18" s="29">
        <f t="shared" si="9"/>
        <v>4752765</v>
      </c>
      <c r="H18" s="31">
        <f t="shared" si="7"/>
        <v>0.64280419308125636</v>
      </c>
      <c r="I18" s="35">
        <v>50420</v>
      </c>
      <c r="J18" s="35">
        <v>272206</v>
      </c>
      <c r="K18" s="35">
        <v>1318983</v>
      </c>
      <c r="L18" s="35">
        <v>1418660</v>
      </c>
      <c r="M18" s="35">
        <v>838591</v>
      </c>
      <c r="N18" s="35">
        <v>478302</v>
      </c>
      <c r="O18" s="35">
        <v>202543</v>
      </c>
      <c r="P18" s="35">
        <v>128520</v>
      </c>
      <c r="Q18" s="35">
        <v>44540</v>
      </c>
      <c r="R18" s="35">
        <f t="shared" si="10"/>
        <v>1005262</v>
      </c>
      <c r="S18" s="63">
        <f t="shared" si="8"/>
        <v>0.1359601471449251</v>
      </c>
      <c r="T18" s="35">
        <v>223</v>
      </c>
      <c r="U18" s="35">
        <v>44827</v>
      </c>
      <c r="V18" s="35">
        <v>688820</v>
      </c>
      <c r="W18" s="35">
        <v>271392</v>
      </c>
      <c r="Y18" s="1">
        <v>7393799</v>
      </c>
    </row>
    <row r="19" spans="1:25" x14ac:dyDescent="0.45">
      <c r="A19" s="33" t="s">
        <v>24</v>
      </c>
      <c r="B19" s="32">
        <f t="shared" si="11"/>
        <v>15479501</v>
      </c>
      <c r="C19" s="34">
        <f>SUM(一般接種!D18+一般接種!G18+一般接種!J18+一般接種!M18+医療従事者等!C16)</f>
        <v>5251035</v>
      </c>
      <c r="D19" s="30">
        <f t="shared" si="0"/>
        <v>0.83047994493658917</v>
      </c>
      <c r="E19" s="34">
        <f>SUM(一般接種!E18+一般接種!H18+一般接種!K18+一般接種!N18+医療従事者等!D16)</f>
        <v>5182368</v>
      </c>
      <c r="F19" s="31">
        <f t="shared" si="1"/>
        <v>0.81961988280046538</v>
      </c>
      <c r="G19" s="29">
        <f t="shared" si="9"/>
        <v>4143399</v>
      </c>
      <c r="H19" s="31">
        <f t="shared" si="7"/>
        <v>0.65530124506317677</v>
      </c>
      <c r="I19" s="35">
        <v>43308</v>
      </c>
      <c r="J19" s="35">
        <v>214678</v>
      </c>
      <c r="K19" s="35">
        <v>1090240</v>
      </c>
      <c r="L19" s="35">
        <v>1325931</v>
      </c>
      <c r="M19" s="35">
        <v>755980</v>
      </c>
      <c r="N19" s="35">
        <v>394636</v>
      </c>
      <c r="O19" s="35">
        <v>169566</v>
      </c>
      <c r="P19" s="35">
        <v>114428</v>
      </c>
      <c r="Q19" s="35">
        <v>34632</v>
      </c>
      <c r="R19" s="35">
        <f t="shared" si="10"/>
        <v>902699</v>
      </c>
      <c r="S19" s="63">
        <f t="shared" si="8"/>
        <v>0.14276679089252198</v>
      </c>
      <c r="T19" s="35">
        <v>248</v>
      </c>
      <c r="U19" s="35">
        <v>35278</v>
      </c>
      <c r="V19" s="35">
        <v>630645</v>
      </c>
      <c r="W19" s="35">
        <v>236528</v>
      </c>
      <c r="Y19" s="1">
        <v>6322892</v>
      </c>
    </row>
    <row r="20" spans="1:25" x14ac:dyDescent="0.45">
      <c r="A20" s="33" t="s">
        <v>25</v>
      </c>
      <c r="B20" s="32">
        <f t="shared" si="11"/>
        <v>33172464</v>
      </c>
      <c r="C20" s="34">
        <f>SUM(一般接種!D19+一般接種!G19+一般接種!J19+一般接種!M19+医療従事者等!C17)</f>
        <v>11329868</v>
      </c>
      <c r="D20" s="30">
        <f t="shared" si="0"/>
        <v>0.81843521886968085</v>
      </c>
      <c r="E20" s="34">
        <f>SUM(一般接種!E19+一般接種!H19+一般接種!K19+一般接種!N19+医療従事者等!D17)</f>
        <v>11176500</v>
      </c>
      <c r="F20" s="31">
        <f t="shared" si="1"/>
        <v>0.80735638082429451</v>
      </c>
      <c r="G20" s="29">
        <f t="shared" si="9"/>
        <v>8626040</v>
      </c>
      <c r="H20" s="31">
        <f t="shared" si="7"/>
        <v>0.6231189044195945</v>
      </c>
      <c r="I20" s="35">
        <v>104314</v>
      </c>
      <c r="J20" s="35">
        <v>614106</v>
      </c>
      <c r="K20" s="35">
        <v>2641769</v>
      </c>
      <c r="L20" s="35">
        <v>2943331</v>
      </c>
      <c r="M20" s="35">
        <v>1269436</v>
      </c>
      <c r="N20" s="35">
        <v>518637</v>
      </c>
      <c r="O20" s="35">
        <v>236483</v>
      </c>
      <c r="P20" s="35">
        <v>228861</v>
      </c>
      <c r="Q20" s="35">
        <v>69103</v>
      </c>
      <c r="R20" s="35">
        <f t="shared" si="10"/>
        <v>2040056</v>
      </c>
      <c r="S20" s="63">
        <f t="shared" si="8"/>
        <v>0.14736744319231307</v>
      </c>
      <c r="T20" s="35">
        <v>1356</v>
      </c>
      <c r="U20" s="35">
        <v>143912</v>
      </c>
      <c r="V20" s="35">
        <v>1482299</v>
      </c>
      <c r="W20" s="35">
        <v>412489</v>
      </c>
      <c r="Y20" s="1">
        <v>13843329</v>
      </c>
    </row>
    <row r="21" spans="1:25" x14ac:dyDescent="0.45">
      <c r="A21" s="33" t="s">
        <v>26</v>
      </c>
      <c r="B21" s="32">
        <f t="shared" si="11"/>
        <v>22349454</v>
      </c>
      <c r="C21" s="34">
        <f>SUM(一般接種!D20+一般接種!G20+一般接種!J20+一般接種!M20+医療従事者等!C18)</f>
        <v>7632246</v>
      </c>
      <c r="D21" s="30">
        <f t="shared" si="0"/>
        <v>0.8277739130774302</v>
      </c>
      <c r="E21" s="34">
        <f>SUM(一般接種!E20+一般接種!H20+一般接種!K20+一般接種!N20+医療従事者等!D18)</f>
        <v>7535275</v>
      </c>
      <c r="F21" s="31">
        <f t="shared" si="1"/>
        <v>0.81725668602198254</v>
      </c>
      <c r="G21" s="29">
        <f t="shared" si="9"/>
        <v>5867534</v>
      </c>
      <c r="H21" s="31">
        <f t="shared" si="7"/>
        <v>0.63637775555123177</v>
      </c>
      <c r="I21" s="35">
        <v>51740</v>
      </c>
      <c r="J21" s="35">
        <v>307271</v>
      </c>
      <c r="K21" s="35">
        <v>1460282</v>
      </c>
      <c r="L21" s="35">
        <v>2064406</v>
      </c>
      <c r="M21" s="35">
        <v>1102505</v>
      </c>
      <c r="N21" s="35">
        <v>477864</v>
      </c>
      <c r="O21" s="35">
        <v>191401</v>
      </c>
      <c r="P21" s="35">
        <v>161751</v>
      </c>
      <c r="Q21" s="35">
        <v>50314</v>
      </c>
      <c r="R21" s="35">
        <f t="shared" si="10"/>
        <v>1314399</v>
      </c>
      <c r="S21" s="63">
        <f t="shared" si="8"/>
        <v>0.14255635936984487</v>
      </c>
      <c r="T21" s="35">
        <v>673</v>
      </c>
      <c r="U21" s="35">
        <v>47244</v>
      </c>
      <c r="V21" s="35">
        <v>883264</v>
      </c>
      <c r="W21" s="35">
        <v>383218</v>
      </c>
      <c r="Y21" s="1">
        <v>9220206</v>
      </c>
    </row>
    <row r="22" spans="1:25" x14ac:dyDescent="0.45">
      <c r="A22" s="33" t="s">
        <v>27</v>
      </c>
      <c r="B22" s="32">
        <f t="shared" si="11"/>
        <v>5659584</v>
      </c>
      <c r="C22" s="34">
        <f>SUM(一般接種!D21+一般接種!G21+一般接種!J21+一般接種!M21+医療従事者等!C19)</f>
        <v>1908560</v>
      </c>
      <c r="D22" s="30">
        <f t="shared" si="0"/>
        <v>0.86236328458584821</v>
      </c>
      <c r="E22" s="34">
        <f>SUM(一般接種!E21+一般接種!H21+一般接種!K21+一般接種!N21+医療従事者等!D19)</f>
        <v>1876519</v>
      </c>
      <c r="F22" s="31">
        <f t="shared" si="1"/>
        <v>0.84788588696595935</v>
      </c>
      <c r="G22" s="29">
        <f t="shared" si="9"/>
        <v>1586213</v>
      </c>
      <c r="H22" s="31">
        <f t="shared" si="7"/>
        <v>0.71671409477971459</v>
      </c>
      <c r="I22" s="35">
        <v>16823</v>
      </c>
      <c r="J22" s="35">
        <v>65122</v>
      </c>
      <c r="K22" s="35">
        <v>344156</v>
      </c>
      <c r="L22" s="35">
        <v>568113</v>
      </c>
      <c r="M22" s="35">
        <v>356759</v>
      </c>
      <c r="N22" s="35">
        <v>150092</v>
      </c>
      <c r="O22" s="35">
        <v>50179</v>
      </c>
      <c r="P22" s="35">
        <v>28211</v>
      </c>
      <c r="Q22" s="35">
        <v>6758</v>
      </c>
      <c r="R22" s="35">
        <f t="shared" si="10"/>
        <v>288292</v>
      </c>
      <c r="S22" s="63">
        <f t="shared" si="8"/>
        <v>0.13026178691779317</v>
      </c>
      <c r="T22" s="35">
        <v>9</v>
      </c>
      <c r="U22" s="35">
        <v>6115</v>
      </c>
      <c r="V22" s="35">
        <v>187397</v>
      </c>
      <c r="W22" s="35">
        <v>94771</v>
      </c>
      <c r="Y22" s="1">
        <v>2213174</v>
      </c>
    </row>
    <row r="23" spans="1:25" x14ac:dyDescent="0.45">
      <c r="A23" s="33" t="s">
        <v>28</v>
      </c>
      <c r="B23" s="32">
        <f t="shared" si="11"/>
        <v>2677422</v>
      </c>
      <c r="C23" s="34">
        <f>SUM(一般接種!D22+一般接種!G22+一般接種!J22+一般接種!M22+医療従事者等!C20)</f>
        <v>898965</v>
      </c>
      <c r="D23" s="30">
        <f t="shared" si="0"/>
        <v>0.85805794550594938</v>
      </c>
      <c r="E23" s="34">
        <f>SUM(一般接種!E22+一般接種!H22+一般接種!K22+一般接種!N22+医療従事者等!D20)</f>
        <v>890733</v>
      </c>
      <c r="F23" s="31">
        <f t="shared" si="1"/>
        <v>0.85020053948079266</v>
      </c>
      <c r="G23" s="29">
        <f t="shared" si="9"/>
        <v>711971</v>
      </c>
      <c r="H23" s="31">
        <f t="shared" si="7"/>
        <v>0.6795730351235213</v>
      </c>
      <c r="I23" s="35">
        <v>10208</v>
      </c>
      <c r="J23" s="35">
        <v>39304</v>
      </c>
      <c r="K23" s="35">
        <v>213062</v>
      </c>
      <c r="L23" s="35">
        <v>219712</v>
      </c>
      <c r="M23" s="35">
        <v>127805</v>
      </c>
      <c r="N23" s="35">
        <v>63095</v>
      </c>
      <c r="O23" s="35">
        <v>20059</v>
      </c>
      <c r="P23" s="35">
        <v>13664</v>
      </c>
      <c r="Q23" s="35">
        <v>5062</v>
      </c>
      <c r="R23" s="35">
        <f t="shared" si="10"/>
        <v>175753</v>
      </c>
      <c r="S23" s="63">
        <f t="shared" si="8"/>
        <v>0.16775542773801774</v>
      </c>
      <c r="T23" s="35">
        <v>101</v>
      </c>
      <c r="U23" s="35">
        <v>3738</v>
      </c>
      <c r="V23" s="35">
        <v>124091</v>
      </c>
      <c r="W23" s="35">
        <v>47823</v>
      </c>
      <c r="Y23" s="1">
        <v>1047674</v>
      </c>
    </row>
    <row r="24" spans="1:25" x14ac:dyDescent="0.45">
      <c r="A24" s="33" t="s">
        <v>29</v>
      </c>
      <c r="B24" s="32">
        <f t="shared" si="11"/>
        <v>2754593</v>
      </c>
      <c r="C24" s="34">
        <f>SUM(一般接種!D23+一般接種!G23+一般接種!J23+一般接種!M23+医療従事者等!C21)</f>
        <v>940097</v>
      </c>
      <c r="D24" s="30">
        <f t="shared" si="0"/>
        <v>0.82999339605317057</v>
      </c>
      <c r="E24" s="34">
        <f>SUM(一般接種!E23+一般接種!H23+一般接種!K23+一般接種!N23+医療従事者等!D21)</f>
        <v>928642</v>
      </c>
      <c r="F24" s="31">
        <f t="shared" si="1"/>
        <v>0.81987999886991281</v>
      </c>
      <c r="G24" s="29">
        <f t="shared" si="9"/>
        <v>731466</v>
      </c>
      <c r="H24" s="31">
        <f t="shared" si="7"/>
        <v>0.64579713522905458</v>
      </c>
      <c r="I24" s="35">
        <v>9318</v>
      </c>
      <c r="J24" s="35">
        <v>55456</v>
      </c>
      <c r="K24" s="35">
        <v>204790</v>
      </c>
      <c r="L24" s="35">
        <v>216933</v>
      </c>
      <c r="M24" s="35">
        <v>131514</v>
      </c>
      <c r="N24" s="35">
        <v>67760</v>
      </c>
      <c r="O24" s="35">
        <v>26873</v>
      </c>
      <c r="P24" s="35">
        <v>13862</v>
      </c>
      <c r="Q24" s="35">
        <v>4960</v>
      </c>
      <c r="R24" s="35">
        <f t="shared" si="10"/>
        <v>154388</v>
      </c>
      <c r="S24" s="63">
        <f t="shared" si="8"/>
        <v>0.13630616886327357</v>
      </c>
      <c r="T24" s="35">
        <v>38</v>
      </c>
      <c r="U24" s="35">
        <v>6861</v>
      </c>
      <c r="V24" s="35">
        <v>103196</v>
      </c>
      <c r="W24" s="35">
        <v>44293</v>
      </c>
      <c r="Y24" s="1">
        <v>1132656</v>
      </c>
    </row>
    <row r="25" spans="1:25" x14ac:dyDescent="0.45">
      <c r="A25" s="33" t="s">
        <v>30</v>
      </c>
      <c r="B25" s="32">
        <f t="shared" si="11"/>
        <v>1900815</v>
      </c>
      <c r="C25" s="34">
        <f>SUM(一般接種!D24+一般接種!G24+一般接種!J24+一般接種!M24+医療従事者等!C22)</f>
        <v>649490</v>
      </c>
      <c r="D25" s="30">
        <f t="shared" si="0"/>
        <v>0.83850278149662461</v>
      </c>
      <c r="E25" s="34">
        <f>SUM(一般接種!E24+一般接種!H24+一般接種!K24+一般接種!N24+医療従事者等!D22)</f>
        <v>642605</v>
      </c>
      <c r="F25" s="31">
        <f t="shared" si="1"/>
        <v>0.82961412785976452</v>
      </c>
      <c r="G25" s="29">
        <f t="shared" si="9"/>
        <v>511599</v>
      </c>
      <c r="H25" s="31">
        <f t="shared" si="7"/>
        <v>0.66048312446826229</v>
      </c>
      <c r="I25" s="35">
        <v>7672</v>
      </c>
      <c r="J25" s="35">
        <v>32409</v>
      </c>
      <c r="K25" s="35">
        <v>143796</v>
      </c>
      <c r="L25" s="35">
        <v>172161</v>
      </c>
      <c r="M25" s="35">
        <v>92074</v>
      </c>
      <c r="N25" s="35">
        <v>34592</v>
      </c>
      <c r="O25" s="35">
        <v>15964</v>
      </c>
      <c r="P25" s="35">
        <v>10524</v>
      </c>
      <c r="Q25" s="35">
        <v>2407</v>
      </c>
      <c r="R25" s="35">
        <f t="shared" si="10"/>
        <v>97121</v>
      </c>
      <c r="S25" s="63">
        <f t="shared" si="8"/>
        <v>0.1253848845120536</v>
      </c>
      <c r="T25" s="35">
        <v>145</v>
      </c>
      <c r="U25" s="35">
        <v>3800</v>
      </c>
      <c r="V25" s="35">
        <v>68524</v>
      </c>
      <c r="W25" s="35">
        <v>24652</v>
      </c>
      <c r="Y25" s="1">
        <v>774583</v>
      </c>
    </row>
    <row r="26" spans="1:25" x14ac:dyDescent="0.45">
      <c r="A26" s="33" t="s">
        <v>31</v>
      </c>
      <c r="B26" s="32">
        <f t="shared" si="11"/>
        <v>2023537</v>
      </c>
      <c r="C26" s="34">
        <f>SUM(一般接種!D25+一般接種!G25+一般接種!J25+一般接種!M25+医療従事者等!C23)</f>
        <v>683525</v>
      </c>
      <c r="D26" s="30">
        <f t="shared" si="0"/>
        <v>0.83255480836105367</v>
      </c>
      <c r="E26" s="34">
        <f>SUM(一般接種!E25+一般接種!H25+一般接種!K25+一般接種!N25+医療従事者等!D23)</f>
        <v>674948</v>
      </c>
      <c r="F26" s="31">
        <f t="shared" si="1"/>
        <v>0.82210775435233019</v>
      </c>
      <c r="G26" s="29">
        <f t="shared" si="9"/>
        <v>538121</v>
      </c>
      <c r="H26" s="31">
        <f t="shared" si="7"/>
        <v>0.65544819286793987</v>
      </c>
      <c r="I26" s="35">
        <v>6469</v>
      </c>
      <c r="J26" s="35">
        <v>38001</v>
      </c>
      <c r="K26" s="35">
        <v>169201</v>
      </c>
      <c r="L26" s="35">
        <v>165215</v>
      </c>
      <c r="M26" s="35">
        <v>96442</v>
      </c>
      <c r="N26" s="35">
        <v>34667</v>
      </c>
      <c r="O26" s="35">
        <v>12451</v>
      </c>
      <c r="P26" s="35">
        <v>12903</v>
      </c>
      <c r="Q26" s="35">
        <v>2772</v>
      </c>
      <c r="R26" s="35">
        <f t="shared" si="10"/>
        <v>126943</v>
      </c>
      <c r="S26" s="63">
        <f t="shared" si="8"/>
        <v>0.15462054063534947</v>
      </c>
      <c r="T26" s="35">
        <v>117</v>
      </c>
      <c r="U26" s="35">
        <v>6392</v>
      </c>
      <c r="V26" s="35">
        <v>88554</v>
      </c>
      <c r="W26" s="35">
        <v>31880</v>
      </c>
      <c r="Y26" s="1">
        <v>820997</v>
      </c>
    </row>
    <row r="27" spans="1:25" x14ac:dyDescent="0.45">
      <c r="A27" s="33" t="s">
        <v>32</v>
      </c>
      <c r="B27" s="32">
        <f t="shared" si="11"/>
        <v>5214411</v>
      </c>
      <c r="C27" s="34">
        <f>SUM(一般接種!D26+一般接種!G26+一般接種!J26+一般接種!M26+医療従事者等!C24)</f>
        <v>1735710</v>
      </c>
      <c r="D27" s="30">
        <f t="shared" si="0"/>
        <v>0.83780421935795901</v>
      </c>
      <c r="E27" s="34">
        <f>SUM(一般接種!E26+一般接種!H26+一般接種!K26+一般接種!N26+医療従事者等!D24)</f>
        <v>1712836</v>
      </c>
      <c r="F27" s="31">
        <f t="shared" si="1"/>
        <v>0.82676324263166612</v>
      </c>
      <c r="G27" s="29">
        <f t="shared" si="9"/>
        <v>1416670</v>
      </c>
      <c r="H27" s="31">
        <f t="shared" si="7"/>
        <v>0.68380783854321281</v>
      </c>
      <c r="I27" s="35">
        <v>14355</v>
      </c>
      <c r="J27" s="35">
        <v>69375</v>
      </c>
      <c r="K27" s="35">
        <v>457678</v>
      </c>
      <c r="L27" s="35">
        <v>433087</v>
      </c>
      <c r="M27" s="35">
        <v>235659</v>
      </c>
      <c r="N27" s="35">
        <v>123269</v>
      </c>
      <c r="O27" s="35">
        <v>48234</v>
      </c>
      <c r="P27" s="35">
        <v>27550</v>
      </c>
      <c r="Q27" s="35">
        <v>7463</v>
      </c>
      <c r="R27" s="35">
        <f t="shared" si="10"/>
        <v>349195</v>
      </c>
      <c r="S27" s="63">
        <f t="shared" si="8"/>
        <v>0.16855179976995149</v>
      </c>
      <c r="T27" s="35">
        <v>12</v>
      </c>
      <c r="U27" s="35">
        <v>6514</v>
      </c>
      <c r="V27" s="35">
        <v>253898</v>
      </c>
      <c r="W27" s="35">
        <v>88771</v>
      </c>
      <c r="Y27" s="1">
        <v>2071737</v>
      </c>
    </row>
    <row r="28" spans="1:25" x14ac:dyDescent="0.45">
      <c r="A28" s="33" t="s">
        <v>33</v>
      </c>
      <c r="B28" s="32">
        <f t="shared" si="11"/>
        <v>5021979</v>
      </c>
      <c r="C28" s="34">
        <f>SUM(一般接種!D27+一般接種!G27+一般接種!J27+一般接種!M27+医療従事者等!C25)</f>
        <v>1672036</v>
      </c>
      <c r="D28" s="30">
        <f t="shared" si="0"/>
        <v>0.82905764652856939</v>
      </c>
      <c r="E28" s="34">
        <f>SUM(一般接種!E27+一般接種!H27+一般接種!K27+一般接種!N27+医療従事者等!D25)</f>
        <v>1657964</v>
      </c>
      <c r="F28" s="31">
        <f t="shared" si="1"/>
        <v>0.82208022546709103</v>
      </c>
      <c r="G28" s="29">
        <f t="shared" si="9"/>
        <v>1329877</v>
      </c>
      <c r="H28" s="31">
        <f t="shared" si="7"/>
        <v>0.65940248642521704</v>
      </c>
      <c r="I28" s="35">
        <v>15499</v>
      </c>
      <c r="J28" s="35">
        <v>85339</v>
      </c>
      <c r="K28" s="35">
        <v>466862</v>
      </c>
      <c r="L28" s="35">
        <v>403605</v>
      </c>
      <c r="M28" s="35">
        <v>192436</v>
      </c>
      <c r="N28" s="35">
        <v>97864</v>
      </c>
      <c r="O28" s="35">
        <v>37990</v>
      </c>
      <c r="P28" s="35">
        <v>22268</v>
      </c>
      <c r="Q28" s="35">
        <v>8014</v>
      </c>
      <c r="R28" s="35">
        <f t="shared" si="10"/>
        <v>362102</v>
      </c>
      <c r="S28" s="63">
        <f t="shared" si="8"/>
        <v>0.17954364135897077</v>
      </c>
      <c r="T28" s="35">
        <v>42</v>
      </c>
      <c r="U28" s="35">
        <v>9405</v>
      </c>
      <c r="V28" s="35">
        <v>255150</v>
      </c>
      <c r="W28" s="35">
        <v>97505</v>
      </c>
      <c r="Y28" s="1">
        <v>2016791</v>
      </c>
    </row>
    <row r="29" spans="1:25" x14ac:dyDescent="0.45">
      <c r="A29" s="33" t="s">
        <v>34</v>
      </c>
      <c r="B29" s="32">
        <f t="shared" si="11"/>
        <v>9188944</v>
      </c>
      <c r="C29" s="34">
        <f>SUM(一般接種!D28+一般接種!G28+一般接種!J28+一般接種!M28+医療従事者等!C26)</f>
        <v>3146744</v>
      </c>
      <c r="D29" s="30">
        <f t="shared" si="0"/>
        <v>0.85364136007769398</v>
      </c>
      <c r="E29" s="34">
        <f>SUM(一般接種!E28+一般接種!H28+一般接種!K28+一般接種!N28+医療従事者等!D26)</f>
        <v>3110303</v>
      </c>
      <c r="F29" s="31">
        <f t="shared" si="1"/>
        <v>0.84375573074064225</v>
      </c>
      <c r="G29" s="29">
        <f t="shared" si="9"/>
        <v>2420590</v>
      </c>
      <c r="H29" s="31">
        <f t="shared" si="7"/>
        <v>0.65665199958765796</v>
      </c>
      <c r="I29" s="35">
        <v>23581</v>
      </c>
      <c r="J29" s="35">
        <v>115973</v>
      </c>
      <c r="K29" s="35">
        <v>657634</v>
      </c>
      <c r="L29" s="35">
        <v>756896</v>
      </c>
      <c r="M29" s="35">
        <v>453787</v>
      </c>
      <c r="N29" s="35">
        <v>251892</v>
      </c>
      <c r="O29" s="35">
        <v>88019</v>
      </c>
      <c r="P29" s="35">
        <v>52914</v>
      </c>
      <c r="Q29" s="35">
        <v>19894</v>
      </c>
      <c r="R29" s="35">
        <f t="shared" si="10"/>
        <v>511307</v>
      </c>
      <c r="S29" s="63">
        <f t="shared" si="8"/>
        <v>0.13870616831151356</v>
      </c>
      <c r="T29" s="35">
        <v>26</v>
      </c>
      <c r="U29" s="35">
        <v>12152</v>
      </c>
      <c r="V29" s="35">
        <v>350727</v>
      </c>
      <c r="W29" s="35">
        <v>148402</v>
      </c>
      <c r="Y29" s="1">
        <v>3686260</v>
      </c>
    </row>
    <row r="30" spans="1:25" x14ac:dyDescent="0.45">
      <c r="A30" s="33" t="s">
        <v>35</v>
      </c>
      <c r="B30" s="32">
        <f t="shared" si="11"/>
        <v>17504048</v>
      </c>
      <c r="C30" s="34">
        <f>SUM(一般接種!D29+一般接種!G29+一般接種!J29+一般接種!M29+医療従事者等!C27)</f>
        <v>6026407</v>
      </c>
      <c r="D30" s="30">
        <f t="shared" si="0"/>
        <v>0.79727012296392996</v>
      </c>
      <c r="E30" s="34">
        <f>SUM(一般接種!E29+一般接種!H29+一般接種!K29+一般接種!N29+医療従事者等!D27)</f>
        <v>5917513</v>
      </c>
      <c r="F30" s="31">
        <f t="shared" si="1"/>
        <v>0.7828638718146077</v>
      </c>
      <c r="G30" s="29">
        <f t="shared" si="9"/>
        <v>4565245</v>
      </c>
      <c r="H30" s="31">
        <f t="shared" si="7"/>
        <v>0.60396409378099858</v>
      </c>
      <c r="I30" s="35">
        <v>43198</v>
      </c>
      <c r="J30" s="35">
        <v>375498</v>
      </c>
      <c r="K30" s="35">
        <v>1356141</v>
      </c>
      <c r="L30" s="35">
        <v>1362028</v>
      </c>
      <c r="M30" s="35">
        <v>761105</v>
      </c>
      <c r="N30" s="35">
        <v>370399</v>
      </c>
      <c r="O30" s="35">
        <v>150234</v>
      </c>
      <c r="P30" s="35">
        <v>108461</v>
      </c>
      <c r="Q30" s="35">
        <v>38181</v>
      </c>
      <c r="R30" s="35">
        <f t="shared" si="10"/>
        <v>994883</v>
      </c>
      <c r="S30" s="63">
        <f t="shared" si="8"/>
        <v>0.13161913752999482</v>
      </c>
      <c r="T30" s="35">
        <v>67</v>
      </c>
      <c r="U30" s="35">
        <v>45100</v>
      </c>
      <c r="V30" s="35">
        <v>684153</v>
      </c>
      <c r="W30" s="35">
        <v>265563</v>
      </c>
      <c r="Y30" s="1">
        <v>7558802</v>
      </c>
    </row>
    <row r="31" spans="1:25" x14ac:dyDescent="0.45">
      <c r="A31" s="33" t="s">
        <v>36</v>
      </c>
      <c r="B31" s="32">
        <f t="shared" si="11"/>
        <v>4321202</v>
      </c>
      <c r="C31" s="34">
        <f>SUM(一般接種!D30+一般接種!G30+一般接種!J30+一般接種!M30+医療従事者等!C28)</f>
        <v>1483295</v>
      </c>
      <c r="D31" s="30">
        <f t="shared" si="0"/>
        <v>0.82379785810724127</v>
      </c>
      <c r="E31" s="34">
        <f>SUM(一般接種!E30+一般接種!H30+一般接種!K30+一般接種!N30+医療従事者等!D28)</f>
        <v>1467088</v>
      </c>
      <c r="F31" s="31">
        <f t="shared" si="1"/>
        <v>0.81479675455983902</v>
      </c>
      <c r="G31" s="29">
        <f t="shared" si="9"/>
        <v>1151784</v>
      </c>
      <c r="H31" s="31">
        <f t="shared" si="7"/>
        <v>0.63968205394219679</v>
      </c>
      <c r="I31" s="35">
        <v>16829</v>
      </c>
      <c r="J31" s="35">
        <v>67555</v>
      </c>
      <c r="K31" s="35">
        <v>347260</v>
      </c>
      <c r="L31" s="35">
        <v>354040</v>
      </c>
      <c r="M31" s="35">
        <v>197054</v>
      </c>
      <c r="N31" s="35">
        <v>98758</v>
      </c>
      <c r="O31" s="35">
        <v>40806</v>
      </c>
      <c r="P31" s="35">
        <v>24284</v>
      </c>
      <c r="Q31" s="35">
        <v>5198</v>
      </c>
      <c r="R31" s="35">
        <f t="shared" si="10"/>
        <v>219035</v>
      </c>
      <c r="S31" s="63">
        <f t="shared" si="8"/>
        <v>0.12164846766861588</v>
      </c>
      <c r="T31" s="35">
        <v>82</v>
      </c>
      <c r="U31" s="35">
        <v>5467</v>
      </c>
      <c r="V31" s="35">
        <v>159746</v>
      </c>
      <c r="W31" s="35">
        <v>53740</v>
      </c>
      <c r="Y31" s="1">
        <v>1800557</v>
      </c>
    </row>
    <row r="32" spans="1:25" x14ac:dyDescent="0.45">
      <c r="A32" s="33" t="s">
        <v>37</v>
      </c>
      <c r="B32" s="32">
        <f t="shared" si="11"/>
        <v>3381531</v>
      </c>
      <c r="C32" s="34">
        <f>SUM(一般接種!D31+一般接種!G31+一般接種!J31+一般接種!M31+医療従事者等!C29)</f>
        <v>1160032</v>
      </c>
      <c r="D32" s="30">
        <f t="shared" si="0"/>
        <v>0.81759010686876565</v>
      </c>
      <c r="E32" s="34">
        <f>SUM(一般接種!E31+一般接種!H31+一般接種!K31+一般接種!N31+医療従事者等!D29)</f>
        <v>1147534</v>
      </c>
      <c r="F32" s="31">
        <f t="shared" si="1"/>
        <v>0.80878152128177672</v>
      </c>
      <c r="G32" s="29">
        <f t="shared" si="9"/>
        <v>884590</v>
      </c>
      <c r="H32" s="31">
        <f t="shared" si="7"/>
        <v>0.62345869134217102</v>
      </c>
      <c r="I32" s="35">
        <v>8754</v>
      </c>
      <c r="J32" s="35">
        <v>53118</v>
      </c>
      <c r="K32" s="35">
        <v>238919</v>
      </c>
      <c r="L32" s="35">
        <v>286135</v>
      </c>
      <c r="M32" s="35">
        <v>161301</v>
      </c>
      <c r="N32" s="35">
        <v>83249</v>
      </c>
      <c r="O32" s="35">
        <v>25219</v>
      </c>
      <c r="P32" s="35">
        <v>21361</v>
      </c>
      <c r="Q32" s="35">
        <v>6534</v>
      </c>
      <c r="R32" s="35">
        <f t="shared" si="10"/>
        <v>189375</v>
      </c>
      <c r="S32" s="63">
        <f t="shared" si="8"/>
        <v>0.13347142707121226</v>
      </c>
      <c r="T32" s="35">
        <v>9</v>
      </c>
      <c r="U32" s="35">
        <v>6971</v>
      </c>
      <c r="V32" s="35">
        <v>131800</v>
      </c>
      <c r="W32" s="35">
        <v>50595</v>
      </c>
      <c r="Y32" s="1">
        <v>1418843</v>
      </c>
    </row>
    <row r="33" spans="1:25" x14ac:dyDescent="0.45">
      <c r="A33" s="33" t="s">
        <v>38</v>
      </c>
      <c r="B33" s="32">
        <f t="shared" si="11"/>
        <v>5899191</v>
      </c>
      <c r="C33" s="34">
        <f>SUM(一般接種!D32+一般接種!G32+一般接種!J32+一般接種!M32+医療従事者等!C30)</f>
        <v>2033541</v>
      </c>
      <c r="D33" s="30">
        <f t="shared" si="0"/>
        <v>0.8035989918365315</v>
      </c>
      <c r="E33" s="34">
        <f>SUM(一般接種!E32+一般接種!H32+一般接種!K32+一般接種!N32+医療従事者等!D30)</f>
        <v>2001128</v>
      </c>
      <c r="F33" s="31">
        <f t="shared" si="1"/>
        <v>0.79079027338807262</v>
      </c>
      <c r="G33" s="29">
        <f t="shared" si="9"/>
        <v>1528023</v>
      </c>
      <c r="H33" s="31">
        <f t="shared" si="7"/>
        <v>0.60383230153856371</v>
      </c>
      <c r="I33" s="35">
        <v>26161</v>
      </c>
      <c r="J33" s="35">
        <v>97465</v>
      </c>
      <c r="K33" s="35">
        <v>451598</v>
      </c>
      <c r="L33" s="35">
        <v>475777</v>
      </c>
      <c r="M33" s="35">
        <v>252588</v>
      </c>
      <c r="N33" s="35">
        <v>125818</v>
      </c>
      <c r="O33" s="35">
        <v>50972</v>
      </c>
      <c r="P33" s="35">
        <v>36115</v>
      </c>
      <c r="Q33" s="35">
        <v>11529</v>
      </c>
      <c r="R33" s="35">
        <f t="shared" si="10"/>
        <v>336499</v>
      </c>
      <c r="S33" s="63">
        <f t="shared" si="8"/>
        <v>0.13297507016283469</v>
      </c>
      <c r="T33" s="35">
        <v>15</v>
      </c>
      <c r="U33" s="35">
        <v>7996</v>
      </c>
      <c r="V33" s="35">
        <v>235960</v>
      </c>
      <c r="W33" s="35">
        <v>92528</v>
      </c>
      <c r="Y33" s="1">
        <v>2530542</v>
      </c>
    </row>
    <row r="34" spans="1:25" x14ac:dyDescent="0.45">
      <c r="A34" s="33" t="s">
        <v>39</v>
      </c>
      <c r="B34" s="32">
        <f t="shared" si="11"/>
        <v>19859805</v>
      </c>
      <c r="C34" s="34">
        <f>SUM(一般接種!D33+一般接種!G33+一般接種!J33+一般接種!M33+医療従事者等!C31)</f>
        <v>6914325</v>
      </c>
      <c r="D34" s="30">
        <f t="shared" si="0"/>
        <v>0.7822067306664362</v>
      </c>
      <c r="E34" s="34">
        <f>SUM(一般接種!E33+一般接種!H33+一般接種!K33+一般接種!N33+医療従事者等!D31)</f>
        <v>6823532</v>
      </c>
      <c r="F34" s="31">
        <f t="shared" si="1"/>
        <v>0.77193546113580269</v>
      </c>
      <c r="G34" s="29">
        <f t="shared" si="9"/>
        <v>5047535</v>
      </c>
      <c r="H34" s="31">
        <f t="shared" si="7"/>
        <v>0.57101970912191857</v>
      </c>
      <c r="I34" s="35">
        <v>65606</v>
      </c>
      <c r="J34" s="35">
        <v>375720</v>
      </c>
      <c r="K34" s="35">
        <v>1530012</v>
      </c>
      <c r="L34" s="35">
        <v>1561643</v>
      </c>
      <c r="M34" s="35">
        <v>774610</v>
      </c>
      <c r="N34" s="35">
        <v>369873</v>
      </c>
      <c r="O34" s="35">
        <v>198018</v>
      </c>
      <c r="P34" s="35">
        <v>134903</v>
      </c>
      <c r="Q34" s="35">
        <v>37150</v>
      </c>
      <c r="R34" s="35">
        <f t="shared" si="10"/>
        <v>1074413</v>
      </c>
      <c r="S34" s="63">
        <f t="shared" si="8"/>
        <v>0.12154665569170059</v>
      </c>
      <c r="T34" s="35">
        <v>442</v>
      </c>
      <c r="U34" s="35">
        <v>48926</v>
      </c>
      <c r="V34" s="35">
        <v>766677</v>
      </c>
      <c r="W34" s="35">
        <v>258368</v>
      </c>
      <c r="Y34" s="1">
        <v>8839511</v>
      </c>
    </row>
    <row r="35" spans="1:25" x14ac:dyDescent="0.45">
      <c r="A35" s="33" t="s">
        <v>40</v>
      </c>
      <c r="B35" s="32">
        <f t="shared" si="11"/>
        <v>12929333</v>
      </c>
      <c r="C35" s="34">
        <f>SUM(一般接種!D34+一般接種!G34+一般接種!J34+一般接種!M34+医療従事者等!C32)</f>
        <v>4441340</v>
      </c>
      <c r="D35" s="30">
        <f t="shared" si="0"/>
        <v>0.80406254950327005</v>
      </c>
      <c r="E35" s="34">
        <f>SUM(一般接種!E34+一般接種!H34+一般接種!K34+一般接種!N34+医療従事者等!D32)</f>
        <v>4388182</v>
      </c>
      <c r="F35" s="31">
        <f t="shared" si="1"/>
        <v>0.79443879698567521</v>
      </c>
      <c r="G35" s="29">
        <f t="shared" si="9"/>
        <v>3356092</v>
      </c>
      <c r="H35" s="31">
        <f t="shared" si="7"/>
        <v>0.60758867591482046</v>
      </c>
      <c r="I35" s="35">
        <v>45665</v>
      </c>
      <c r="J35" s="35">
        <v>244010</v>
      </c>
      <c r="K35" s="35">
        <v>1010675</v>
      </c>
      <c r="L35" s="35">
        <v>1038080</v>
      </c>
      <c r="M35" s="35">
        <v>545021</v>
      </c>
      <c r="N35" s="35">
        <v>253401</v>
      </c>
      <c r="O35" s="35">
        <v>115759</v>
      </c>
      <c r="P35" s="35">
        <v>80130</v>
      </c>
      <c r="Q35" s="35">
        <v>23351</v>
      </c>
      <c r="R35" s="35">
        <f t="shared" si="10"/>
        <v>743719</v>
      </c>
      <c r="S35" s="63">
        <f t="shared" si="8"/>
        <v>0.13464328226481703</v>
      </c>
      <c r="T35" s="35">
        <v>101</v>
      </c>
      <c r="U35" s="35">
        <v>26487</v>
      </c>
      <c r="V35" s="35">
        <v>525332</v>
      </c>
      <c r="W35" s="35">
        <v>191799</v>
      </c>
      <c r="Y35" s="1">
        <v>5523625</v>
      </c>
    </row>
    <row r="36" spans="1:25" x14ac:dyDescent="0.45">
      <c r="A36" s="33" t="s">
        <v>41</v>
      </c>
      <c r="B36" s="32">
        <f t="shared" si="11"/>
        <v>3222772</v>
      </c>
      <c r="C36" s="34">
        <f>SUM(一般接種!D35+一般接種!G35+一般接種!J35+一般接種!M35+医療従事者等!C33)</f>
        <v>1095821</v>
      </c>
      <c r="D36" s="30">
        <f t="shared" si="0"/>
        <v>0.81489493500225696</v>
      </c>
      <c r="E36" s="34">
        <f>SUM(一般接種!E35+一般接種!H35+一般接種!K35+一般接種!N35+医療従事者等!D33)</f>
        <v>1084333</v>
      </c>
      <c r="F36" s="31">
        <f t="shared" si="1"/>
        <v>0.80635201329031136</v>
      </c>
      <c r="G36" s="29">
        <f t="shared" si="9"/>
        <v>847691</v>
      </c>
      <c r="H36" s="31">
        <f t="shared" si="7"/>
        <v>0.63037585732249901</v>
      </c>
      <c r="I36" s="35">
        <v>7595</v>
      </c>
      <c r="J36" s="35">
        <v>54564</v>
      </c>
      <c r="K36" s="35">
        <v>307916</v>
      </c>
      <c r="L36" s="35">
        <v>254451</v>
      </c>
      <c r="M36" s="35">
        <v>131770</v>
      </c>
      <c r="N36" s="35">
        <v>53819</v>
      </c>
      <c r="O36" s="35">
        <v>20313</v>
      </c>
      <c r="P36" s="35">
        <v>13835</v>
      </c>
      <c r="Q36" s="35">
        <v>3428</v>
      </c>
      <c r="R36" s="35">
        <f t="shared" si="10"/>
        <v>194927</v>
      </c>
      <c r="S36" s="63">
        <f t="shared" si="8"/>
        <v>0.14495526641229264</v>
      </c>
      <c r="T36" s="35">
        <v>64</v>
      </c>
      <c r="U36" s="35">
        <v>5700</v>
      </c>
      <c r="V36" s="35">
        <v>147363</v>
      </c>
      <c r="W36" s="35">
        <v>41800</v>
      </c>
      <c r="Y36" s="1">
        <v>1344739</v>
      </c>
    </row>
    <row r="37" spans="1:25" x14ac:dyDescent="0.45">
      <c r="A37" s="33" t="s">
        <v>42</v>
      </c>
      <c r="B37" s="32">
        <f t="shared" si="11"/>
        <v>2222623</v>
      </c>
      <c r="C37" s="34">
        <f>SUM(一般接種!D36+一般接種!G36+一般接種!J36+一般接種!M36+医療従事者等!C34)</f>
        <v>750929</v>
      </c>
      <c r="D37" s="30">
        <f t="shared" si="0"/>
        <v>0.79511177088451046</v>
      </c>
      <c r="E37" s="34">
        <f>SUM(一般接種!E36+一般接種!H36+一般接種!K36+一般接種!N36+医療従事者等!D34)</f>
        <v>741708</v>
      </c>
      <c r="F37" s="31">
        <f t="shared" si="1"/>
        <v>0.78534823047080149</v>
      </c>
      <c r="G37" s="29">
        <f t="shared" si="9"/>
        <v>597469</v>
      </c>
      <c r="H37" s="31">
        <f t="shared" si="7"/>
        <v>0.63262257102681818</v>
      </c>
      <c r="I37" s="35">
        <v>7690</v>
      </c>
      <c r="J37" s="35">
        <v>44838</v>
      </c>
      <c r="K37" s="35">
        <v>212625</v>
      </c>
      <c r="L37" s="35">
        <v>197522</v>
      </c>
      <c r="M37" s="35">
        <v>83710</v>
      </c>
      <c r="N37" s="35">
        <v>29888</v>
      </c>
      <c r="O37" s="35">
        <v>10762</v>
      </c>
      <c r="P37" s="35">
        <v>8293</v>
      </c>
      <c r="Q37" s="35">
        <v>2141</v>
      </c>
      <c r="R37" s="35">
        <f t="shared" si="10"/>
        <v>132517</v>
      </c>
      <c r="S37" s="63">
        <f t="shared" si="8"/>
        <v>0.1403139664899114</v>
      </c>
      <c r="T37" s="35">
        <v>2</v>
      </c>
      <c r="U37" s="35">
        <v>3025</v>
      </c>
      <c r="V37" s="35">
        <v>90348</v>
      </c>
      <c r="W37" s="35">
        <v>39142</v>
      </c>
      <c r="Y37" s="1">
        <v>944432</v>
      </c>
    </row>
    <row r="38" spans="1:25" x14ac:dyDescent="0.45">
      <c r="A38" s="33" t="s">
        <v>43</v>
      </c>
      <c r="B38" s="32">
        <f t="shared" si="11"/>
        <v>1321191</v>
      </c>
      <c r="C38" s="34">
        <f>SUM(一般接種!D37+一般接種!G37+一般接種!J37+一般接種!M37+医療従事者等!C35)</f>
        <v>445246</v>
      </c>
      <c r="D38" s="30">
        <f t="shared" si="0"/>
        <v>0.79966881470146622</v>
      </c>
      <c r="E38" s="34">
        <f>SUM(一般接種!E37+一般接種!H37+一般接種!K37+一般接種!N37+医療従事者等!D35)</f>
        <v>439545</v>
      </c>
      <c r="F38" s="31">
        <f t="shared" si="1"/>
        <v>0.78942972908898901</v>
      </c>
      <c r="G38" s="29">
        <f t="shared" si="9"/>
        <v>351423</v>
      </c>
      <c r="H38" s="31">
        <f t="shared" si="7"/>
        <v>0.63116123192310181</v>
      </c>
      <c r="I38" s="35">
        <v>4916</v>
      </c>
      <c r="J38" s="35">
        <v>23221</v>
      </c>
      <c r="K38" s="35">
        <v>108405</v>
      </c>
      <c r="L38" s="35">
        <v>110738</v>
      </c>
      <c r="M38" s="35">
        <v>59682</v>
      </c>
      <c r="N38" s="35">
        <v>25043</v>
      </c>
      <c r="O38" s="35">
        <v>9445</v>
      </c>
      <c r="P38" s="35">
        <v>7464</v>
      </c>
      <c r="Q38" s="35">
        <v>2509</v>
      </c>
      <c r="R38" s="35">
        <f t="shared" si="10"/>
        <v>84977</v>
      </c>
      <c r="S38" s="63">
        <f t="shared" si="8"/>
        <v>0.15262002773048269</v>
      </c>
      <c r="T38" s="35">
        <v>17</v>
      </c>
      <c r="U38" s="35">
        <v>2691</v>
      </c>
      <c r="V38" s="35">
        <v>57589</v>
      </c>
      <c r="W38" s="35">
        <v>24680</v>
      </c>
      <c r="Y38" s="1">
        <v>556788</v>
      </c>
    </row>
    <row r="39" spans="1:25" x14ac:dyDescent="0.45">
      <c r="A39" s="33" t="s">
        <v>44</v>
      </c>
      <c r="B39" s="32">
        <f t="shared" si="11"/>
        <v>1653852</v>
      </c>
      <c r="C39" s="34">
        <f>SUM(一般接種!D38+一般接種!G38+一般接種!J38+一般接種!M38+医療従事者等!C36)</f>
        <v>566243</v>
      </c>
      <c r="D39" s="30">
        <f t="shared" si="0"/>
        <v>0.84160281801089454</v>
      </c>
      <c r="E39" s="34">
        <f>SUM(一般接種!E38+一般接種!H38+一般接種!K38+一般接種!N38+医療従事者等!D36)</f>
        <v>557149</v>
      </c>
      <c r="F39" s="31">
        <f t="shared" si="1"/>
        <v>0.82808647250730139</v>
      </c>
      <c r="G39" s="29">
        <f t="shared" si="9"/>
        <v>452435</v>
      </c>
      <c r="H39" s="31">
        <f t="shared" si="7"/>
        <v>0.67245082229141739</v>
      </c>
      <c r="I39" s="35">
        <v>4901</v>
      </c>
      <c r="J39" s="35">
        <v>30272</v>
      </c>
      <c r="K39" s="35">
        <v>111465</v>
      </c>
      <c r="L39" s="35">
        <v>142707</v>
      </c>
      <c r="M39" s="35">
        <v>82677</v>
      </c>
      <c r="N39" s="35">
        <v>45574</v>
      </c>
      <c r="O39" s="35">
        <v>20784</v>
      </c>
      <c r="P39" s="35">
        <v>11278</v>
      </c>
      <c r="Q39" s="35">
        <v>2777</v>
      </c>
      <c r="R39" s="35">
        <f t="shared" si="10"/>
        <v>78025</v>
      </c>
      <c r="S39" s="63">
        <f t="shared" si="8"/>
        <v>0.11596798525597675</v>
      </c>
      <c r="T39" s="35">
        <v>25</v>
      </c>
      <c r="U39" s="35">
        <v>2148</v>
      </c>
      <c r="V39" s="35">
        <v>47253</v>
      </c>
      <c r="W39" s="35">
        <v>28599</v>
      </c>
      <c r="Y39" s="1">
        <v>672815</v>
      </c>
    </row>
    <row r="40" spans="1:25" x14ac:dyDescent="0.45">
      <c r="A40" s="33" t="s">
        <v>45</v>
      </c>
      <c r="B40" s="32">
        <f t="shared" si="11"/>
        <v>4421012</v>
      </c>
      <c r="C40" s="34">
        <f>SUM(一般接種!D39+一般接種!G39+一般接種!J39+一般接種!M39+医療従事者等!C37)</f>
        <v>1518909</v>
      </c>
      <c r="D40" s="30">
        <f t="shared" si="0"/>
        <v>0.80204679397040113</v>
      </c>
      <c r="E40" s="34">
        <f>SUM(一般接種!E39+一般接種!H39+一般接種!K39+一般接種!N39+医療従事者等!D37)</f>
        <v>1488567</v>
      </c>
      <c r="F40" s="31">
        <f t="shared" si="1"/>
        <v>0.7860249626278718</v>
      </c>
      <c r="G40" s="29">
        <f t="shared" si="9"/>
        <v>1183651</v>
      </c>
      <c r="H40" s="31">
        <f t="shared" si="7"/>
        <v>0.62501669930842418</v>
      </c>
      <c r="I40" s="35">
        <v>21857</v>
      </c>
      <c r="J40" s="35">
        <v>138139</v>
      </c>
      <c r="K40" s="35">
        <v>363047</v>
      </c>
      <c r="L40" s="35">
        <v>318369</v>
      </c>
      <c r="M40" s="35">
        <v>163939</v>
      </c>
      <c r="N40" s="35">
        <v>92095</v>
      </c>
      <c r="O40" s="35">
        <v>51026</v>
      </c>
      <c r="P40" s="35">
        <v>28076</v>
      </c>
      <c r="Q40" s="35">
        <v>7103</v>
      </c>
      <c r="R40" s="35">
        <f t="shared" si="10"/>
        <v>229885</v>
      </c>
      <c r="S40" s="63">
        <f t="shared" si="8"/>
        <v>0.1213887910545567</v>
      </c>
      <c r="T40" s="35">
        <v>251</v>
      </c>
      <c r="U40" s="35">
        <v>7483</v>
      </c>
      <c r="V40" s="35">
        <v>156162</v>
      </c>
      <c r="W40" s="35">
        <v>65989</v>
      </c>
      <c r="Y40" s="1">
        <v>1893791</v>
      </c>
    </row>
    <row r="41" spans="1:25" x14ac:dyDescent="0.45">
      <c r="A41" s="33" t="s">
        <v>46</v>
      </c>
      <c r="B41" s="32">
        <f t="shared" si="11"/>
        <v>6599313</v>
      </c>
      <c r="C41" s="34">
        <f>SUM(一般接種!D40+一般接種!G40+一般接種!J40+一般接種!M40+医療従事者等!C38)</f>
        <v>2249395</v>
      </c>
      <c r="D41" s="30">
        <f t="shared" si="0"/>
        <v>0.79980394199612936</v>
      </c>
      <c r="E41" s="34">
        <f>SUM(一般接種!E40+一般接種!H40+一般接種!K40+一般接種!N40+医療従事者等!D38)</f>
        <v>2220859</v>
      </c>
      <c r="F41" s="31">
        <f t="shared" si="1"/>
        <v>0.78965756695359501</v>
      </c>
      <c r="G41" s="29">
        <f t="shared" si="9"/>
        <v>1725687</v>
      </c>
      <c r="H41" s="31">
        <f t="shared" si="7"/>
        <v>0.61359221713015033</v>
      </c>
      <c r="I41" s="35">
        <v>22430</v>
      </c>
      <c r="J41" s="35">
        <v>121931</v>
      </c>
      <c r="K41" s="35">
        <v>546281</v>
      </c>
      <c r="L41" s="35">
        <v>532923</v>
      </c>
      <c r="M41" s="35">
        <v>293161</v>
      </c>
      <c r="N41" s="35">
        <v>116653</v>
      </c>
      <c r="O41" s="35">
        <v>46045</v>
      </c>
      <c r="P41" s="35">
        <v>32805</v>
      </c>
      <c r="Q41" s="35">
        <v>13458</v>
      </c>
      <c r="R41" s="35">
        <f t="shared" si="10"/>
        <v>403372</v>
      </c>
      <c r="S41" s="63">
        <f t="shared" si="8"/>
        <v>0.14342457224758776</v>
      </c>
      <c r="T41" s="35">
        <v>56</v>
      </c>
      <c r="U41" s="35">
        <v>15682</v>
      </c>
      <c r="V41" s="35">
        <v>271313</v>
      </c>
      <c r="W41" s="35">
        <v>116321</v>
      </c>
      <c r="Y41" s="1">
        <v>2812433</v>
      </c>
    </row>
    <row r="42" spans="1:25" x14ac:dyDescent="0.45">
      <c r="A42" s="33" t="s">
        <v>47</v>
      </c>
      <c r="B42" s="32">
        <f t="shared" si="11"/>
        <v>3362849</v>
      </c>
      <c r="C42" s="34">
        <f>SUM(一般接種!D41+一般接種!G41+一般接種!J41+一般接種!M41+医療従事者等!C39)</f>
        <v>1124797</v>
      </c>
      <c r="D42" s="30">
        <f t="shared" si="0"/>
        <v>0.82942902861862233</v>
      </c>
      <c r="E42" s="34">
        <f>SUM(一般接種!E41+一般接種!H41+一般接種!K41+一般接種!N41+医療従事者等!D39)</f>
        <v>1101222</v>
      </c>
      <c r="F42" s="31">
        <f t="shared" si="1"/>
        <v>0.81204474563272888</v>
      </c>
      <c r="G42" s="29">
        <f t="shared" si="9"/>
        <v>907710</v>
      </c>
      <c r="H42" s="31">
        <f t="shared" si="7"/>
        <v>0.6693483566967281</v>
      </c>
      <c r="I42" s="35">
        <v>44793</v>
      </c>
      <c r="J42" s="35">
        <v>46969</v>
      </c>
      <c r="K42" s="35">
        <v>287532</v>
      </c>
      <c r="L42" s="35">
        <v>310262</v>
      </c>
      <c r="M42" s="35">
        <v>133847</v>
      </c>
      <c r="N42" s="35">
        <v>42099</v>
      </c>
      <c r="O42" s="35">
        <v>18923</v>
      </c>
      <c r="P42" s="35">
        <v>17339</v>
      </c>
      <c r="Q42" s="35">
        <v>5946</v>
      </c>
      <c r="R42" s="35">
        <f t="shared" si="10"/>
        <v>229120</v>
      </c>
      <c r="S42" s="63">
        <f t="shared" si="8"/>
        <v>0.16895384592695284</v>
      </c>
      <c r="T42" s="35">
        <v>398</v>
      </c>
      <c r="U42" s="35">
        <v>9134</v>
      </c>
      <c r="V42" s="35">
        <v>141890</v>
      </c>
      <c r="W42" s="35">
        <v>77698</v>
      </c>
      <c r="Y42" s="1">
        <v>1356110</v>
      </c>
    </row>
    <row r="43" spans="1:25" x14ac:dyDescent="0.45">
      <c r="A43" s="33" t="s">
        <v>48</v>
      </c>
      <c r="B43" s="32">
        <f t="shared" si="11"/>
        <v>1774328</v>
      </c>
      <c r="C43" s="34">
        <f>SUM(一般接種!D42+一般接種!G42+一般接種!J42+一般接種!M42+医療従事者等!C40)</f>
        <v>600543</v>
      </c>
      <c r="D43" s="30">
        <f t="shared" si="0"/>
        <v>0.81712200438397764</v>
      </c>
      <c r="E43" s="34">
        <f>SUM(一般接種!E42+一般接種!H42+一般接種!K42+一般接種!N42+医療従事者等!D40)</f>
        <v>592856</v>
      </c>
      <c r="F43" s="31">
        <f t="shared" si="1"/>
        <v>0.8066627752401867</v>
      </c>
      <c r="G43" s="29">
        <f t="shared" si="9"/>
        <v>479672</v>
      </c>
      <c r="H43" s="31">
        <f t="shared" si="7"/>
        <v>0.65266025261616789</v>
      </c>
      <c r="I43" s="35">
        <v>7951</v>
      </c>
      <c r="J43" s="35">
        <v>39882</v>
      </c>
      <c r="K43" s="35">
        <v>153287</v>
      </c>
      <c r="L43" s="35">
        <v>160714</v>
      </c>
      <c r="M43" s="35">
        <v>67396</v>
      </c>
      <c r="N43" s="35">
        <v>29076</v>
      </c>
      <c r="O43" s="35">
        <v>11858</v>
      </c>
      <c r="P43" s="35">
        <v>7598</v>
      </c>
      <c r="Q43" s="35">
        <v>1910</v>
      </c>
      <c r="R43" s="35">
        <f t="shared" si="10"/>
        <v>101257</v>
      </c>
      <c r="S43" s="63">
        <f t="shared" si="8"/>
        <v>0.13777418569179631</v>
      </c>
      <c r="T43" s="35">
        <v>10</v>
      </c>
      <c r="U43" s="35">
        <v>3459</v>
      </c>
      <c r="V43" s="35">
        <v>71878</v>
      </c>
      <c r="W43" s="35">
        <v>25910</v>
      </c>
      <c r="Y43" s="1">
        <v>734949</v>
      </c>
    </row>
    <row r="44" spans="1:25" x14ac:dyDescent="0.45">
      <c r="A44" s="33" t="s">
        <v>49</v>
      </c>
      <c r="B44" s="32">
        <f t="shared" si="11"/>
        <v>2287657</v>
      </c>
      <c r="C44" s="34">
        <f>SUM(一般接種!D43+一般接種!G43+一般接種!J43+一般接種!M43+医療従事者等!C41)</f>
        <v>781418</v>
      </c>
      <c r="D44" s="30">
        <f t="shared" si="0"/>
        <v>0.80236288063612538</v>
      </c>
      <c r="E44" s="34">
        <f>SUM(一般接種!E43+一般接種!H43+一般接種!K43+一般接種!N43+医療従事者等!D41)</f>
        <v>772876</v>
      </c>
      <c r="F44" s="31">
        <f t="shared" si="1"/>
        <v>0.79359192357294828</v>
      </c>
      <c r="G44" s="29">
        <f t="shared" si="9"/>
        <v>611714</v>
      </c>
      <c r="H44" s="31">
        <f t="shared" si="7"/>
        <v>0.62811018835686772</v>
      </c>
      <c r="I44" s="35">
        <v>9398</v>
      </c>
      <c r="J44" s="35">
        <v>48509</v>
      </c>
      <c r="K44" s="35">
        <v>170743</v>
      </c>
      <c r="L44" s="35">
        <v>187155</v>
      </c>
      <c r="M44" s="35">
        <v>114047</v>
      </c>
      <c r="N44" s="35">
        <v>52794</v>
      </c>
      <c r="O44" s="35">
        <v>16685</v>
      </c>
      <c r="P44" s="35">
        <v>10357</v>
      </c>
      <c r="Q44" s="35">
        <v>2026</v>
      </c>
      <c r="R44" s="35">
        <f t="shared" si="10"/>
        <v>121649</v>
      </c>
      <c r="S44" s="63">
        <f t="shared" si="8"/>
        <v>0.12490964127586518</v>
      </c>
      <c r="T44" s="35">
        <v>148</v>
      </c>
      <c r="U44" s="35">
        <v>7860</v>
      </c>
      <c r="V44" s="35">
        <v>96165</v>
      </c>
      <c r="W44" s="35">
        <v>17476</v>
      </c>
      <c r="Y44" s="1">
        <v>973896</v>
      </c>
    </row>
    <row r="45" spans="1:25" x14ac:dyDescent="0.45">
      <c r="A45" s="33" t="s">
        <v>50</v>
      </c>
      <c r="B45" s="32">
        <f t="shared" si="11"/>
        <v>3338555</v>
      </c>
      <c r="C45" s="34">
        <f>SUM(一般接種!D44+一般接種!G44+一般接種!J44+一般接種!M44+医療従事者等!C42)</f>
        <v>1116773</v>
      </c>
      <c r="D45" s="30">
        <f t="shared" si="0"/>
        <v>0.82344591839518544</v>
      </c>
      <c r="E45" s="34">
        <f>SUM(一般接種!E44+一般接種!H44+一般接種!K44+一般接種!N44+医療従事者等!D42)</f>
        <v>1104819</v>
      </c>
      <c r="F45" s="31">
        <f t="shared" si="1"/>
        <v>0.81463170771092275</v>
      </c>
      <c r="G45" s="29">
        <f t="shared" si="9"/>
        <v>887329</v>
      </c>
      <c r="H45" s="31">
        <f t="shared" si="7"/>
        <v>0.65426675190363803</v>
      </c>
      <c r="I45" s="35">
        <v>12488</v>
      </c>
      <c r="J45" s="35">
        <v>59355</v>
      </c>
      <c r="K45" s="35">
        <v>280169</v>
      </c>
      <c r="L45" s="35">
        <v>272612</v>
      </c>
      <c r="M45" s="35">
        <v>142501</v>
      </c>
      <c r="N45" s="35">
        <v>71776</v>
      </c>
      <c r="O45" s="35">
        <v>28023</v>
      </c>
      <c r="P45" s="35">
        <v>15571</v>
      </c>
      <c r="Q45" s="35">
        <v>4834</v>
      </c>
      <c r="R45" s="35">
        <f t="shared" si="10"/>
        <v>229634</v>
      </c>
      <c r="S45" s="63">
        <f t="shared" si="8"/>
        <v>0.16931926185962592</v>
      </c>
      <c r="T45" s="35">
        <v>212</v>
      </c>
      <c r="U45" s="35">
        <v>5952</v>
      </c>
      <c r="V45" s="35">
        <v>164420</v>
      </c>
      <c r="W45" s="35">
        <v>59050</v>
      </c>
      <c r="Y45" s="1">
        <v>1356219</v>
      </c>
    </row>
    <row r="46" spans="1:25" x14ac:dyDescent="0.45">
      <c r="A46" s="33" t="s">
        <v>51</v>
      </c>
      <c r="B46" s="32">
        <f t="shared" si="11"/>
        <v>1673841</v>
      </c>
      <c r="C46" s="34">
        <f>SUM(一般接種!D45+一般接種!G45+一般接種!J45+一般接種!M45+医療従事者等!C43)</f>
        <v>566966</v>
      </c>
      <c r="D46" s="30">
        <f t="shared" si="0"/>
        <v>0.80860337123680948</v>
      </c>
      <c r="E46" s="34">
        <f>SUM(一般接種!E45+一般接種!H45+一般接種!K45+一般接種!N45+医療従事者等!D43)</f>
        <v>559482</v>
      </c>
      <c r="F46" s="31">
        <f t="shared" si="1"/>
        <v>0.79792973713822812</v>
      </c>
      <c r="G46" s="29">
        <f t="shared" si="9"/>
        <v>441858</v>
      </c>
      <c r="H46" s="31">
        <f t="shared" si="7"/>
        <v>0.63017512233176975</v>
      </c>
      <c r="I46" s="35">
        <v>10605</v>
      </c>
      <c r="J46" s="35">
        <v>33564</v>
      </c>
      <c r="K46" s="35">
        <v>141035</v>
      </c>
      <c r="L46" s="35">
        <v>125461</v>
      </c>
      <c r="M46" s="35">
        <v>73393</v>
      </c>
      <c r="N46" s="35">
        <v>36099</v>
      </c>
      <c r="O46" s="35">
        <v>13286</v>
      </c>
      <c r="P46" s="35">
        <v>6294</v>
      </c>
      <c r="Q46" s="35">
        <v>2121</v>
      </c>
      <c r="R46" s="35">
        <f t="shared" si="10"/>
        <v>105535</v>
      </c>
      <c r="S46" s="63">
        <f t="shared" si="8"/>
        <v>0.15051335844385147</v>
      </c>
      <c r="T46" s="35">
        <v>167</v>
      </c>
      <c r="U46" s="35">
        <v>5510</v>
      </c>
      <c r="V46" s="35">
        <v>73365</v>
      </c>
      <c r="W46" s="35">
        <v>26493</v>
      </c>
      <c r="Y46" s="1">
        <v>701167</v>
      </c>
    </row>
    <row r="47" spans="1:25" x14ac:dyDescent="0.45">
      <c r="A47" s="33" t="s">
        <v>52</v>
      </c>
      <c r="B47" s="32">
        <f t="shared" si="11"/>
        <v>12003370</v>
      </c>
      <c r="C47" s="34">
        <f>SUM(一般接種!D46+一般接種!G46+一般接種!J46+一般接種!M46+医療従事者等!C44)</f>
        <v>4143825</v>
      </c>
      <c r="D47" s="30">
        <f t="shared" si="0"/>
        <v>0.80868218657850932</v>
      </c>
      <c r="E47" s="34">
        <f>SUM(一般接種!E46+一般接種!H46+一般接種!K46+一般接種!N46+医療従事者等!D44)</f>
        <v>4060801</v>
      </c>
      <c r="F47" s="31">
        <f t="shared" si="1"/>
        <v>0.79247975769734413</v>
      </c>
      <c r="G47" s="29">
        <f t="shared" si="9"/>
        <v>3096297</v>
      </c>
      <c r="H47" s="31">
        <f t="shared" si="7"/>
        <v>0.6042533717655737</v>
      </c>
      <c r="I47" s="35">
        <v>44061</v>
      </c>
      <c r="J47" s="35">
        <v>230819</v>
      </c>
      <c r="K47" s="35">
        <v>930634</v>
      </c>
      <c r="L47" s="35">
        <v>1025047</v>
      </c>
      <c r="M47" s="35">
        <v>491433</v>
      </c>
      <c r="N47" s="35">
        <v>193637</v>
      </c>
      <c r="O47" s="35">
        <v>85652</v>
      </c>
      <c r="P47" s="35">
        <v>72141</v>
      </c>
      <c r="Q47" s="35">
        <v>22873</v>
      </c>
      <c r="R47" s="35">
        <f t="shared" si="10"/>
        <v>702447</v>
      </c>
      <c r="S47" s="63">
        <f t="shared" si="8"/>
        <v>0.13708503035613573</v>
      </c>
      <c r="T47" s="35">
        <v>87</v>
      </c>
      <c r="U47" s="35">
        <v>39303</v>
      </c>
      <c r="V47" s="35">
        <v>482664</v>
      </c>
      <c r="W47" s="35">
        <v>180393</v>
      </c>
      <c r="Y47" s="1">
        <v>5124170</v>
      </c>
    </row>
    <row r="48" spans="1:25" x14ac:dyDescent="0.45">
      <c r="A48" s="33" t="s">
        <v>53</v>
      </c>
      <c r="B48" s="32">
        <f t="shared" si="11"/>
        <v>1943318</v>
      </c>
      <c r="C48" s="34">
        <f>SUM(一般接種!D47+一般接種!G47+一般接種!J47+一般接種!M47+医療従事者等!C45)</f>
        <v>659561</v>
      </c>
      <c r="D48" s="30">
        <f t="shared" si="0"/>
        <v>0.80609052310986506</v>
      </c>
      <c r="E48" s="34">
        <f>SUM(一般接種!E47+一般接種!H47+一般接種!K47+一般接種!N47+医療従事者等!D45)</f>
        <v>651400</v>
      </c>
      <c r="F48" s="31">
        <f t="shared" si="1"/>
        <v>0.79611645739175918</v>
      </c>
      <c r="G48" s="29">
        <f t="shared" si="9"/>
        <v>503496</v>
      </c>
      <c r="H48" s="31">
        <f t="shared" si="7"/>
        <v>0.6153537792921725</v>
      </c>
      <c r="I48" s="35">
        <v>8412</v>
      </c>
      <c r="J48" s="35">
        <v>56605</v>
      </c>
      <c r="K48" s="35">
        <v>165996</v>
      </c>
      <c r="L48" s="35">
        <v>147274</v>
      </c>
      <c r="M48" s="35">
        <v>63352</v>
      </c>
      <c r="N48" s="35">
        <v>32371</v>
      </c>
      <c r="O48" s="35">
        <v>15357</v>
      </c>
      <c r="P48" s="35">
        <v>10136</v>
      </c>
      <c r="Q48" s="35">
        <v>3993</v>
      </c>
      <c r="R48" s="35">
        <f t="shared" si="10"/>
        <v>128861</v>
      </c>
      <c r="S48" s="63">
        <f t="shared" si="8"/>
        <v>0.15748904331587271</v>
      </c>
      <c r="T48" s="35">
        <v>42</v>
      </c>
      <c r="U48" s="35">
        <v>6123</v>
      </c>
      <c r="V48" s="35">
        <v>83279</v>
      </c>
      <c r="W48" s="35">
        <v>39417</v>
      </c>
      <c r="Y48" s="1">
        <v>818222</v>
      </c>
    </row>
    <row r="49" spans="1:25" x14ac:dyDescent="0.45">
      <c r="A49" s="33" t="s">
        <v>54</v>
      </c>
      <c r="B49" s="32">
        <f t="shared" si="11"/>
        <v>3271396</v>
      </c>
      <c r="C49" s="34">
        <f>SUM(一般接種!D48+一般接種!G48+一般接種!J48+一般接種!M48+医療従事者等!C46)</f>
        <v>1103926</v>
      </c>
      <c r="D49" s="30">
        <f t="shared" si="0"/>
        <v>0.82633026382960884</v>
      </c>
      <c r="E49" s="34">
        <f>SUM(一般接種!E48+一般接種!H48+一般接種!K48+一般接種!N48+医療従事者等!D46)</f>
        <v>1087623</v>
      </c>
      <c r="F49" s="31">
        <f t="shared" si="1"/>
        <v>0.81412685319228884</v>
      </c>
      <c r="G49" s="29">
        <f t="shared" si="9"/>
        <v>892043</v>
      </c>
      <c r="H49" s="31">
        <f t="shared" si="7"/>
        <v>0.66772784365741522</v>
      </c>
      <c r="I49" s="35">
        <v>14896</v>
      </c>
      <c r="J49" s="35">
        <v>65978</v>
      </c>
      <c r="K49" s="35">
        <v>278154</v>
      </c>
      <c r="L49" s="35">
        <v>302505</v>
      </c>
      <c r="M49" s="35">
        <v>132791</v>
      </c>
      <c r="N49" s="35">
        <v>52016</v>
      </c>
      <c r="O49" s="35">
        <v>24997</v>
      </c>
      <c r="P49" s="35">
        <v>16232</v>
      </c>
      <c r="Q49" s="35">
        <v>4474</v>
      </c>
      <c r="R49" s="35">
        <f t="shared" si="10"/>
        <v>187804</v>
      </c>
      <c r="S49" s="63">
        <f t="shared" si="8"/>
        <v>0.14057838013440743</v>
      </c>
      <c r="T49" s="35">
        <v>84</v>
      </c>
      <c r="U49" s="35">
        <v>6571</v>
      </c>
      <c r="V49" s="35">
        <v>136664</v>
      </c>
      <c r="W49" s="35">
        <v>44485</v>
      </c>
      <c r="Y49" s="1">
        <v>1335938</v>
      </c>
    </row>
    <row r="50" spans="1:25" x14ac:dyDescent="0.45">
      <c r="A50" s="33" t="s">
        <v>55</v>
      </c>
      <c r="B50" s="32">
        <f t="shared" si="11"/>
        <v>4315281</v>
      </c>
      <c r="C50" s="34">
        <f>SUM(一般接種!D49+一般接種!G49+一般接種!J49+一般接種!M49+医療従事者等!C47)</f>
        <v>1463908</v>
      </c>
      <c r="D50" s="30">
        <f t="shared" si="0"/>
        <v>0.83240676771036792</v>
      </c>
      <c r="E50" s="34">
        <f>SUM(一般接種!E49+一般接種!H49+一般接種!K49+一般接種!N49+医療従事者等!D47)</f>
        <v>1446975</v>
      </c>
      <c r="F50" s="31">
        <f t="shared" si="1"/>
        <v>0.82277833218187868</v>
      </c>
      <c r="G50" s="29">
        <f t="shared" si="9"/>
        <v>1156537</v>
      </c>
      <c r="H50" s="31">
        <f t="shared" si="7"/>
        <v>0.65762959551245415</v>
      </c>
      <c r="I50" s="35">
        <v>21301</v>
      </c>
      <c r="J50" s="35">
        <v>78157</v>
      </c>
      <c r="K50" s="35">
        <v>344431</v>
      </c>
      <c r="L50" s="35">
        <v>429628</v>
      </c>
      <c r="M50" s="35">
        <v>176705</v>
      </c>
      <c r="N50" s="35">
        <v>66017</v>
      </c>
      <c r="O50" s="35">
        <v>22306</v>
      </c>
      <c r="P50" s="35">
        <v>14836</v>
      </c>
      <c r="Q50" s="35">
        <v>3156</v>
      </c>
      <c r="R50" s="35">
        <f t="shared" si="10"/>
        <v>247861</v>
      </c>
      <c r="S50" s="63">
        <f t="shared" si="8"/>
        <v>0.14093862035828719</v>
      </c>
      <c r="T50" s="35">
        <v>151</v>
      </c>
      <c r="U50" s="35">
        <v>10914</v>
      </c>
      <c r="V50" s="35">
        <v>178539</v>
      </c>
      <c r="W50" s="35">
        <v>58257</v>
      </c>
      <c r="Y50" s="1">
        <v>1758645</v>
      </c>
    </row>
    <row r="51" spans="1:25" x14ac:dyDescent="0.45">
      <c r="A51" s="33" t="s">
        <v>56</v>
      </c>
      <c r="B51" s="32">
        <f t="shared" si="11"/>
        <v>2733360</v>
      </c>
      <c r="C51" s="34">
        <f>SUM(一般接種!D50+一般接種!G50+一般接種!J50+一般接種!M50+医療従事者等!C48)</f>
        <v>928117</v>
      </c>
      <c r="D51" s="30">
        <f t="shared" si="0"/>
        <v>0.81289626981951246</v>
      </c>
      <c r="E51" s="34">
        <f>SUM(一般接種!E50+一般接種!H50+一般接種!K50+一般接種!N50+医療従事者等!D48)</f>
        <v>912410</v>
      </c>
      <c r="F51" s="31">
        <f t="shared" si="1"/>
        <v>0.79913920933031224</v>
      </c>
      <c r="G51" s="29">
        <f t="shared" si="9"/>
        <v>732693</v>
      </c>
      <c r="H51" s="31">
        <f t="shared" si="7"/>
        <v>0.64173310759620616</v>
      </c>
      <c r="I51" s="35">
        <v>19510</v>
      </c>
      <c r="J51" s="35">
        <v>50903</v>
      </c>
      <c r="K51" s="35">
        <v>216598</v>
      </c>
      <c r="L51" s="35">
        <v>218902</v>
      </c>
      <c r="M51" s="35">
        <v>116374</v>
      </c>
      <c r="N51" s="35">
        <v>63422</v>
      </c>
      <c r="O51" s="35">
        <v>24920</v>
      </c>
      <c r="P51" s="35">
        <v>17507</v>
      </c>
      <c r="Q51" s="35">
        <v>4557</v>
      </c>
      <c r="R51" s="35">
        <f t="shared" si="10"/>
        <v>160140</v>
      </c>
      <c r="S51" s="63">
        <f t="shared" si="8"/>
        <v>0.14025948091554916</v>
      </c>
      <c r="T51" s="35">
        <v>244</v>
      </c>
      <c r="U51" s="35">
        <v>8291</v>
      </c>
      <c r="V51" s="35">
        <v>109604</v>
      </c>
      <c r="W51" s="35">
        <v>42001</v>
      </c>
      <c r="Y51" s="1">
        <v>1141741</v>
      </c>
    </row>
    <row r="52" spans="1:25" x14ac:dyDescent="0.45">
      <c r="A52" s="33" t="s">
        <v>57</v>
      </c>
      <c r="B52" s="32">
        <f t="shared" si="11"/>
        <v>2561524</v>
      </c>
      <c r="C52" s="34">
        <f>SUM(一般接種!D51+一般接種!G51+一般接種!J51+一般接種!M51+医療従事者等!C49)</f>
        <v>873497</v>
      </c>
      <c r="D52" s="30">
        <f t="shared" si="0"/>
        <v>0.80340697232720248</v>
      </c>
      <c r="E52" s="34">
        <f>SUM(一般接種!E51+一般接種!H51+一般接種!K51+一般接種!N51+医療従事者等!D49)</f>
        <v>860956</v>
      </c>
      <c r="F52" s="31">
        <f t="shared" si="1"/>
        <v>0.79187227118918435</v>
      </c>
      <c r="G52" s="29">
        <f t="shared" si="9"/>
        <v>681129</v>
      </c>
      <c r="H52" s="31">
        <f t="shared" si="7"/>
        <v>0.62647471903653373</v>
      </c>
      <c r="I52" s="35">
        <v>10944</v>
      </c>
      <c r="J52" s="35">
        <v>46244</v>
      </c>
      <c r="K52" s="35">
        <v>186606</v>
      </c>
      <c r="L52" s="35">
        <v>215470</v>
      </c>
      <c r="M52" s="35">
        <v>122023</v>
      </c>
      <c r="N52" s="35">
        <v>56962</v>
      </c>
      <c r="O52" s="35">
        <v>24037</v>
      </c>
      <c r="P52" s="35">
        <v>13673</v>
      </c>
      <c r="Q52" s="35">
        <v>5170</v>
      </c>
      <c r="R52" s="35">
        <f t="shared" si="10"/>
        <v>145942</v>
      </c>
      <c r="S52" s="63">
        <f t="shared" si="8"/>
        <v>0.13423150892948296</v>
      </c>
      <c r="T52" s="35">
        <v>156</v>
      </c>
      <c r="U52" s="35">
        <v>5623</v>
      </c>
      <c r="V52" s="35">
        <v>92056</v>
      </c>
      <c r="W52" s="35">
        <v>48107</v>
      </c>
      <c r="Y52" s="1">
        <v>1087241</v>
      </c>
    </row>
    <row r="53" spans="1:25" x14ac:dyDescent="0.45">
      <c r="A53" s="33" t="s">
        <v>58</v>
      </c>
      <c r="B53" s="32">
        <f t="shared" si="11"/>
        <v>3906248</v>
      </c>
      <c r="C53" s="34">
        <f>SUM(一般接種!D52+一般接種!G52+一般接種!J52+一般接種!M52+医療従事者等!C50)</f>
        <v>1324865</v>
      </c>
      <c r="D53" s="30">
        <f t="shared" si="0"/>
        <v>0.81907330803942091</v>
      </c>
      <c r="E53" s="34">
        <f>SUM(一般接種!E52+一般接種!H52+一般接種!K52+一般接種!N52+医療従事者等!D50)</f>
        <v>1300966</v>
      </c>
      <c r="F53" s="31">
        <f t="shared" si="1"/>
        <v>0.8042981928474322</v>
      </c>
      <c r="G53" s="29">
        <f t="shared" si="9"/>
        <v>1046910</v>
      </c>
      <c r="H53" s="31">
        <f t="shared" si="7"/>
        <v>0.64723276478701619</v>
      </c>
      <c r="I53" s="35">
        <v>17322</v>
      </c>
      <c r="J53" s="35">
        <v>70731</v>
      </c>
      <c r="K53" s="35">
        <v>342449</v>
      </c>
      <c r="L53" s="35">
        <v>302133</v>
      </c>
      <c r="M53" s="35">
        <v>172165</v>
      </c>
      <c r="N53" s="35">
        <v>82504</v>
      </c>
      <c r="O53" s="35">
        <v>34288</v>
      </c>
      <c r="P53" s="35">
        <v>19166</v>
      </c>
      <c r="Q53" s="35">
        <v>6152</v>
      </c>
      <c r="R53" s="35">
        <f t="shared" si="10"/>
        <v>233507</v>
      </c>
      <c r="S53" s="63">
        <f t="shared" si="8"/>
        <v>0.14436138847381511</v>
      </c>
      <c r="T53" s="35">
        <v>101</v>
      </c>
      <c r="U53" s="35">
        <v>6427</v>
      </c>
      <c r="V53" s="35">
        <v>166835</v>
      </c>
      <c r="W53" s="35">
        <v>60144</v>
      </c>
      <c r="Y53" s="1">
        <v>1617517</v>
      </c>
    </row>
    <row r="54" spans="1:25" x14ac:dyDescent="0.45">
      <c r="A54" s="33" t="s">
        <v>59</v>
      </c>
      <c r="B54" s="32">
        <f t="shared" si="11"/>
        <v>2937268</v>
      </c>
      <c r="C54" s="34">
        <f>SUM(一般接種!D53+一般接種!G53+一般接種!J53+一般接種!M53+医療従事者等!C51)</f>
        <v>1061308</v>
      </c>
      <c r="D54" s="37">
        <f t="shared" si="0"/>
        <v>0.71462873657177406</v>
      </c>
      <c r="E54" s="34">
        <f>SUM(一般接種!E53+一般接種!H53+一般接種!K53+一般接種!N53+医療従事者等!D51)</f>
        <v>1040101</v>
      </c>
      <c r="F54" s="31">
        <f t="shared" si="1"/>
        <v>0.70034906317208467</v>
      </c>
      <c r="G54" s="29">
        <f t="shared" si="9"/>
        <v>701838</v>
      </c>
      <c r="H54" s="31">
        <f t="shared" si="7"/>
        <v>0.47258062995667682</v>
      </c>
      <c r="I54" s="35">
        <v>17325</v>
      </c>
      <c r="J54" s="35">
        <v>58879</v>
      </c>
      <c r="K54" s="35">
        <v>211346</v>
      </c>
      <c r="L54" s="35">
        <v>191411</v>
      </c>
      <c r="M54" s="35">
        <v>118203</v>
      </c>
      <c r="N54" s="35">
        <v>58798</v>
      </c>
      <c r="O54" s="35">
        <v>25160</v>
      </c>
      <c r="P54" s="35">
        <v>16159</v>
      </c>
      <c r="Q54" s="35">
        <v>4557</v>
      </c>
      <c r="R54" s="35">
        <f t="shared" si="10"/>
        <v>134021</v>
      </c>
      <c r="S54" s="63">
        <f t="shared" si="8"/>
        <v>9.024266085253832E-2</v>
      </c>
      <c r="T54" s="35">
        <v>14</v>
      </c>
      <c r="U54" s="35">
        <v>6811</v>
      </c>
      <c r="V54" s="35">
        <v>98928</v>
      </c>
      <c r="W54" s="35">
        <v>28268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/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1"/>
      <c r="U2" s="121"/>
      <c r="V2" s="136">
        <f>'進捗状況 (都道府県別)'!G3</f>
        <v>44785</v>
      </c>
      <c r="W2" s="136"/>
    </row>
    <row r="3" spans="1:23" ht="37.5" customHeight="1" x14ac:dyDescent="0.45">
      <c r="A3" s="122" t="s">
        <v>2</v>
      </c>
      <c r="B3" s="135" t="str">
        <f>_xlfn.CONCAT("接種回数
（",TEXT('進捗状況 (都道府県別)'!G3-1,"m月d日"),"まで）")</f>
        <v>接種回数
（8月11日まで）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（8月11日まで）※4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45">
      <c r="A4" s="123"/>
      <c r="B4" s="125" t="s">
        <v>12</v>
      </c>
      <c r="C4" s="126" t="s">
        <v>119</v>
      </c>
      <c r="D4" s="126"/>
      <c r="E4" s="126"/>
      <c r="F4" s="127" t="s">
        <v>148</v>
      </c>
      <c r="G4" s="128"/>
      <c r="H4" s="129"/>
      <c r="I4" s="127" t="s">
        <v>120</v>
      </c>
      <c r="J4" s="128"/>
      <c r="K4" s="129"/>
      <c r="L4" s="132" t="s">
        <v>121</v>
      </c>
      <c r="M4" s="133"/>
      <c r="N4" s="134"/>
      <c r="P4" s="99" t="s">
        <v>122</v>
      </c>
      <c r="Q4" s="99"/>
      <c r="R4" s="130" t="s">
        <v>149</v>
      </c>
      <c r="S4" s="130"/>
      <c r="T4" s="131" t="s">
        <v>120</v>
      </c>
      <c r="U4" s="131"/>
      <c r="V4" s="117" t="s">
        <v>123</v>
      </c>
      <c r="W4" s="117"/>
    </row>
    <row r="5" spans="1:23" ht="36" x14ac:dyDescent="0.45">
      <c r="A5" s="124"/>
      <c r="B5" s="125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194222081</v>
      </c>
      <c r="C6" s="40">
        <f>SUM(C7:C53)</f>
        <v>161719019</v>
      </c>
      <c r="D6" s="40">
        <f>SUM(D7:D53)</f>
        <v>81152880</v>
      </c>
      <c r="E6" s="41">
        <f>SUM(E7:E53)</f>
        <v>80566139</v>
      </c>
      <c r="F6" s="41">
        <f t="shared" ref="F6:T6" si="0">SUM(F7:F53)</f>
        <v>32354148</v>
      </c>
      <c r="G6" s="41">
        <f>SUM(G7:G53)</f>
        <v>16227576</v>
      </c>
      <c r="H6" s="41">
        <f t="shared" ref="H6:N6" si="1">SUM(H7:H53)</f>
        <v>16126572</v>
      </c>
      <c r="I6" s="41">
        <f>SUM(I7:I53)</f>
        <v>117602</v>
      </c>
      <c r="J6" s="41">
        <f t="shared" si="1"/>
        <v>58689</v>
      </c>
      <c r="K6" s="41">
        <f t="shared" si="1"/>
        <v>58913</v>
      </c>
      <c r="L6" s="67">
        <f>SUM(L7:L53)</f>
        <v>31312</v>
      </c>
      <c r="M6" s="67">
        <f t="shared" si="1"/>
        <v>19830</v>
      </c>
      <c r="N6" s="67">
        <f t="shared" si="1"/>
        <v>11482</v>
      </c>
      <c r="O6" s="42"/>
      <c r="P6" s="41">
        <f>SUM(P7:P53)</f>
        <v>177126180</v>
      </c>
      <c r="Q6" s="43">
        <f>C6/P6</f>
        <v>0.91301590199709604</v>
      </c>
      <c r="R6" s="41">
        <f t="shared" si="0"/>
        <v>34262000</v>
      </c>
      <c r="S6" s="44">
        <f>F6/R6</f>
        <v>0.94431580176288599</v>
      </c>
      <c r="T6" s="41">
        <f t="shared" si="0"/>
        <v>205240</v>
      </c>
      <c r="U6" s="44">
        <f>I6/T6</f>
        <v>0.5729974663808225</v>
      </c>
      <c r="V6" s="41">
        <f t="shared" ref="V6" si="2">SUM(V7:V53)</f>
        <v>424210</v>
      </c>
      <c r="W6" s="44">
        <f>L6/V6</f>
        <v>7.3812498526673112E-2</v>
      </c>
    </row>
    <row r="7" spans="1:23" x14ac:dyDescent="0.45">
      <c r="A7" s="45" t="s">
        <v>13</v>
      </c>
      <c r="B7" s="40">
        <v>7970903</v>
      </c>
      <c r="C7" s="40">
        <v>6470880</v>
      </c>
      <c r="D7" s="40">
        <v>3247133</v>
      </c>
      <c r="E7" s="41">
        <v>3223747</v>
      </c>
      <c r="F7" s="46">
        <v>1498202</v>
      </c>
      <c r="G7" s="41">
        <v>751111</v>
      </c>
      <c r="H7" s="41">
        <v>747091</v>
      </c>
      <c r="I7" s="41">
        <v>873</v>
      </c>
      <c r="J7" s="41">
        <v>429</v>
      </c>
      <c r="K7" s="41">
        <v>444</v>
      </c>
      <c r="L7" s="67">
        <v>948</v>
      </c>
      <c r="M7" s="67">
        <v>659</v>
      </c>
      <c r="N7" s="67">
        <v>289</v>
      </c>
      <c r="O7" s="42"/>
      <c r="P7" s="41">
        <v>7433760</v>
      </c>
      <c r="Q7" s="43">
        <v>0.87047200878155873</v>
      </c>
      <c r="R7" s="47">
        <v>1518500</v>
      </c>
      <c r="S7" s="43">
        <v>0.98663286137635819</v>
      </c>
      <c r="T7" s="41">
        <v>900</v>
      </c>
      <c r="U7" s="44">
        <v>0.97</v>
      </c>
      <c r="V7" s="41">
        <v>10020</v>
      </c>
      <c r="W7" s="44">
        <v>9.4610778443113774E-2</v>
      </c>
    </row>
    <row r="8" spans="1:23" x14ac:dyDescent="0.45">
      <c r="A8" s="45" t="s">
        <v>14</v>
      </c>
      <c r="B8" s="40">
        <v>2052374</v>
      </c>
      <c r="C8" s="40">
        <v>1861094</v>
      </c>
      <c r="D8" s="40">
        <v>933358</v>
      </c>
      <c r="E8" s="41">
        <v>927736</v>
      </c>
      <c r="F8" s="46">
        <v>188573</v>
      </c>
      <c r="G8" s="41">
        <v>94735</v>
      </c>
      <c r="H8" s="41">
        <v>93838</v>
      </c>
      <c r="I8" s="41">
        <v>2422</v>
      </c>
      <c r="J8" s="41">
        <v>1216</v>
      </c>
      <c r="K8" s="41">
        <v>1206</v>
      </c>
      <c r="L8" s="67">
        <v>285</v>
      </c>
      <c r="M8" s="67">
        <v>199</v>
      </c>
      <c r="N8" s="67">
        <v>86</v>
      </c>
      <c r="O8" s="42"/>
      <c r="P8" s="41">
        <v>1921955</v>
      </c>
      <c r="Q8" s="43">
        <v>0.96833380594238683</v>
      </c>
      <c r="R8" s="47">
        <v>186500</v>
      </c>
      <c r="S8" s="43">
        <v>1.0111152815013404</v>
      </c>
      <c r="T8" s="41">
        <v>3900</v>
      </c>
      <c r="U8" s="44">
        <v>0.62102564102564106</v>
      </c>
      <c r="V8" s="41">
        <v>1450</v>
      </c>
      <c r="W8" s="44">
        <v>0.19655172413793104</v>
      </c>
    </row>
    <row r="9" spans="1:23" x14ac:dyDescent="0.45">
      <c r="A9" s="45" t="s">
        <v>15</v>
      </c>
      <c r="B9" s="40">
        <v>1972958</v>
      </c>
      <c r="C9" s="40">
        <v>1728017</v>
      </c>
      <c r="D9" s="40">
        <v>866933</v>
      </c>
      <c r="E9" s="41">
        <v>861084</v>
      </c>
      <c r="F9" s="46">
        <v>244769</v>
      </c>
      <c r="G9" s="41">
        <v>122849</v>
      </c>
      <c r="H9" s="41">
        <v>121920</v>
      </c>
      <c r="I9" s="41">
        <v>99</v>
      </c>
      <c r="J9" s="41">
        <v>50</v>
      </c>
      <c r="K9" s="41">
        <v>49</v>
      </c>
      <c r="L9" s="67">
        <v>73</v>
      </c>
      <c r="M9" s="67">
        <v>52</v>
      </c>
      <c r="N9" s="67">
        <v>21</v>
      </c>
      <c r="O9" s="42"/>
      <c r="P9" s="41">
        <v>1879585</v>
      </c>
      <c r="Q9" s="43">
        <v>0.91936092275688519</v>
      </c>
      <c r="R9" s="47">
        <v>227500</v>
      </c>
      <c r="S9" s="43">
        <v>1.0759076923076922</v>
      </c>
      <c r="T9" s="41">
        <v>360</v>
      </c>
      <c r="U9" s="44">
        <v>0.27500000000000002</v>
      </c>
      <c r="V9" s="41">
        <v>1040</v>
      </c>
      <c r="W9" s="44">
        <v>7.0192307692307693E-2</v>
      </c>
    </row>
    <row r="10" spans="1:23" x14ac:dyDescent="0.45">
      <c r="A10" s="45" t="s">
        <v>16</v>
      </c>
      <c r="B10" s="40">
        <v>3564804</v>
      </c>
      <c r="C10" s="40">
        <v>2822438</v>
      </c>
      <c r="D10" s="40">
        <v>1416042</v>
      </c>
      <c r="E10" s="41">
        <v>1406396</v>
      </c>
      <c r="F10" s="46">
        <v>741734</v>
      </c>
      <c r="G10" s="41">
        <v>371763</v>
      </c>
      <c r="H10" s="41">
        <v>369971</v>
      </c>
      <c r="I10" s="41">
        <v>55</v>
      </c>
      <c r="J10" s="41">
        <v>21</v>
      </c>
      <c r="K10" s="41">
        <v>34</v>
      </c>
      <c r="L10" s="67">
        <v>577</v>
      </c>
      <c r="M10" s="67">
        <v>326</v>
      </c>
      <c r="N10" s="67">
        <v>251</v>
      </c>
      <c r="O10" s="42"/>
      <c r="P10" s="41">
        <v>3171035</v>
      </c>
      <c r="Q10" s="43">
        <v>0.89006838461259496</v>
      </c>
      <c r="R10" s="47">
        <v>854400</v>
      </c>
      <c r="S10" s="43">
        <v>0.86813436329588012</v>
      </c>
      <c r="T10" s="41">
        <v>340</v>
      </c>
      <c r="U10" s="44">
        <v>0.16176470588235295</v>
      </c>
      <c r="V10" s="41">
        <v>12240</v>
      </c>
      <c r="W10" s="44">
        <v>4.7140522875816993E-2</v>
      </c>
    </row>
    <row r="11" spans="1:23" x14ac:dyDescent="0.45">
      <c r="A11" s="45" t="s">
        <v>17</v>
      </c>
      <c r="B11" s="40">
        <v>1595622</v>
      </c>
      <c r="C11" s="40">
        <v>1499211</v>
      </c>
      <c r="D11" s="40">
        <v>751403</v>
      </c>
      <c r="E11" s="41">
        <v>747808</v>
      </c>
      <c r="F11" s="46">
        <v>96205</v>
      </c>
      <c r="G11" s="41">
        <v>48403</v>
      </c>
      <c r="H11" s="41">
        <v>47802</v>
      </c>
      <c r="I11" s="41">
        <v>67</v>
      </c>
      <c r="J11" s="41">
        <v>34</v>
      </c>
      <c r="K11" s="41">
        <v>33</v>
      </c>
      <c r="L11" s="67">
        <v>139</v>
      </c>
      <c r="M11" s="67">
        <v>128</v>
      </c>
      <c r="N11" s="67">
        <v>11</v>
      </c>
      <c r="O11" s="42"/>
      <c r="P11" s="41">
        <v>1523455</v>
      </c>
      <c r="Q11" s="43">
        <v>0.98408617254858199</v>
      </c>
      <c r="R11" s="47">
        <v>87900</v>
      </c>
      <c r="S11" s="43">
        <v>1.0944823663253698</v>
      </c>
      <c r="T11" s="41">
        <v>140</v>
      </c>
      <c r="U11" s="44">
        <v>0.47857142857142859</v>
      </c>
      <c r="V11" s="41">
        <v>1280</v>
      </c>
      <c r="W11" s="44">
        <v>0.10859375</v>
      </c>
    </row>
    <row r="12" spans="1:23" x14ac:dyDescent="0.45">
      <c r="A12" s="45" t="s">
        <v>18</v>
      </c>
      <c r="B12" s="40">
        <v>1747080</v>
      </c>
      <c r="C12" s="40">
        <v>1668713</v>
      </c>
      <c r="D12" s="40">
        <v>836877</v>
      </c>
      <c r="E12" s="41">
        <v>831836</v>
      </c>
      <c r="F12" s="46">
        <v>78015</v>
      </c>
      <c r="G12" s="41">
        <v>39063</v>
      </c>
      <c r="H12" s="41">
        <v>38952</v>
      </c>
      <c r="I12" s="41">
        <v>161</v>
      </c>
      <c r="J12" s="41">
        <v>80</v>
      </c>
      <c r="K12" s="41">
        <v>81</v>
      </c>
      <c r="L12" s="67">
        <v>191</v>
      </c>
      <c r="M12" s="67">
        <v>95</v>
      </c>
      <c r="N12" s="67">
        <v>96</v>
      </c>
      <c r="O12" s="42"/>
      <c r="P12" s="41">
        <v>1736595</v>
      </c>
      <c r="Q12" s="43">
        <v>0.96091086292428574</v>
      </c>
      <c r="R12" s="47">
        <v>61700</v>
      </c>
      <c r="S12" s="43">
        <v>1.2644246353322528</v>
      </c>
      <c r="T12" s="41">
        <v>340</v>
      </c>
      <c r="U12" s="44">
        <v>0.47352941176470587</v>
      </c>
      <c r="V12" s="41">
        <v>570</v>
      </c>
      <c r="W12" s="44">
        <v>0.3350877192982456</v>
      </c>
    </row>
    <row r="13" spans="1:23" x14ac:dyDescent="0.45">
      <c r="A13" s="45" t="s">
        <v>19</v>
      </c>
      <c r="B13" s="40">
        <v>2979069</v>
      </c>
      <c r="C13" s="40">
        <v>2770206</v>
      </c>
      <c r="D13" s="40">
        <v>1390194</v>
      </c>
      <c r="E13" s="41">
        <v>1380012</v>
      </c>
      <c r="F13" s="46">
        <v>208191</v>
      </c>
      <c r="G13" s="41">
        <v>104580</v>
      </c>
      <c r="H13" s="41">
        <v>103611</v>
      </c>
      <c r="I13" s="41">
        <v>253</v>
      </c>
      <c r="J13" s="41">
        <v>126</v>
      </c>
      <c r="K13" s="41">
        <v>127</v>
      </c>
      <c r="L13" s="67">
        <v>419</v>
      </c>
      <c r="M13" s="67">
        <v>279</v>
      </c>
      <c r="N13" s="67">
        <v>140</v>
      </c>
      <c r="O13" s="42"/>
      <c r="P13" s="41">
        <v>2910040</v>
      </c>
      <c r="Q13" s="43">
        <v>0.95194773954997181</v>
      </c>
      <c r="R13" s="47">
        <v>178600</v>
      </c>
      <c r="S13" s="43">
        <v>1.1656830907054871</v>
      </c>
      <c r="T13" s="41">
        <v>660</v>
      </c>
      <c r="U13" s="44">
        <v>0.38333333333333336</v>
      </c>
      <c r="V13" s="41">
        <v>11240</v>
      </c>
      <c r="W13" s="44">
        <v>3.7277580071174377E-2</v>
      </c>
    </row>
    <row r="14" spans="1:23" x14ac:dyDescent="0.45">
      <c r="A14" s="45" t="s">
        <v>20</v>
      </c>
      <c r="B14" s="40">
        <v>4657280</v>
      </c>
      <c r="C14" s="40">
        <v>3784819</v>
      </c>
      <c r="D14" s="40">
        <v>1899354</v>
      </c>
      <c r="E14" s="41">
        <v>1885465</v>
      </c>
      <c r="F14" s="46">
        <v>871261</v>
      </c>
      <c r="G14" s="41">
        <v>437010</v>
      </c>
      <c r="H14" s="41">
        <v>434251</v>
      </c>
      <c r="I14" s="41">
        <v>370</v>
      </c>
      <c r="J14" s="41">
        <v>176</v>
      </c>
      <c r="K14" s="41">
        <v>194</v>
      </c>
      <c r="L14" s="67">
        <v>830</v>
      </c>
      <c r="M14" s="67">
        <v>438</v>
      </c>
      <c r="N14" s="67">
        <v>392</v>
      </c>
      <c r="O14" s="42"/>
      <c r="P14" s="41">
        <v>4064675</v>
      </c>
      <c r="Q14" s="43">
        <v>0.93114923087331702</v>
      </c>
      <c r="R14" s="47">
        <v>892500</v>
      </c>
      <c r="S14" s="43">
        <v>0.97620280112044822</v>
      </c>
      <c r="T14" s="41">
        <v>960</v>
      </c>
      <c r="U14" s="44">
        <v>0.38541666666666669</v>
      </c>
      <c r="V14" s="41">
        <v>6190</v>
      </c>
      <c r="W14" s="44">
        <v>0.13408723747980614</v>
      </c>
    </row>
    <row r="15" spans="1:23" x14ac:dyDescent="0.45">
      <c r="A15" s="48" t="s">
        <v>21</v>
      </c>
      <c r="B15" s="40">
        <v>3094677</v>
      </c>
      <c r="C15" s="40">
        <v>2710715</v>
      </c>
      <c r="D15" s="40">
        <v>1360186</v>
      </c>
      <c r="E15" s="41">
        <v>1350529</v>
      </c>
      <c r="F15" s="46">
        <v>382554</v>
      </c>
      <c r="G15" s="41">
        <v>192369</v>
      </c>
      <c r="H15" s="41">
        <v>190185</v>
      </c>
      <c r="I15" s="41">
        <v>829</v>
      </c>
      <c r="J15" s="41">
        <v>413</v>
      </c>
      <c r="K15" s="41">
        <v>416</v>
      </c>
      <c r="L15" s="67">
        <v>579</v>
      </c>
      <c r="M15" s="67">
        <v>392</v>
      </c>
      <c r="N15" s="67">
        <v>187</v>
      </c>
      <c r="O15" s="42"/>
      <c r="P15" s="41">
        <v>2869350</v>
      </c>
      <c r="Q15" s="43">
        <v>0.94471395960757665</v>
      </c>
      <c r="R15" s="47">
        <v>375900</v>
      </c>
      <c r="S15" s="43">
        <v>1.0177015163607341</v>
      </c>
      <c r="T15" s="41">
        <v>1320</v>
      </c>
      <c r="U15" s="44">
        <v>0.62803030303030305</v>
      </c>
      <c r="V15" s="41">
        <v>4610</v>
      </c>
      <c r="W15" s="44">
        <v>0.12559652928416487</v>
      </c>
    </row>
    <row r="16" spans="1:23" x14ac:dyDescent="0.45">
      <c r="A16" s="45" t="s">
        <v>22</v>
      </c>
      <c r="B16" s="40">
        <v>3014297</v>
      </c>
      <c r="C16" s="40">
        <v>2162664</v>
      </c>
      <c r="D16" s="40">
        <v>1085671</v>
      </c>
      <c r="E16" s="41">
        <v>1076993</v>
      </c>
      <c r="F16" s="46">
        <v>851133</v>
      </c>
      <c r="G16" s="41">
        <v>426784</v>
      </c>
      <c r="H16" s="41">
        <v>424349</v>
      </c>
      <c r="I16" s="41">
        <v>230</v>
      </c>
      <c r="J16" s="41">
        <v>97</v>
      </c>
      <c r="K16" s="41">
        <v>133</v>
      </c>
      <c r="L16" s="67">
        <v>270</v>
      </c>
      <c r="M16" s="67">
        <v>161</v>
      </c>
      <c r="N16" s="67">
        <v>109</v>
      </c>
      <c r="O16" s="42"/>
      <c r="P16" s="41">
        <v>2506095</v>
      </c>
      <c r="Q16" s="43">
        <v>0.86296169937691902</v>
      </c>
      <c r="R16" s="47">
        <v>887500</v>
      </c>
      <c r="S16" s="43">
        <v>0.95902309859154933</v>
      </c>
      <c r="T16" s="41">
        <v>440</v>
      </c>
      <c r="U16" s="44">
        <v>0.52272727272727271</v>
      </c>
      <c r="V16" s="41">
        <v>1390</v>
      </c>
      <c r="W16" s="44">
        <v>0.19424460431654678</v>
      </c>
    </row>
    <row r="17" spans="1:23" x14ac:dyDescent="0.45">
      <c r="A17" s="45" t="s">
        <v>23</v>
      </c>
      <c r="B17" s="40">
        <v>11612762</v>
      </c>
      <c r="C17" s="40">
        <v>9912094</v>
      </c>
      <c r="D17" s="40">
        <v>4981051</v>
      </c>
      <c r="E17" s="41">
        <v>4931043</v>
      </c>
      <c r="F17" s="46">
        <v>1680706</v>
      </c>
      <c r="G17" s="41">
        <v>841658</v>
      </c>
      <c r="H17" s="41">
        <v>839048</v>
      </c>
      <c r="I17" s="41">
        <v>18100</v>
      </c>
      <c r="J17" s="41">
        <v>9064</v>
      </c>
      <c r="K17" s="41">
        <v>9036</v>
      </c>
      <c r="L17" s="67">
        <v>1862</v>
      </c>
      <c r="M17" s="67">
        <v>1069</v>
      </c>
      <c r="N17" s="67">
        <v>793</v>
      </c>
      <c r="O17" s="42"/>
      <c r="P17" s="41">
        <v>10836010</v>
      </c>
      <c r="Q17" s="43">
        <v>0.91473651279391588</v>
      </c>
      <c r="R17" s="47">
        <v>659400</v>
      </c>
      <c r="S17" s="43">
        <v>2.5488413709432818</v>
      </c>
      <c r="T17" s="41">
        <v>37920</v>
      </c>
      <c r="U17" s="44">
        <v>0.47732067510548526</v>
      </c>
      <c r="V17" s="41">
        <v>19350</v>
      </c>
      <c r="W17" s="44">
        <v>9.6227390180878558E-2</v>
      </c>
    </row>
    <row r="18" spans="1:23" x14ac:dyDescent="0.45">
      <c r="A18" s="45" t="s">
        <v>24</v>
      </c>
      <c r="B18" s="40">
        <v>9923023</v>
      </c>
      <c r="C18" s="40">
        <v>8213791</v>
      </c>
      <c r="D18" s="40">
        <v>4123767</v>
      </c>
      <c r="E18" s="41">
        <v>4090024</v>
      </c>
      <c r="F18" s="46">
        <v>1707042</v>
      </c>
      <c r="G18" s="41">
        <v>855312</v>
      </c>
      <c r="H18" s="41">
        <v>851730</v>
      </c>
      <c r="I18" s="41">
        <v>827</v>
      </c>
      <c r="J18" s="41">
        <v>373</v>
      </c>
      <c r="K18" s="41">
        <v>454</v>
      </c>
      <c r="L18" s="67">
        <v>1363</v>
      </c>
      <c r="M18" s="67">
        <v>822</v>
      </c>
      <c r="N18" s="67">
        <v>541</v>
      </c>
      <c r="O18" s="42"/>
      <c r="P18" s="41">
        <v>8816645</v>
      </c>
      <c r="Q18" s="43">
        <v>0.93162319680558758</v>
      </c>
      <c r="R18" s="47">
        <v>643300</v>
      </c>
      <c r="S18" s="43">
        <v>2.6535706513290842</v>
      </c>
      <c r="T18" s="41">
        <v>4860</v>
      </c>
      <c r="U18" s="44">
        <v>0.17016460905349795</v>
      </c>
      <c r="V18" s="41">
        <v>14430</v>
      </c>
      <c r="W18" s="44">
        <v>9.4455994455994452E-2</v>
      </c>
    </row>
    <row r="19" spans="1:23" x14ac:dyDescent="0.45">
      <c r="A19" s="45" t="s">
        <v>25</v>
      </c>
      <c r="B19" s="40">
        <v>21349939</v>
      </c>
      <c r="C19" s="40">
        <v>15962956</v>
      </c>
      <c r="D19" s="40">
        <v>8016661</v>
      </c>
      <c r="E19" s="41">
        <v>7946295</v>
      </c>
      <c r="F19" s="46">
        <v>5367809</v>
      </c>
      <c r="G19" s="41">
        <v>2692566</v>
      </c>
      <c r="H19" s="41">
        <v>2675243</v>
      </c>
      <c r="I19" s="41">
        <v>13670</v>
      </c>
      <c r="J19" s="41">
        <v>6786</v>
      </c>
      <c r="K19" s="41">
        <v>6884</v>
      </c>
      <c r="L19" s="67">
        <v>5504</v>
      </c>
      <c r="M19" s="67">
        <v>3371</v>
      </c>
      <c r="N19" s="67">
        <v>2133</v>
      </c>
      <c r="O19" s="42"/>
      <c r="P19" s="41">
        <v>17678890</v>
      </c>
      <c r="Q19" s="43">
        <v>0.90293881572881551</v>
      </c>
      <c r="R19" s="47">
        <v>10135750</v>
      </c>
      <c r="S19" s="43">
        <v>0.52959169277063856</v>
      </c>
      <c r="T19" s="41">
        <v>43840</v>
      </c>
      <c r="U19" s="44">
        <v>0.31181569343065696</v>
      </c>
      <c r="V19" s="41">
        <v>50350</v>
      </c>
      <c r="W19" s="44">
        <v>0.10931479642502483</v>
      </c>
    </row>
    <row r="20" spans="1:23" x14ac:dyDescent="0.45">
      <c r="A20" s="45" t="s">
        <v>26</v>
      </c>
      <c r="B20" s="40">
        <v>14423060</v>
      </c>
      <c r="C20" s="40">
        <v>11074468</v>
      </c>
      <c r="D20" s="40">
        <v>5557993</v>
      </c>
      <c r="E20" s="41">
        <v>5516475</v>
      </c>
      <c r="F20" s="46">
        <v>3339493</v>
      </c>
      <c r="G20" s="41">
        <v>1673012</v>
      </c>
      <c r="H20" s="41">
        <v>1666481</v>
      </c>
      <c r="I20" s="41">
        <v>6117</v>
      </c>
      <c r="J20" s="41">
        <v>3054</v>
      </c>
      <c r="K20" s="41">
        <v>3063</v>
      </c>
      <c r="L20" s="67">
        <v>2982</v>
      </c>
      <c r="M20" s="67">
        <v>1781</v>
      </c>
      <c r="N20" s="67">
        <v>1201</v>
      </c>
      <c r="O20" s="42"/>
      <c r="P20" s="41">
        <v>11882835</v>
      </c>
      <c r="Q20" s="43">
        <v>0.93197187371532131</v>
      </c>
      <c r="R20" s="47">
        <v>1939900</v>
      </c>
      <c r="S20" s="43">
        <v>1.7214768802515594</v>
      </c>
      <c r="T20" s="41">
        <v>11740</v>
      </c>
      <c r="U20" s="44">
        <v>0.52103918228279389</v>
      </c>
      <c r="V20" s="41">
        <v>25060</v>
      </c>
      <c r="W20" s="44">
        <v>0.11899441340782123</v>
      </c>
    </row>
    <row r="21" spans="1:23" x14ac:dyDescent="0.45">
      <c r="A21" s="45" t="s">
        <v>27</v>
      </c>
      <c r="B21" s="40">
        <v>3565702</v>
      </c>
      <c r="C21" s="40">
        <v>2993288</v>
      </c>
      <c r="D21" s="40">
        <v>1500704</v>
      </c>
      <c r="E21" s="41">
        <v>1492584</v>
      </c>
      <c r="F21" s="46">
        <v>571693</v>
      </c>
      <c r="G21" s="41">
        <v>286751</v>
      </c>
      <c r="H21" s="41">
        <v>284942</v>
      </c>
      <c r="I21" s="41">
        <v>77</v>
      </c>
      <c r="J21" s="41">
        <v>35</v>
      </c>
      <c r="K21" s="41">
        <v>42</v>
      </c>
      <c r="L21" s="67">
        <v>644</v>
      </c>
      <c r="M21" s="67">
        <v>405</v>
      </c>
      <c r="N21" s="67">
        <v>239</v>
      </c>
      <c r="O21" s="42"/>
      <c r="P21" s="41">
        <v>3293905</v>
      </c>
      <c r="Q21" s="43">
        <v>0.90873537639974433</v>
      </c>
      <c r="R21" s="47">
        <v>584800</v>
      </c>
      <c r="S21" s="43">
        <v>0.97758720930232557</v>
      </c>
      <c r="T21" s="41">
        <v>440</v>
      </c>
      <c r="U21" s="44">
        <v>0.17499999999999999</v>
      </c>
      <c r="V21" s="41">
        <v>4280</v>
      </c>
      <c r="W21" s="44">
        <v>0.15046728971962617</v>
      </c>
    </row>
    <row r="22" spans="1:23" x14ac:dyDescent="0.45">
      <c r="A22" s="45" t="s">
        <v>28</v>
      </c>
      <c r="B22" s="40">
        <v>1681331</v>
      </c>
      <c r="C22" s="40">
        <v>1494805</v>
      </c>
      <c r="D22" s="40">
        <v>749415</v>
      </c>
      <c r="E22" s="41">
        <v>745390</v>
      </c>
      <c r="F22" s="46">
        <v>186222</v>
      </c>
      <c r="G22" s="41">
        <v>93344</v>
      </c>
      <c r="H22" s="41">
        <v>92878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0.92745948427766611</v>
      </c>
      <c r="R22" s="47">
        <v>176600</v>
      </c>
      <c r="S22" s="43">
        <v>1.0544847112117781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45">
      <c r="A23" s="45" t="s">
        <v>29</v>
      </c>
      <c r="B23" s="40">
        <v>1740896</v>
      </c>
      <c r="C23" s="40">
        <v>1533849</v>
      </c>
      <c r="D23" s="40">
        <v>769149</v>
      </c>
      <c r="E23" s="41">
        <v>764700</v>
      </c>
      <c r="F23" s="46">
        <v>205763</v>
      </c>
      <c r="G23" s="41">
        <v>103241</v>
      </c>
      <c r="H23" s="41">
        <v>102522</v>
      </c>
      <c r="I23" s="41">
        <v>1009</v>
      </c>
      <c r="J23" s="41">
        <v>503</v>
      </c>
      <c r="K23" s="41">
        <v>506</v>
      </c>
      <c r="L23" s="67">
        <v>275</v>
      </c>
      <c r="M23" s="67">
        <v>208</v>
      </c>
      <c r="N23" s="67">
        <v>67</v>
      </c>
      <c r="O23" s="42"/>
      <c r="P23" s="41">
        <v>1620330</v>
      </c>
      <c r="Q23" s="43">
        <v>0.94662753883468187</v>
      </c>
      <c r="R23" s="47">
        <v>220900</v>
      </c>
      <c r="S23" s="43">
        <v>0.93147578089633321</v>
      </c>
      <c r="T23" s="41">
        <v>1280</v>
      </c>
      <c r="U23" s="44">
        <v>0.78828125000000004</v>
      </c>
      <c r="V23" s="41">
        <v>6840</v>
      </c>
      <c r="W23" s="44">
        <v>4.0204678362573097E-2</v>
      </c>
    </row>
    <row r="24" spans="1:23" x14ac:dyDescent="0.45">
      <c r="A24" s="45" t="s">
        <v>30</v>
      </c>
      <c r="B24" s="40">
        <v>1197699</v>
      </c>
      <c r="C24" s="40">
        <v>1054297</v>
      </c>
      <c r="D24" s="40">
        <v>528938</v>
      </c>
      <c r="E24" s="41">
        <v>525359</v>
      </c>
      <c r="F24" s="46">
        <v>142926</v>
      </c>
      <c r="G24" s="41">
        <v>71692</v>
      </c>
      <c r="H24" s="41">
        <v>71234</v>
      </c>
      <c r="I24" s="41">
        <v>63</v>
      </c>
      <c r="J24" s="41">
        <v>21</v>
      </c>
      <c r="K24" s="41">
        <v>42</v>
      </c>
      <c r="L24" s="67">
        <v>413</v>
      </c>
      <c r="M24" s="67">
        <v>274</v>
      </c>
      <c r="N24" s="67">
        <v>139</v>
      </c>
      <c r="O24" s="42"/>
      <c r="P24" s="41">
        <v>1125370</v>
      </c>
      <c r="Q24" s="43">
        <v>0.93684477105307584</v>
      </c>
      <c r="R24" s="47">
        <v>145200</v>
      </c>
      <c r="S24" s="43">
        <v>0.98433884297520657</v>
      </c>
      <c r="T24" s="41">
        <v>240</v>
      </c>
      <c r="U24" s="44">
        <v>0.26250000000000001</v>
      </c>
      <c r="V24" s="41">
        <v>8330</v>
      </c>
      <c r="W24" s="44">
        <v>4.9579831932773107E-2</v>
      </c>
    </row>
    <row r="25" spans="1:23" x14ac:dyDescent="0.45">
      <c r="A25" s="45" t="s">
        <v>31</v>
      </c>
      <c r="B25" s="40">
        <v>1277803</v>
      </c>
      <c r="C25" s="40">
        <v>1127298</v>
      </c>
      <c r="D25" s="40">
        <v>565366</v>
      </c>
      <c r="E25" s="41">
        <v>561932</v>
      </c>
      <c r="F25" s="46">
        <v>150284</v>
      </c>
      <c r="G25" s="41">
        <v>75407</v>
      </c>
      <c r="H25" s="41">
        <v>74877</v>
      </c>
      <c r="I25" s="41">
        <v>32</v>
      </c>
      <c r="J25" s="41">
        <v>12</v>
      </c>
      <c r="K25" s="41">
        <v>20</v>
      </c>
      <c r="L25" s="67">
        <v>189</v>
      </c>
      <c r="M25" s="67">
        <v>151</v>
      </c>
      <c r="N25" s="67">
        <v>38</v>
      </c>
      <c r="O25" s="42"/>
      <c r="P25" s="41">
        <v>1271190</v>
      </c>
      <c r="Q25" s="43">
        <v>0.8868052769452246</v>
      </c>
      <c r="R25" s="47">
        <v>139400</v>
      </c>
      <c r="S25" s="43">
        <v>1.078077474892396</v>
      </c>
      <c r="T25" s="41">
        <v>480</v>
      </c>
      <c r="U25" s="44">
        <v>6.6666666666666666E-2</v>
      </c>
      <c r="V25" s="41">
        <v>4680</v>
      </c>
      <c r="W25" s="44">
        <v>4.0384615384615387E-2</v>
      </c>
    </row>
    <row r="26" spans="1:23" x14ac:dyDescent="0.45">
      <c r="A26" s="45" t="s">
        <v>32</v>
      </c>
      <c r="B26" s="40">
        <v>3252137</v>
      </c>
      <c r="C26" s="40">
        <v>2960434</v>
      </c>
      <c r="D26" s="40">
        <v>1484469</v>
      </c>
      <c r="E26" s="41">
        <v>1475965</v>
      </c>
      <c r="F26" s="46">
        <v>290602</v>
      </c>
      <c r="G26" s="41">
        <v>145812</v>
      </c>
      <c r="H26" s="41">
        <v>144790</v>
      </c>
      <c r="I26" s="41">
        <v>122</v>
      </c>
      <c r="J26" s="41">
        <v>55</v>
      </c>
      <c r="K26" s="41">
        <v>67</v>
      </c>
      <c r="L26" s="67">
        <v>979</v>
      </c>
      <c r="M26" s="67">
        <v>571</v>
      </c>
      <c r="N26" s="67">
        <v>408</v>
      </c>
      <c r="O26" s="42"/>
      <c r="P26" s="41">
        <v>3174370</v>
      </c>
      <c r="Q26" s="43">
        <v>0.93260520985266371</v>
      </c>
      <c r="R26" s="47">
        <v>268100</v>
      </c>
      <c r="S26" s="43">
        <v>1.0839313688922043</v>
      </c>
      <c r="T26" s="41">
        <v>140</v>
      </c>
      <c r="U26" s="44">
        <v>0.87142857142857144</v>
      </c>
      <c r="V26" s="41">
        <v>16310</v>
      </c>
      <c r="W26" s="44">
        <v>6.0024524831391785E-2</v>
      </c>
    </row>
    <row r="27" spans="1:23" x14ac:dyDescent="0.45">
      <c r="A27" s="45" t="s">
        <v>33</v>
      </c>
      <c r="B27" s="40">
        <v>3127873</v>
      </c>
      <c r="C27" s="40">
        <v>2786476</v>
      </c>
      <c r="D27" s="40">
        <v>1396067</v>
      </c>
      <c r="E27" s="41">
        <v>1390409</v>
      </c>
      <c r="F27" s="46">
        <v>339068</v>
      </c>
      <c r="G27" s="41">
        <v>170677</v>
      </c>
      <c r="H27" s="41">
        <v>168391</v>
      </c>
      <c r="I27" s="41">
        <v>2140</v>
      </c>
      <c r="J27" s="41">
        <v>1066</v>
      </c>
      <c r="K27" s="41">
        <v>1074</v>
      </c>
      <c r="L27" s="67">
        <v>189</v>
      </c>
      <c r="M27" s="67">
        <v>150</v>
      </c>
      <c r="N27" s="67">
        <v>39</v>
      </c>
      <c r="O27" s="42"/>
      <c r="P27" s="41">
        <v>3040725</v>
      </c>
      <c r="Q27" s="43">
        <v>0.91638540150786407</v>
      </c>
      <c r="R27" s="47">
        <v>279600</v>
      </c>
      <c r="S27" s="43">
        <v>1.212689556509299</v>
      </c>
      <c r="T27" s="41">
        <v>2780</v>
      </c>
      <c r="U27" s="44">
        <v>0.76978417266187049</v>
      </c>
      <c r="V27" s="41">
        <v>3010</v>
      </c>
      <c r="W27" s="44">
        <v>6.2790697674418611E-2</v>
      </c>
    </row>
    <row r="28" spans="1:23" x14ac:dyDescent="0.45">
      <c r="A28" s="45" t="s">
        <v>34</v>
      </c>
      <c r="B28" s="40">
        <v>5946019</v>
      </c>
      <c r="C28" s="40">
        <v>5161379</v>
      </c>
      <c r="D28" s="40">
        <v>2589546</v>
      </c>
      <c r="E28" s="41">
        <v>2571833</v>
      </c>
      <c r="F28" s="46">
        <v>782881</v>
      </c>
      <c r="G28" s="41">
        <v>392416</v>
      </c>
      <c r="H28" s="41">
        <v>390465</v>
      </c>
      <c r="I28" s="41">
        <v>202</v>
      </c>
      <c r="J28" s="41">
        <v>90</v>
      </c>
      <c r="K28" s="41">
        <v>112</v>
      </c>
      <c r="L28" s="67">
        <v>1557</v>
      </c>
      <c r="M28" s="67">
        <v>1008</v>
      </c>
      <c r="N28" s="67">
        <v>549</v>
      </c>
      <c r="O28" s="42"/>
      <c r="P28" s="41">
        <v>5396620</v>
      </c>
      <c r="Q28" s="43">
        <v>0.95640956747000905</v>
      </c>
      <c r="R28" s="47">
        <v>752600</v>
      </c>
      <c r="S28" s="43">
        <v>1.040235184693064</v>
      </c>
      <c r="T28" s="41">
        <v>1260</v>
      </c>
      <c r="U28" s="44">
        <v>0.16031746031746033</v>
      </c>
      <c r="V28" s="41">
        <v>58230</v>
      </c>
      <c r="W28" s="44">
        <v>2.6738794435857804E-2</v>
      </c>
    </row>
    <row r="29" spans="1:23" x14ac:dyDescent="0.45">
      <c r="A29" s="45" t="s">
        <v>35</v>
      </c>
      <c r="B29" s="40">
        <v>11260318</v>
      </c>
      <c r="C29" s="40">
        <v>8823834</v>
      </c>
      <c r="D29" s="40">
        <v>4426420</v>
      </c>
      <c r="E29" s="41">
        <v>4397414</v>
      </c>
      <c r="F29" s="46">
        <v>2434778</v>
      </c>
      <c r="G29" s="41">
        <v>1221259</v>
      </c>
      <c r="H29" s="41">
        <v>1213519</v>
      </c>
      <c r="I29" s="41">
        <v>749</v>
      </c>
      <c r="J29" s="41">
        <v>331</v>
      </c>
      <c r="K29" s="41">
        <v>418</v>
      </c>
      <c r="L29" s="67">
        <v>957</v>
      </c>
      <c r="M29" s="67">
        <v>662</v>
      </c>
      <c r="N29" s="67">
        <v>295</v>
      </c>
      <c r="O29" s="42"/>
      <c r="P29" s="41">
        <v>10122810</v>
      </c>
      <c r="Q29" s="43">
        <v>0.87167831856964617</v>
      </c>
      <c r="R29" s="47">
        <v>2709900</v>
      </c>
      <c r="S29" s="43">
        <v>0.8984752204878409</v>
      </c>
      <c r="T29" s="41">
        <v>1740</v>
      </c>
      <c r="U29" s="44">
        <v>0.43045977011494252</v>
      </c>
      <c r="V29" s="41">
        <v>10230</v>
      </c>
      <c r="W29" s="44">
        <v>9.3548387096774197E-2</v>
      </c>
    </row>
    <row r="30" spans="1:23" x14ac:dyDescent="0.45">
      <c r="A30" s="45" t="s">
        <v>36</v>
      </c>
      <c r="B30" s="40">
        <v>2779655</v>
      </c>
      <c r="C30" s="40">
        <v>2507488</v>
      </c>
      <c r="D30" s="40">
        <v>1257182</v>
      </c>
      <c r="E30" s="41">
        <v>1250306</v>
      </c>
      <c r="F30" s="46">
        <v>271372</v>
      </c>
      <c r="G30" s="41">
        <v>136305</v>
      </c>
      <c r="H30" s="41">
        <v>135067</v>
      </c>
      <c r="I30" s="41">
        <v>468</v>
      </c>
      <c r="J30" s="41">
        <v>232</v>
      </c>
      <c r="K30" s="41">
        <v>236</v>
      </c>
      <c r="L30" s="67">
        <v>327</v>
      </c>
      <c r="M30" s="67">
        <v>193</v>
      </c>
      <c r="N30" s="67">
        <v>134</v>
      </c>
      <c r="O30" s="42"/>
      <c r="P30" s="41">
        <v>2668985</v>
      </c>
      <c r="Q30" s="43">
        <v>0.93949122981208211</v>
      </c>
      <c r="R30" s="47">
        <v>239550</v>
      </c>
      <c r="S30" s="43">
        <v>1.1328407430599039</v>
      </c>
      <c r="T30" s="41">
        <v>980</v>
      </c>
      <c r="U30" s="44">
        <v>0.47755102040816327</v>
      </c>
      <c r="V30" s="41">
        <v>4020</v>
      </c>
      <c r="W30" s="44">
        <v>8.1343283582089546E-2</v>
      </c>
    </row>
    <row r="31" spans="1:23" x14ac:dyDescent="0.45">
      <c r="A31" s="45" t="s">
        <v>37</v>
      </c>
      <c r="B31" s="40">
        <v>2186412</v>
      </c>
      <c r="C31" s="40">
        <v>1817242</v>
      </c>
      <c r="D31" s="40">
        <v>911940</v>
      </c>
      <c r="E31" s="41">
        <v>905302</v>
      </c>
      <c r="F31" s="46">
        <v>368892</v>
      </c>
      <c r="G31" s="41">
        <v>184819</v>
      </c>
      <c r="H31" s="41">
        <v>184073</v>
      </c>
      <c r="I31" s="41">
        <v>94</v>
      </c>
      <c r="J31" s="41">
        <v>41</v>
      </c>
      <c r="K31" s="41">
        <v>53</v>
      </c>
      <c r="L31" s="67">
        <v>184</v>
      </c>
      <c r="M31" s="67">
        <v>106</v>
      </c>
      <c r="N31" s="67">
        <v>78</v>
      </c>
      <c r="O31" s="42"/>
      <c r="P31" s="41">
        <v>1916090</v>
      </c>
      <c r="Q31" s="43">
        <v>0.94841160905802968</v>
      </c>
      <c r="R31" s="47">
        <v>348300</v>
      </c>
      <c r="S31" s="43">
        <v>1.0591214470284238</v>
      </c>
      <c r="T31" s="41">
        <v>240</v>
      </c>
      <c r="U31" s="44">
        <v>0.39166666666666666</v>
      </c>
      <c r="V31" s="41">
        <v>1820</v>
      </c>
      <c r="W31" s="44">
        <v>0.1010989010989011</v>
      </c>
    </row>
    <row r="32" spans="1:23" x14ac:dyDescent="0.45">
      <c r="A32" s="45" t="s">
        <v>38</v>
      </c>
      <c r="B32" s="40">
        <v>3771855</v>
      </c>
      <c r="C32" s="40">
        <v>3117997</v>
      </c>
      <c r="D32" s="40">
        <v>1563664</v>
      </c>
      <c r="E32" s="41">
        <v>1554333</v>
      </c>
      <c r="F32" s="46">
        <v>652857</v>
      </c>
      <c r="G32" s="41">
        <v>327637</v>
      </c>
      <c r="H32" s="41">
        <v>325220</v>
      </c>
      <c r="I32" s="41">
        <v>499</v>
      </c>
      <c r="J32" s="41">
        <v>250</v>
      </c>
      <c r="K32" s="41">
        <v>249</v>
      </c>
      <c r="L32" s="67">
        <v>502</v>
      </c>
      <c r="M32" s="67">
        <v>327</v>
      </c>
      <c r="N32" s="67">
        <v>175</v>
      </c>
      <c r="O32" s="42"/>
      <c r="P32" s="41">
        <v>3409695</v>
      </c>
      <c r="Q32" s="43">
        <v>0.91445041272019933</v>
      </c>
      <c r="R32" s="47">
        <v>704200</v>
      </c>
      <c r="S32" s="43">
        <v>0.927090315251349</v>
      </c>
      <c r="T32" s="41">
        <v>1060</v>
      </c>
      <c r="U32" s="44">
        <v>0.47075471698113208</v>
      </c>
      <c r="V32" s="41">
        <v>6840</v>
      </c>
      <c r="W32" s="44">
        <v>7.3391812865497078E-2</v>
      </c>
    </row>
    <row r="33" spans="1:23" x14ac:dyDescent="0.45">
      <c r="A33" s="45" t="s">
        <v>39</v>
      </c>
      <c r="B33" s="40">
        <v>12949008</v>
      </c>
      <c r="C33" s="40">
        <v>10006042</v>
      </c>
      <c r="D33" s="40">
        <v>5018963</v>
      </c>
      <c r="E33" s="41">
        <v>4987079</v>
      </c>
      <c r="F33" s="46">
        <v>2876987</v>
      </c>
      <c r="G33" s="41">
        <v>1441964</v>
      </c>
      <c r="H33" s="41">
        <v>1435023</v>
      </c>
      <c r="I33" s="41">
        <v>63947</v>
      </c>
      <c r="J33" s="41">
        <v>32164</v>
      </c>
      <c r="K33" s="41">
        <v>31783</v>
      </c>
      <c r="L33" s="67">
        <v>2032</v>
      </c>
      <c r="M33" s="67">
        <v>1256</v>
      </c>
      <c r="N33" s="67">
        <v>776</v>
      </c>
      <c r="O33" s="42"/>
      <c r="P33" s="41">
        <v>11521165</v>
      </c>
      <c r="Q33" s="43">
        <v>0.86849220543234995</v>
      </c>
      <c r="R33" s="47">
        <v>3481600</v>
      </c>
      <c r="S33" s="43">
        <v>0.82634047564338231</v>
      </c>
      <c r="T33" s="41">
        <v>72920</v>
      </c>
      <c r="U33" s="44">
        <v>0.876947339550192</v>
      </c>
      <c r="V33" s="41">
        <v>38640</v>
      </c>
      <c r="W33" s="44">
        <v>5.2587991718426499E-2</v>
      </c>
    </row>
    <row r="34" spans="1:23" x14ac:dyDescent="0.45">
      <c r="A34" s="45" t="s">
        <v>40</v>
      </c>
      <c r="B34" s="40">
        <v>8325697</v>
      </c>
      <c r="C34" s="40">
        <v>6933656</v>
      </c>
      <c r="D34" s="40">
        <v>3476486</v>
      </c>
      <c r="E34" s="41">
        <v>3457170</v>
      </c>
      <c r="F34" s="46">
        <v>1389802</v>
      </c>
      <c r="G34" s="41">
        <v>697932</v>
      </c>
      <c r="H34" s="41">
        <v>691870</v>
      </c>
      <c r="I34" s="41">
        <v>1126</v>
      </c>
      <c r="J34" s="41">
        <v>547</v>
      </c>
      <c r="K34" s="41">
        <v>579</v>
      </c>
      <c r="L34" s="67">
        <v>1113</v>
      </c>
      <c r="M34" s="67">
        <v>662</v>
      </c>
      <c r="N34" s="67">
        <v>451</v>
      </c>
      <c r="O34" s="42"/>
      <c r="P34" s="41">
        <v>7609375</v>
      </c>
      <c r="Q34" s="43">
        <v>0.91119914579055439</v>
      </c>
      <c r="R34" s="47">
        <v>1135400</v>
      </c>
      <c r="S34" s="43">
        <v>1.2240637660736304</v>
      </c>
      <c r="T34" s="41">
        <v>2640</v>
      </c>
      <c r="U34" s="44">
        <v>0.42651515151515151</v>
      </c>
      <c r="V34" s="41">
        <v>5900</v>
      </c>
      <c r="W34" s="44">
        <v>0.18864406779661017</v>
      </c>
    </row>
    <row r="35" spans="1:23" x14ac:dyDescent="0.45">
      <c r="A35" s="45" t="s">
        <v>41</v>
      </c>
      <c r="B35" s="40">
        <v>2042027</v>
      </c>
      <c r="C35" s="40">
        <v>1819110</v>
      </c>
      <c r="D35" s="40">
        <v>912132</v>
      </c>
      <c r="E35" s="41">
        <v>906978</v>
      </c>
      <c r="F35" s="46">
        <v>222376</v>
      </c>
      <c r="G35" s="41">
        <v>111447</v>
      </c>
      <c r="H35" s="41">
        <v>110929</v>
      </c>
      <c r="I35" s="41">
        <v>213</v>
      </c>
      <c r="J35" s="41">
        <v>93</v>
      </c>
      <c r="K35" s="41">
        <v>120</v>
      </c>
      <c r="L35" s="67">
        <v>328</v>
      </c>
      <c r="M35" s="67">
        <v>210</v>
      </c>
      <c r="N35" s="67">
        <v>118</v>
      </c>
      <c r="O35" s="42"/>
      <c r="P35" s="41">
        <v>1964100</v>
      </c>
      <c r="Q35" s="43">
        <v>0.92617992973881169</v>
      </c>
      <c r="R35" s="47">
        <v>127300</v>
      </c>
      <c r="S35" s="43">
        <v>1.746865671641791</v>
      </c>
      <c r="T35" s="41">
        <v>900</v>
      </c>
      <c r="U35" s="44">
        <v>0.23666666666666666</v>
      </c>
      <c r="V35" s="41">
        <v>3880</v>
      </c>
      <c r="W35" s="44">
        <v>8.4536082474226809E-2</v>
      </c>
    </row>
    <row r="36" spans="1:23" x14ac:dyDescent="0.45">
      <c r="A36" s="45" t="s">
        <v>42</v>
      </c>
      <c r="B36" s="40">
        <v>1390648</v>
      </c>
      <c r="C36" s="40">
        <v>1327963</v>
      </c>
      <c r="D36" s="40">
        <v>665719</v>
      </c>
      <c r="E36" s="41">
        <v>662244</v>
      </c>
      <c r="F36" s="46">
        <v>62442</v>
      </c>
      <c r="G36" s="41">
        <v>31295</v>
      </c>
      <c r="H36" s="41">
        <v>31147</v>
      </c>
      <c r="I36" s="41">
        <v>75</v>
      </c>
      <c r="J36" s="41">
        <v>39</v>
      </c>
      <c r="K36" s="41">
        <v>36</v>
      </c>
      <c r="L36" s="67">
        <v>168</v>
      </c>
      <c r="M36" s="67">
        <v>112</v>
      </c>
      <c r="N36" s="67">
        <v>56</v>
      </c>
      <c r="O36" s="42"/>
      <c r="P36" s="41">
        <v>1398645</v>
      </c>
      <c r="Q36" s="43">
        <v>0.94946394546150026</v>
      </c>
      <c r="R36" s="47">
        <v>48100</v>
      </c>
      <c r="S36" s="43">
        <v>1.2981704781704781</v>
      </c>
      <c r="T36" s="41">
        <v>160</v>
      </c>
      <c r="U36" s="44">
        <v>0.46875</v>
      </c>
      <c r="V36" s="41">
        <v>3580</v>
      </c>
      <c r="W36" s="44">
        <v>4.6927374301675977E-2</v>
      </c>
    </row>
    <row r="37" spans="1:23" x14ac:dyDescent="0.45">
      <c r="A37" s="45" t="s">
        <v>43</v>
      </c>
      <c r="B37" s="40">
        <v>819984</v>
      </c>
      <c r="C37" s="40">
        <v>719704</v>
      </c>
      <c r="D37" s="40">
        <v>361155</v>
      </c>
      <c r="E37" s="41">
        <v>358549</v>
      </c>
      <c r="F37" s="46">
        <v>100108</v>
      </c>
      <c r="G37" s="41">
        <v>50262</v>
      </c>
      <c r="H37" s="41">
        <v>49846</v>
      </c>
      <c r="I37" s="41">
        <v>63</v>
      </c>
      <c r="J37" s="41">
        <v>30</v>
      </c>
      <c r="K37" s="41">
        <v>33</v>
      </c>
      <c r="L37" s="67">
        <v>109</v>
      </c>
      <c r="M37" s="67">
        <v>65</v>
      </c>
      <c r="N37" s="67">
        <v>44</v>
      </c>
      <c r="O37" s="42"/>
      <c r="P37" s="41">
        <v>826860</v>
      </c>
      <c r="Q37" s="43">
        <v>0.87040611469898166</v>
      </c>
      <c r="R37" s="47">
        <v>110800</v>
      </c>
      <c r="S37" s="43">
        <v>0.90350180505415167</v>
      </c>
      <c r="T37" s="41">
        <v>540</v>
      </c>
      <c r="U37" s="44">
        <v>0.11666666666666667</v>
      </c>
      <c r="V37" s="41">
        <v>750</v>
      </c>
      <c r="W37" s="44">
        <v>0.14533333333333334</v>
      </c>
    </row>
    <row r="38" spans="1:23" x14ac:dyDescent="0.45">
      <c r="A38" s="45" t="s">
        <v>44</v>
      </c>
      <c r="B38" s="40">
        <v>1047425</v>
      </c>
      <c r="C38" s="40">
        <v>991758</v>
      </c>
      <c r="D38" s="40">
        <v>497416</v>
      </c>
      <c r="E38" s="41">
        <v>494342</v>
      </c>
      <c r="F38" s="46">
        <v>55454</v>
      </c>
      <c r="G38" s="41">
        <v>27809</v>
      </c>
      <c r="H38" s="41">
        <v>27645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0.92042505800464036</v>
      </c>
      <c r="R38" s="47">
        <v>47400</v>
      </c>
      <c r="S38" s="43">
        <v>1.1699156118143459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2762017</v>
      </c>
      <c r="C39" s="40">
        <v>2427655</v>
      </c>
      <c r="D39" s="40">
        <v>1218104</v>
      </c>
      <c r="E39" s="41">
        <v>1209551</v>
      </c>
      <c r="F39" s="46">
        <v>333624</v>
      </c>
      <c r="G39" s="41">
        <v>167471</v>
      </c>
      <c r="H39" s="41">
        <v>166153</v>
      </c>
      <c r="I39" s="41">
        <v>310</v>
      </c>
      <c r="J39" s="41">
        <v>148</v>
      </c>
      <c r="K39" s="41">
        <v>162</v>
      </c>
      <c r="L39" s="67">
        <v>428</v>
      </c>
      <c r="M39" s="67">
        <v>272</v>
      </c>
      <c r="N39" s="67">
        <v>156</v>
      </c>
      <c r="O39" s="42"/>
      <c r="P39" s="41">
        <v>2837130</v>
      </c>
      <c r="Q39" s="43">
        <v>0.85567281019903918</v>
      </c>
      <c r="R39" s="47">
        <v>385900</v>
      </c>
      <c r="S39" s="43">
        <v>0.86453485358901272</v>
      </c>
      <c r="T39" s="41">
        <v>720</v>
      </c>
      <c r="U39" s="44">
        <v>0.43055555555555558</v>
      </c>
      <c r="V39" s="41">
        <v>6480</v>
      </c>
      <c r="W39" s="44">
        <v>6.6049382716049376E-2</v>
      </c>
    </row>
    <row r="40" spans="1:23" x14ac:dyDescent="0.45">
      <c r="A40" s="45" t="s">
        <v>46</v>
      </c>
      <c r="B40" s="40">
        <v>4153139</v>
      </c>
      <c r="C40" s="40">
        <v>3556997</v>
      </c>
      <c r="D40" s="40">
        <v>1783881</v>
      </c>
      <c r="E40" s="41">
        <v>1773116</v>
      </c>
      <c r="F40" s="46">
        <v>595425</v>
      </c>
      <c r="G40" s="41">
        <v>298780</v>
      </c>
      <c r="H40" s="41">
        <v>296645</v>
      </c>
      <c r="I40" s="41">
        <v>126</v>
      </c>
      <c r="J40" s="41">
        <v>58</v>
      </c>
      <c r="K40" s="41">
        <v>68</v>
      </c>
      <c r="L40" s="67">
        <v>591</v>
      </c>
      <c r="M40" s="67">
        <v>457</v>
      </c>
      <c r="N40" s="67">
        <v>134</v>
      </c>
      <c r="O40" s="42"/>
      <c r="P40" s="41">
        <v>3981430</v>
      </c>
      <c r="Q40" s="43">
        <v>0.89339684485222648</v>
      </c>
      <c r="R40" s="47">
        <v>616200</v>
      </c>
      <c r="S40" s="43">
        <v>0.96628529698149956</v>
      </c>
      <c r="T40" s="41">
        <v>1240</v>
      </c>
      <c r="U40" s="44">
        <v>0.10161290322580645</v>
      </c>
      <c r="V40" s="41">
        <v>9280</v>
      </c>
      <c r="W40" s="44">
        <v>6.3685344827586213E-2</v>
      </c>
    </row>
    <row r="41" spans="1:23" x14ac:dyDescent="0.45">
      <c r="A41" s="45" t="s">
        <v>47</v>
      </c>
      <c r="B41" s="40">
        <v>2040388</v>
      </c>
      <c r="C41" s="40">
        <v>1826860</v>
      </c>
      <c r="D41" s="40">
        <v>915822</v>
      </c>
      <c r="E41" s="41">
        <v>911038</v>
      </c>
      <c r="F41" s="46">
        <v>213155</v>
      </c>
      <c r="G41" s="41">
        <v>107047</v>
      </c>
      <c r="H41" s="41">
        <v>106108</v>
      </c>
      <c r="I41" s="41">
        <v>55</v>
      </c>
      <c r="J41" s="41">
        <v>29</v>
      </c>
      <c r="K41" s="41">
        <v>26</v>
      </c>
      <c r="L41" s="67">
        <v>318</v>
      </c>
      <c r="M41" s="67">
        <v>214</v>
      </c>
      <c r="N41" s="67">
        <v>104</v>
      </c>
      <c r="O41" s="42"/>
      <c r="P41" s="41">
        <v>2024075</v>
      </c>
      <c r="Q41" s="43">
        <v>0.90256536936625376</v>
      </c>
      <c r="R41" s="47">
        <v>210200</v>
      </c>
      <c r="S41" s="43">
        <v>1.014058039961941</v>
      </c>
      <c r="T41" s="41">
        <v>420</v>
      </c>
      <c r="U41" s="44">
        <v>0.13095238095238096</v>
      </c>
      <c r="V41" s="41">
        <v>6140</v>
      </c>
      <c r="W41" s="44">
        <v>5.1791530944625408E-2</v>
      </c>
    </row>
    <row r="42" spans="1:23" x14ac:dyDescent="0.45">
      <c r="A42" s="45" t="s">
        <v>48</v>
      </c>
      <c r="B42" s="40">
        <v>1095156</v>
      </c>
      <c r="C42" s="40">
        <v>942512</v>
      </c>
      <c r="D42" s="40">
        <v>472624</v>
      </c>
      <c r="E42" s="41">
        <v>469888</v>
      </c>
      <c r="F42" s="46">
        <v>152204</v>
      </c>
      <c r="G42" s="41">
        <v>76321</v>
      </c>
      <c r="H42" s="41">
        <v>75883</v>
      </c>
      <c r="I42" s="41">
        <v>167</v>
      </c>
      <c r="J42" s="41">
        <v>79</v>
      </c>
      <c r="K42" s="41">
        <v>88</v>
      </c>
      <c r="L42" s="67">
        <v>273</v>
      </c>
      <c r="M42" s="67">
        <v>202</v>
      </c>
      <c r="N42" s="67">
        <v>71</v>
      </c>
      <c r="O42" s="42"/>
      <c r="P42" s="41">
        <v>1026575</v>
      </c>
      <c r="Q42" s="43">
        <v>0.91811314321895621</v>
      </c>
      <c r="R42" s="47">
        <v>152900</v>
      </c>
      <c r="S42" s="43">
        <v>0.99544800523217791</v>
      </c>
      <c r="T42" s="41">
        <v>860</v>
      </c>
      <c r="U42" s="44">
        <v>0.19418604651162791</v>
      </c>
      <c r="V42" s="41">
        <v>8000</v>
      </c>
      <c r="W42" s="44">
        <v>3.4125000000000003E-2</v>
      </c>
    </row>
    <row r="43" spans="1:23" x14ac:dyDescent="0.45">
      <c r="A43" s="45" t="s">
        <v>49</v>
      </c>
      <c r="B43" s="40">
        <v>1449457</v>
      </c>
      <c r="C43" s="40">
        <v>1336898</v>
      </c>
      <c r="D43" s="40">
        <v>670324</v>
      </c>
      <c r="E43" s="41">
        <v>666574</v>
      </c>
      <c r="F43" s="46">
        <v>112245</v>
      </c>
      <c r="G43" s="41">
        <v>56224</v>
      </c>
      <c r="H43" s="41">
        <v>56021</v>
      </c>
      <c r="I43" s="41">
        <v>174</v>
      </c>
      <c r="J43" s="41">
        <v>85</v>
      </c>
      <c r="K43" s="41">
        <v>89</v>
      </c>
      <c r="L43" s="67">
        <v>140</v>
      </c>
      <c r="M43" s="67">
        <v>90</v>
      </c>
      <c r="N43" s="67">
        <v>50</v>
      </c>
      <c r="O43" s="42"/>
      <c r="P43" s="41">
        <v>1441310</v>
      </c>
      <c r="Q43" s="43">
        <v>0.92755756915583742</v>
      </c>
      <c r="R43" s="47">
        <v>102300</v>
      </c>
      <c r="S43" s="43">
        <v>1.0972140762463343</v>
      </c>
      <c r="T43" s="41">
        <v>200</v>
      </c>
      <c r="U43" s="44">
        <v>0.87</v>
      </c>
      <c r="V43" s="41">
        <v>2240</v>
      </c>
      <c r="W43" s="44">
        <v>6.25E-2</v>
      </c>
    </row>
    <row r="44" spans="1:23" x14ac:dyDescent="0.45">
      <c r="A44" s="45" t="s">
        <v>50</v>
      </c>
      <c r="B44" s="40">
        <v>2062787</v>
      </c>
      <c r="C44" s="40">
        <v>1929247</v>
      </c>
      <c r="D44" s="40">
        <v>967754</v>
      </c>
      <c r="E44" s="41">
        <v>961493</v>
      </c>
      <c r="F44" s="46">
        <v>132996</v>
      </c>
      <c r="G44" s="41">
        <v>66767</v>
      </c>
      <c r="H44" s="41">
        <v>66229</v>
      </c>
      <c r="I44" s="41">
        <v>56</v>
      </c>
      <c r="J44" s="41">
        <v>26</v>
      </c>
      <c r="K44" s="41">
        <v>30</v>
      </c>
      <c r="L44" s="67">
        <v>488</v>
      </c>
      <c r="M44" s="67">
        <v>346</v>
      </c>
      <c r="N44" s="67">
        <v>142</v>
      </c>
      <c r="O44" s="42"/>
      <c r="P44" s="41">
        <v>2095550</v>
      </c>
      <c r="Q44" s="43">
        <v>0.92063992746534318</v>
      </c>
      <c r="R44" s="47">
        <v>128400</v>
      </c>
      <c r="S44" s="43">
        <v>1.0357943925233646</v>
      </c>
      <c r="T44" s="41">
        <v>100</v>
      </c>
      <c r="U44" s="44">
        <v>0.56000000000000005</v>
      </c>
      <c r="V44" s="41">
        <v>17920</v>
      </c>
      <c r="W44" s="44">
        <v>2.7232142857142858E-2</v>
      </c>
    </row>
    <row r="45" spans="1:23" x14ac:dyDescent="0.45">
      <c r="A45" s="45" t="s">
        <v>51</v>
      </c>
      <c r="B45" s="40">
        <v>1040368</v>
      </c>
      <c r="C45" s="40">
        <v>980887</v>
      </c>
      <c r="D45" s="40">
        <v>492682</v>
      </c>
      <c r="E45" s="41">
        <v>488205</v>
      </c>
      <c r="F45" s="46">
        <v>58997</v>
      </c>
      <c r="G45" s="41">
        <v>29687</v>
      </c>
      <c r="H45" s="41">
        <v>29310</v>
      </c>
      <c r="I45" s="41">
        <v>74</v>
      </c>
      <c r="J45" s="41">
        <v>33</v>
      </c>
      <c r="K45" s="41">
        <v>41</v>
      </c>
      <c r="L45" s="67">
        <v>410</v>
      </c>
      <c r="M45" s="67">
        <v>271</v>
      </c>
      <c r="N45" s="67">
        <v>139</v>
      </c>
      <c r="O45" s="42"/>
      <c r="P45" s="41">
        <v>1048795</v>
      </c>
      <c r="Q45" s="43">
        <v>0.93525140756773251</v>
      </c>
      <c r="R45" s="47">
        <v>55600</v>
      </c>
      <c r="S45" s="43">
        <v>1.0610971223021584</v>
      </c>
      <c r="T45" s="41">
        <v>140</v>
      </c>
      <c r="U45" s="44">
        <v>0.52857142857142858</v>
      </c>
      <c r="V45" s="41">
        <v>11460</v>
      </c>
      <c r="W45" s="44">
        <v>3.5776614310645723E-2</v>
      </c>
    </row>
    <row r="46" spans="1:23" x14ac:dyDescent="0.45">
      <c r="A46" s="45" t="s">
        <v>52</v>
      </c>
      <c r="B46" s="40">
        <v>7679692</v>
      </c>
      <c r="C46" s="40">
        <v>6698387</v>
      </c>
      <c r="D46" s="40">
        <v>3365065</v>
      </c>
      <c r="E46" s="41">
        <v>3333322</v>
      </c>
      <c r="F46" s="46">
        <v>980557</v>
      </c>
      <c r="G46" s="41">
        <v>493886</v>
      </c>
      <c r="H46" s="41">
        <v>486671</v>
      </c>
      <c r="I46" s="41">
        <v>205</v>
      </c>
      <c r="J46" s="41">
        <v>91</v>
      </c>
      <c r="K46" s="41">
        <v>114</v>
      </c>
      <c r="L46" s="67">
        <v>543</v>
      </c>
      <c r="M46" s="67">
        <v>427</v>
      </c>
      <c r="N46" s="67">
        <v>116</v>
      </c>
      <c r="O46" s="42"/>
      <c r="P46" s="41">
        <v>7070230</v>
      </c>
      <c r="Q46" s="43">
        <v>0.94740722720477266</v>
      </c>
      <c r="R46" s="47">
        <v>1044500</v>
      </c>
      <c r="S46" s="43">
        <v>0.93878123504068933</v>
      </c>
      <c r="T46" s="41">
        <v>920</v>
      </c>
      <c r="U46" s="44">
        <v>0.22282608695652173</v>
      </c>
      <c r="V46" s="41">
        <v>4270</v>
      </c>
      <c r="W46" s="44">
        <v>0.12716627634660421</v>
      </c>
    </row>
    <row r="47" spans="1:23" x14ac:dyDescent="0.45">
      <c r="A47" s="45" t="s">
        <v>53</v>
      </c>
      <c r="B47" s="40">
        <v>1194915</v>
      </c>
      <c r="C47" s="40">
        <v>1111054</v>
      </c>
      <c r="D47" s="40">
        <v>557219</v>
      </c>
      <c r="E47" s="41">
        <v>553835</v>
      </c>
      <c r="F47" s="46">
        <v>83659</v>
      </c>
      <c r="G47" s="41">
        <v>42144</v>
      </c>
      <c r="H47" s="41">
        <v>41515</v>
      </c>
      <c r="I47" s="41">
        <v>16</v>
      </c>
      <c r="J47" s="41">
        <v>5</v>
      </c>
      <c r="K47" s="41">
        <v>11</v>
      </c>
      <c r="L47" s="67">
        <v>186</v>
      </c>
      <c r="M47" s="67">
        <v>108</v>
      </c>
      <c r="N47" s="67">
        <v>78</v>
      </c>
      <c r="O47" s="42"/>
      <c r="P47" s="41">
        <v>1212205</v>
      </c>
      <c r="Q47" s="43">
        <v>0.91655619305315517</v>
      </c>
      <c r="R47" s="47">
        <v>74400</v>
      </c>
      <c r="S47" s="43">
        <v>1.1244489247311829</v>
      </c>
      <c r="T47" s="41">
        <v>140</v>
      </c>
      <c r="U47" s="44">
        <v>0.11428571428571428</v>
      </c>
      <c r="V47" s="41">
        <v>1120</v>
      </c>
      <c r="W47" s="44">
        <v>0.16607142857142856</v>
      </c>
    </row>
    <row r="48" spans="1:23" x14ac:dyDescent="0.45">
      <c r="A48" s="45" t="s">
        <v>54</v>
      </c>
      <c r="B48" s="40">
        <v>2040370</v>
      </c>
      <c r="C48" s="40">
        <v>1755225</v>
      </c>
      <c r="D48" s="40">
        <v>881034</v>
      </c>
      <c r="E48" s="41">
        <v>874191</v>
      </c>
      <c r="F48" s="46">
        <v>284945</v>
      </c>
      <c r="G48" s="41">
        <v>142769</v>
      </c>
      <c r="H48" s="41">
        <v>142176</v>
      </c>
      <c r="I48" s="41">
        <v>32</v>
      </c>
      <c r="J48" s="41">
        <v>13</v>
      </c>
      <c r="K48" s="41">
        <v>19</v>
      </c>
      <c r="L48" s="67">
        <v>168</v>
      </c>
      <c r="M48" s="67">
        <v>106</v>
      </c>
      <c r="N48" s="67">
        <v>62</v>
      </c>
      <c r="O48" s="42"/>
      <c r="P48" s="41">
        <v>1909420</v>
      </c>
      <c r="Q48" s="43">
        <v>0.91924511108085183</v>
      </c>
      <c r="R48" s="47">
        <v>288800</v>
      </c>
      <c r="S48" s="43">
        <v>0.98665166204986154</v>
      </c>
      <c r="T48" s="41">
        <v>300</v>
      </c>
      <c r="U48" s="44">
        <v>0.10666666666666667</v>
      </c>
      <c r="V48" s="41">
        <v>2220</v>
      </c>
      <c r="W48" s="44">
        <v>7.567567567567568E-2</v>
      </c>
    </row>
    <row r="49" spans="1:23" x14ac:dyDescent="0.45">
      <c r="A49" s="45" t="s">
        <v>55</v>
      </c>
      <c r="B49" s="40">
        <v>2676686</v>
      </c>
      <c r="C49" s="40">
        <v>2307798</v>
      </c>
      <c r="D49" s="40">
        <v>1157761</v>
      </c>
      <c r="E49" s="41">
        <v>1150037</v>
      </c>
      <c r="F49" s="46">
        <v>368300</v>
      </c>
      <c r="G49" s="41">
        <v>184790</v>
      </c>
      <c r="H49" s="41">
        <v>183510</v>
      </c>
      <c r="I49" s="41">
        <v>252</v>
      </c>
      <c r="J49" s="41">
        <v>124</v>
      </c>
      <c r="K49" s="41">
        <v>128</v>
      </c>
      <c r="L49" s="67">
        <v>336</v>
      </c>
      <c r="M49" s="67">
        <v>201</v>
      </c>
      <c r="N49" s="67">
        <v>135</v>
      </c>
      <c r="O49" s="42"/>
      <c r="P49" s="41">
        <v>2537755</v>
      </c>
      <c r="Q49" s="43">
        <v>0.90938565779596536</v>
      </c>
      <c r="R49" s="47">
        <v>350000</v>
      </c>
      <c r="S49" s="43">
        <v>1.0522857142857143</v>
      </c>
      <c r="T49" s="41">
        <v>720</v>
      </c>
      <c r="U49" s="44">
        <v>0.35</v>
      </c>
      <c r="V49" s="41">
        <v>1990</v>
      </c>
      <c r="W49" s="44">
        <v>0.16884422110552763</v>
      </c>
    </row>
    <row r="50" spans="1:23" x14ac:dyDescent="0.45">
      <c r="A50" s="45" t="s">
        <v>56</v>
      </c>
      <c r="B50" s="40">
        <v>1701402</v>
      </c>
      <c r="C50" s="40">
        <v>1565136</v>
      </c>
      <c r="D50" s="40">
        <v>785822</v>
      </c>
      <c r="E50" s="41">
        <v>779314</v>
      </c>
      <c r="F50" s="46">
        <v>135813</v>
      </c>
      <c r="G50" s="41">
        <v>68115</v>
      </c>
      <c r="H50" s="41">
        <v>67698</v>
      </c>
      <c r="I50" s="41">
        <v>100</v>
      </c>
      <c r="J50" s="41">
        <v>42</v>
      </c>
      <c r="K50" s="41">
        <v>58</v>
      </c>
      <c r="L50" s="67">
        <v>353</v>
      </c>
      <c r="M50" s="67">
        <v>224</v>
      </c>
      <c r="N50" s="67">
        <v>129</v>
      </c>
      <c r="O50" s="42"/>
      <c r="P50" s="41">
        <v>1676195</v>
      </c>
      <c r="Q50" s="43">
        <v>0.93374338904483067</v>
      </c>
      <c r="R50" s="47">
        <v>125500</v>
      </c>
      <c r="S50" s="43">
        <v>1.0821752988047808</v>
      </c>
      <c r="T50" s="41">
        <v>540</v>
      </c>
      <c r="U50" s="44">
        <v>0.18518518518518517</v>
      </c>
      <c r="V50" s="41">
        <v>1250</v>
      </c>
      <c r="W50" s="44">
        <v>0.28239999999999998</v>
      </c>
    </row>
    <row r="51" spans="1:23" x14ac:dyDescent="0.45">
      <c r="A51" s="45" t="s">
        <v>57</v>
      </c>
      <c r="B51" s="40">
        <v>1616651</v>
      </c>
      <c r="C51" s="40">
        <v>1553112</v>
      </c>
      <c r="D51" s="40">
        <v>779646</v>
      </c>
      <c r="E51" s="41">
        <v>773466</v>
      </c>
      <c r="F51" s="46">
        <v>63127</v>
      </c>
      <c r="G51" s="41">
        <v>31662</v>
      </c>
      <c r="H51" s="41">
        <v>31465</v>
      </c>
      <c r="I51" s="41">
        <v>27</v>
      </c>
      <c r="J51" s="41">
        <v>10</v>
      </c>
      <c r="K51" s="41">
        <v>17</v>
      </c>
      <c r="L51" s="67">
        <v>385</v>
      </c>
      <c r="M51" s="67">
        <v>293</v>
      </c>
      <c r="N51" s="67">
        <v>92</v>
      </c>
      <c r="O51" s="42"/>
      <c r="P51" s="41">
        <v>1622295</v>
      </c>
      <c r="Q51" s="43">
        <v>0.95735485839505141</v>
      </c>
      <c r="R51" s="47">
        <v>55600</v>
      </c>
      <c r="S51" s="43">
        <v>1.1353776978417267</v>
      </c>
      <c r="T51" s="41">
        <v>300</v>
      </c>
      <c r="U51" s="44">
        <v>0.09</v>
      </c>
      <c r="V51" s="41">
        <v>3410</v>
      </c>
      <c r="W51" s="44">
        <v>0.11290322580645161</v>
      </c>
    </row>
    <row r="52" spans="1:23" x14ac:dyDescent="0.45">
      <c r="A52" s="45" t="s">
        <v>58</v>
      </c>
      <c r="B52" s="40">
        <v>2420960</v>
      </c>
      <c r="C52" s="40">
        <v>2220825</v>
      </c>
      <c r="D52" s="40">
        <v>1115195</v>
      </c>
      <c r="E52" s="41">
        <v>1105630</v>
      </c>
      <c r="F52" s="46">
        <v>199657</v>
      </c>
      <c r="G52" s="41">
        <v>100246</v>
      </c>
      <c r="H52" s="41">
        <v>99411</v>
      </c>
      <c r="I52" s="41">
        <v>233</v>
      </c>
      <c r="J52" s="41">
        <v>115</v>
      </c>
      <c r="K52" s="41">
        <v>118</v>
      </c>
      <c r="L52" s="67">
        <v>245</v>
      </c>
      <c r="M52" s="67">
        <v>176</v>
      </c>
      <c r="N52" s="67">
        <v>69</v>
      </c>
      <c r="O52" s="42"/>
      <c r="P52" s="41">
        <v>2407410</v>
      </c>
      <c r="Q52" s="43">
        <v>0.92249554500479769</v>
      </c>
      <c r="R52" s="47">
        <v>197100</v>
      </c>
      <c r="S52" s="43">
        <v>1.0129731100963977</v>
      </c>
      <c r="T52" s="41">
        <v>340</v>
      </c>
      <c r="U52" s="44">
        <v>0.68529411764705883</v>
      </c>
      <c r="V52" s="41">
        <v>4510</v>
      </c>
      <c r="W52" s="44">
        <v>5.432372505543237E-2</v>
      </c>
    </row>
    <row r="53" spans="1:23" x14ac:dyDescent="0.45">
      <c r="A53" s="45" t="s">
        <v>59</v>
      </c>
      <c r="B53" s="40">
        <v>1967756</v>
      </c>
      <c r="C53" s="40">
        <v>1687740</v>
      </c>
      <c r="D53" s="40">
        <v>848593</v>
      </c>
      <c r="E53" s="41">
        <v>839147</v>
      </c>
      <c r="F53" s="46">
        <v>279250</v>
      </c>
      <c r="G53" s="41">
        <v>140383</v>
      </c>
      <c r="H53" s="41">
        <v>138867</v>
      </c>
      <c r="I53" s="41">
        <v>489</v>
      </c>
      <c r="J53" s="41">
        <v>242</v>
      </c>
      <c r="K53" s="41">
        <v>247</v>
      </c>
      <c r="L53" s="67">
        <v>277</v>
      </c>
      <c r="M53" s="67">
        <v>217</v>
      </c>
      <c r="N53" s="67">
        <v>60</v>
      </c>
      <c r="O53" s="42"/>
      <c r="P53" s="41">
        <v>1955425</v>
      </c>
      <c r="Q53" s="43">
        <v>0.86310648580231919</v>
      </c>
      <c r="R53" s="47">
        <v>305500</v>
      </c>
      <c r="S53" s="43">
        <v>0.9140752864157119</v>
      </c>
      <c r="T53" s="41">
        <v>1360</v>
      </c>
      <c r="U53" s="44">
        <v>0.35955882352941176</v>
      </c>
      <c r="V53" s="41">
        <v>5840</v>
      </c>
      <c r="W53" s="44">
        <v>4.7431506849315068E-2</v>
      </c>
    </row>
    <row r="55" spans="1:23" x14ac:dyDescent="0.45">
      <c r="A55" s="115" t="s">
        <v>131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45">
      <c r="A56" s="116" t="s">
        <v>132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45">
      <c r="A57" s="116" t="s">
        <v>133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45">
      <c r="A58" s="116" t="s">
        <v>134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45">
      <c r="A59" s="115" t="s">
        <v>135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DIGI-808455956-3950319</_dlc_DocId>
    <_dlc_DocIdUrl xmlns="89559dea-130d-4237-8e78-1ce7f44b9a24">
      <Url>https://digitalgojp.sharepoint.com/sites/digi_portal/_layouts/15/DocIdRedir.aspx?ID=DIGI-808455956-3950319</Url>
      <Description>DIGI-808455956-3950319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2022-08-12T05:42:53Z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0360da50-5d0f-405a-bd15-e0861e7e2316</vt:lpwstr>
  </property>
  <property fmtid="{D5CDD505-2E9C-101B-9397-08002B2CF9AE}" pid="4" name="MediaServiceImageTags">
    <vt:lpwstr/>
  </property>
</Properties>
</file>