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2696" yWindow="8268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総接種回数!$A$1:$S$61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12" l="1"/>
  <c r="U6" i="12"/>
  <c r="S6" i="12"/>
  <c r="Q6" i="12"/>
  <c r="C8" i="11" l="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C26" i="11"/>
  <c r="D26" i="11"/>
  <c r="E26" i="11"/>
  <c r="F26" i="11"/>
  <c r="G26" i="11"/>
  <c r="H26" i="11"/>
  <c r="C27" i="11"/>
  <c r="D27" i="11"/>
  <c r="E27" i="11"/>
  <c r="F27" i="11"/>
  <c r="G27" i="11"/>
  <c r="H27" i="11"/>
  <c r="C28" i="11"/>
  <c r="D28" i="11"/>
  <c r="E28" i="11"/>
  <c r="F28" i="11"/>
  <c r="G28" i="11"/>
  <c r="H28" i="11"/>
  <c r="C29" i="11"/>
  <c r="D29" i="11"/>
  <c r="E29" i="11"/>
  <c r="F29" i="11"/>
  <c r="G29" i="11"/>
  <c r="H29" i="11"/>
  <c r="C30" i="11"/>
  <c r="D30" i="11"/>
  <c r="E30" i="11"/>
  <c r="F30" i="11"/>
  <c r="G30" i="11"/>
  <c r="H30" i="11"/>
  <c r="C31" i="11"/>
  <c r="D31" i="11"/>
  <c r="E31" i="11"/>
  <c r="F31" i="11"/>
  <c r="G31" i="11"/>
  <c r="H31" i="11"/>
  <c r="C32" i="11"/>
  <c r="D32" i="11"/>
  <c r="E32" i="11"/>
  <c r="F32" i="11"/>
  <c r="G32" i="11"/>
  <c r="H32" i="11"/>
  <c r="C33" i="11"/>
  <c r="D33" i="11"/>
  <c r="E33" i="11"/>
  <c r="F33" i="11"/>
  <c r="G33" i="11"/>
  <c r="H33" i="11"/>
  <c r="C34" i="11"/>
  <c r="D34" i="11"/>
  <c r="E34" i="11"/>
  <c r="F34" i="11"/>
  <c r="G34" i="11"/>
  <c r="H34" i="11"/>
  <c r="C35" i="11"/>
  <c r="D35" i="11"/>
  <c r="E35" i="11"/>
  <c r="F35" i="11"/>
  <c r="G35" i="11"/>
  <c r="H35" i="11"/>
  <c r="C36" i="11"/>
  <c r="D36" i="11"/>
  <c r="E36" i="11"/>
  <c r="F36" i="11"/>
  <c r="G36" i="11"/>
  <c r="H36" i="11"/>
  <c r="C37" i="11"/>
  <c r="D37" i="11"/>
  <c r="E37" i="11"/>
  <c r="F37" i="11"/>
  <c r="G37" i="11"/>
  <c r="H37" i="11"/>
  <c r="C38" i="11"/>
  <c r="D38" i="11"/>
  <c r="E38" i="11"/>
  <c r="F38" i="11"/>
  <c r="G38" i="11"/>
  <c r="H38" i="11"/>
  <c r="C39" i="11"/>
  <c r="D39" i="11"/>
  <c r="E39" i="11"/>
  <c r="F39" i="11"/>
  <c r="G39" i="11"/>
  <c r="H39" i="11"/>
  <c r="C40" i="11"/>
  <c r="D40" i="11"/>
  <c r="E40" i="11"/>
  <c r="F40" i="11"/>
  <c r="G40" i="11"/>
  <c r="H40" i="11"/>
  <c r="C41" i="11"/>
  <c r="D41" i="11"/>
  <c r="E41" i="11"/>
  <c r="F41" i="11"/>
  <c r="G41" i="11"/>
  <c r="H41" i="11"/>
  <c r="C42" i="11"/>
  <c r="D42" i="11"/>
  <c r="E42" i="11"/>
  <c r="F42" i="11"/>
  <c r="G42" i="11"/>
  <c r="H42" i="11"/>
  <c r="C43" i="11"/>
  <c r="D43" i="11"/>
  <c r="E43" i="11"/>
  <c r="F43" i="11"/>
  <c r="G43" i="11"/>
  <c r="H43" i="11"/>
  <c r="C44" i="11"/>
  <c r="D44" i="11"/>
  <c r="E44" i="11"/>
  <c r="F44" i="11"/>
  <c r="G44" i="11"/>
  <c r="H44" i="11"/>
  <c r="C45" i="11"/>
  <c r="D45" i="11"/>
  <c r="E45" i="11"/>
  <c r="F45" i="11"/>
  <c r="G45" i="11"/>
  <c r="H45" i="11"/>
  <c r="C46" i="11"/>
  <c r="D46" i="11"/>
  <c r="E46" i="11"/>
  <c r="F46" i="11"/>
  <c r="G46" i="11"/>
  <c r="H46" i="11"/>
  <c r="C47" i="11"/>
  <c r="D47" i="11"/>
  <c r="E47" i="11"/>
  <c r="F47" i="11"/>
  <c r="G47" i="11"/>
  <c r="H47" i="11"/>
  <c r="C48" i="11"/>
  <c r="D48" i="11"/>
  <c r="E48" i="11"/>
  <c r="F48" i="11"/>
  <c r="G48" i="11"/>
  <c r="H48" i="11"/>
  <c r="C49" i="11"/>
  <c r="D49" i="11"/>
  <c r="E49" i="11"/>
  <c r="F49" i="11"/>
  <c r="G49" i="11"/>
  <c r="H49" i="11"/>
  <c r="C50" i="11"/>
  <c r="D50" i="11"/>
  <c r="E50" i="11"/>
  <c r="F50" i="11"/>
  <c r="G50" i="11"/>
  <c r="H50" i="11"/>
  <c r="C51" i="11"/>
  <c r="D51" i="11"/>
  <c r="E51" i="11"/>
  <c r="F51" i="11"/>
  <c r="G51" i="11"/>
  <c r="H51" i="11"/>
  <c r="C52" i="11"/>
  <c r="D52" i="11"/>
  <c r="E52" i="11"/>
  <c r="F52" i="11"/>
  <c r="G52" i="11"/>
  <c r="H52" i="11"/>
  <c r="C53" i="11"/>
  <c r="D53" i="11"/>
  <c r="E53" i="11"/>
  <c r="F53" i="11"/>
  <c r="G53" i="11"/>
  <c r="H53" i="11"/>
  <c r="C54" i="11"/>
  <c r="D54" i="11"/>
  <c r="E54" i="11"/>
  <c r="F54" i="11"/>
  <c r="G54" i="11"/>
  <c r="H54" i="11"/>
  <c r="N7" i="11"/>
  <c r="W2" i="12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R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N6" i="12"/>
  <c r="M6" i="12"/>
  <c r="L6" i="12"/>
  <c r="I6" i="12"/>
  <c r="Q8" i="11" l="1"/>
  <c r="P7" i="11"/>
  <c r="Q7" i="11" s="1"/>
  <c r="S7" i="11" l="1"/>
  <c r="S2" i="11"/>
  <c r="M7" i="11" l="1"/>
  <c r="L7" i="11"/>
  <c r="G5" i="10"/>
  <c r="G7" i="11" l="1"/>
  <c r="B7" i="11" s="1"/>
  <c r="H7" i="11"/>
  <c r="O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G6" i="12"/>
  <c r="H6" i="12"/>
  <c r="J6" i="12"/>
  <c r="K6" i="12"/>
  <c r="D6" i="12"/>
  <c r="P6" i="12"/>
  <c r="E6" i="12"/>
  <c r="D7" i="11" l="1"/>
  <c r="F7" i="11"/>
  <c r="F6" i="12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<sst xmlns="http://schemas.openxmlformats.org/spreadsheetml/2006/main" count="351" uniqueCount="152">
  <si>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</si>
  <si>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（6月28日公表時点）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</si>
  <si>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</si>
  <si>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</si>
  <si>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</si>
  <si>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</si>
  <si>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</si>
  <si>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</si>
  <si>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</si>
  <si>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</si>
  <si>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</si>
  <si>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</si>
  <si>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</si>
  <si>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</si>
  <si>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</si>
  <si>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</si>
  <si>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</si>
  <si>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</si>
  <si>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</si>
  <si>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</si>
  <si>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</si>
  <si>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</si>
  <si>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</si>
  <si>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</si>
  <si>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</si>
  <si>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</si>
  <si>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</si>
  <si>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</si>
  <si>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</si>
  <si>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</si>
  <si>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</si>
  <si>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</si>
  <si>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</si>
  <si>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</si>
  <si>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</si>
  <si>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</si>
  <si>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</si>
  <si>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</si>
  <si>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</si>
  <si>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</si>
  <si>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</si>
  <si>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</si>
  <si>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</si>
  <si>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</si>
  <si>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</si>
  <si>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</si>
  <si>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</si>
  <si>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</si>
  <si>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</si>
  <si>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</si>
  <si>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</si>
  <si>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</si>
  <si>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</si>
  <si>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</si>
  <si>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</si>
  <si>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</si>
  <si>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</si>
  <si>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</si>
  <si>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</si>
  <si>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</si>
  <si>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</si>
  <si>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</si>
  <si>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</si>
  <si>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</si>
  <si>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</si>
  <si>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</si>
  <si>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</si>
  <si>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</si>
  <si>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</si>
  <si>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</si>
  <si>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</si>
  <si>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</si>
  <si>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</si>
  <si>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</si>
  <si>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</si>
  <si>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</si>
  <si>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</si>
  <si>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</si>
  <si>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</si>
  <si>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</si>
  <si>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</si>
  <si>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</si>
  <si>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</si>
  <si>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</si>
  <si>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</si>
  <si>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</si>
  <si>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</si>
  <si>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</si>
  <si>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</si>
  <si>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</si>
  <si>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</si>
  <si>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</si>
  <si>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</si>
  <si>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</si>
  <si>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</si>
  <si>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接種回数（6月26日まで）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</si>
  <si>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</si>
  <si>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</si>
  <si>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</si>
  <si>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</si>
  <si>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</si>
  <si>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</si>
  <si>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</si>
  <si>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</si>
  <si>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</si>
  <si>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</si>
  <si>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</si>
  <si>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</si>
  <si>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</si>
  <si>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</si>
  <si>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</si>
  <si>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</si>
  <si>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</si>
  <si>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</si>
  <si>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</si>
  <si>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</si>
  <si>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</si>
  <si>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</si>
  <si>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</si>
  <si>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（6月23日まで）</t>
  </si>
  <si>
    <t>ワクチン供給量
（6月23日まで）※4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</si>
  <si>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</si>
  <si>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</si>
  <si>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</si>
  <si>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</si>
  <si>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</si>
  <si>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</si>
  <si>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</si>
  <si>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</si>
  <si>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</si>
  <si>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</si>
  <si>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</si>
  <si>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</si>
  <si>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</si>
  <si>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</si>
  <si>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</si>
  <si>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</si>
  <si>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</si>
  <si>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</si>
  <si>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</si>
  <si>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</si>
  <si>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</si>
  <si>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</si>
  <si>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</si>
  <si>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</si>
  <si>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</si>
  <si>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</si>
  <si>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</si>
  <si>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</si>
  <si>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</si>
  <si>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</si>
  <si>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 xml:space="preserve"> ファイザー社※5※6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</si>
</sst>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B11" sqref="B11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0976562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44739</v>
      </c>
      <c r="H5" s="83"/>
    </row>
    <row r="6" spans="1:8" ht="21.75" customHeight="1" x14ac:dyDescent="0.45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5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13</v>
      </c>
      <c r="B10" s="20">
        <v>126645025.00000003</v>
      </c>
      <c r="C10" s="21">
        <f>SUM(C11:C57)</f>
        <v>77632098</v>
      </c>
      <c r="D10" s="11">
        <f>C10/$B10</f>
        <v>0.61298971672989111</v>
      </c>
      <c r="E10" s="21">
        <f>SUM(E11:E57)</f>
        <v>619600</v>
      </c>
      <c r="F10" s="11">
        <f>E10/$B10</f>
        <v>4.8924148421937604E-3</v>
      </c>
      <c r="G10" s="21">
        <f>SUM(G11:G57)</f>
        <v>124552</v>
      </c>
      <c r="H10" s="11">
        <f>G10/$B10</f>
        <v>9.8347329474647712E-4</v>
      </c>
    </row>
    <row r="11" spans="1:8" x14ac:dyDescent="0.45">
      <c r="A11" s="12" t="s">
        <v>14</v>
      </c>
      <c r="B11" s="20">
        <v>5226603</v>
      </c>
      <c r="C11" s="21">
        <v>3328010</v>
      </c>
      <c r="D11" s="11">
        <f t="shared" ref="D11:D57" si="0">C11/$B11</f>
        <v>0.63674436340391649</v>
      </c>
      <c r="E11" s="21">
        <v>28819</v>
      </c>
      <c r="F11" s="11">
        <f t="shared" ref="F11:F57" si="1">E11/$B11</f>
        <v>5.5139064512839406E-3</v>
      </c>
      <c r="G11" s="21">
        <v>7071</v>
      </c>
      <c r="H11" s="11">
        <f t="shared" ref="H11:H57" si="2">G11/$B11</f>
        <v>1.3528863776338092E-3</v>
      </c>
    </row>
    <row r="12" spans="1:8" x14ac:dyDescent="0.45">
      <c r="A12" s="12" t="s">
        <v>15</v>
      </c>
      <c r="B12" s="20">
        <v>1259615</v>
      </c>
      <c r="C12" s="21">
        <v>855314</v>
      </c>
      <c r="D12" s="11">
        <f t="shared" si="0"/>
        <v>0.67902811573377575</v>
      </c>
      <c r="E12" s="21">
        <v>7858</v>
      </c>
      <c r="F12" s="11">
        <f t="shared" si="1"/>
        <v>6.238414118599731E-3</v>
      </c>
      <c r="G12" s="21">
        <v>2058</v>
      </c>
      <c r="H12" s="11">
        <f t="shared" si="2"/>
        <v>1.6338325599488733E-3</v>
      </c>
    </row>
    <row r="13" spans="1:8" x14ac:dyDescent="0.45">
      <c r="A13" s="12" t="s">
        <v>16</v>
      </c>
      <c r="B13" s="20">
        <v>1220823</v>
      </c>
      <c r="C13" s="21">
        <v>839977</v>
      </c>
      <c r="D13" s="11">
        <f t="shared" si="0"/>
        <v>0.68804159161483691</v>
      </c>
      <c r="E13" s="21">
        <v>7847</v>
      </c>
      <c r="F13" s="11">
        <f t="shared" si="1"/>
        <v>6.4276311963323103E-3</v>
      </c>
      <c r="G13" s="21">
        <v>1500</v>
      </c>
      <c r="H13" s="11">
        <f t="shared" si="2"/>
        <v>1.2286793417227559E-3</v>
      </c>
    </row>
    <row r="14" spans="1:8" x14ac:dyDescent="0.45">
      <c r="A14" s="12" t="s">
        <v>17</v>
      </c>
      <c r="B14" s="20">
        <v>2281989</v>
      </c>
      <c r="C14" s="21">
        <v>1466712</v>
      </c>
      <c r="D14" s="11">
        <f t="shared" si="0"/>
        <v>0.64273403596599288</v>
      </c>
      <c r="E14" s="21">
        <v>12498</v>
      </c>
      <c r="F14" s="11">
        <f t="shared" si="1"/>
        <v>5.4768011589889348E-3</v>
      </c>
      <c r="G14" s="21">
        <v>4456</v>
      </c>
      <c r="H14" s="11">
        <f t="shared" si="2"/>
        <v>1.9526825063573925E-3</v>
      </c>
    </row>
    <row r="15" spans="1:8" x14ac:dyDescent="0.45">
      <c r="A15" s="12" t="s">
        <v>18</v>
      </c>
      <c r="B15" s="20">
        <v>971288</v>
      </c>
      <c r="C15" s="21">
        <v>698671</v>
      </c>
      <c r="D15" s="11">
        <f t="shared" si="0"/>
        <v>0.71932423750730989</v>
      </c>
      <c r="E15" s="21">
        <v>8315</v>
      </c>
      <c r="F15" s="11">
        <f t="shared" si="1"/>
        <v>8.5607976213028479E-3</v>
      </c>
      <c r="G15" s="21">
        <v>2091</v>
      </c>
      <c r="H15" s="11">
        <f t="shared" si="2"/>
        <v>2.1528115244911911E-3</v>
      </c>
    </row>
    <row r="16" spans="1:8" x14ac:dyDescent="0.45">
      <c r="A16" s="12" t="s">
        <v>19</v>
      </c>
      <c r="B16" s="20">
        <v>1069562</v>
      </c>
      <c r="C16" s="21">
        <v>750420</v>
      </c>
      <c r="D16" s="11">
        <f t="shared" si="0"/>
        <v>0.70161430566904959</v>
      </c>
      <c r="E16" s="21">
        <v>7354</v>
      </c>
      <c r="F16" s="11">
        <f t="shared" si="1"/>
        <v>6.8757117399458846E-3</v>
      </c>
      <c r="G16" s="21">
        <v>1753</v>
      </c>
      <c r="H16" s="11">
        <f t="shared" si="2"/>
        <v>1.6389886701285198E-3</v>
      </c>
    </row>
    <row r="17" spans="1:8" x14ac:dyDescent="0.45">
      <c r="A17" s="12" t="s">
        <v>20</v>
      </c>
      <c r="B17" s="20">
        <v>1862059.0000000002</v>
      </c>
      <c r="C17" s="21">
        <v>1266554</v>
      </c>
      <c r="D17" s="11">
        <f t="shared" si="0"/>
        <v>0.68019004768377367</v>
      </c>
      <c r="E17" s="21">
        <v>10800</v>
      </c>
      <c r="F17" s="11">
        <f t="shared" si="1"/>
        <v>5.8000310409068662E-3</v>
      </c>
      <c r="G17" s="21">
        <v>1822</v>
      </c>
      <c r="H17" s="11">
        <f t="shared" si="2"/>
        <v>9.7848671819743618E-4</v>
      </c>
    </row>
    <row r="18" spans="1:8" x14ac:dyDescent="0.45">
      <c r="A18" s="12" t="s">
        <v>21</v>
      </c>
      <c r="B18" s="20">
        <v>2907675</v>
      </c>
      <c r="C18" s="21">
        <v>1902137</v>
      </c>
      <c r="D18" s="11">
        <f t="shared" si="0"/>
        <v>0.6541779944457341</v>
      </c>
      <c r="E18" s="21">
        <v>16748</v>
      </c>
      <c r="F18" s="11">
        <f t="shared" si="1"/>
        <v>5.7599284651826633E-3</v>
      </c>
      <c r="G18" s="21">
        <v>1986</v>
      </c>
      <c r="H18" s="11">
        <f t="shared" si="2"/>
        <v>6.8301993861074565E-4</v>
      </c>
    </row>
    <row r="19" spans="1:8" x14ac:dyDescent="0.45">
      <c r="A19" s="12" t="s">
        <v>22</v>
      </c>
      <c r="B19" s="20">
        <v>1955401</v>
      </c>
      <c r="C19" s="21">
        <v>1261732</v>
      </c>
      <c r="D19" s="11">
        <f t="shared" si="0"/>
        <v>0.64525486076768912</v>
      </c>
      <c r="E19" s="21">
        <v>12055</v>
      </c>
      <c r="F19" s="11">
        <f t="shared" si="1"/>
        <v>6.1649758796277591E-3</v>
      </c>
      <c r="G19" s="21">
        <v>1928</v>
      </c>
      <c r="H19" s="11">
        <f t="shared" si="2"/>
        <v>9.8598701749666689E-4</v>
      </c>
    </row>
    <row r="20" spans="1:8" x14ac:dyDescent="0.45">
      <c r="A20" s="12" t="s">
        <v>23</v>
      </c>
      <c r="B20" s="20">
        <v>1958101</v>
      </c>
      <c r="C20" s="21">
        <v>1257345</v>
      </c>
      <c r="D20" s="11">
        <f t="shared" si="0"/>
        <v>0.64212469121868587</v>
      </c>
      <c r="E20" s="21">
        <v>7755</v>
      </c>
      <c r="F20" s="11">
        <f t="shared" si="1"/>
        <v>3.9604698634033691E-3</v>
      </c>
      <c r="G20" s="21">
        <v>828</v>
      </c>
      <c r="H20" s="11">
        <f t="shared" si="2"/>
        <v>4.2285867787208119E-4</v>
      </c>
    </row>
    <row r="21" spans="1:8" x14ac:dyDescent="0.45">
      <c r="A21" s="12" t="s">
        <v>24</v>
      </c>
      <c r="B21" s="20">
        <v>7393799</v>
      </c>
      <c r="C21" s="21">
        <v>4541454</v>
      </c>
      <c r="D21" s="11">
        <f t="shared" si="0"/>
        <v>0.61422470370103377</v>
      </c>
      <c r="E21" s="21">
        <v>43031</v>
      </c>
      <c r="F21" s="11">
        <f t="shared" si="1"/>
        <v>5.819876899547851E-3</v>
      </c>
      <c r="G21" s="21">
        <v>5633</v>
      </c>
      <c r="H21" s="11">
        <f t="shared" si="2"/>
        <v>7.6185462980532742E-4</v>
      </c>
    </row>
    <row r="22" spans="1:8" x14ac:dyDescent="0.45">
      <c r="A22" s="12" t="s">
        <v>25</v>
      </c>
      <c r="B22" s="20">
        <v>6322892.0000000009</v>
      </c>
      <c r="C22" s="21">
        <v>3965732</v>
      </c>
      <c r="D22" s="11">
        <f t="shared" si="0"/>
        <v>0.62720223593887092</v>
      </c>
      <c r="E22" s="21">
        <v>36444</v>
      </c>
      <c r="F22" s="11">
        <f t="shared" si="1"/>
        <v>5.7638182021771045E-3</v>
      </c>
      <c r="G22" s="21">
        <v>6013</v>
      </c>
      <c r="H22" s="11">
        <f t="shared" si="2"/>
        <v>9.5098888293521371E-4</v>
      </c>
    </row>
    <row r="23" spans="1:8" x14ac:dyDescent="0.45">
      <c r="A23" s="12" t="s">
        <v>26</v>
      </c>
      <c r="B23" s="20">
        <v>13843329.000000002</v>
      </c>
      <c r="C23" s="21">
        <v>8270828</v>
      </c>
      <c r="D23" s="11">
        <f t="shared" si="0"/>
        <v>0.59745946946720685</v>
      </c>
      <c r="E23" s="21">
        <v>66655</v>
      </c>
      <c r="F23" s="11">
        <f t="shared" si="1"/>
        <v>4.8149545532003169E-3</v>
      </c>
      <c r="G23" s="21">
        <v>15508</v>
      </c>
      <c r="H23" s="11">
        <f t="shared" si="2"/>
        <v>1.1202507720505666E-3</v>
      </c>
    </row>
    <row r="24" spans="1:8" x14ac:dyDescent="0.45">
      <c r="A24" s="12" t="s">
        <v>27</v>
      </c>
      <c r="B24" s="20">
        <v>9220206</v>
      </c>
      <c r="C24" s="21">
        <v>5613312</v>
      </c>
      <c r="D24" s="11">
        <f t="shared" si="0"/>
        <v>0.60880548655854327</v>
      </c>
      <c r="E24" s="21">
        <v>44597</v>
      </c>
      <c r="F24" s="11">
        <f t="shared" si="1"/>
        <v>4.8368767465716061E-3</v>
      </c>
      <c r="G24" s="21">
        <v>8489</v>
      </c>
      <c r="H24" s="11">
        <f t="shared" si="2"/>
        <v>9.2069526429235961E-4</v>
      </c>
    </row>
    <row r="25" spans="1:8" x14ac:dyDescent="0.45">
      <c r="A25" s="12" t="s">
        <v>28</v>
      </c>
      <c r="B25" s="20">
        <v>2213174</v>
      </c>
      <c r="C25" s="21">
        <v>1547291</v>
      </c>
      <c r="D25" s="11">
        <f t="shared" si="0"/>
        <v>0.69912758779924222</v>
      </c>
      <c r="E25" s="21">
        <v>11228</v>
      </c>
      <c r="F25" s="11">
        <f t="shared" si="1"/>
        <v>5.0732567796296178E-3</v>
      </c>
      <c r="G25" s="21">
        <v>1646</v>
      </c>
      <c r="H25" s="11">
        <f t="shared" si="2"/>
        <v>7.4372823826775484E-4</v>
      </c>
    </row>
    <row r="26" spans="1:8" x14ac:dyDescent="0.45">
      <c r="A26" s="12" t="s">
        <v>29</v>
      </c>
      <c r="B26" s="20">
        <v>1047674</v>
      </c>
      <c r="C26" s="21">
        <v>690292</v>
      </c>
      <c r="D26" s="11">
        <f t="shared" si="0"/>
        <v>0.65888052963040034</v>
      </c>
      <c r="E26" s="21">
        <v>4924</v>
      </c>
      <c r="F26" s="11">
        <f t="shared" si="1"/>
        <v>4.6999352852127663E-3</v>
      </c>
      <c r="G26" s="21">
        <v>813</v>
      </c>
      <c r="H26" s="11">
        <f t="shared" si="2"/>
        <v>7.7600474956904535E-4</v>
      </c>
    </row>
    <row r="27" spans="1:8" x14ac:dyDescent="0.45">
      <c r="A27" s="12" t="s">
        <v>30</v>
      </c>
      <c r="B27" s="20">
        <v>1132656</v>
      </c>
      <c r="C27" s="21">
        <v>707457</v>
      </c>
      <c r="D27" s="11">
        <f t="shared" si="0"/>
        <v>0.62460005509174898</v>
      </c>
      <c r="E27" s="21">
        <v>5082</v>
      </c>
      <c r="F27" s="11">
        <f t="shared" si="1"/>
        <v>4.486799169385939E-3</v>
      </c>
      <c r="G27" s="21">
        <v>729</v>
      </c>
      <c r="H27" s="11">
        <f t="shared" si="2"/>
        <v>6.4361995168877402E-4</v>
      </c>
    </row>
    <row r="28" spans="1:8" x14ac:dyDescent="0.45">
      <c r="A28" s="12" t="s">
        <v>31</v>
      </c>
      <c r="B28" s="20">
        <v>774582.99999999988</v>
      </c>
      <c r="C28" s="21">
        <v>496264</v>
      </c>
      <c r="D28" s="11">
        <f t="shared" si="0"/>
        <v>0.6406853752277033</v>
      </c>
      <c r="E28" s="21">
        <v>4674</v>
      </c>
      <c r="F28" s="11">
        <f t="shared" si="1"/>
        <v>6.0342145386614483E-3</v>
      </c>
      <c r="G28" s="21">
        <v>1485</v>
      </c>
      <c r="H28" s="11">
        <f t="shared" si="2"/>
        <v>1.9171605883423729E-3</v>
      </c>
    </row>
    <row r="29" spans="1:8" x14ac:dyDescent="0.45">
      <c r="A29" s="12" t="s">
        <v>32</v>
      </c>
      <c r="B29" s="20">
        <v>820997</v>
      </c>
      <c r="C29" s="21">
        <v>518999</v>
      </c>
      <c r="D29" s="11">
        <f t="shared" si="0"/>
        <v>0.6321569993556615</v>
      </c>
      <c r="E29" s="21">
        <v>2804</v>
      </c>
      <c r="F29" s="11">
        <f t="shared" si="1"/>
        <v>3.4153596176356308E-3</v>
      </c>
      <c r="G29" s="21">
        <v>531</v>
      </c>
      <c r="H29" s="11">
        <f t="shared" si="2"/>
        <v>6.467745923553923E-4</v>
      </c>
    </row>
    <row r="30" spans="1:8" x14ac:dyDescent="0.45">
      <c r="A30" s="12" t="s">
        <v>33</v>
      </c>
      <c r="B30" s="20">
        <v>2071737</v>
      </c>
      <c r="C30" s="21">
        <v>1375376</v>
      </c>
      <c r="D30" s="11">
        <f t="shared" si="0"/>
        <v>0.66387577187644953</v>
      </c>
      <c r="E30" s="21">
        <v>11545</v>
      </c>
      <c r="F30" s="11">
        <f t="shared" si="1"/>
        <v>5.5726185321785535E-3</v>
      </c>
      <c r="G30" s="21">
        <v>3089</v>
      </c>
      <c r="H30" s="11">
        <f t="shared" si="2"/>
        <v>1.4910193716673496E-3</v>
      </c>
    </row>
    <row r="31" spans="1:8" x14ac:dyDescent="0.45">
      <c r="A31" s="12" t="s">
        <v>34</v>
      </c>
      <c r="B31" s="20">
        <v>2016791</v>
      </c>
      <c r="C31" s="21">
        <v>1295940</v>
      </c>
      <c r="D31" s="11">
        <f t="shared" si="0"/>
        <v>0.64257525940962645</v>
      </c>
      <c r="E31" s="21">
        <v>7460</v>
      </c>
      <c r="F31" s="11">
        <f t="shared" si="1"/>
        <v>3.6989455030293173E-3</v>
      </c>
      <c r="G31" s="21">
        <v>1553</v>
      </c>
      <c r="H31" s="11">
        <f t="shared" si="2"/>
        <v>7.7003516973251068E-4</v>
      </c>
    </row>
    <row r="32" spans="1:8" x14ac:dyDescent="0.45">
      <c r="A32" s="12" t="s">
        <v>35</v>
      </c>
      <c r="B32" s="20">
        <v>3686259.9999999995</v>
      </c>
      <c r="C32" s="21">
        <v>2335731</v>
      </c>
      <c r="D32" s="11">
        <f t="shared" si="0"/>
        <v>0.63363164833733931</v>
      </c>
      <c r="E32" s="21">
        <v>20193</v>
      </c>
      <c r="F32" s="11">
        <f t="shared" si="1"/>
        <v>5.4779098598579596E-3</v>
      </c>
      <c r="G32" s="21">
        <v>3774</v>
      </c>
      <c r="H32" s="11">
        <f t="shared" si="2"/>
        <v>1.0238019021989769E-3</v>
      </c>
    </row>
    <row r="33" spans="1:8" x14ac:dyDescent="0.45">
      <c r="A33" s="12" t="s">
        <v>36</v>
      </c>
      <c r="B33" s="20">
        <v>7558801.9999999991</v>
      </c>
      <c r="C33" s="21">
        <v>4400886</v>
      </c>
      <c r="D33" s="11">
        <f t="shared" si="0"/>
        <v>0.58222003963061875</v>
      </c>
      <c r="E33" s="21">
        <v>29431</v>
      </c>
      <c r="F33" s="11">
        <f t="shared" si="1"/>
        <v>3.8936064207000004E-3</v>
      </c>
      <c r="G33" s="21">
        <v>4532</v>
      </c>
      <c r="H33" s="11">
        <f t="shared" si="2"/>
        <v>5.9956591004765045E-4</v>
      </c>
    </row>
    <row r="34" spans="1:8" x14ac:dyDescent="0.45">
      <c r="A34" s="12" t="s">
        <v>37</v>
      </c>
      <c r="B34" s="20">
        <v>1800557</v>
      </c>
      <c r="C34" s="21">
        <v>1113416</v>
      </c>
      <c r="D34" s="11">
        <f t="shared" si="0"/>
        <v>0.61837309232643012</v>
      </c>
      <c r="E34" s="21">
        <v>9837</v>
      </c>
      <c r="F34" s="11">
        <f t="shared" si="1"/>
        <v>5.4633094092550252E-3</v>
      </c>
      <c r="G34" s="21">
        <v>2755</v>
      </c>
      <c r="H34" s="11">
        <f t="shared" si="2"/>
        <v>1.5300820801563073E-3</v>
      </c>
    </row>
    <row r="35" spans="1:8" x14ac:dyDescent="0.45">
      <c r="A35" s="12" t="s">
        <v>38</v>
      </c>
      <c r="B35" s="20">
        <v>1418843</v>
      </c>
      <c r="C35" s="21">
        <v>852233</v>
      </c>
      <c r="D35" s="11">
        <f t="shared" si="0"/>
        <v>0.6006534902029329</v>
      </c>
      <c r="E35" s="21">
        <v>5961</v>
      </c>
      <c r="F35" s="11">
        <f t="shared" si="1"/>
        <v>4.2013105044039403E-3</v>
      </c>
      <c r="G35" s="21">
        <v>1840</v>
      </c>
      <c r="H35" s="11">
        <f t="shared" si="2"/>
        <v>1.2968312914113825E-3</v>
      </c>
    </row>
    <row r="36" spans="1:8" x14ac:dyDescent="0.45">
      <c r="A36" s="12" t="s">
        <v>39</v>
      </c>
      <c r="B36" s="20">
        <v>2530542</v>
      </c>
      <c r="C36" s="21">
        <v>1464996</v>
      </c>
      <c r="D36" s="11">
        <f t="shared" si="0"/>
        <v>0.57892577953655777</v>
      </c>
      <c r="E36" s="21">
        <v>11416</v>
      </c>
      <c r="F36" s="11">
        <f t="shared" si="1"/>
        <v>4.5112865149047124E-3</v>
      </c>
      <c r="G36" s="21">
        <v>2203</v>
      </c>
      <c r="H36" s="11">
        <f t="shared" si="2"/>
        <v>8.7056448776586198E-4</v>
      </c>
    </row>
    <row r="37" spans="1:8" x14ac:dyDescent="0.45">
      <c r="A37" s="12" t="s">
        <v>40</v>
      </c>
      <c r="B37" s="20">
        <v>8839511</v>
      </c>
      <c r="C37" s="21">
        <v>4821126</v>
      </c>
      <c r="D37" s="11">
        <f t="shared" si="0"/>
        <v>0.54540641444984905</v>
      </c>
      <c r="E37" s="21">
        <v>44677</v>
      </c>
      <c r="F37" s="11">
        <f t="shared" si="1"/>
        <v>5.0542388600455391E-3</v>
      </c>
      <c r="G37" s="21">
        <v>7609</v>
      </c>
      <c r="H37" s="11">
        <f t="shared" si="2"/>
        <v>8.6079422266684212E-4</v>
      </c>
    </row>
    <row r="38" spans="1:8" x14ac:dyDescent="0.45">
      <c r="A38" s="12" t="s">
        <v>41</v>
      </c>
      <c r="B38" s="20">
        <v>5523625</v>
      </c>
      <c r="C38" s="21">
        <v>3230561</v>
      </c>
      <c r="D38" s="11">
        <f t="shared" si="0"/>
        <v>0.58486247708705785</v>
      </c>
      <c r="E38" s="21">
        <v>22879</v>
      </c>
      <c r="F38" s="11">
        <f t="shared" si="1"/>
        <v>4.1420262961370481E-3</v>
      </c>
      <c r="G38" s="21">
        <v>4176</v>
      </c>
      <c r="H38" s="11">
        <f t="shared" si="2"/>
        <v>7.5602525515399755E-4</v>
      </c>
    </row>
    <row r="39" spans="1:8" x14ac:dyDescent="0.45">
      <c r="A39" s="12" t="s">
        <v>42</v>
      </c>
      <c r="B39" s="20">
        <v>1344738.9999999998</v>
      </c>
      <c r="C39" s="21">
        <v>824768</v>
      </c>
      <c r="D39" s="11">
        <f t="shared" si="0"/>
        <v>0.61332942675121349</v>
      </c>
      <c r="E39" s="21">
        <v>4941</v>
      </c>
      <c r="F39" s="11">
        <f t="shared" si="1"/>
        <v>3.6743189570615569E-3</v>
      </c>
      <c r="G39" s="21">
        <v>1193</v>
      </c>
      <c r="H39" s="11">
        <f t="shared" si="2"/>
        <v>8.871610029901715E-4</v>
      </c>
    </row>
    <row r="40" spans="1:8" x14ac:dyDescent="0.45">
      <c r="A40" s="12" t="s">
        <v>43</v>
      </c>
      <c r="B40" s="20">
        <v>944432</v>
      </c>
      <c r="C40" s="21">
        <v>583402</v>
      </c>
      <c r="D40" s="11">
        <f t="shared" si="0"/>
        <v>0.61772790417944334</v>
      </c>
      <c r="E40" s="21">
        <v>2862</v>
      </c>
      <c r="F40" s="11">
        <f t="shared" si="1"/>
        <v>3.0303928710590068E-3</v>
      </c>
      <c r="G40" s="21">
        <v>430</v>
      </c>
      <c r="H40" s="11">
        <f t="shared" si="2"/>
        <v>4.5530011689565793E-4</v>
      </c>
    </row>
    <row r="41" spans="1:8" x14ac:dyDescent="0.45">
      <c r="A41" s="12" t="s">
        <v>44</v>
      </c>
      <c r="B41" s="20">
        <v>556788</v>
      </c>
      <c r="C41" s="21">
        <v>340420</v>
      </c>
      <c r="D41" s="11">
        <f t="shared" si="0"/>
        <v>0.61139967096992032</v>
      </c>
      <c r="E41" s="21">
        <v>2082</v>
      </c>
      <c r="F41" s="11">
        <f t="shared" si="1"/>
        <v>3.7393047263949656E-3</v>
      </c>
      <c r="G41" s="21">
        <v>190</v>
      </c>
      <c r="H41" s="11">
        <f t="shared" si="2"/>
        <v>3.4124298655861834E-4</v>
      </c>
    </row>
    <row r="42" spans="1:8" x14ac:dyDescent="0.45">
      <c r="A42" s="12" t="s">
        <v>45</v>
      </c>
      <c r="B42" s="20">
        <v>672814.99999999988</v>
      </c>
      <c r="C42" s="21">
        <v>436790</v>
      </c>
      <c r="D42" s="11">
        <f t="shared" si="0"/>
        <v>0.64919777353358665</v>
      </c>
      <c r="E42" s="21">
        <v>4189</v>
      </c>
      <c r="F42" s="11">
        <f t="shared" si="1"/>
        <v>6.2260799774083529E-3</v>
      </c>
      <c r="G42" s="21">
        <v>1066</v>
      </c>
      <c r="H42" s="11">
        <f t="shared" si="2"/>
        <v>1.5843879818375039E-3</v>
      </c>
    </row>
    <row r="43" spans="1:8" x14ac:dyDescent="0.45">
      <c r="A43" s="12" t="s">
        <v>46</v>
      </c>
      <c r="B43" s="20">
        <v>1893791</v>
      </c>
      <c r="C43" s="21">
        <v>1139535</v>
      </c>
      <c r="D43" s="11">
        <f t="shared" si="0"/>
        <v>0.60172162609284763</v>
      </c>
      <c r="E43" s="21">
        <v>12338</v>
      </c>
      <c r="F43" s="11">
        <f t="shared" si="1"/>
        <v>6.5149744612789905E-3</v>
      </c>
      <c r="G43" s="21">
        <v>1497</v>
      </c>
      <c r="H43" s="11">
        <f t="shared" si="2"/>
        <v>7.9047793552720447E-4</v>
      </c>
    </row>
    <row r="44" spans="1:8" x14ac:dyDescent="0.45">
      <c r="A44" s="12" t="s">
        <v>47</v>
      </c>
      <c r="B44" s="20">
        <v>2812432.9999999995</v>
      </c>
      <c r="C44" s="21">
        <v>1672124</v>
      </c>
      <c r="D44" s="11">
        <f t="shared" si="0"/>
        <v>0.59454714121189745</v>
      </c>
      <c r="E44" s="21">
        <v>10217</v>
      </c>
      <c r="F44" s="11">
        <f t="shared" si="1"/>
        <v>3.6327976524240762E-3</v>
      </c>
      <c r="G44" s="21">
        <v>1027</v>
      </c>
      <c r="H44" s="11">
        <f t="shared" si="2"/>
        <v>3.6516425457957581E-4</v>
      </c>
    </row>
    <row r="45" spans="1:8" x14ac:dyDescent="0.45">
      <c r="A45" s="12" t="s">
        <v>48</v>
      </c>
      <c r="B45" s="20">
        <v>1356110</v>
      </c>
      <c r="C45" s="21">
        <v>881146</v>
      </c>
      <c r="D45" s="11">
        <f t="shared" si="0"/>
        <v>0.6497599752232488</v>
      </c>
      <c r="E45" s="21">
        <v>4856</v>
      </c>
      <c r="F45" s="11">
        <f t="shared" si="1"/>
        <v>3.5808304636054597E-3</v>
      </c>
      <c r="G45" s="21">
        <v>1078</v>
      </c>
      <c r="H45" s="11">
        <f t="shared" si="2"/>
        <v>7.9492076601455632E-4</v>
      </c>
    </row>
    <row r="46" spans="1:8" x14ac:dyDescent="0.45">
      <c r="A46" s="12" t="s">
        <v>49</v>
      </c>
      <c r="B46" s="20">
        <v>734949</v>
      </c>
      <c r="C46" s="21">
        <v>467403</v>
      </c>
      <c r="D46" s="11">
        <f t="shared" si="0"/>
        <v>0.63596657727270867</v>
      </c>
      <c r="E46" s="21">
        <v>2903</v>
      </c>
      <c r="F46" s="11">
        <f t="shared" si="1"/>
        <v>3.9499339409945454E-3</v>
      </c>
      <c r="G46" s="21">
        <v>745</v>
      </c>
      <c r="H46" s="11">
        <f t="shared" si="2"/>
        <v>1.0136757788635673E-3</v>
      </c>
    </row>
    <row r="47" spans="1:8" x14ac:dyDescent="0.45">
      <c r="A47" s="12" t="s">
        <v>50</v>
      </c>
      <c r="B47" s="20">
        <v>973896</v>
      </c>
      <c r="C47" s="21">
        <v>595375</v>
      </c>
      <c r="D47" s="11">
        <f t="shared" si="0"/>
        <v>0.61133324297460923</v>
      </c>
      <c r="E47" s="21">
        <v>3946</v>
      </c>
      <c r="F47" s="11">
        <f t="shared" si="1"/>
        <v>4.0517673344997824E-3</v>
      </c>
      <c r="G47" s="21">
        <v>420</v>
      </c>
      <c r="H47" s="11">
        <f t="shared" si="2"/>
        <v>4.3125754700707261E-4</v>
      </c>
    </row>
    <row r="48" spans="1:8" x14ac:dyDescent="0.45">
      <c r="A48" s="12" t="s">
        <v>51</v>
      </c>
      <c r="B48" s="20">
        <v>1356219</v>
      </c>
      <c r="C48" s="21">
        <v>862784</v>
      </c>
      <c r="D48" s="11">
        <f t="shared" si="0"/>
        <v>0.63616864238002857</v>
      </c>
      <c r="E48" s="21">
        <v>6200</v>
      </c>
      <c r="F48" s="11">
        <f t="shared" si="1"/>
        <v>4.5715330636128823E-3</v>
      </c>
      <c r="G48" s="21">
        <v>3420</v>
      </c>
      <c r="H48" s="11">
        <f t="shared" si="2"/>
        <v>2.5217166254122673E-3</v>
      </c>
    </row>
    <row r="49" spans="1:8" x14ac:dyDescent="0.45">
      <c r="A49" s="12" t="s">
        <v>52</v>
      </c>
      <c r="B49" s="20">
        <v>701167</v>
      </c>
      <c r="C49" s="21">
        <v>431097</v>
      </c>
      <c r="D49" s="11">
        <f t="shared" si="0"/>
        <v>0.61482785128221951</v>
      </c>
      <c r="E49" s="21">
        <v>2269</v>
      </c>
      <c r="F49" s="11">
        <f t="shared" si="1"/>
        <v>3.236033641058407E-3</v>
      </c>
      <c r="G49" s="21">
        <v>585</v>
      </c>
      <c r="H49" s="11">
        <f t="shared" si="2"/>
        <v>8.3432334950161655E-4</v>
      </c>
    </row>
    <row r="50" spans="1:8" x14ac:dyDescent="0.45">
      <c r="A50" s="12" t="s">
        <v>53</v>
      </c>
      <c r="B50" s="20">
        <v>5124170</v>
      </c>
      <c r="C50" s="21">
        <v>2986730</v>
      </c>
      <c r="D50" s="11">
        <f t="shared" si="0"/>
        <v>0.58287098203221199</v>
      </c>
      <c r="E50" s="21">
        <v>20594</v>
      </c>
      <c r="F50" s="11">
        <f t="shared" si="1"/>
        <v>4.0189923441259759E-3</v>
      </c>
      <c r="G50" s="21">
        <v>7510</v>
      </c>
      <c r="H50" s="11">
        <f t="shared" si="2"/>
        <v>1.4656032098856987E-3</v>
      </c>
    </row>
    <row r="51" spans="1:8" x14ac:dyDescent="0.45">
      <c r="A51" s="12" t="s">
        <v>54</v>
      </c>
      <c r="B51" s="20">
        <v>818222</v>
      </c>
      <c r="C51" s="21">
        <v>486997</v>
      </c>
      <c r="D51" s="11">
        <f t="shared" si="0"/>
        <v>0.59518932514647616</v>
      </c>
      <c r="E51" s="21">
        <v>3428</v>
      </c>
      <c r="F51" s="11">
        <f t="shared" si="1"/>
        <v>4.1895720232406368E-3</v>
      </c>
      <c r="G51" s="21">
        <v>695</v>
      </c>
      <c r="H51" s="11">
        <f t="shared" si="2"/>
        <v>8.4940272933262605E-4</v>
      </c>
    </row>
    <row r="52" spans="1:8" x14ac:dyDescent="0.45">
      <c r="A52" s="12" t="s">
        <v>55</v>
      </c>
      <c r="B52" s="20">
        <v>1335937.9999999998</v>
      </c>
      <c r="C52" s="21">
        <v>865045</v>
      </c>
      <c r="D52" s="11">
        <f t="shared" si="0"/>
        <v>0.64751882198125976</v>
      </c>
      <c r="E52" s="21">
        <v>6222</v>
      </c>
      <c r="F52" s="11">
        <f t="shared" si="1"/>
        <v>4.6574017656508017E-3</v>
      </c>
      <c r="G52" s="21">
        <v>1054</v>
      </c>
      <c r="H52" s="11">
        <f t="shared" si="2"/>
        <v>7.8895876904467135E-4</v>
      </c>
    </row>
    <row r="53" spans="1:8" x14ac:dyDescent="0.45">
      <c r="A53" s="12" t="s">
        <v>56</v>
      </c>
      <c r="B53" s="20">
        <v>1758645</v>
      </c>
      <c r="C53" s="21">
        <v>1132565</v>
      </c>
      <c r="D53" s="11">
        <f t="shared" si="0"/>
        <v>0.64399864668537421</v>
      </c>
      <c r="E53" s="21">
        <v>5027</v>
      </c>
      <c r="F53" s="11">
        <f t="shared" si="1"/>
        <v>2.8584506822013538E-3</v>
      </c>
      <c r="G53" s="21">
        <v>946</v>
      </c>
      <c r="H53" s="11">
        <f t="shared" si="2"/>
        <v>5.3791413275561587E-4</v>
      </c>
    </row>
    <row r="54" spans="1:8" x14ac:dyDescent="0.45">
      <c r="A54" s="12" t="s">
        <v>57</v>
      </c>
      <c r="B54" s="20">
        <v>1141741</v>
      </c>
      <c r="C54" s="21">
        <v>707827</v>
      </c>
      <c r="D54" s="11">
        <f t="shared" si="0"/>
        <v>0.6199540876608618</v>
      </c>
      <c r="E54" s="21">
        <v>5577</v>
      </c>
      <c r="F54" s="11">
        <f t="shared" si="1"/>
        <v>4.8846454668790909E-3</v>
      </c>
      <c r="G54" s="21">
        <v>981</v>
      </c>
      <c r="H54" s="11">
        <f t="shared" si="2"/>
        <v>8.5921412999971094E-4</v>
      </c>
    </row>
    <row r="55" spans="1:8" x14ac:dyDescent="0.45">
      <c r="A55" s="12" t="s">
        <v>58</v>
      </c>
      <c r="B55" s="20">
        <v>1087241</v>
      </c>
      <c r="C55" s="21">
        <v>659919</v>
      </c>
      <c r="D55" s="11">
        <f t="shared" si="0"/>
        <v>0.60696662469498486</v>
      </c>
      <c r="E55" s="21">
        <v>4686</v>
      </c>
      <c r="F55" s="11">
        <f t="shared" si="1"/>
        <v>4.3099919888966659E-3</v>
      </c>
      <c r="G55" s="21">
        <v>735</v>
      </c>
      <c r="H55" s="11">
        <f t="shared" si="2"/>
        <v>6.7602307124179457E-4</v>
      </c>
    </row>
    <row r="56" spans="1:8" x14ac:dyDescent="0.45">
      <c r="A56" s="12" t="s">
        <v>59</v>
      </c>
      <c r="B56" s="20">
        <v>1617517</v>
      </c>
      <c r="C56" s="21">
        <v>1014109</v>
      </c>
      <c r="D56" s="11">
        <f t="shared" si="0"/>
        <v>0.62695415256841192</v>
      </c>
      <c r="E56" s="21">
        <v>7916</v>
      </c>
      <c r="F56" s="11">
        <f t="shared" si="1"/>
        <v>4.8939207439550863E-3</v>
      </c>
      <c r="G56" s="21">
        <v>2273</v>
      </c>
      <c r="H56" s="11">
        <f t="shared" si="2"/>
        <v>1.4052402540436978E-3</v>
      </c>
    </row>
    <row r="57" spans="1:8" x14ac:dyDescent="0.45">
      <c r="A57" s="12" t="s">
        <v>60</v>
      </c>
      <c r="B57" s="20">
        <v>1485118</v>
      </c>
      <c r="C57" s="21">
        <v>675296</v>
      </c>
      <c r="D57" s="11">
        <f t="shared" si="0"/>
        <v>0.45470864941371664</v>
      </c>
      <c r="E57" s="21">
        <v>6460</v>
      </c>
      <c r="F57" s="11">
        <f t="shared" si="1"/>
        <v>4.3498227076905673E-3</v>
      </c>
      <c r="G57" s="21">
        <v>836</v>
      </c>
      <c r="H57" s="11">
        <f t="shared" si="2"/>
        <v>5.6291823275995577E-4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（6月28日公表時点）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44739</v>
      </c>
      <c r="H5" s="94"/>
    </row>
    <row r="6" spans="1:8" ht="23.25" customHeight="1" x14ac:dyDescent="0.45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5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69</v>
      </c>
      <c r="B10" s="20">
        <v>27549031.999999996</v>
      </c>
      <c r="C10" s="21">
        <f>SUM(C11:C30)</f>
        <v>16073241</v>
      </c>
      <c r="D10" s="11">
        <f>C10/$B10</f>
        <v>0.58344122581149138</v>
      </c>
      <c r="E10" s="21">
        <f>SUM(E11:E30)</f>
        <v>133353</v>
      </c>
      <c r="F10" s="11">
        <f>E10/$B10</f>
        <v>4.8405693528542132E-3</v>
      </c>
      <c r="G10" s="21">
        <f>SUM(G11:G30)</f>
        <v>25265</v>
      </c>
      <c r="H10" s="11">
        <f>G10/$B10</f>
        <v>9.1709211416212387E-4</v>
      </c>
    </row>
    <row r="11" spans="1:8" x14ac:dyDescent="0.45">
      <c r="A11" s="12" t="s">
        <v>70</v>
      </c>
      <c r="B11" s="20">
        <v>1961575</v>
      </c>
      <c r="C11" s="21">
        <v>1161328</v>
      </c>
      <c r="D11" s="11">
        <f t="shared" ref="D11:D30" si="0">C11/$B11</f>
        <v>0.59203854045856008</v>
      </c>
      <c r="E11" s="21">
        <v>10476</v>
      </c>
      <c r="F11" s="11">
        <f t="shared" ref="F11:F30" si="1">E11/$B11</f>
        <v>5.3406064004690107E-3</v>
      </c>
      <c r="G11" s="21">
        <v>1691</v>
      </c>
      <c r="H11" s="11">
        <f t="shared" ref="H11:H30" si="2">G11/$B11</f>
        <v>8.6206237334794742E-4</v>
      </c>
    </row>
    <row r="12" spans="1:8" x14ac:dyDescent="0.45">
      <c r="A12" s="12" t="s">
        <v>71</v>
      </c>
      <c r="B12" s="20">
        <v>1065932</v>
      </c>
      <c r="C12" s="21">
        <v>641381</v>
      </c>
      <c r="D12" s="11">
        <f t="shared" si="0"/>
        <v>0.60170911465271704</v>
      </c>
      <c r="E12" s="21">
        <v>6405</v>
      </c>
      <c r="F12" s="11">
        <f t="shared" si="1"/>
        <v>6.0088260789618849E-3</v>
      </c>
      <c r="G12" s="21">
        <v>2748</v>
      </c>
      <c r="H12" s="11">
        <f t="shared" si="2"/>
        <v>2.5780256151424295E-3</v>
      </c>
    </row>
    <row r="13" spans="1:8" x14ac:dyDescent="0.45">
      <c r="A13" s="12" t="s">
        <v>72</v>
      </c>
      <c r="B13" s="20">
        <v>1324589</v>
      </c>
      <c r="C13" s="21">
        <v>800917</v>
      </c>
      <c r="D13" s="11">
        <f t="shared" si="0"/>
        <v>0.60465321696012875</v>
      </c>
      <c r="E13" s="21">
        <v>9525</v>
      </c>
      <c r="F13" s="11">
        <f t="shared" si="1"/>
        <v>7.1909097840915179E-3</v>
      </c>
      <c r="G13" s="21">
        <v>1065</v>
      </c>
      <c r="H13" s="11">
        <f t="shared" si="2"/>
        <v>8.0402298373306738E-4</v>
      </c>
    </row>
    <row r="14" spans="1:8" x14ac:dyDescent="0.45">
      <c r="A14" s="12" t="s">
        <v>73</v>
      </c>
      <c r="B14" s="20">
        <v>974726</v>
      </c>
      <c r="C14" s="21">
        <v>608462</v>
      </c>
      <c r="D14" s="11">
        <f t="shared" si="0"/>
        <v>0.62423901691347106</v>
      </c>
      <c r="E14" s="21">
        <v>4557</v>
      </c>
      <c r="F14" s="11">
        <f t="shared" si="1"/>
        <v>4.6751599936802751E-3</v>
      </c>
      <c r="G14" s="21">
        <v>634</v>
      </c>
      <c r="H14" s="11">
        <f t="shared" si="2"/>
        <v>6.5043920034963667E-4</v>
      </c>
    </row>
    <row r="15" spans="1:8" x14ac:dyDescent="0.45">
      <c r="A15" s="12" t="s">
        <v>74</v>
      </c>
      <c r="B15" s="20">
        <v>3759920</v>
      </c>
      <c r="C15" s="21">
        <v>2296827</v>
      </c>
      <c r="D15" s="11">
        <f t="shared" si="0"/>
        <v>0.61087124194131792</v>
      </c>
      <c r="E15" s="21">
        <v>17909</v>
      </c>
      <c r="F15" s="11">
        <f t="shared" si="1"/>
        <v>4.7631332581544285E-3</v>
      </c>
      <c r="G15" s="21">
        <v>3344</v>
      </c>
      <c r="H15" s="11">
        <f t="shared" si="2"/>
        <v>8.8938062511968339E-4</v>
      </c>
    </row>
    <row r="16" spans="1:8" x14ac:dyDescent="0.45">
      <c r="A16" s="12" t="s">
        <v>75</v>
      </c>
      <c r="B16" s="20">
        <v>1521562.0000000002</v>
      </c>
      <c r="C16" s="21">
        <v>886174</v>
      </c>
      <c r="D16" s="11">
        <f t="shared" si="0"/>
        <v>0.58241070689199648</v>
      </c>
      <c r="E16" s="21">
        <v>7545</v>
      </c>
      <c r="F16" s="11">
        <f t="shared" si="1"/>
        <v>4.9587200521569279E-3</v>
      </c>
      <c r="G16" s="21">
        <v>1069</v>
      </c>
      <c r="H16" s="11">
        <f t="shared" si="2"/>
        <v>7.0256749314191594E-4</v>
      </c>
    </row>
    <row r="17" spans="1:8" x14ac:dyDescent="0.45">
      <c r="A17" s="12" t="s">
        <v>76</v>
      </c>
      <c r="B17" s="20">
        <v>718601</v>
      </c>
      <c r="C17" s="21">
        <v>444333</v>
      </c>
      <c r="D17" s="11">
        <f t="shared" si="0"/>
        <v>0.61833061740799133</v>
      </c>
      <c r="E17" s="21">
        <v>2786</v>
      </c>
      <c r="F17" s="11">
        <f t="shared" si="1"/>
        <v>3.8769776273620549E-3</v>
      </c>
      <c r="G17" s="21">
        <v>116</v>
      </c>
      <c r="H17" s="11">
        <f t="shared" si="2"/>
        <v>1.614247684041631E-4</v>
      </c>
    </row>
    <row r="18" spans="1:8" x14ac:dyDescent="0.45">
      <c r="A18" s="12" t="s">
        <v>77</v>
      </c>
      <c r="B18" s="20">
        <v>784774</v>
      </c>
      <c r="C18" s="21">
        <v>522010</v>
      </c>
      <c r="D18" s="11">
        <f t="shared" si="0"/>
        <v>0.66517239358082714</v>
      </c>
      <c r="E18" s="21">
        <v>5094</v>
      </c>
      <c r="F18" s="11">
        <f t="shared" si="1"/>
        <v>6.491040732745988E-3</v>
      </c>
      <c r="G18" s="21">
        <v>305</v>
      </c>
      <c r="H18" s="11">
        <f t="shared" si="2"/>
        <v>3.886469225534995E-4</v>
      </c>
    </row>
    <row r="19" spans="1:8" x14ac:dyDescent="0.45">
      <c r="A19" s="12" t="s">
        <v>78</v>
      </c>
      <c r="B19" s="20">
        <v>694295.99999999988</v>
      </c>
      <c r="C19" s="21">
        <v>438631</v>
      </c>
      <c r="D19" s="11">
        <f t="shared" si="0"/>
        <v>0.63176368580547793</v>
      </c>
      <c r="E19" s="21">
        <v>5051</v>
      </c>
      <c r="F19" s="11">
        <f t="shared" si="1"/>
        <v>7.2749951029532087E-3</v>
      </c>
      <c r="G19" s="21">
        <v>1442</v>
      </c>
      <c r="H19" s="11">
        <f t="shared" si="2"/>
        <v>2.0769239632663881E-3</v>
      </c>
    </row>
    <row r="20" spans="1:8" x14ac:dyDescent="0.45">
      <c r="A20" s="12" t="s">
        <v>79</v>
      </c>
      <c r="B20" s="20">
        <v>799966</v>
      </c>
      <c r="C20" s="21">
        <v>498602</v>
      </c>
      <c r="D20" s="11">
        <f t="shared" si="0"/>
        <v>0.62327898935704762</v>
      </c>
      <c r="E20" s="21">
        <v>2457</v>
      </c>
      <c r="F20" s="11">
        <f t="shared" si="1"/>
        <v>3.071380533672681E-3</v>
      </c>
      <c r="G20" s="21">
        <v>219</v>
      </c>
      <c r="H20" s="11">
        <f t="shared" si="2"/>
        <v>2.7376163486948193E-4</v>
      </c>
    </row>
    <row r="21" spans="1:8" x14ac:dyDescent="0.45">
      <c r="A21" s="12" t="s">
        <v>80</v>
      </c>
      <c r="B21" s="20">
        <v>2300944</v>
      </c>
      <c r="C21" s="21">
        <v>1304261</v>
      </c>
      <c r="D21" s="11">
        <f t="shared" si="0"/>
        <v>0.56683735023538162</v>
      </c>
      <c r="E21" s="21">
        <v>9935</v>
      </c>
      <c r="F21" s="11">
        <f t="shared" si="1"/>
        <v>4.3177930449415543E-3</v>
      </c>
      <c r="G21" s="21">
        <v>1164</v>
      </c>
      <c r="H21" s="11">
        <f t="shared" si="2"/>
        <v>5.0587932605052532E-4</v>
      </c>
    </row>
    <row r="22" spans="1:8" x14ac:dyDescent="0.45">
      <c r="A22" s="12" t="s">
        <v>81</v>
      </c>
      <c r="B22" s="20">
        <v>1400720</v>
      </c>
      <c r="C22" s="21">
        <v>783287</v>
      </c>
      <c r="D22" s="11">
        <f t="shared" si="0"/>
        <v>0.55920312410760176</v>
      </c>
      <c r="E22" s="21">
        <v>6539</v>
      </c>
      <c r="F22" s="11">
        <f t="shared" si="1"/>
        <v>4.6683134388029015E-3</v>
      </c>
      <c r="G22" s="21">
        <v>1090</v>
      </c>
      <c r="H22" s="11">
        <f t="shared" si="2"/>
        <v>7.7817122622651205E-4</v>
      </c>
    </row>
    <row r="23" spans="1:8" x14ac:dyDescent="0.45">
      <c r="A23" s="12" t="s">
        <v>82</v>
      </c>
      <c r="B23" s="20">
        <v>2739963</v>
      </c>
      <c r="C23" s="21">
        <v>1400149</v>
      </c>
      <c r="D23" s="11">
        <f t="shared" si="0"/>
        <v>0.5110101851740334</v>
      </c>
      <c r="E23" s="21">
        <v>14597</v>
      </c>
      <c r="F23" s="11">
        <f t="shared" si="1"/>
        <v>5.3274442027136859E-3</v>
      </c>
      <c r="G23" s="21">
        <v>2164</v>
      </c>
      <c r="H23" s="11">
        <f t="shared" si="2"/>
        <v>7.8979168696803571E-4</v>
      </c>
    </row>
    <row r="24" spans="1:8" x14ac:dyDescent="0.45">
      <c r="A24" s="12" t="s">
        <v>83</v>
      </c>
      <c r="B24" s="20">
        <v>831479.00000000012</v>
      </c>
      <c r="C24" s="21">
        <v>464840</v>
      </c>
      <c r="D24" s="11">
        <f t="shared" si="0"/>
        <v>0.55905200251599851</v>
      </c>
      <c r="E24" s="21">
        <v>3266</v>
      </c>
      <c r="F24" s="11">
        <f t="shared" si="1"/>
        <v>3.9279404530962294E-3</v>
      </c>
      <c r="G24" s="21">
        <v>823</v>
      </c>
      <c r="H24" s="11">
        <f t="shared" si="2"/>
        <v>9.8980250854200746E-4</v>
      </c>
    </row>
    <row r="25" spans="1:8" x14ac:dyDescent="0.45">
      <c r="A25" s="12" t="s">
        <v>84</v>
      </c>
      <c r="B25" s="20">
        <v>1526835</v>
      </c>
      <c r="C25" s="21">
        <v>853712</v>
      </c>
      <c r="D25" s="11">
        <f t="shared" si="0"/>
        <v>0.55913834828255837</v>
      </c>
      <c r="E25" s="21">
        <v>6978</v>
      </c>
      <c r="F25" s="11">
        <f t="shared" si="1"/>
        <v>4.5702384344084327E-3</v>
      </c>
      <c r="G25" s="21">
        <v>813</v>
      </c>
      <c r="H25" s="11">
        <f t="shared" si="2"/>
        <v>5.3247403943451654E-4</v>
      </c>
    </row>
    <row r="26" spans="1:8" x14ac:dyDescent="0.45">
      <c r="A26" s="12" t="s">
        <v>85</v>
      </c>
      <c r="B26" s="20">
        <v>708155</v>
      </c>
      <c r="C26" s="21">
        <v>403323</v>
      </c>
      <c r="D26" s="11">
        <f t="shared" si="0"/>
        <v>0.56954056668384745</v>
      </c>
      <c r="E26" s="21">
        <v>4876</v>
      </c>
      <c r="F26" s="11">
        <f t="shared" si="1"/>
        <v>6.8854982313194145E-3</v>
      </c>
      <c r="G26" s="21">
        <v>803</v>
      </c>
      <c r="H26" s="11">
        <f t="shared" si="2"/>
        <v>1.1339325430167124E-3</v>
      </c>
    </row>
    <row r="27" spans="1:8" x14ac:dyDescent="0.45">
      <c r="A27" s="12" t="s">
        <v>86</v>
      </c>
      <c r="B27" s="20">
        <v>1194817</v>
      </c>
      <c r="C27" s="21">
        <v>676378</v>
      </c>
      <c r="D27" s="11">
        <f t="shared" si="0"/>
        <v>0.56609338501209805</v>
      </c>
      <c r="E27" s="21">
        <v>4366</v>
      </c>
      <c r="F27" s="11">
        <f t="shared" si="1"/>
        <v>3.6541160696575291E-3</v>
      </c>
      <c r="G27" s="21">
        <v>421</v>
      </c>
      <c r="H27" s="11">
        <f t="shared" si="2"/>
        <v>3.5235521422945942E-4</v>
      </c>
    </row>
    <row r="28" spans="1:8" x14ac:dyDescent="0.45">
      <c r="A28" s="12" t="s">
        <v>87</v>
      </c>
      <c r="B28" s="20">
        <v>944709</v>
      </c>
      <c r="C28" s="21">
        <v>571158</v>
      </c>
      <c r="D28" s="11">
        <f t="shared" si="0"/>
        <v>0.60458617415521609</v>
      </c>
      <c r="E28" s="21">
        <v>3481</v>
      </c>
      <c r="F28" s="11">
        <f t="shared" si="1"/>
        <v>3.6847325472711702E-3</v>
      </c>
      <c r="G28" s="21">
        <v>2683</v>
      </c>
      <c r="H28" s="11">
        <f t="shared" si="2"/>
        <v>2.8400279874543377E-3</v>
      </c>
    </row>
    <row r="29" spans="1:8" x14ac:dyDescent="0.45">
      <c r="A29" s="12" t="s">
        <v>88</v>
      </c>
      <c r="B29" s="20">
        <v>1562767</v>
      </c>
      <c r="C29" s="21">
        <v>869602</v>
      </c>
      <c r="D29" s="11">
        <f t="shared" si="0"/>
        <v>0.55645019379088501</v>
      </c>
      <c r="E29" s="21">
        <v>5480</v>
      </c>
      <c r="F29" s="11">
        <f t="shared" si="1"/>
        <v>3.5066007920566532E-3</v>
      </c>
      <c r="G29" s="21">
        <v>2246</v>
      </c>
      <c r="H29" s="11">
        <f t="shared" si="2"/>
        <v>1.4371944122188399E-3</v>
      </c>
    </row>
    <row r="30" spans="1:8" x14ac:dyDescent="0.45">
      <c r="A30" s="12" t="s">
        <v>89</v>
      </c>
      <c r="B30" s="20">
        <v>732702</v>
      </c>
      <c r="C30" s="21">
        <v>447866</v>
      </c>
      <c r="D30" s="11">
        <f t="shared" si="0"/>
        <v>0.61125259655357844</v>
      </c>
      <c r="E30" s="21">
        <v>2030</v>
      </c>
      <c r="F30" s="11">
        <f t="shared" si="1"/>
        <v>2.7705670245202004E-3</v>
      </c>
      <c r="G30" s="21">
        <v>425</v>
      </c>
      <c r="H30" s="11">
        <f t="shared" si="2"/>
        <v>5.8004482040447552E-4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44739</v>
      </c>
      <c r="H34" s="92"/>
    </row>
    <row r="35" spans="1:8" ht="24" customHeight="1" x14ac:dyDescent="0.45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5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5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69</v>
      </c>
      <c r="B39" s="20">
        <v>9572763</v>
      </c>
      <c r="C39" s="21">
        <v>5633756</v>
      </c>
      <c r="D39" s="11">
        <f>C39/$B39</f>
        <v>0.5885193230000576</v>
      </c>
      <c r="E39" s="21">
        <v>48165</v>
      </c>
      <c r="F39" s="11">
        <f>E39/$B39</f>
        <v>5.0314627030879173E-3</v>
      </c>
      <c r="G39" s="21">
        <v>12449</v>
      </c>
      <c r="H39" s="11">
        <f>G39/$B39</f>
        <v>1.3004604835615381E-3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view="pageBreakPreview" zoomScale="99" zoomScaleNormal="100" zoomScaleSheetLayoutView="99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9" width="13.09765625" customWidth="1"/>
    <col min="21" max="21" width="11.59765625" bestFit="1" customWidth="1"/>
  </cols>
  <sheetData>
    <row r="1" spans="1:21" x14ac:dyDescent="0.45">
      <c r="A1" s="22" t="s">
        <v>94</v>
      </c>
      <c r="B1" s="23"/>
      <c r="C1" s="24"/>
      <c r="D1" s="24"/>
      <c r="E1" s="24"/>
      <c r="F1" s="24"/>
      <c r="J1" s="25"/>
    </row>
    <row r="2" spans="1:21" x14ac:dyDescent="0.45">
      <c r="A2" s="22"/>
      <c r="B2" s="22"/>
      <c r="C2" s="22"/>
      <c r="D2" s="22"/>
      <c r="E2" s="22"/>
      <c r="F2" s="22"/>
      <c r="G2" s="22"/>
      <c r="H2" s="22"/>
      <c r="I2" s="22"/>
      <c r="O2" s="26"/>
      <c r="P2" s="26"/>
      <c r="Q2" s="26"/>
      <c r="R2" s="26"/>
      <c r="S2" s="26" t="str">
        <f>'進捗状況 (都道府県別)'!H3</f>
        <v>（6月28日公表時点）</v>
      </c>
    </row>
    <row r="3" spans="1:21" x14ac:dyDescent="0.45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21" x14ac:dyDescent="0.45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6"/>
      <c r="O4" s="107"/>
      <c r="P4" s="105" t="s">
        <v>99</v>
      </c>
      <c r="Q4" s="106"/>
      <c r="R4" s="106"/>
      <c r="S4" s="107"/>
    </row>
    <row r="5" spans="1:21" x14ac:dyDescent="0.45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1" t="s">
        <v>106</v>
      </c>
      <c r="P5" s="66"/>
      <c r="Q5" s="67"/>
      <c r="R5" s="59" t="s">
        <v>107</v>
      </c>
      <c r="S5" s="59" t="s">
        <v>108</v>
      </c>
    </row>
    <row r="6" spans="1:21" x14ac:dyDescent="0.45">
      <c r="A6" s="98"/>
      <c r="B6" s="98"/>
      <c r="C6" s="58" t="s">
        <v>9</v>
      </c>
      <c r="D6" s="58" t="s">
        <v>109</v>
      </c>
      <c r="E6" s="58" t="s">
        <v>9</v>
      </c>
      <c r="F6" s="58" t="s">
        <v>109</v>
      </c>
      <c r="G6" s="58" t="s">
        <v>9</v>
      </c>
      <c r="H6" s="58" t="s">
        <v>109</v>
      </c>
      <c r="I6" s="108" t="s">
        <v>9</v>
      </c>
      <c r="J6" s="109"/>
      <c r="K6" s="109"/>
      <c r="L6" s="109"/>
      <c r="M6" s="109"/>
      <c r="N6" s="109"/>
      <c r="O6" s="110"/>
      <c r="P6" s="58" t="s">
        <v>9</v>
      </c>
      <c r="Q6" s="58" t="s">
        <v>109</v>
      </c>
      <c r="R6" s="62" t="s">
        <v>110</v>
      </c>
      <c r="S6" s="62" t="s">
        <v>110</v>
      </c>
      <c r="U6" s="27" t="s">
        <v>111</v>
      </c>
    </row>
    <row r="7" spans="1:21" x14ac:dyDescent="0.45">
      <c r="A7" s="28" t="s">
        <v>13</v>
      </c>
      <c r="B7" s="32">
        <f>C7+E7+G7+P7</f>
        <v>284002817</v>
      </c>
      <c r="C7" s="32">
        <f>SUM(C8:C54)</f>
        <v>103713752</v>
      </c>
      <c r="D7" s="31">
        <f t="shared" ref="D7:D54" si="0">C7/U7</f>
        <v>0.81893269790897827</v>
      </c>
      <c r="E7" s="32">
        <f>SUM(E8:E54)</f>
        <v>102281648</v>
      </c>
      <c r="F7" s="31">
        <f t="shared" ref="F7:F54" si="1">E7/U7</f>
        <v>0.80762468166436063</v>
      </c>
      <c r="G7" s="32">
        <f>SUM(G8:G54)</f>
        <v>77632098</v>
      </c>
      <c r="H7" s="31">
        <f>G7/U7</f>
        <v>0.61298971672989133</v>
      </c>
      <c r="I7" s="32">
        <f t="shared" ref="I7:J7" si="2">SUM(I8:I54)</f>
        <v>1030766</v>
      </c>
      <c r="J7" s="32">
        <f t="shared" si="2"/>
        <v>5270122</v>
      </c>
      <c r="K7" s="32">
        <f t="shared" ref="K7:P7" si="3">SUM(K8:K54)</f>
        <v>23237994</v>
      </c>
      <c r="L7" s="32">
        <f t="shared" si="3"/>
        <v>25437299</v>
      </c>
      <c r="M7" s="32">
        <f t="shared" si="3"/>
        <v>13708319</v>
      </c>
      <c r="N7" s="32">
        <f t="shared" si="3"/>
        <v>6530268</v>
      </c>
      <c r="O7" s="32">
        <f t="shared" si="3"/>
        <v>2417330</v>
      </c>
      <c r="P7" s="63">
        <f t="shared" si="3"/>
        <v>375319</v>
      </c>
      <c r="Q7" s="64">
        <f>P7/U7</f>
        <v>2.9635510751409304E-3</v>
      </c>
      <c r="R7" s="63">
        <f t="shared" ref="R7:S7" si="4">SUM(R8:R54)</f>
        <v>6127</v>
      </c>
      <c r="S7" s="63">
        <f t="shared" si="4"/>
        <v>369192</v>
      </c>
      <c r="U7" s="1">
        <v>126645025</v>
      </c>
    </row>
    <row r="8" spans="1:21" x14ac:dyDescent="0.45">
      <c r="A8" s="33" t="s">
        <v>14</v>
      </c>
      <c r="B8" s="32">
        <f>C8+E8+G8+P8</f>
        <v>11910333</v>
      </c>
      <c r="C8" s="34">
        <f>SUM(一般接種!D7+一般接種!G7+一般接種!J7+一般接種!M7+医療従事者等!C5)</f>
        <v>4318991</v>
      </c>
      <c r="D8" s="30">
        <f t="shared" si="0"/>
        <v>0.82634762961717201</v>
      </c>
      <c r="E8" s="34">
        <f>SUM(一般接種!E7+一般接種!H7+一般接種!K7+一般接種!N7+医療従事者等!D5)</f>
        <v>4253935</v>
      </c>
      <c r="F8" s="31">
        <f t="shared" si="1"/>
        <v>0.81390053922212957</v>
      </c>
      <c r="G8" s="29">
        <f>SUM(I8:O8)</f>
        <v>3328010</v>
      </c>
      <c r="H8" s="31">
        <f t="shared" ref="H8:H54" si="5">G8/U8</f>
        <v>0.63674436340391649</v>
      </c>
      <c r="I8" s="35">
        <v>42005</v>
      </c>
      <c r="J8" s="35">
        <v>230603</v>
      </c>
      <c r="K8" s="35">
        <v>921807</v>
      </c>
      <c r="L8" s="35">
        <v>1073952</v>
      </c>
      <c r="M8" s="35">
        <v>653654</v>
      </c>
      <c r="N8" s="35">
        <v>304372</v>
      </c>
      <c r="O8" s="35">
        <v>101617</v>
      </c>
      <c r="P8" s="35">
        <f>SUM(R8:S8)</f>
        <v>9397</v>
      </c>
      <c r="Q8" s="65">
        <f t="shared" ref="Q8:Q54" si="6">P8/U8</f>
        <v>1.7979173088141572E-3</v>
      </c>
      <c r="R8" s="35">
        <v>128</v>
      </c>
      <c r="S8" s="35">
        <v>9269</v>
      </c>
      <c r="U8" s="1">
        <v>5226603</v>
      </c>
    </row>
    <row r="9" spans="1:21" x14ac:dyDescent="0.45">
      <c r="A9" s="33" t="s">
        <v>15</v>
      </c>
      <c r="B9" s="32">
        <f>C9+E9+G9+P9</f>
        <v>3030845</v>
      </c>
      <c r="C9" s="34">
        <f>SUM(一般接種!D8+一般接種!G8+一般接種!J8+一般接種!M8+医療従事者等!C6)</f>
        <v>1093860</v>
      </c>
      <c r="D9" s="30">
        <f t="shared" si="0"/>
        <v>0.86840820409410813</v>
      </c>
      <c r="E9" s="34">
        <f>SUM(一般接種!E8+一般接種!H8+一般接種!K8+一般接種!N8+医療従事者等!D6)</f>
        <v>1078654</v>
      </c>
      <c r="F9" s="31">
        <f t="shared" si="1"/>
        <v>0.85633626147672104</v>
      </c>
      <c r="G9" s="29">
        <f t="shared" ref="G9:G54" si="7">SUM(I9:O9)</f>
        <v>855314</v>
      </c>
      <c r="H9" s="31">
        <f t="shared" si="5"/>
        <v>0.67902811573377575</v>
      </c>
      <c r="I9" s="35">
        <v>10657</v>
      </c>
      <c r="J9" s="35">
        <v>43827</v>
      </c>
      <c r="K9" s="35">
        <v>228121</v>
      </c>
      <c r="L9" s="35">
        <v>263630</v>
      </c>
      <c r="M9" s="35">
        <v>181323</v>
      </c>
      <c r="N9" s="35">
        <v>91867</v>
      </c>
      <c r="O9" s="35">
        <v>35889</v>
      </c>
      <c r="P9" s="35">
        <f t="shared" ref="P9:P54" si="8">SUM(R9:S9)</f>
        <v>3017</v>
      </c>
      <c r="Q9" s="65">
        <f t="shared" si="6"/>
        <v>2.3951763038706272E-3</v>
      </c>
      <c r="R9" s="35">
        <v>67</v>
      </c>
      <c r="S9" s="35">
        <v>2950</v>
      </c>
      <c r="U9" s="1">
        <v>1259615</v>
      </c>
    </row>
    <row r="10" spans="1:21" x14ac:dyDescent="0.45">
      <c r="A10" s="33" t="s">
        <v>16</v>
      </c>
      <c r="B10" s="32">
        <f t="shared" ref="B10:B54" si="9">C10+E10+G10+P10</f>
        <v>2944527</v>
      </c>
      <c r="C10" s="34">
        <f>SUM(一般接種!D9+一般接種!G9+一般接種!J9+一般接種!M9+医療従事者等!C7)</f>
        <v>1059050</v>
      </c>
      <c r="D10" s="30">
        <f t="shared" si="0"/>
        <v>0.8674885712343231</v>
      </c>
      <c r="E10" s="34">
        <f>SUM(一般接種!E9+一般接種!H9+一般接種!K9+一般接種!N9+医療従事者等!D7)</f>
        <v>1043307</v>
      </c>
      <c r="F10" s="31">
        <f t="shared" si="1"/>
        <v>0.8545931719831622</v>
      </c>
      <c r="G10" s="29">
        <f t="shared" si="7"/>
        <v>839977</v>
      </c>
      <c r="H10" s="31">
        <f t="shared" si="5"/>
        <v>0.68804159161483691</v>
      </c>
      <c r="I10" s="35">
        <v>10365</v>
      </c>
      <c r="J10" s="35">
        <v>47608</v>
      </c>
      <c r="K10" s="35">
        <v>220809</v>
      </c>
      <c r="L10" s="35">
        <v>256499</v>
      </c>
      <c r="M10" s="35">
        <v>168360</v>
      </c>
      <c r="N10" s="35">
        <v>106543</v>
      </c>
      <c r="O10" s="35">
        <v>29793</v>
      </c>
      <c r="P10" s="35">
        <f t="shared" si="8"/>
        <v>2193</v>
      </c>
      <c r="Q10" s="65">
        <f t="shared" si="6"/>
        <v>1.7963291975986691E-3</v>
      </c>
      <c r="R10" s="35">
        <v>6</v>
      </c>
      <c r="S10" s="35">
        <v>2187</v>
      </c>
      <c r="U10" s="1">
        <v>1220823</v>
      </c>
    </row>
    <row r="11" spans="1:21" x14ac:dyDescent="0.45">
      <c r="A11" s="33" t="s">
        <v>17</v>
      </c>
      <c r="B11" s="32">
        <f t="shared" si="9"/>
        <v>5308441</v>
      </c>
      <c r="C11" s="34">
        <f>SUM(一般接種!D10+一般接種!G10+一般接種!J10+一般接種!M10+医療従事者等!C8)</f>
        <v>1934041</v>
      </c>
      <c r="D11" s="30">
        <f t="shared" si="0"/>
        <v>0.84752424310546637</v>
      </c>
      <c r="E11" s="34">
        <f>SUM(一般接種!E10+一般接種!H10+一般接種!K10+一般接種!N10+医療従事者等!D8)</f>
        <v>1899315</v>
      </c>
      <c r="F11" s="31">
        <f t="shared" si="1"/>
        <v>0.83230681655345407</v>
      </c>
      <c r="G11" s="29">
        <f t="shared" si="7"/>
        <v>1466712</v>
      </c>
      <c r="H11" s="31">
        <f t="shared" si="5"/>
        <v>0.64273403596599288</v>
      </c>
      <c r="I11" s="35">
        <v>18712</v>
      </c>
      <c r="J11" s="35">
        <v>124846</v>
      </c>
      <c r="K11" s="35">
        <v>459499</v>
      </c>
      <c r="L11" s="35">
        <v>393428</v>
      </c>
      <c r="M11" s="35">
        <v>269319</v>
      </c>
      <c r="N11" s="35">
        <v>150400</v>
      </c>
      <c r="O11" s="35">
        <v>50508</v>
      </c>
      <c r="P11" s="35">
        <f t="shared" si="8"/>
        <v>8373</v>
      </c>
      <c r="Q11" s="65">
        <f t="shared" si="6"/>
        <v>3.6691675551459714E-3</v>
      </c>
      <c r="R11" s="35">
        <v>16</v>
      </c>
      <c r="S11" s="35">
        <v>8357</v>
      </c>
      <c r="U11" s="1">
        <v>2281989</v>
      </c>
    </row>
    <row r="12" spans="1:21" x14ac:dyDescent="0.45">
      <c r="A12" s="33" t="s">
        <v>18</v>
      </c>
      <c r="B12" s="32">
        <f t="shared" si="9"/>
        <v>2399137</v>
      </c>
      <c r="C12" s="34">
        <f>SUM(一般接種!D11+一般接種!G11+一般接種!J11+一般接種!M11+医療従事者等!C9)</f>
        <v>855191</v>
      </c>
      <c r="D12" s="30">
        <f t="shared" si="0"/>
        <v>0.88047108581594746</v>
      </c>
      <c r="E12" s="34">
        <f>SUM(一般接種!E11+一般接種!H11+一般接種!K11+一般接種!N11+医療従事者等!D9)</f>
        <v>844531</v>
      </c>
      <c r="F12" s="31">
        <f t="shared" si="1"/>
        <v>0.86949596824011</v>
      </c>
      <c r="G12" s="29">
        <f t="shared" si="7"/>
        <v>698671</v>
      </c>
      <c r="H12" s="31">
        <f t="shared" si="5"/>
        <v>0.71932423750730989</v>
      </c>
      <c r="I12" s="35">
        <v>4875</v>
      </c>
      <c r="J12" s="35">
        <v>29624</v>
      </c>
      <c r="K12" s="35">
        <v>127321</v>
      </c>
      <c r="L12" s="35">
        <v>229192</v>
      </c>
      <c r="M12" s="35">
        <v>189115</v>
      </c>
      <c r="N12" s="35">
        <v>89754</v>
      </c>
      <c r="O12" s="35">
        <v>28790</v>
      </c>
      <c r="P12" s="35">
        <f t="shared" si="8"/>
        <v>744</v>
      </c>
      <c r="Q12" s="65">
        <f t="shared" si="6"/>
        <v>7.6599319666257584E-4</v>
      </c>
      <c r="R12" s="35">
        <v>3</v>
      </c>
      <c r="S12" s="35">
        <v>741</v>
      </c>
      <c r="U12" s="1">
        <v>971288</v>
      </c>
    </row>
    <row r="13" spans="1:21" x14ac:dyDescent="0.45">
      <c r="A13" s="33" t="s">
        <v>19</v>
      </c>
      <c r="B13" s="32">
        <f t="shared" si="9"/>
        <v>2609416</v>
      </c>
      <c r="C13" s="34">
        <f>SUM(一般接種!D12+一般接種!G12+一般接種!J12+一般接種!M12+医療従事者等!C10)</f>
        <v>933553</v>
      </c>
      <c r="D13" s="30">
        <f t="shared" si="0"/>
        <v>0.8728367312974844</v>
      </c>
      <c r="E13" s="34">
        <f>SUM(一般接種!E12+一般接種!H12+一般接種!K12+一般接種!N12+医療従事者等!D10)</f>
        <v>923617</v>
      </c>
      <c r="F13" s="31">
        <f t="shared" si="1"/>
        <v>0.86354694725504455</v>
      </c>
      <c r="G13" s="29">
        <f t="shared" si="7"/>
        <v>750420</v>
      </c>
      <c r="H13" s="31">
        <f t="shared" si="5"/>
        <v>0.70161430566904959</v>
      </c>
      <c r="I13" s="35">
        <v>9650</v>
      </c>
      <c r="J13" s="35">
        <v>34693</v>
      </c>
      <c r="K13" s="35">
        <v>192751</v>
      </c>
      <c r="L13" s="35">
        <v>270757</v>
      </c>
      <c r="M13" s="35">
        <v>142397</v>
      </c>
      <c r="N13" s="35">
        <v>77060</v>
      </c>
      <c r="O13" s="35">
        <v>23112</v>
      </c>
      <c r="P13" s="35">
        <f t="shared" si="8"/>
        <v>1826</v>
      </c>
      <c r="Q13" s="65">
        <f t="shared" si="6"/>
        <v>1.7072409079604549E-3</v>
      </c>
      <c r="R13" s="35">
        <v>2</v>
      </c>
      <c r="S13" s="35">
        <v>1824</v>
      </c>
      <c r="U13" s="1">
        <v>1069562</v>
      </c>
    </row>
    <row r="14" spans="1:21" x14ac:dyDescent="0.45">
      <c r="A14" s="33" t="s">
        <v>20</v>
      </c>
      <c r="B14" s="32">
        <f t="shared" si="9"/>
        <v>4444788</v>
      </c>
      <c r="C14" s="34">
        <f>SUM(一般接種!D13+一般接種!G13+一般接種!J13+一般接種!M13+医療従事者等!C11)</f>
        <v>1595321</v>
      </c>
      <c r="D14" s="30">
        <f t="shared" si="0"/>
        <v>0.85675104816764669</v>
      </c>
      <c r="E14" s="34">
        <f>SUM(一般接種!E13+一般接種!H13+一般接種!K13+一般接種!N13+医療従事者等!D11)</f>
        <v>1574620</v>
      </c>
      <c r="F14" s="31">
        <f t="shared" si="1"/>
        <v>0.84563378496599728</v>
      </c>
      <c r="G14" s="29">
        <f t="shared" si="7"/>
        <v>1266554</v>
      </c>
      <c r="H14" s="31">
        <f t="shared" si="5"/>
        <v>0.68019004768377367</v>
      </c>
      <c r="I14" s="35">
        <v>19037</v>
      </c>
      <c r="J14" s="35">
        <v>75045</v>
      </c>
      <c r="K14" s="35">
        <v>345460</v>
      </c>
      <c r="L14" s="35">
        <v>418675</v>
      </c>
      <c r="M14" s="35">
        <v>236461</v>
      </c>
      <c r="N14" s="35">
        <v>128347</v>
      </c>
      <c r="O14" s="35">
        <v>43529</v>
      </c>
      <c r="P14" s="35">
        <f t="shared" si="8"/>
        <v>8293</v>
      </c>
      <c r="Q14" s="65">
        <f t="shared" si="6"/>
        <v>4.4536719835408011E-3</v>
      </c>
      <c r="R14" s="35">
        <v>119</v>
      </c>
      <c r="S14" s="35">
        <v>8174</v>
      </c>
      <c r="U14" s="1">
        <v>1862059</v>
      </c>
    </row>
    <row r="15" spans="1:21" x14ac:dyDescent="0.45">
      <c r="A15" s="33" t="s">
        <v>21</v>
      </c>
      <c r="B15" s="32">
        <f t="shared" si="9"/>
        <v>6830174</v>
      </c>
      <c r="C15" s="34">
        <f>SUM(一般接種!D14+一般接種!G14+一般接種!J14+一般接種!M14+医療従事者等!C12)</f>
        <v>2473705</v>
      </c>
      <c r="D15" s="30">
        <f t="shared" si="0"/>
        <v>0.85075016980921181</v>
      </c>
      <c r="E15" s="34">
        <f>SUM(一般接種!E14+一般接種!H14+一般接種!K14+一般接種!N14+医療従事者等!D12)</f>
        <v>2439910</v>
      </c>
      <c r="F15" s="31">
        <f t="shared" si="1"/>
        <v>0.83912748157892469</v>
      </c>
      <c r="G15" s="29">
        <f t="shared" si="7"/>
        <v>1902137</v>
      </c>
      <c r="H15" s="31">
        <f t="shared" si="5"/>
        <v>0.6541779944457341</v>
      </c>
      <c r="I15" s="35">
        <v>21226</v>
      </c>
      <c r="J15" s="35">
        <v>141711</v>
      </c>
      <c r="K15" s="35">
        <v>553982</v>
      </c>
      <c r="L15" s="35">
        <v>592319</v>
      </c>
      <c r="M15" s="35">
        <v>346250</v>
      </c>
      <c r="N15" s="35">
        <v>180623</v>
      </c>
      <c r="O15" s="35">
        <v>66026</v>
      </c>
      <c r="P15" s="35">
        <f t="shared" si="8"/>
        <v>14422</v>
      </c>
      <c r="Q15" s="65">
        <f t="shared" si="6"/>
        <v>4.9599766136174091E-3</v>
      </c>
      <c r="R15" s="35">
        <v>83</v>
      </c>
      <c r="S15" s="35">
        <v>14339</v>
      </c>
      <c r="U15" s="1">
        <v>2907675</v>
      </c>
    </row>
    <row r="16" spans="1:21" x14ac:dyDescent="0.45">
      <c r="A16" s="36" t="s">
        <v>22</v>
      </c>
      <c r="B16" s="32">
        <f t="shared" si="9"/>
        <v>4509424</v>
      </c>
      <c r="C16" s="34">
        <f>SUM(一般接種!D15+一般接種!G15+一般接種!J15+一般接種!M15+医療従事者等!C13)</f>
        <v>1632086</v>
      </c>
      <c r="D16" s="30">
        <f t="shared" si="0"/>
        <v>0.83465539804878897</v>
      </c>
      <c r="E16" s="34">
        <f>SUM(一般接種!E15+一般接種!H15+一般接種!K15+一般接種!N15+医療従事者等!D13)</f>
        <v>1610913</v>
      </c>
      <c r="F16" s="31">
        <f t="shared" si="1"/>
        <v>0.82382743999824082</v>
      </c>
      <c r="G16" s="29">
        <f t="shared" si="7"/>
        <v>1261732</v>
      </c>
      <c r="H16" s="31">
        <f t="shared" si="5"/>
        <v>0.64525486076768912</v>
      </c>
      <c r="I16" s="35">
        <v>14815</v>
      </c>
      <c r="J16" s="35">
        <v>72189</v>
      </c>
      <c r="K16" s="35">
        <v>366913</v>
      </c>
      <c r="L16" s="35">
        <v>347612</v>
      </c>
      <c r="M16" s="35">
        <v>253536</v>
      </c>
      <c r="N16" s="35">
        <v>147707</v>
      </c>
      <c r="O16" s="35">
        <v>58960</v>
      </c>
      <c r="P16" s="35">
        <f t="shared" si="8"/>
        <v>4693</v>
      </c>
      <c r="Q16" s="65">
        <f t="shared" si="6"/>
        <v>2.4000192287924574E-3</v>
      </c>
      <c r="R16" s="35">
        <v>113</v>
      </c>
      <c r="S16" s="35">
        <v>4580</v>
      </c>
      <c r="U16" s="1">
        <v>1955401</v>
      </c>
    </row>
    <row r="17" spans="1:21" x14ac:dyDescent="0.45">
      <c r="A17" s="33" t="s">
        <v>23</v>
      </c>
      <c r="B17" s="32">
        <f t="shared" si="9"/>
        <v>4461940</v>
      </c>
      <c r="C17" s="34">
        <f>SUM(一般接種!D16+一般接種!G16+一般接種!J16+一般接種!M16+医療従事者等!C14)</f>
        <v>1612897</v>
      </c>
      <c r="D17" s="30">
        <f t="shared" si="0"/>
        <v>0.82370470164715714</v>
      </c>
      <c r="E17" s="34">
        <f>SUM(一般接種!E16+一般接種!H16+一般接種!K16+一般接種!N16+医療従事者等!D14)</f>
        <v>1587696</v>
      </c>
      <c r="F17" s="31">
        <f t="shared" si="1"/>
        <v>0.81083457901303357</v>
      </c>
      <c r="G17" s="29">
        <f t="shared" si="7"/>
        <v>1257345</v>
      </c>
      <c r="H17" s="31">
        <f t="shared" si="5"/>
        <v>0.64212469121868587</v>
      </c>
      <c r="I17" s="35">
        <v>16266</v>
      </c>
      <c r="J17" s="35">
        <v>72009</v>
      </c>
      <c r="K17" s="35">
        <v>402268</v>
      </c>
      <c r="L17" s="35">
        <v>435450</v>
      </c>
      <c r="M17" s="35">
        <v>217364</v>
      </c>
      <c r="N17" s="35">
        <v>78327</v>
      </c>
      <c r="O17" s="35">
        <v>35661</v>
      </c>
      <c r="P17" s="35">
        <f t="shared" si="8"/>
        <v>4002</v>
      </c>
      <c r="Q17" s="65">
        <f t="shared" si="6"/>
        <v>2.0438169430483924E-3</v>
      </c>
      <c r="R17" s="35">
        <v>51</v>
      </c>
      <c r="S17" s="35">
        <v>3951</v>
      </c>
      <c r="U17" s="1">
        <v>1958101</v>
      </c>
    </row>
    <row r="18" spans="1:21" x14ac:dyDescent="0.45">
      <c r="A18" s="33" t="s">
        <v>24</v>
      </c>
      <c r="B18" s="32">
        <f t="shared" si="9"/>
        <v>16730737</v>
      </c>
      <c r="C18" s="34">
        <f>SUM(一般接種!D17+一般接種!G17+一般接種!J17+一般接種!M17+医療従事者等!C15)</f>
        <v>6129396</v>
      </c>
      <c r="D18" s="30">
        <f t="shared" si="0"/>
        <v>0.82899142916922686</v>
      </c>
      <c r="E18" s="34">
        <f>SUM(一般接種!E17+一般接種!H17+一般接種!K17+一般接種!N17+医療従事者等!D15)</f>
        <v>6041138</v>
      </c>
      <c r="F18" s="31">
        <f t="shared" si="1"/>
        <v>0.81705466973067564</v>
      </c>
      <c r="G18" s="29">
        <f t="shared" si="7"/>
        <v>4541454</v>
      </c>
      <c r="H18" s="31">
        <f t="shared" si="5"/>
        <v>0.61422470370103377</v>
      </c>
      <c r="I18" s="35">
        <v>49439</v>
      </c>
      <c r="J18" s="35">
        <v>269866</v>
      </c>
      <c r="K18" s="35">
        <v>1314626</v>
      </c>
      <c r="L18" s="35">
        <v>1414992</v>
      </c>
      <c r="M18" s="35">
        <v>836246</v>
      </c>
      <c r="N18" s="35">
        <v>477022</v>
      </c>
      <c r="O18" s="35">
        <v>179263</v>
      </c>
      <c r="P18" s="35">
        <f t="shared" si="8"/>
        <v>18749</v>
      </c>
      <c r="Q18" s="65">
        <f t="shared" si="6"/>
        <v>2.5357735583561307E-3</v>
      </c>
      <c r="R18" s="35">
        <v>209</v>
      </c>
      <c r="S18" s="35">
        <v>18540</v>
      </c>
      <c r="U18" s="1">
        <v>7393799</v>
      </c>
    </row>
    <row r="19" spans="1:21" x14ac:dyDescent="0.45">
      <c r="A19" s="33" t="s">
        <v>25</v>
      </c>
      <c r="B19" s="32">
        <f t="shared" si="9"/>
        <v>14382052</v>
      </c>
      <c r="C19" s="34">
        <f>SUM(一般接種!D18+一般接種!G18+一般接種!J18+一般接種!M18+医療従事者等!C16)</f>
        <v>5230532</v>
      </c>
      <c r="D19" s="30">
        <f t="shared" si="0"/>
        <v>0.8272372831925644</v>
      </c>
      <c r="E19" s="34">
        <f>SUM(一般接種!E18+一般接種!H18+一般接種!K18+一般接種!N18+医療従事者等!D16)</f>
        <v>5164713</v>
      </c>
      <c r="F19" s="31">
        <f t="shared" si="1"/>
        <v>0.81682764785481077</v>
      </c>
      <c r="G19" s="29">
        <f t="shared" si="7"/>
        <v>3965732</v>
      </c>
      <c r="H19" s="31">
        <f t="shared" si="5"/>
        <v>0.62720223593887103</v>
      </c>
      <c r="I19" s="35">
        <v>43067</v>
      </c>
      <c r="J19" s="35">
        <v>213426</v>
      </c>
      <c r="K19" s="35">
        <v>1088060</v>
      </c>
      <c r="L19" s="35">
        <v>1321450</v>
      </c>
      <c r="M19" s="35">
        <v>753854</v>
      </c>
      <c r="N19" s="35">
        <v>393366</v>
      </c>
      <c r="O19" s="35">
        <v>152509</v>
      </c>
      <c r="P19" s="35">
        <f t="shared" si="8"/>
        <v>21075</v>
      </c>
      <c r="Q19" s="65">
        <f t="shared" si="6"/>
        <v>3.3331266768434446E-3</v>
      </c>
      <c r="R19" s="35">
        <v>206</v>
      </c>
      <c r="S19" s="35">
        <v>20869</v>
      </c>
      <c r="U19" s="1">
        <v>6322892</v>
      </c>
    </row>
    <row r="20" spans="1:21" x14ac:dyDescent="0.45">
      <c r="A20" s="33" t="s">
        <v>26</v>
      </c>
      <c r="B20" s="32">
        <f t="shared" si="9"/>
        <v>30796388</v>
      </c>
      <c r="C20" s="34">
        <f>SUM(一般接種!D19+一般接種!G19+一般接種!J19+一般接種!M19+医療従事者等!C17)</f>
        <v>11297153</v>
      </c>
      <c r="D20" s="30">
        <f t="shared" si="0"/>
        <v>0.81607198673093728</v>
      </c>
      <c r="E20" s="34">
        <f>SUM(一般接種!E19+一般接種!H19+一般接種!K19+一般接種!N19+医療従事者等!D17)</f>
        <v>11151794</v>
      </c>
      <c r="F20" s="31">
        <f t="shared" si="1"/>
        <v>0.8055716944963166</v>
      </c>
      <c r="G20" s="29">
        <f t="shared" si="7"/>
        <v>8270828</v>
      </c>
      <c r="H20" s="31">
        <f t="shared" si="5"/>
        <v>0.59745946946720696</v>
      </c>
      <c r="I20" s="35">
        <v>103223</v>
      </c>
      <c r="J20" s="35">
        <v>609366</v>
      </c>
      <c r="K20" s="35">
        <v>2635586</v>
      </c>
      <c r="L20" s="35">
        <v>2934107</v>
      </c>
      <c r="M20" s="35">
        <v>1265167</v>
      </c>
      <c r="N20" s="35">
        <v>516530</v>
      </c>
      <c r="O20" s="35">
        <v>206849</v>
      </c>
      <c r="P20" s="35">
        <f t="shared" si="8"/>
        <v>76613</v>
      </c>
      <c r="Q20" s="65">
        <f t="shared" si="6"/>
        <v>5.534290198549785E-3</v>
      </c>
      <c r="R20" s="35">
        <v>1303</v>
      </c>
      <c r="S20" s="35">
        <v>75310</v>
      </c>
      <c r="U20" s="1">
        <v>13843329</v>
      </c>
    </row>
    <row r="21" spans="1:21" x14ac:dyDescent="0.45">
      <c r="A21" s="33" t="s">
        <v>27</v>
      </c>
      <c r="B21" s="32">
        <f t="shared" si="9"/>
        <v>20761107</v>
      </c>
      <c r="C21" s="34">
        <f>SUM(一般接種!D20+一般接種!G20+一般接種!J20+一般接種!M20+医療従事者等!C18)</f>
        <v>7607567</v>
      </c>
      <c r="D21" s="30">
        <f t="shared" si="0"/>
        <v>0.82509729175248359</v>
      </c>
      <c r="E21" s="34">
        <f>SUM(一般接種!E20+一般接種!H20+一般接種!K20+一般接種!N20+医療従事者等!D18)</f>
        <v>7515939</v>
      </c>
      <c r="F21" s="31">
        <f t="shared" si="1"/>
        <v>0.81515955283428587</v>
      </c>
      <c r="G21" s="29">
        <f t="shared" si="7"/>
        <v>5613312</v>
      </c>
      <c r="H21" s="31">
        <f t="shared" si="5"/>
        <v>0.60880548655854327</v>
      </c>
      <c r="I21" s="35">
        <v>51305</v>
      </c>
      <c r="J21" s="35">
        <v>304276</v>
      </c>
      <c r="K21" s="35">
        <v>1454923</v>
      </c>
      <c r="L21" s="35">
        <v>2052014</v>
      </c>
      <c r="M21" s="35">
        <v>1098674</v>
      </c>
      <c r="N21" s="35">
        <v>475698</v>
      </c>
      <c r="O21" s="35">
        <v>176422</v>
      </c>
      <c r="P21" s="35">
        <f t="shared" si="8"/>
        <v>24289</v>
      </c>
      <c r="Q21" s="65">
        <f t="shared" si="6"/>
        <v>2.6343229207677139E-3</v>
      </c>
      <c r="R21" s="35">
        <v>635</v>
      </c>
      <c r="S21" s="35">
        <v>23654</v>
      </c>
      <c r="U21" s="1">
        <v>9220206</v>
      </c>
    </row>
    <row r="22" spans="1:21" x14ac:dyDescent="0.45">
      <c r="A22" s="33" t="s">
        <v>28</v>
      </c>
      <c r="B22" s="32">
        <f t="shared" si="9"/>
        <v>5321473</v>
      </c>
      <c r="C22" s="34">
        <f>SUM(一般接種!D21+一般接種!G21+一般接種!J21+一般接種!M21+医療従事者等!C19)</f>
        <v>1901715</v>
      </c>
      <c r="D22" s="30">
        <f t="shared" si="0"/>
        <v>0.85927044145647835</v>
      </c>
      <c r="E22" s="34">
        <f>SUM(一般接種!E21+一般接種!H21+一般接種!K21+一般接種!N21+医療従事者等!D19)</f>
        <v>1869111</v>
      </c>
      <c r="F22" s="31">
        <f t="shared" si="1"/>
        <v>0.84453865805399841</v>
      </c>
      <c r="G22" s="29">
        <f t="shared" si="7"/>
        <v>1547291</v>
      </c>
      <c r="H22" s="31">
        <f t="shared" si="5"/>
        <v>0.69912758779924222</v>
      </c>
      <c r="I22" s="35">
        <v>16809</v>
      </c>
      <c r="J22" s="35">
        <v>64994</v>
      </c>
      <c r="K22" s="35">
        <v>344055</v>
      </c>
      <c r="L22" s="35">
        <v>567942</v>
      </c>
      <c r="M22" s="35">
        <v>356197</v>
      </c>
      <c r="N22" s="35">
        <v>149793</v>
      </c>
      <c r="O22" s="35">
        <v>47501</v>
      </c>
      <c r="P22" s="35">
        <f t="shared" si="8"/>
        <v>3356</v>
      </c>
      <c r="Q22" s="65">
        <f t="shared" si="6"/>
        <v>1.5163742209153008E-3</v>
      </c>
      <c r="R22" s="35">
        <v>8</v>
      </c>
      <c r="S22" s="35">
        <v>3348</v>
      </c>
      <c r="U22" s="1">
        <v>2213174</v>
      </c>
    </row>
    <row r="23" spans="1:21" x14ac:dyDescent="0.45">
      <c r="A23" s="33" t="s">
        <v>29</v>
      </c>
      <c r="B23" s="32">
        <f t="shared" si="9"/>
        <v>2478588</v>
      </c>
      <c r="C23" s="34">
        <f>SUM(一般接種!D22+一般接種!G22+一般接種!J22+一般接種!M22+医療従事者等!C20)</f>
        <v>897056</v>
      </c>
      <c r="D23" s="30">
        <f t="shared" si="0"/>
        <v>0.85623581381231184</v>
      </c>
      <c r="E23" s="34">
        <f>SUM(一般接種!E22+一般接種!H22+一般接種!K22+一般接種!N22+医療従事者等!D20)</f>
        <v>889009</v>
      </c>
      <c r="F23" s="31">
        <f t="shared" si="1"/>
        <v>0.84855498943373608</v>
      </c>
      <c r="G23" s="29">
        <f t="shared" si="7"/>
        <v>690292</v>
      </c>
      <c r="H23" s="31">
        <f t="shared" si="5"/>
        <v>0.65888052963040034</v>
      </c>
      <c r="I23" s="35">
        <v>10202</v>
      </c>
      <c r="J23" s="35">
        <v>39152</v>
      </c>
      <c r="K23" s="35">
        <v>212869</v>
      </c>
      <c r="L23" s="35">
        <v>219584</v>
      </c>
      <c r="M23" s="35">
        <v>127650</v>
      </c>
      <c r="N23" s="35">
        <v>62807</v>
      </c>
      <c r="O23" s="35">
        <v>18028</v>
      </c>
      <c r="P23" s="35">
        <f t="shared" si="8"/>
        <v>2231</v>
      </c>
      <c r="Q23" s="65">
        <f t="shared" si="6"/>
        <v>2.1294792082269865E-3</v>
      </c>
      <c r="R23" s="35">
        <v>84</v>
      </c>
      <c r="S23" s="35">
        <v>2147</v>
      </c>
      <c r="U23" s="1">
        <v>1047674</v>
      </c>
    </row>
    <row r="24" spans="1:21" x14ac:dyDescent="0.45">
      <c r="A24" s="33" t="s">
        <v>30</v>
      </c>
      <c r="B24" s="32">
        <f t="shared" si="9"/>
        <v>2575243</v>
      </c>
      <c r="C24" s="34">
        <f>SUM(一般接種!D23+一般接種!G23+一般接種!J23+一般接種!M23+医療従事者等!C21)</f>
        <v>937911</v>
      </c>
      <c r="D24" s="30">
        <f t="shared" si="0"/>
        <v>0.82806341907869641</v>
      </c>
      <c r="E24" s="34">
        <f>SUM(一般接種!E23+一般接種!H23+一般接種!K23+一般接種!N23+医療従事者等!D21)</f>
        <v>926454</v>
      </c>
      <c r="F24" s="31">
        <f t="shared" si="1"/>
        <v>0.81794825613425437</v>
      </c>
      <c r="G24" s="29">
        <f t="shared" si="7"/>
        <v>707457</v>
      </c>
      <c r="H24" s="31">
        <f t="shared" si="5"/>
        <v>0.62460005509174898</v>
      </c>
      <c r="I24" s="35">
        <v>9288</v>
      </c>
      <c r="J24" s="35">
        <v>55382</v>
      </c>
      <c r="K24" s="35">
        <v>204636</v>
      </c>
      <c r="L24" s="35">
        <v>215429</v>
      </c>
      <c r="M24" s="35">
        <v>130676</v>
      </c>
      <c r="N24" s="35">
        <v>67641</v>
      </c>
      <c r="O24" s="35">
        <v>24405</v>
      </c>
      <c r="P24" s="35">
        <f t="shared" si="8"/>
        <v>3421</v>
      </c>
      <c r="Q24" s="65">
        <f t="shared" si="6"/>
        <v>3.0203345057987596E-3</v>
      </c>
      <c r="R24" s="35">
        <v>38</v>
      </c>
      <c r="S24" s="35">
        <v>3383</v>
      </c>
      <c r="U24" s="1">
        <v>1132656</v>
      </c>
    </row>
    <row r="25" spans="1:21" x14ac:dyDescent="0.45">
      <c r="A25" s="33" t="s">
        <v>31</v>
      </c>
      <c r="B25" s="32">
        <f t="shared" si="9"/>
        <v>1787869</v>
      </c>
      <c r="C25" s="34">
        <f>SUM(一般接種!D24+一般接種!G24+一般接種!J24+一般接種!M24+医療従事者等!C22)</f>
        <v>647989</v>
      </c>
      <c r="D25" s="30">
        <f t="shared" si="0"/>
        <v>0.8365649646325829</v>
      </c>
      <c r="E25" s="34">
        <f>SUM(一般接種!E24+一般接種!H24+一般接種!K24+一般接種!N24+医療従事者等!D22)</f>
        <v>641410</v>
      </c>
      <c r="F25" s="31">
        <f t="shared" si="1"/>
        <v>0.82807136226847222</v>
      </c>
      <c r="G25" s="29">
        <f t="shared" si="7"/>
        <v>496264</v>
      </c>
      <c r="H25" s="31">
        <f t="shared" si="5"/>
        <v>0.64068537522770319</v>
      </c>
      <c r="I25" s="35">
        <v>7667</v>
      </c>
      <c r="J25" s="35">
        <v>32336</v>
      </c>
      <c r="K25" s="35">
        <v>143714</v>
      </c>
      <c r="L25" s="35">
        <v>172108</v>
      </c>
      <c r="M25" s="35">
        <v>91985</v>
      </c>
      <c r="N25" s="35">
        <v>34527</v>
      </c>
      <c r="O25" s="35">
        <v>13927</v>
      </c>
      <c r="P25" s="35">
        <f t="shared" si="8"/>
        <v>2206</v>
      </c>
      <c r="Q25" s="65">
        <f t="shared" si="6"/>
        <v>2.8479840120426087E-3</v>
      </c>
      <c r="R25" s="35">
        <v>145</v>
      </c>
      <c r="S25" s="35">
        <v>2061</v>
      </c>
      <c r="U25" s="1">
        <v>774583</v>
      </c>
    </row>
    <row r="26" spans="1:21" x14ac:dyDescent="0.45">
      <c r="A26" s="33" t="s">
        <v>32</v>
      </c>
      <c r="B26" s="32">
        <f t="shared" si="9"/>
        <v>1878676</v>
      </c>
      <c r="C26" s="34">
        <f>SUM(一般接種!D25+一般接種!G25+一般接種!J25+一般接種!M25+医療従事者等!C23)</f>
        <v>681802</v>
      </c>
      <c r="D26" s="30">
        <f t="shared" si="0"/>
        <v>0.83045614052182892</v>
      </c>
      <c r="E26" s="34">
        <f>SUM(一般接種!E25+一般接種!H25+一般接種!K25+一般接種!N25+医療従事者等!D23)</f>
        <v>673615</v>
      </c>
      <c r="F26" s="31">
        <f t="shared" si="1"/>
        <v>0.82048411869958116</v>
      </c>
      <c r="G26" s="29">
        <f t="shared" si="7"/>
        <v>518999</v>
      </c>
      <c r="H26" s="31">
        <f t="shared" si="5"/>
        <v>0.6321569993556615</v>
      </c>
      <c r="I26" s="35">
        <v>6297</v>
      </c>
      <c r="J26" s="35">
        <v>37877</v>
      </c>
      <c r="K26" s="35">
        <v>168871</v>
      </c>
      <c r="L26" s="35">
        <v>164929</v>
      </c>
      <c r="M26" s="35">
        <v>96242</v>
      </c>
      <c r="N26" s="35">
        <v>34582</v>
      </c>
      <c r="O26" s="35">
        <v>10201</v>
      </c>
      <c r="P26" s="35">
        <f t="shared" si="8"/>
        <v>4260</v>
      </c>
      <c r="Q26" s="65">
        <f t="shared" si="6"/>
        <v>5.188813113811622E-3</v>
      </c>
      <c r="R26" s="35">
        <v>114</v>
      </c>
      <c r="S26" s="35">
        <v>4146</v>
      </c>
      <c r="U26" s="1">
        <v>820997</v>
      </c>
    </row>
    <row r="27" spans="1:21" x14ac:dyDescent="0.45">
      <c r="A27" s="33" t="s">
        <v>33</v>
      </c>
      <c r="B27" s="32">
        <f t="shared" si="9"/>
        <v>4816832</v>
      </c>
      <c r="C27" s="34">
        <f>SUM(一般接種!D26+一般接種!G26+一般接種!J26+一般接種!M26+医療従事者等!C24)</f>
        <v>1730944</v>
      </c>
      <c r="D27" s="30">
        <f t="shared" si="0"/>
        <v>0.83550373430604363</v>
      </c>
      <c r="E27" s="34">
        <f>SUM(一般接種!E26+一般接種!H26+一般接種!K26+一般接種!N26+医療従事者等!D24)</f>
        <v>1707819</v>
      </c>
      <c r="F27" s="31">
        <f t="shared" si="1"/>
        <v>0.82434160320542615</v>
      </c>
      <c r="G27" s="29">
        <f t="shared" si="7"/>
        <v>1375376</v>
      </c>
      <c r="H27" s="31">
        <f t="shared" si="5"/>
        <v>0.66387577187644953</v>
      </c>
      <c r="I27" s="35">
        <v>14329</v>
      </c>
      <c r="J27" s="35">
        <v>69291</v>
      </c>
      <c r="K27" s="35">
        <v>457274</v>
      </c>
      <c r="L27" s="35">
        <v>432689</v>
      </c>
      <c r="M27" s="35">
        <v>235304</v>
      </c>
      <c r="N27" s="35">
        <v>123054</v>
      </c>
      <c r="O27" s="35">
        <v>43435</v>
      </c>
      <c r="P27" s="35">
        <f t="shared" si="8"/>
        <v>2693</v>
      </c>
      <c r="Q27" s="65">
        <f t="shared" si="6"/>
        <v>1.2998754185497483E-3</v>
      </c>
      <c r="R27" s="35">
        <v>12</v>
      </c>
      <c r="S27" s="35">
        <v>2681</v>
      </c>
      <c r="U27" s="1">
        <v>2071737</v>
      </c>
    </row>
    <row r="28" spans="1:21" x14ac:dyDescent="0.45">
      <c r="A28" s="33" t="s">
        <v>34</v>
      </c>
      <c r="B28" s="32">
        <f t="shared" si="9"/>
        <v>4625259</v>
      </c>
      <c r="C28" s="34">
        <f>SUM(一般接種!D27+一般接種!G27+一般接種!J27+一般接種!M27+医療従事者等!C25)</f>
        <v>1669210</v>
      </c>
      <c r="D28" s="30">
        <f t="shared" si="0"/>
        <v>0.82765641060476769</v>
      </c>
      <c r="E28" s="34">
        <f>SUM(一般接種!E27+一般接種!H27+一般接種!K27+一般接種!N27+医療従事者等!D25)</f>
        <v>1655453</v>
      </c>
      <c r="F28" s="31">
        <f t="shared" si="1"/>
        <v>0.82083517826091057</v>
      </c>
      <c r="G28" s="29">
        <f t="shared" si="7"/>
        <v>1295940</v>
      </c>
      <c r="H28" s="31">
        <f t="shared" si="5"/>
        <v>0.64257525940962645</v>
      </c>
      <c r="I28" s="35">
        <v>15477</v>
      </c>
      <c r="J28" s="35">
        <v>85209</v>
      </c>
      <c r="K28" s="35">
        <v>466700</v>
      </c>
      <c r="L28" s="35">
        <v>403339</v>
      </c>
      <c r="M28" s="35">
        <v>191864</v>
      </c>
      <c r="N28" s="35">
        <v>97668</v>
      </c>
      <c r="O28" s="35">
        <v>35683</v>
      </c>
      <c r="P28" s="35">
        <f t="shared" si="8"/>
        <v>4656</v>
      </c>
      <c r="Q28" s="65">
        <f t="shared" si="6"/>
        <v>2.3086179976011395E-3</v>
      </c>
      <c r="R28" s="35">
        <v>35</v>
      </c>
      <c r="S28" s="35">
        <v>4621</v>
      </c>
      <c r="U28" s="1">
        <v>2016791</v>
      </c>
    </row>
    <row r="29" spans="1:21" x14ac:dyDescent="0.45">
      <c r="A29" s="33" t="s">
        <v>35</v>
      </c>
      <c r="B29" s="32">
        <f t="shared" si="9"/>
        <v>8583184</v>
      </c>
      <c r="C29" s="34">
        <f>SUM(一般接種!D28+一般接種!G28+一般接種!J28+一般接種!M28+医療従事者等!C26)</f>
        <v>3137999</v>
      </c>
      <c r="D29" s="30">
        <f t="shared" si="0"/>
        <v>0.85126903691003886</v>
      </c>
      <c r="E29" s="34">
        <f>SUM(一般接種!E28+一般接種!H28+一般接種!K28+一般接種!N28+医療従事者等!D26)</f>
        <v>3102968</v>
      </c>
      <c r="F29" s="31">
        <f t="shared" si="1"/>
        <v>0.84176590907857829</v>
      </c>
      <c r="G29" s="29">
        <f t="shared" si="7"/>
        <v>2335731</v>
      </c>
      <c r="H29" s="31">
        <f t="shared" si="5"/>
        <v>0.6336316483373392</v>
      </c>
      <c r="I29" s="35">
        <v>23547</v>
      </c>
      <c r="J29" s="35">
        <v>115546</v>
      </c>
      <c r="K29" s="35">
        <v>656513</v>
      </c>
      <c r="L29" s="35">
        <v>755097</v>
      </c>
      <c r="M29" s="35">
        <v>452993</v>
      </c>
      <c r="N29" s="35">
        <v>251213</v>
      </c>
      <c r="O29" s="35">
        <v>80822</v>
      </c>
      <c r="P29" s="35">
        <f t="shared" si="8"/>
        <v>6486</v>
      </c>
      <c r="Q29" s="65">
        <f t="shared" si="6"/>
        <v>1.7595069257187502E-3</v>
      </c>
      <c r="R29" s="35">
        <v>23</v>
      </c>
      <c r="S29" s="35">
        <v>6463</v>
      </c>
      <c r="U29" s="1">
        <v>3686260</v>
      </c>
    </row>
    <row r="30" spans="1:21" x14ac:dyDescent="0.45">
      <c r="A30" s="33" t="s">
        <v>36</v>
      </c>
      <c r="B30" s="32">
        <f t="shared" si="9"/>
        <v>16341375</v>
      </c>
      <c r="C30" s="34">
        <f>SUM(一般接種!D29+一般接種!G29+一般接種!J29+一般接種!M29+医療従事者等!C27)</f>
        <v>6011456</v>
      </c>
      <c r="D30" s="30">
        <f t="shared" si="0"/>
        <v>0.79529216402281733</v>
      </c>
      <c r="E30" s="34">
        <f>SUM(一般接種!E29+一般接種!H29+一般接種!K29+一般接種!N29+医療従事者等!D27)</f>
        <v>5906095</v>
      </c>
      <c r="F30" s="31">
        <f t="shared" si="1"/>
        <v>0.78135331498298277</v>
      </c>
      <c r="G30" s="29">
        <f t="shared" si="7"/>
        <v>4400886</v>
      </c>
      <c r="H30" s="31">
        <f t="shared" si="5"/>
        <v>0.58222003963061875</v>
      </c>
      <c r="I30" s="35">
        <v>43135</v>
      </c>
      <c r="J30" s="35">
        <v>374665</v>
      </c>
      <c r="K30" s="35">
        <v>1354838</v>
      </c>
      <c r="L30" s="35">
        <v>1360334</v>
      </c>
      <c r="M30" s="35">
        <v>759855</v>
      </c>
      <c r="N30" s="35">
        <v>369331</v>
      </c>
      <c r="O30" s="35">
        <v>138728</v>
      </c>
      <c r="P30" s="35">
        <f t="shared" si="8"/>
        <v>22938</v>
      </c>
      <c r="Q30" s="65">
        <f t="shared" si="6"/>
        <v>3.0346078651087832E-3</v>
      </c>
      <c r="R30" s="35">
        <v>59</v>
      </c>
      <c r="S30" s="35">
        <v>22879</v>
      </c>
      <c r="U30" s="1">
        <v>7558802</v>
      </c>
    </row>
    <row r="31" spans="1:21" x14ac:dyDescent="0.45">
      <c r="A31" s="33" t="s">
        <v>37</v>
      </c>
      <c r="B31" s="32">
        <f t="shared" si="9"/>
        <v>4060739</v>
      </c>
      <c r="C31" s="34">
        <f>SUM(一般接種!D30+一般接種!G30+一般接種!J30+一般接種!M30+医療従事者等!C28)</f>
        <v>1480643</v>
      </c>
      <c r="D31" s="30">
        <f t="shared" si="0"/>
        <v>0.8223249805476861</v>
      </c>
      <c r="E31" s="34">
        <f>SUM(一般接種!E30+一般接種!H30+一般接種!K30+一般接種!N30+医療従事者等!D28)</f>
        <v>1464510</v>
      </c>
      <c r="F31" s="31">
        <f t="shared" si="1"/>
        <v>0.81336497539372543</v>
      </c>
      <c r="G31" s="29">
        <f t="shared" si="7"/>
        <v>1113416</v>
      </c>
      <c r="H31" s="31">
        <f t="shared" si="5"/>
        <v>0.61837309232643012</v>
      </c>
      <c r="I31" s="35">
        <v>16813</v>
      </c>
      <c r="J31" s="35">
        <v>67440</v>
      </c>
      <c r="K31" s="35">
        <v>347104</v>
      </c>
      <c r="L31" s="35">
        <v>353718</v>
      </c>
      <c r="M31" s="35">
        <v>196609</v>
      </c>
      <c r="N31" s="35">
        <v>98123</v>
      </c>
      <c r="O31" s="35">
        <v>33609</v>
      </c>
      <c r="P31" s="35">
        <f t="shared" si="8"/>
        <v>2170</v>
      </c>
      <c r="Q31" s="65">
        <f t="shared" si="6"/>
        <v>1.2051826184897229E-3</v>
      </c>
      <c r="R31" s="35">
        <v>77</v>
      </c>
      <c r="S31" s="35">
        <v>2093</v>
      </c>
      <c r="U31" s="1">
        <v>1800557</v>
      </c>
    </row>
    <row r="32" spans="1:21" x14ac:dyDescent="0.45">
      <c r="A32" s="33" t="s">
        <v>38</v>
      </c>
      <c r="B32" s="32">
        <f t="shared" si="9"/>
        <v>3158985</v>
      </c>
      <c r="C32" s="34">
        <f>SUM(一般接種!D31+一般接種!G31+一般接種!J31+一般接種!M31+医療従事者等!C29)</f>
        <v>1157605</v>
      </c>
      <c r="D32" s="30">
        <f t="shared" si="0"/>
        <v>0.81587955820340941</v>
      </c>
      <c r="E32" s="34">
        <f>SUM(一般接種!E31+一般接種!H31+一般接種!K31+一般接種!N31+医療従事者等!D29)</f>
        <v>1145494</v>
      </c>
      <c r="F32" s="31">
        <f t="shared" si="1"/>
        <v>0.80734373006738591</v>
      </c>
      <c r="G32" s="29">
        <f t="shared" si="7"/>
        <v>852233</v>
      </c>
      <c r="H32" s="31">
        <f t="shared" si="5"/>
        <v>0.6006534902029329</v>
      </c>
      <c r="I32" s="35">
        <v>8735</v>
      </c>
      <c r="J32" s="35">
        <v>52870</v>
      </c>
      <c r="K32" s="35">
        <v>238516</v>
      </c>
      <c r="L32" s="35">
        <v>285872</v>
      </c>
      <c r="M32" s="35">
        <v>161016</v>
      </c>
      <c r="N32" s="35">
        <v>83118</v>
      </c>
      <c r="O32" s="35">
        <v>22106</v>
      </c>
      <c r="P32" s="35">
        <f t="shared" si="8"/>
        <v>3653</v>
      </c>
      <c r="Q32" s="65">
        <f t="shared" si="6"/>
        <v>2.5746329932205326E-3</v>
      </c>
      <c r="R32" s="35">
        <v>9</v>
      </c>
      <c r="S32" s="35">
        <v>3644</v>
      </c>
      <c r="U32" s="1">
        <v>1418843</v>
      </c>
    </row>
    <row r="33" spans="1:21" x14ac:dyDescent="0.45">
      <c r="A33" s="33" t="s">
        <v>39</v>
      </c>
      <c r="B33" s="32">
        <f t="shared" si="9"/>
        <v>5495961</v>
      </c>
      <c r="C33" s="34">
        <f>SUM(一般接種!D32+一般接種!G32+一般接種!J32+一般接種!M32+医療従事者等!C30)</f>
        <v>2029574</v>
      </c>
      <c r="D33" s="30">
        <f t="shared" si="0"/>
        <v>0.8020313434829377</v>
      </c>
      <c r="E33" s="34">
        <f>SUM(一般接種!E32+一般接種!H32+一般接種!K32+一般接種!N32+医療従事者等!D30)</f>
        <v>1997642</v>
      </c>
      <c r="F33" s="31">
        <f t="shared" si="1"/>
        <v>0.78941270289131737</v>
      </c>
      <c r="G33" s="29">
        <f t="shared" si="7"/>
        <v>1464996</v>
      </c>
      <c r="H33" s="31">
        <f t="shared" si="5"/>
        <v>0.57892577953655777</v>
      </c>
      <c r="I33" s="35">
        <v>25966</v>
      </c>
      <c r="J33" s="35">
        <v>96236</v>
      </c>
      <c r="K33" s="35">
        <v>450309</v>
      </c>
      <c r="L33" s="35">
        <v>474932</v>
      </c>
      <c r="M33" s="35">
        <v>251290</v>
      </c>
      <c r="N33" s="35">
        <v>124604</v>
      </c>
      <c r="O33" s="35">
        <v>41659</v>
      </c>
      <c r="P33" s="35">
        <f t="shared" si="8"/>
        <v>3749</v>
      </c>
      <c r="Q33" s="65">
        <f t="shared" si="6"/>
        <v>1.4815008010141701E-3</v>
      </c>
      <c r="R33" s="35">
        <v>10</v>
      </c>
      <c r="S33" s="35">
        <v>3739</v>
      </c>
      <c r="U33" s="1">
        <v>2530542</v>
      </c>
    </row>
    <row r="34" spans="1:21" x14ac:dyDescent="0.45">
      <c r="A34" s="33" t="s">
        <v>40</v>
      </c>
      <c r="B34" s="32">
        <f t="shared" si="9"/>
        <v>18556737</v>
      </c>
      <c r="C34" s="34">
        <f>SUM(一般接種!D33+一般接種!G33+一般接種!J33+一般接種!M33+医療従事者等!C31)</f>
        <v>6902325</v>
      </c>
      <c r="D34" s="30">
        <f t="shared" si="0"/>
        <v>0.78084918950833371</v>
      </c>
      <c r="E34" s="34">
        <f>SUM(一般接種!E33+一般接種!H33+一般接種!K33+一般接種!N33+医療従事者等!D31)</f>
        <v>6812902</v>
      </c>
      <c r="F34" s="31">
        <f t="shared" si="1"/>
        <v>0.7707329059265835</v>
      </c>
      <c r="G34" s="29">
        <f t="shared" si="7"/>
        <v>4821126</v>
      </c>
      <c r="H34" s="31">
        <f t="shared" si="5"/>
        <v>0.54540641444984905</v>
      </c>
      <c r="I34" s="35">
        <v>65017</v>
      </c>
      <c r="J34" s="35">
        <v>372131</v>
      </c>
      <c r="K34" s="35">
        <v>1521320</v>
      </c>
      <c r="L34" s="35">
        <v>1554448</v>
      </c>
      <c r="M34" s="35">
        <v>768518</v>
      </c>
      <c r="N34" s="35">
        <v>367439</v>
      </c>
      <c r="O34" s="35">
        <v>172253</v>
      </c>
      <c r="P34" s="35">
        <f t="shared" si="8"/>
        <v>20384</v>
      </c>
      <c r="Q34" s="65">
        <f t="shared" si="6"/>
        <v>2.3060099138968206E-3</v>
      </c>
      <c r="R34" s="35">
        <v>331</v>
      </c>
      <c r="S34" s="35">
        <v>20053</v>
      </c>
      <c r="U34" s="1">
        <v>8839511</v>
      </c>
    </row>
    <row r="35" spans="1:21" x14ac:dyDescent="0.45">
      <c r="A35" s="33" t="s">
        <v>41</v>
      </c>
      <c r="B35" s="32">
        <f t="shared" si="9"/>
        <v>12056189</v>
      </c>
      <c r="C35" s="34">
        <f>SUM(一般接種!D34+一般接種!G34+一般接種!J34+一般接種!M34+医療従事者等!C32)</f>
        <v>4433152</v>
      </c>
      <c r="D35" s="30">
        <f t="shared" si="0"/>
        <v>0.8025801896399557</v>
      </c>
      <c r="E35" s="34">
        <f>SUM(一般接種!E34+一般接種!H34+一般接種!K34+一般接種!N34+医療従事者等!D32)</f>
        <v>4381631</v>
      </c>
      <c r="F35" s="31">
        <f t="shared" si="1"/>
        <v>0.79325280047070534</v>
      </c>
      <c r="G35" s="29">
        <f t="shared" si="7"/>
        <v>3230561</v>
      </c>
      <c r="H35" s="31">
        <f t="shared" si="5"/>
        <v>0.58486247708705785</v>
      </c>
      <c r="I35" s="35">
        <v>45439</v>
      </c>
      <c r="J35" s="35">
        <v>242566</v>
      </c>
      <c r="K35" s="35">
        <v>1008078</v>
      </c>
      <c r="L35" s="35">
        <v>1036055</v>
      </c>
      <c r="M35" s="35">
        <v>543544</v>
      </c>
      <c r="N35" s="35">
        <v>252539</v>
      </c>
      <c r="O35" s="35">
        <v>102340</v>
      </c>
      <c r="P35" s="35">
        <f t="shared" si="8"/>
        <v>10845</v>
      </c>
      <c r="Q35" s="65">
        <f t="shared" si="6"/>
        <v>1.9633845527167394E-3</v>
      </c>
      <c r="R35" s="35">
        <v>100</v>
      </c>
      <c r="S35" s="35">
        <v>10745</v>
      </c>
      <c r="U35" s="1">
        <v>5523625</v>
      </c>
    </row>
    <row r="36" spans="1:21" x14ac:dyDescent="0.45">
      <c r="A36" s="33" t="s">
        <v>42</v>
      </c>
      <c r="B36" s="32">
        <f t="shared" si="9"/>
        <v>3004296</v>
      </c>
      <c r="C36" s="34">
        <f>SUM(一般接種!D35+一般接種!G35+一般接種!J35+一般接種!M35+医療従事者等!C33)</f>
        <v>1094202</v>
      </c>
      <c r="D36" s="30">
        <f t="shared" si="0"/>
        <v>0.81369098390096517</v>
      </c>
      <c r="E36" s="34">
        <f>SUM(一般接種!E35+一般接種!H35+一般接種!K35+一般接種!N35+医療従事者等!D33)</f>
        <v>1082931</v>
      </c>
      <c r="F36" s="31">
        <f t="shared" si="1"/>
        <v>0.80530943179308401</v>
      </c>
      <c r="G36" s="29">
        <f t="shared" si="7"/>
        <v>824768</v>
      </c>
      <c r="H36" s="31">
        <f t="shared" si="5"/>
        <v>0.61332942675121338</v>
      </c>
      <c r="I36" s="35">
        <v>7548</v>
      </c>
      <c r="J36" s="35">
        <v>54385</v>
      </c>
      <c r="K36" s="35">
        <v>307460</v>
      </c>
      <c r="L36" s="35">
        <v>253932</v>
      </c>
      <c r="M36" s="35">
        <v>131214</v>
      </c>
      <c r="N36" s="35">
        <v>53478</v>
      </c>
      <c r="O36" s="35">
        <v>16751</v>
      </c>
      <c r="P36" s="35">
        <f t="shared" si="8"/>
        <v>2395</v>
      </c>
      <c r="Q36" s="65">
        <f t="shared" si="6"/>
        <v>1.7810147545360103E-3</v>
      </c>
      <c r="R36" s="35">
        <v>64</v>
      </c>
      <c r="S36" s="35">
        <v>2331</v>
      </c>
      <c r="U36" s="1">
        <v>1344739</v>
      </c>
    </row>
    <row r="37" spans="1:21" x14ac:dyDescent="0.45">
      <c r="A37" s="33" t="s">
        <v>43</v>
      </c>
      <c r="B37" s="32">
        <f t="shared" si="9"/>
        <v>2075859</v>
      </c>
      <c r="C37" s="34">
        <f>SUM(一般接種!D36+一般接種!G36+一般接種!J36+一般接種!M36+医療従事者等!C34)</f>
        <v>749892</v>
      </c>
      <c r="D37" s="30">
        <f t="shared" si="0"/>
        <v>0.79401375641655514</v>
      </c>
      <c r="E37" s="34">
        <f>SUM(一般接種!E36+一般接種!H36+一般接種!K36+一般接種!N36+医療従事者等!D34)</f>
        <v>740854</v>
      </c>
      <c r="F37" s="31">
        <f t="shared" si="1"/>
        <v>0.78444398326189713</v>
      </c>
      <c r="G37" s="29">
        <f t="shared" si="7"/>
        <v>583402</v>
      </c>
      <c r="H37" s="31">
        <f t="shared" si="5"/>
        <v>0.61772790417944334</v>
      </c>
      <c r="I37" s="35">
        <v>7681</v>
      </c>
      <c r="J37" s="35">
        <v>44744</v>
      </c>
      <c r="K37" s="35">
        <v>212465</v>
      </c>
      <c r="L37" s="35">
        <v>196340</v>
      </c>
      <c r="M37" s="35">
        <v>83361</v>
      </c>
      <c r="N37" s="35">
        <v>29753</v>
      </c>
      <c r="O37" s="35">
        <v>9058</v>
      </c>
      <c r="P37" s="35">
        <f t="shared" si="8"/>
        <v>1711</v>
      </c>
      <c r="Q37" s="65">
        <f t="shared" si="6"/>
        <v>1.8116709302522574E-3</v>
      </c>
      <c r="R37" s="35">
        <v>2</v>
      </c>
      <c r="S37" s="35">
        <v>1709</v>
      </c>
      <c r="U37" s="1">
        <v>944432</v>
      </c>
    </row>
    <row r="38" spans="1:21" x14ac:dyDescent="0.45">
      <c r="A38" s="33" t="s">
        <v>44</v>
      </c>
      <c r="B38" s="32">
        <f t="shared" si="9"/>
        <v>1224291</v>
      </c>
      <c r="C38" s="34">
        <f>SUM(一般接種!D37+一般接種!G37+一般接種!J37+一般接種!M37+医療従事者等!C35)</f>
        <v>443827</v>
      </c>
      <c r="D38" s="30">
        <f t="shared" si="0"/>
        <v>0.797120268396589</v>
      </c>
      <c r="E38" s="34">
        <f>SUM(一般接種!E37+一般接種!H37+一般接種!K37+一般接種!N37+医療従事者等!D35)</f>
        <v>438461</v>
      </c>
      <c r="F38" s="31">
        <f t="shared" si="1"/>
        <v>0.78748284804988611</v>
      </c>
      <c r="G38" s="29">
        <f t="shared" si="7"/>
        <v>340420</v>
      </c>
      <c r="H38" s="31">
        <f t="shared" si="5"/>
        <v>0.61139967096992032</v>
      </c>
      <c r="I38" s="35">
        <v>4911</v>
      </c>
      <c r="J38" s="35">
        <v>23192</v>
      </c>
      <c r="K38" s="35">
        <v>108336</v>
      </c>
      <c r="L38" s="35">
        <v>110524</v>
      </c>
      <c r="M38" s="35">
        <v>59632</v>
      </c>
      <c r="N38" s="35">
        <v>25026</v>
      </c>
      <c r="O38" s="35">
        <v>8799</v>
      </c>
      <c r="P38" s="35">
        <f t="shared" si="8"/>
        <v>1583</v>
      </c>
      <c r="Q38" s="65">
        <f t="shared" si="6"/>
        <v>2.8430928827489097E-3</v>
      </c>
      <c r="R38" s="35">
        <v>16</v>
      </c>
      <c r="S38" s="35">
        <v>1567</v>
      </c>
      <c r="U38" s="1">
        <v>556788</v>
      </c>
    </row>
    <row r="39" spans="1:21" x14ac:dyDescent="0.45">
      <c r="A39" s="33" t="s">
        <v>45</v>
      </c>
      <c r="B39" s="32">
        <f t="shared" si="9"/>
        <v>1557631</v>
      </c>
      <c r="C39" s="34">
        <f>SUM(一般接種!D38+一般接種!G38+一般接種!J38+一般接種!M38+医療従事者等!C36)</f>
        <v>564545</v>
      </c>
      <c r="D39" s="30">
        <f t="shared" si="0"/>
        <v>0.83907909306421524</v>
      </c>
      <c r="E39" s="34">
        <f>SUM(一般接種!E38+一般接種!H38+一般接種!K38+一般接種!N38+医療従事者等!D36)</f>
        <v>555178</v>
      </c>
      <c r="F39" s="31">
        <f t="shared" si="1"/>
        <v>0.82515698966283446</v>
      </c>
      <c r="G39" s="29">
        <f t="shared" si="7"/>
        <v>436790</v>
      </c>
      <c r="H39" s="31">
        <f t="shared" si="5"/>
        <v>0.64919777353358654</v>
      </c>
      <c r="I39" s="35">
        <v>4900</v>
      </c>
      <c r="J39" s="35">
        <v>30255</v>
      </c>
      <c r="K39" s="35">
        <v>111385</v>
      </c>
      <c r="L39" s="35">
        <v>142607</v>
      </c>
      <c r="M39" s="35">
        <v>82562</v>
      </c>
      <c r="N39" s="35">
        <v>45513</v>
      </c>
      <c r="O39" s="35">
        <v>19568</v>
      </c>
      <c r="P39" s="35">
        <f t="shared" si="8"/>
        <v>1118</v>
      </c>
      <c r="Q39" s="65">
        <f t="shared" si="6"/>
        <v>1.6616752004637234E-3</v>
      </c>
      <c r="R39" s="35">
        <v>23</v>
      </c>
      <c r="S39" s="35">
        <v>1095</v>
      </c>
      <c r="U39" s="1">
        <v>672815</v>
      </c>
    </row>
    <row r="40" spans="1:21" x14ac:dyDescent="0.45">
      <c r="A40" s="33" t="s">
        <v>46</v>
      </c>
      <c r="B40" s="32">
        <f t="shared" si="9"/>
        <v>4144344</v>
      </c>
      <c r="C40" s="34">
        <f>SUM(一般接種!D39+一般接種!G39+一般接種!J39+一般接種!M39+医療従事者等!C37)</f>
        <v>1515109</v>
      </c>
      <c r="D40" s="30">
        <f t="shared" si="0"/>
        <v>0.80004023675263003</v>
      </c>
      <c r="E40" s="34">
        <f>SUM(一般接種!E39+一般接種!H39+一般接種!K39+一般接種!N39+医療従事者等!D37)</f>
        <v>1485421</v>
      </c>
      <c r="F40" s="31">
        <f t="shared" si="1"/>
        <v>0.78436374446810653</v>
      </c>
      <c r="G40" s="29">
        <f t="shared" si="7"/>
        <v>1139535</v>
      </c>
      <c r="H40" s="31">
        <f t="shared" si="5"/>
        <v>0.60172162609284763</v>
      </c>
      <c r="I40" s="35">
        <v>21840</v>
      </c>
      <c r="J40" s="35">
        <v>137966</v>
      </c>
      <c r="K40" s="35">
        <v>362619</v>
      </c>
      <c r="L40" s="35">
        <v>317881</v>
      </c>
      <c r="M40" s="35">
        <v>163354</v>
      </c>
      <c r="N40" s="35">
        <v>91997</v>
      </c>
      <c r="O40" s="35">
        <v>43878</v>
      </c>
      <c r="P40" s="35">
        <f t="shared" si="8"/>
        <v>4279</v>
      </c>
      <c r="Q40" s="65">
        <f t="shared" si="6"/>
        <v>2.2594890354849084E-3</v>
      </c>
      <c r="R40" s="35">
        <v>248</v>
      </c>
      <c r="S40" s="35">
        <v>4031</v>
      </c>
      <c r="U40" s="1">
        <v>1893791</v>
      </c>
    </row>
    <row r="41" spans="1:21" x14ac:dyDescent="0.45">
      <c r="A41" s="33" t="s">
        <v>47</v>
      </c>
      <c r="B41" s="32">
        <f t="shared" si="9"/>
        <v>6140316</v>
      </c>
      <c r="C41" s="34">
        <f>SUM(一般接種!D40+一般接種!G40+一般接種!J40+一般接種!M40+医療従事者等!C38)</f>
        <v>2243948</v>
      </c>
      <c r="D41" s="30">
        <f t="shared" si="0"/>
        <v>0.79786718474715668</v>
      </c>
      <c r="E41" s="34">
        <f>SUM(一般接種!E40+一般接種!H40+一般接種!K40+一般接種!N40+医療従事者等!D38)</f>
        <v>2216635</v>
      </c>
      <c r="F41" s="31">
        <f t="shared" si="1"/>
        <v>0.78815566450827446</v>
      </c>
      <c r="G41" s="29">
        <f t="shared" si="7"/>
        <v>1672124</v>
      </c>
      <c r="H41" s="31">
        <f t="shared" si="5"/>
        <v>0.59454714121189733</v>
      </c>
      <c r="I41" s="35">
        <v>22399</v>
      </c>
      <c r="J41" s="35">
        <v>121251</v>
      </c>
      <c r="K41" s="35">
        <v>545040</v>
      </c>
      <c r="L41" s="35">
        <v>532059</v>
      </c>
      <c r="M41" s="35">
        <v>292431</v>
      </c>
      <c r="N41" s="35">
        <v>116456</v>
      </c>
      <c r="O41" s="35">
        <v>42488</v>
      </c>
      <c r="P41" s="35">
        <f t="shared" si="8"/>
        <v>7609</v>
      </c>
      <c r="Q41" s="65">
        <f t="shared" si="6"/>
        <v>2.7054866729269642E-3</v>
      </c>
      <c r="R41" s="35">
        <v>55</v>
      </c>
      <c r="S41" s="35">
        <v>7554</v>
      </c>
      <c r="U41" s="1">
        <v>2812433</v>
      </c>
    </row>
    <row r="42" spans="1:21" x14ac:dyDescent="0.45">
      <c r="A42" s="33" t="s">
        <v>48</v>
      </c>
      <c r="B42" s="32">
        <f t="shared" si="9"/>
        <v>3107703</v>
      </c>
      <c r="C42" s="34">
        <f>SUM(一般接種!D41+一般接種!G41+一般接種!J41+一般接種!M41+医療従事者等!C39)</f>
        <v>1121685</v>
      </c>
      <c r="D42" s="30">
        <f t="shared" si="0"/>
        <v>0.82713422952415361</v>
      </c>
      <c r="E42" s="34">
        <f>SUM(一般接種!E41+一般接種!H41+一般接種!K41+一般接種!N41+医療従事者等!D39)</f>
        <v>1098337</v>
      </c>
      <c r="F42" s="31">
        <f t="shared" si="1"/>
        <v>0.80991733708917413</v>
      </c>
      <c r="G42" s="29">
        <f t="shared" si="7"/>
        <v>881146</v>
      </c>
      <c r="H42" s="31">
        <f t="shared" si="5"/>
        <v>0.6497599752232488</v>
      </c>
      <c r="I42" s="35">
        <v>44772</v>
      </c>
      <c r="J42" s="35">
        <v>46749</v>
      </c>
      <c r="K42" s="35">
        <v>287065</v>
      </c>
      <c r="L42" s="35">
        <v>309769</v>
      </c>
      <c r="M42" s="35">
        <v>133657</v>
      </c>
      <c r="N42" s="35">
        <v>41848</v>
      </c>
      <c r="O42" s="35">
        <v>17286</v>
      </c>
      <c r="P42" s="35">
        <f t="shared" si="8"/>
        <v>6535</v>
      </c>
      <c r="Q42" s="65">
        <f t="shared" si="6"/>
        <v>4.8189306177227513E-3</v>
      </c>
      <c r="R42" s="35">
        <v>396</v>
      </c>
      <c r="S42" s="35">
        <v>6139</v>
      </c>
      <c r="U42" s="1">
        <v>1356110</v>
      </c>
    </row>
    <row r="43" spans="1:21" x14ac:dyDescent="0.45">
      <c r="A43" s="33" t="s">
        <v>49</v>
      </c>
      <c r="B43" s="32">
        <f t="shared" si="9"/>
        <v>1660559</v>
      </c>
      <c r="C43" s="34">
        <f>SUM(一般接種!D42+一般接種!G42+一般接種!J42+一般接種!M42+医療従事者等!C40)</f>
        <v>599540</v>
      </c>
      <c r="D43" s="30">
        <f t="shared" si="0"/>
        <v>0.81575728383874258</v>
      </c>
      <c r="E43" s="34">
        <f>SUM(一般接種!E42+一般接種!H42+一般接種!K42+一般接種!N42+医療従事者等!D40)</f>
        <v>592166</v>
      </c>
      <c r="F43" s="31">
        <f t="shared" si="1"/>
        <v>0.80572393458593727</v>
      </c>
      <c r="G43" s="29">
        <f t="shared" si="7"/>
        <v>467403</v>
      </c>
      <c r="H43" s="31">
        <f t="shared" si="5"/>
        <v>0.63596657727270867</v>
      </c>
      <c r="I43" s="35">
        <v>7923</v>
      </c>
      <c r="J43" s="35">
        <v>39693</v>
      </c>
      <c r="K43" s="35">
        <v>152772</v>
      </c>
      <c r="L43" s="35">
        <v>160423</v>
      </c>
      <c r="M43" s="35">
        <v>67271</v>
      </c>
      <c r="N43" s="35">
        <v>28997</v>
      </c>
      <c r="O43" s="35">
        <v>10324</v>
      </c>
      <c r="P43" s="35">
        <f t="shared" si="8"/>
        <v>1450</v>
      </c>
      <c r="Q43" s="65">
        <f t="shared" si="6"/>
        <v>1.9729260125532521E-3</v>
      </c>
      <c r="R43" s="35">
        <v>8</v>
      </c>
      <c r="S43" s="35">
        <v>1442</v>
      </c>
      <c r="U43" s="1">
        <v>734949</v>
      </c>
    </row>
    <row r="44" spans="1:21" x14ac:dyDescent="0.45">
      <c r="A44" s="33" t="s">
        <v>50</v>
      </c>
      <c r="B44" s="32">
        <f t="shared" si="9"/>
        <v>2149971</v>
      </c>
      <c r="C44" s="34">
        <f>SUM(一般接種!D43+一般接種!G43+一般接種!J43+一般接種!M43+医療従事者等!C41)</f>
        <v>779832</v>
      </c>
      <c r="D44" s="30">
        <f t="shared" si="0"/>
        <v>0.80073436999433201</v>
      </c>
      <c r="E44" s="34">
        <f>SUM(一般接種!E43+一般接種!H43+一般接種!K43+一般接種!N43+医療従事者等!D41)</f>
        <v>771294</v>
      </c>
      <c r="F44" s="31">
        <f t="shared" si="1"/>
        <v>0.79196752014588823</v>
      </c>
      <c r="G44" s="29">
        <f t="shared" si="7"/>
        <v>595375</v>
      </c>
      <c r="H44" s="31">
        <f t="shared" si="5"/>
        <v>0.61133324297460923</v>
      </c>
      <c r="I44" s="35">
        <v>9392</v>
      </c>
      <c r="J44" s="35">
        <v>48466</v>
      </c>
      <c r="K44" s="35">
        <v>170699</v>
      </c>
      <c r="L44" s="35">
        <v>187053</v>
      </c>
      <c r="M44" s="35">
        <v>113905</v>
      </c>
      <c r="N44" s="35">
        <v>52728</v>
      </c>
      <c r="O44" s="35">
        <v>13132</v>
      </c>
      <c r="P44" s="35">
        <f t="shared" si="8"/>
        <v>3470</v>
      </c>
      <c r="Q44" s="65">
        <f t="shared" si="6"/>
        <v>3.5630087812251001E-3</v>
      </c>
      <c r="R44" s="35">
        <v>147</v>
      </c>
      <c r="S44" s="35">
        <v>3323</v>
      </c>
      <c r="U44" s="1">
        <v>973896</v>
      </c>
    </row>
    <row r="45" spans="1:21" x14ac:dyDescent="0.45">
      <c r="A45" s="33" t="s">
        <v>51</v>
      </c>
      <c r="B45" s="32">
        <f t="shared" si="9"/>
        <v>3082600</v>
      </c>
      <c r="C45" s="34">
        <f>SUM(一般接種!D44+一般接種!G44+一般接種!J44+一般接種!M44+医療従事者等!C42)</f>
        <v>1113956</v>
      </c>
      <c r="D45" s="30">
        <f t="shared" si="0"/>
        <v>0.82136882022741164</v>
      </c>
      <c r="E45" s="34">
        <f>SUM(一般接種!E44+一般接種!H44+一般接種!K44+一般接種!N44+医療従事者等!D42)</f>
        <v>1102750</v>
      </c>
      <c r="F45" s="31">
        <f t="shared" si="1"/>
        <v>0.8131061428869526</v>
      </c>
      <c r="G45" s="29">
        <f t="shared" si="7"/>
        <v>862784</v>
      </c>
      <c r="H45" s="31">
        <f t="shared" si="5"/>
        <v>0.63616864238002857</v>
      </c>
      <c r="I45" s="35">
        <v>12480</v>
      </c>
      <c r="J45" s="35">
        <v>59176</v>
      </c>
      <c r="K45" s="35">
        <v>279931</v>
      </c>
      <c r="L45" s="35">
        <v>271639</v>
      </c>
      <c r="M45" s="35">
        <v>142356</v>
      </c>
      <c r="N45" s="35">
        <v>71605</v>
      </c>
      <c r="O45" s="35">
        <v>25597</v>
      </c>
      <c r="P45" s="35">
        <f t="shared" si="8"/>
        <v>3110</v>
      </c>
      <c r="Q45" s="65">
        <f t="shared" si="6"/>
        <v>2.2931399722316234E-3</v>
      </c>
      <c r="R45" s="35">
        <v>211</v>
      </c>
      <c r="S45" s="35">
        <v>2899</v>
      </c>
      <c r="U45" s="1">
        <v>1356219</v>
      </c>
    </row>
    <row r="46" spans="1:21" x14ac:dyDescent="0.45">
      <c r="A46" s="33" t="s">
        <v>52</v>
      </c>
      <c r="B46" s="32">
        <f t="shared" si="9"/>
        <v>1557919</v>
      </c>
      <c r="C46" s="34">
        <f>SUM(一般接種!D45+一般接種!G45+一般接種!J45+一般接種!M45+医療従事者等!C43)</f>
        <v>565832</v>
      </c>
      <c r="D46" s="30">
        <f t="shared" si="0"/>
        <v>0.80698606751316015</v>
      </c>
      <c r="E46" s="34">
        <f>SUM(一般接種!E45+一般接種!H45+一般接種!K45+一般接種!N45+医療従事者等!D43)</f>
        <v>558313</v>
      </c>
      <c r="F46" s="31">
        <f t="shared" si="1"/>
        <v>0.79626251663298475</v>
      </c>
      <c r="G46" s="29">
        <f t="shared" si="7"/>
        <v>431097</v>
      </c>
      <c r="H46" s="31">
        <f t="shared" si="5"/>
        <v>0.61482785128221951</v>
      </c>
      <c r="I46" s="35">
        <v>10595</v>
      </c>
      <c r="J46" s="35">
        <v>33509</v>
      </c>
      <c r="K46" s="35">
        <v>140989</v>
      </c>
      <c r="L46" s="35">
        <v>125399</v>
      </c>
      <c r="M46" s="35">
        <v>73261</v>
      </c>
      <c r="N46" s="35">
        <v>36034</v>
      </c>
      <c r="O46" s="35">
        <v>11310</v>
      </c>
      <c r="P46" s="35">
        <f t="shared" si="8"/>
        <v>2677</v>
      </c>
      <c r="Q46" s="65">
        <f t="shared" si="6"/>
        <v>3.8179206950697906E-3</v>
      </c>
      <c r="R46" s="35">
        <v>167</v>
      </c>
      <c r="S46" s="35">
        <v>2510</v>
      </c>
      <c r="U46" s="1">
        <v>701167</v>
      </c>
    </row>
    <row r="47" spans="1:21" x14ac:dyDescent="0.45">
      <c r="A47" s="33" t="s">
        <v>53</v>
      </c>
      <c r="B47" s="32">
        <f t="shared" si="9"/>
        <v>11196637</v>
      </c>
      <c r="C47" s="34">
        <f>SUM(一般接種!D46+一般接種!G46+一般接種!J46+一般接種!M46+医療従事者等!C44)</f>
        <v>4133794</v>
      </c>
      <c r="D47" s="30">
        <f t="shared" si="0"/>
        <v>0.80672460125249557</v>
      </c>
      <c r="E47" s="34">
        <f>SUM(一般接種!E46+一般接種!H46+一般接種!K46+一般接種!N46+医療従事者等!D44)</f>
        <v>4052465</v>
      </c>
      <c r="F47" s="31">
        <f t="shared" si="1"/>
        <v>0.79085295764972674</v>
      </c>
      <c r="G47" s="29">
        <f t="shared" si="7"/>
        <v>2986730</v>
      </c>
      <c r="H47" s="31">
        <f t="shared" si="5"/>
        <v>0.58287098203221199</v>
      </c>
      <c r="I47" s="35">
        <v>43780</v>
      </c>
      <c r="J47" s="35">
        <v>229699</v>
      </c>
      <c r="K47" s="35">
        <v>929129</v>
      </c>
      <c r="L47" s="35">
        <v>1023834</v>
      </c>
      <c r="M47" s="35">
        <v>490114</v>
      </c>
      <c r="N47" s="35">
        <v>192329</v>
      </c>
      <c r="O47" s="35">
        <v>77845</v>
      </c>
      <c r="P47" s="35">
        <f t="shared" si="8"/>
        <v>23648</v>
      </c>
      <c r="Q47" s="65">
        <f t="shared" si="6"/>
        <v>4.6149913059090547E-3</v>
      </c>
      <c r="R47" s="35">
        <v>67</v>
      </c>
      <c r="S47" s="35">
        <v>23581</v>
      </c>
      <c r="U47" s="1">
        <v>5124170</v>
      </c>
    </row>
    <row r="48" spans="1:21" x14ac:dyDescent="0.45">
      <c r="A48" s="33" t="s">
        <v>54</v>
      </c>
      <c r="B48" s="32">
        <f t="shared" si="9"/>
        <v>1798257</v>
      </c>
      <c r="C48" s="34">
        <f>SUM(一般接種!D47+一般接種!G47+一般接種!J47+一般接種!M47+医療従事者等!C45)</f>
        <v>657974</v>
      </c>
      <c r="D48" s="30">
        <f t="shared" si="0"/>
        <v>0.80415095169770556</v>
      </c>
      <c r="E48" s="34">
        <f>SUM(一般接種!E47+一般接種!H47+一般接種!K47+一般接種!N47+医療従事者等!D45)</f>
        <v>649917</v>
      </c>
      <c r="F48" s="31">
        <f t="shared" si="1"/>
        <v>0.79430399084844949</v>
      </c>
      <c r="G48" s="29">
        <f t="shared" si="7"/>
        <v>486997</v>
      </c>
      <c r="H48" s="31">
        <f t="shared" si="5"/>
        <v>0.59518932514647616</v>
      </c>
      <c r="I48" s="35">
        <v>8398</v>
      </c>
      <c r="J48" s="35">
        <v>56469</v>
      </c>
      <c r="K48" s="35">
        <v>165643</v>
      </c>
      <c r="L48" s="35">
        <v>147023</v>
      </c>
      <c r="M48" s="35">
        <v>63196</v>
      </c>
      <c r="N48" s="35">
        <v>32284</v>
      </c>
      <c r="O48" s="35">
        <v>13984</v>
      </c>
      <c r="P48" s="35">
        <f t="shared" si="8"/>
        <v>3369</v>
      </c>
      <c r="Q48" s="65">
        <f t="shared" si="6"/>
        <v>4.1174644534123991E-3</v>
      </c>
      <c r="R48" s="35">
        <v>41</v>
      </c>
      <c r="S48" s="35">
        <v>3328</v>
      </c>
      <c r="U48" s="1">
        <v>818222</v>
      </c>
    </row>
    <row r="49" spans="1:21" x14ac:dyDescent="0.45">
      <c r="A49" s="33" t="s">
        <v>55</v>
      </c>
      <c r="B49" s="32">
        <f t="shared" si="9"/>
        <v>3052328</v>
      </c>
      <c r="C49" s="34">
        <f>SUM(一般接種!D48+一般接種!G48+一般接種!J48+一般接種!M48+医療従事者等!C46)</f>
        <v>1100731</v>
      </c>
      <c r="D49" s="30">
        <f t="shared" si="0"/>
        <v>0.82393868577733398</v>
      </c>
      <c r="E49" s="34">
        <f>SUM(一般接種!E48+一般接種!H48+一般接種!K48+一般接種!N48+医療従事者等!D46)</f>
        <v>1084317</v>
      </c>
      <c r="F49" s="31">
        <f t="shared" si="1"/>
        <v>0.81165218745181289</v>
      </c>
      <c r="G49" s="29">
        <f t="shared" si="7"/>
        <v>865045</v>
      </c>
      <c r="H49" s="31">
        <f t="shared" si="5"/>
        <v>0.64751882198125965</v>
      </c>
      <c r="I49" s="35">
        <v>14888</v>
      </c>
      <c r="J49" s="35">
        <v>65861</v>
      </c>
      <c r="K49" s="35">
        <v>277375</v>
      </c>
      <c r="L49" s="35">
        <v>301982</v>
      </c>
      <c r="M49" s="35">
        <v>132411</v>
      </c>
      <c r="N49" s="35">
        <v>51694</v>
      </c>
      <c r="O49" s="35">
        <v>20834</v>
      </c>
      <c r="P49" s="35">
        <f t="shared" si="8"/>
        <v>2235</v>
      </c>
      <c r="Q49" s="65">
        <f t="shared" si="6"/>
        <v>1.6729818299951046E-3</v>
      </c>
      <c r="R49" s="35">
        <v>81</v>
      </c>
      <c r="S49" s="35">
        <v>2154</v>
      </c>
      <c r="U49" s="1">
        <v>1335938</v>
      </c>
    </row>
    <row r="50" spans="1:21" x14ac:dyDescent="0.45">
      <c r="A50" s="33" t="s">
        <v>56</v>
      </c>
      <c r="B50" s="32">
        <f t="shared" si="9"/>
        <v>4040294</v>
      </c>
      <c r="C50" s="34">
        <f>SUM(一般接種!D49+一般接種!G49+一般接種!J49+一般接種!M49+医療従事者等!C47)</f>
        <v>1459648</v>
      </c>
      <c r="D50" s="30">
        <f t="shared" si="0"/>
        <v>0.82998444825419571</v>
      </c>
      <c r="E50" s="34">
        <f>SUM(一般接種!E49+一般接種!H49+一般接種!K49+一般接種!N49+医療従事者等!D47)</f>
        <v>1443610</v>
      </c>
      <c r="F50" s="31">
        <f t="shared" si="1"/>
        <v>0.82086492725933891</v>
      </c>
      <c r="G50" s="29">
        <f t="shared" si="7"/>
        <v>1132565</v>
      </c>
      <c r="H50" s="31">
        <f t="shared" si="5"/>
        <v>0.64399864668537421</v>
      </c>
      <c r="I50" s="35">
        <v>21000</v>
      </c>
      <c r="J50" s="35">
        <v>77879</v>
      </c>
      <c r="K50" s="35">
        <v>344162</v>
      </c>
      <c r="L50" s="35">
        <v>429430</v>
      </c>
      <c r="M50" s="35">
        <v>176546</v>
      </c>
      <c r="N50" s="35">
        <v>65812</v>
      </c>
      <c r="O50" s="35">
        <v>17736</v>
      </c>
      <c r="P50" s="35">
        <f t="shared" si="8"/>
        <v>4471</v>
      </c>
      <c r="Q50" s="65">
        <f t="shared" si="6"/>
        <v>2.542298189799533E-3</v>
      </c>
      <c r="R50" s="35">
        <v>105</v>
      </c>
      <c r="S50" s="35">
        <v>4366</v>
      </c>
      <c r="U50" s="1">
        <v>1758645</v>
      </c>
    </row>
    <row r="51" spans="1:21" x14ac:dyDescent="0.45">
      <c r="A51" s="33" t="s">
        <v>57</v>
      </c>
      <c r="B51" s="32">
        <f t="shared" si="9"/>
        <v>2548523</v>
      </c>
      <c r="C51" s="34">
        <f>SUM(一般接種!D50+一般接種!G50+一般接種!J50+一般接種!M50+医療従事者等!C48)</f>
        <v>925902</v>
      </c>
      <c r="D51" s="30">
        <f t="shared" si="0"/>
        <v>0.81095625014780059</v>
      </c>
      <c r="E51" s="34">
        <f>SUM(一般接種!E50+一般接種!H50+一般接種!K50+一般接種!N50+医療従事者等!D48)</f>
        <v>910474</v>
      </c>
      <c r="F51" s="31">
        <f t="shared" si="1"/>
        <v>0.79744355331025163</v>
      </c>
      <c r="G51" s="29">
        <f t="shared" si="7"/>
        <v>707827</v>
      </c>
      <c r="H51" s="31">
        <f t="shared" si="5"/>
        <v>0.6199540876608618</v>
      </c>
      <c r="I51" s="35">
        <v>19395</v>
      </c>
      <c r="J51" s="35">
        <v>50865</v>
      </c>
      <c r="K51" s="35">
        <v>216531</v>
      </c>
      <c r="L51" s="35">
        <v>218809</v>
      </c>
      <c r="M51" s="35">
        <v>116301</v>
      </c>
      <c r="N51" s="35">
        <v>63307</v>
      </c>
      <c r="O51" s="35">
        <v>22619</v>
      </c>
      <c r="P51" s="35">
        <f t="shared" si="8"/>
        <v>4320</v>
      </c>
      <c r="Q51" s="65">
        <f t="shared" si="6"/>
        <v>3.7836952513748742E-3</v>
      </c>
      <c r="R51" s="35">
        <v>239</v>
      </c>
      <c r="S51" s="35">
        <v>4081</v>
      </c>
      <c r="U51" s="1">
        <v>1141741</v>
      </c>
    </row>
    <row r="52" spans="1:21" x14ac:dyDescent="0.45">
      <c r="A52" s="33" t="s">
        <v>58</v>
      </c>
      <c r="B52" s="32">
        <f t="shared" si="9"/>
        <v>2393133</v>
      </c>
      <c r="C52" s="34">
        <f>SUM(一般接種!D51+一般接種!G51+一般接種!J51+一般接種!M51+医療従事者等!C49)</f>
        <v>870743</v>
      </c>
      <c r="D52" s="30">
        <f t="shared" si="0"/>
        <v>0.8008739552684272</v>
      </c>
      <c r="E52" s="34">
        <f>SUM(一般接種!E51+一般接種!H51+一般接種!K51+一般接種!N51+医療従事者等!D49)</f>
        <v>858924</v>
      </c>
      <c r="F52" s="31">
        <f t="shared" si="1"/>
        <v>0.79000332033100296</v>
      </c>
      <c r="G52" s="29">
        <f t="shared" si="7"/>
        <v>659919</v>
      </c>
      <c r="H52" s="31">
        <f t="shared" si="5"/>
        <v>0.60696662469498486</v>
      </c>
      <c r="I52" s="35">
        <v>10939</v>
      </c>
      <c r="J52" s="35">
        <v>46228</v>
      </c>
      <c r="K52" s="35">
        <v>186562</v>
      </c>
      <c r="L52" s="35">
        <v>215350</v>
      </c>
      <c r="M52" s="35">
        <v>121894</v>
      </c>
      <c r="N52" s="35">
        <v>56817</v>
      </c>
      <c r="O52" s="35">
        <v>22129</v>
      </c>
      <c r="P52" s="35">
        <f t="shared" si="8"/>
        <v>3547</v>
      </c>
      <c r="Q52" s="65">
        <f t="shared" si="6"/>
        <v>3.2623861682920348E-3</v>
      </c>
      <c r="R52" s="35">
        <v>156</v>
      </c>
      <c r="S52" s="35">
        <v>3391</v>
      </c>
      <c r="U52" s="1">
        <v>1087241</v>
      </c>
    </row>
    <row r="53" spans="1:21" x14ac:dyDescent="0.45">
      <c r="A53" s="33" t="s">
        <v>59</v>
      </c>
      <c r="B53" s="32">
        <f t="shared" si="9"/>
        <v>3636079</v>
      </c>
      <c r="C53" s="34">
        <f>SUM(一般接種!D52+一般接種!G52+一般接種!J52+一般接種!M52+医療従事者等!C50)</f>
        <v>1320847</v>
      </c>
      <c r="D53" s="30">
        <f t="shared" si="0"/>
        <v>0.81658925377600355</v>
      </c>
      <c r="E53" s="34">
        <f>SUM(一般接種!E52+一般接種!H52+一般接種!K52+一般接種!N52+医療従事者等!D50)</f>
        <v>1297700</v>
      </c>
      <c r="F53" s="31">
        <f t="shared" si="1"/>
        <v>0.80227904869006017</v>
      </c>
      <c r="G53" s="29">
        <f t="shared" si="7"/>
        <v>1014109</v>
      </c>
      <c r="H53" s="31">
        <f t="shared" si="5"/>
        <v>0.62695415256841192</v>
      </c>
      <c r="I53" s="35">
        <v>17302</v>
      </c>
      <c r="J53" s="35">
        <v>70621</v>
      </c>
      <c r="K53" s="35">
        <v>342075</v>
      </c>
      <c r="L53" s="35">
        <v>301842</v>
      </c>
      <c r="M53" s="35">
        <v>171856</v>
      </c>
      <c r="N53" s="35">
        <v>82293</v>
      </c>
      <c r="O53" s="35">
        <v>28120</v>
      </c>
      <c r="P53" s="35">
        <f t="shared" si="8"/>
        <v>3423</v>
      </c>
      <c r="Q53" s="65">
        <f t="shared" si="6"/>
        <v>2.1162065066394975E-3</v>
      </c>
      <c r="R53" s="35">
        <v>101</v>
      </c>
      <c r="S53" s="35">
        <v>3322</v>
      </c>
      <c r="U53" s="1">
        <v>1617517</v>
      </c>
    </row>
    <row r="54" spans="1:21" x14ac:dyDescent="0.45">
      <c r="A54" s="33" t="s">
        <v>60</v>
      </c>
      <c r="B54" s="32">
        <f t="shared" si="9"/>
        <v>2775658</v>
      </c>
      <c r="C54" s="34">
        <f>SUM(一般接種!D53+一般接種!G53+一般接種!J53+一般接種!M53+医療従事者等!C51)</f>
        <v>1059021</v>
      </c>
      <c r="D54" s="37">
        <f t="shared" si="0"/>
        <v>0.71308879159770466</v>
      </c>
      <c r="E54" s="34">
        <f>SUM(一般接種!E53+一般接種!H53+一般接種!K53+一般接種!N53+医療従事者等!D51)</f>
        <v>1037706</v>
      </c>
      <c r="F54" s="31">
        <f t="shared" si="1"/>
        <v>0.69873639670383092</v>
      </c>
      <c r="G54" s="29">
        <f t="shared" si="7"/>
        <v>675296</v>
      </c>
      <c r="H54" s="31">
        <f t="shared" si="5"/>
        <v>0.45470864941371664</v>
      </c>
      <c r="I54" s="35">
        <v>17260</v>
      </c>
      <c r="J54" s="35">
        <v>58330</v>
      </c>
      <c r="K54" s="35">
        <v>210833</v>
      </c>
      <c r="L54" s="35">
        <v>190850</v>
      </c>
      <c r="M54" s="35">
        <v>117534</v>
      </c>
      <c r="N54" s="35">
        <v>58242</v>
      </c>
      <c r="O54" s="35">
        <v>22247</v>
      </c>
      <c r="P54" s="35">
        <f t="shared" si="8"/>
        <v>3635</v>
      </c>
      <c r="Q54" s="65">
        <f t="shared" si="6"/>
        <v>2.4476169570364107E-3</v>
      </c>
      <c r="R54" s="35">
        <v>14</v>
      </c>
      <c r="S54" s="35">
        <v>3621</v>
      </c>
      <c r="U54" s="1">
        <v>1485118</v>
      </c>
    </row>
    <row r="55" spans="1:21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21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</row>
    <row r="57" spans="1:21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21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21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21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</row>
    <row r="61" spans="1:21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O4"/>
    <mergeCell ref="I6:O6"/>
    <mergeCell ref="B3:S3"/>
    <mergeCell ref="P4:S4"/>
  </mergeCells>
  <phoneticPr fontId="2"/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B7" sqref="B7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20"/>
      <c r="U2" s="120"/>
      <c r="W2" s="49" t="str">
        <f>'進捗状況 (都道府県別)'!H3</f>
        <v>（6月28日公表時点）</v>
      </c>
    </row>
    <row r="3" spans="1:23" ht="37.5" customHeight="1" x14ac:dyDescent="0.45">
      <c r="A3" s="121" t="s">
        <v>3</v>
      </c>
      <c r="B3" s="134" t="s">
        <v>119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P3" s="117" t="s">
        <v>120</v>
      </c>
      <c r="Q3" s="118"/>
      <c r="R3" s="118"/>
      <c r="S3" s="118"/>
      <c r="T3" s="118"/>
      <c r="U3" s="118"/>
      <c r="V3" s="118"/>
      <c r="W3" s="119"/>
    </row>
    <row r="4" spans="1:23" ht="18.75" customHeight="1" x14ac:dyDescent="0.45">
      <c r="A4" s="122"/>
      <c r="B4" s="124" t="s">
        <v>13</v>
      </c>
      <c r="C4" s="125" t="s">
        <v>121</v>
      </c>
      <c r="D4" s="125"/>
      <c r="E4" s="125"/>
      <c r="F4" s="126" t="s">
        <v>122</v>
      </c>
      <c r="G4" s="127"/>
      <c r="H4" s="128"/>
      <c r="I4" s="126" t="s">
        <v>123</v>
      </c>
      <c r="J4" s="127"/>
      <c r="K4" s="128"/>
      <c r="L4" s="131" t="s">
        <v>124</v>
      </c>
      <c r="M4" s="132"/>
      <c r="N4" s="133"/>
      <c r="P4" s="98" t="s">
        <v>151</v>
      </c>
      <c r="Q4" s="98"/>
      <c r="R4" s="129" t="s">
        <v>125</v>
      </c>
      <c r="S4" s="129"/>
      <c r="T4" s="130" t="s">
        <v>123</v>
      </c>
      <c r="U4" s="130"/>
      <c r="V4" s="116" t="s">
        <v>126</v>
      </c>
      <c r="W4" s="116"/>
    </row>
    <row r="5" spans="1:23" ht="36" x14ac:dyDescent="0.45">
      <c r="A5" s="123"/>
      <c r="B5" s="124"/>
      <c r="C5" s="38" t="s">
        <v>127</v>
      </c>
      <c r="D5" s="38" t="s">
        <v>96</v>
      </c>
      <c r="E5" s="38" t="s">
        <v>97</v>
      </c>
      <c r="F5" s="38" t="s">
        <v>127</v>
      </c>
      <c r="G5" s="38" t="s">
        <v>96</v>
      </c>
      <c r="H5" s="38" t="s">
        <v>97</v>
      </c>
      <c r="I5" s="38" t="s">
        <v>127</v>
      </c>
      <c r="J5" s="38" t="s">
        <v>96</v>
      </c>
      <c r="K5" s="38" t="s">
        <v>97</v>
      </c>
      <c r="L5" s="68" t="s">
        <v>127</v>
      </c>
      <c r="M5" s="68" t="s">
        <v>96</v>
      </c>
      <c r="N5" s="68" t="s">
        <v>97</v>
      </c>
      <c r="P5" s="39" t="s">
        <v>128</v>
      </c>
      <c r="Q5" s="39" t="s">
        <v>129</v>
      </c>
      <c r="R5" s="39" t="s">
        <v>130</v>
      </c>
      <c r="S5" s="39" t="s">
        <v>131</v>
      </c>
      <c r="T5" s="39" t="s">
        <v>130</v>
      </c>
      <c r="U5" s="39" t="s">
        <v>129</v>
      </c>
      <c r="V5" s="39" t="s">
        <v>132</v>
      </c>
      <c r="W5" s="39" t="s">
        <v>129</v>
      </c>
    </row>
    <row r="6" spans="1:23" x14ac:dyDescent="0.45">
      <c r="A6" s="28" t="s">
        <v>133</v>
      </c>
      <c r="B6" s="40">
        <f>SUM(B7:B53)</f>
        <v>193701285</v>
      </c>
      <c r="C6" s="40">
        <f>SUM(C7:C53)</f>
        <v>161247507</v>
      </c>
      <c r="D6" s="40">
        <f>SUM(D7:D53)</f>
        <v>80902251</v>
      </c>
      <c r="E6" s="41">
        <f>SUM(E7:E53)</f>
        <v>80345256</v>
      </c>
      <c r="F6" s="41">
        <f t="shared" ref="F6:T6" si="0">SUM(F7:F53)</f>
        <v>32328495</v>
      </c>
      <c r="G6" s="41">
        <f>SUM(G7:G53)</f>
        <v>16214399</v>
      </c>
      <c r="H6" s="41">
        <f t="shared" ref="H6:N6" si="1">SUM(H7:H53)</f>
        <v>16114096</v>
      </c>
      <c r="I6" s="41">
        <f>SUM(I7:I53)</f>
        <v>117492</v>
      </c>
      <c r="J6" s="41">
        <f t="shared" si="1"/>
        <v>58683</v>
      </c>
      <c r="K6" s="41">
        <f t="shared" si="1"/>
        <v>58809</v>
      </c>
      <c r="L6" s="69">
        <f>SUM(L7:L53)</f>
        <v>7791</v>
      </c>
      <c r="M6" s="69">
        <f t="shared" si="1"/>
        <v>6255</v>
      </c>
      <c r="N6" s="69">
        <f t="shared" si="1"/>
        <v>1536</v>
      </c>
      <c r="O6" s="42"/>
      <c r="P6" s="41">
        <f>SUM(P7:P53)</f>
        <v>177120330</v>
      </c>
      <c r="Q6" s="43">
        <f>C6/P6</f>
        <v>0.91038395761796509</v>
      </c>
      <c r="R6" s="41">
        <f t="shared" si="0"/>
        <v>34261550</v>
      </c>
      <c r="S6" s="44">
        <f>F6/R6</f>
        <v>0.94357946444337748</v>
      </c>
      <c r="T6" s="41">
        <f t="shared" si="0"/>
        <v>202140</v>
      </c>
      <c r="U6" s="44">
        <f>I6/T6</f>
        <v>0.58124072425051942</v>
      </c>
      <c r="V6" s="41">
        <f t="shared" ref="V6" si="2">SUM(V7:V53)</f>
        <v>199870</v>
      </c>
      <c r="W6" s="44">
        <f>L6/V6</f>
        <v>3.8980337219192474E-2</v>
      </c>
    </row>
    <row r="7" spans="1:23" x14ac:dyDescent="0.45">
      <c r="A7" s="45" t="s">
        <v>14</v>
      </c>
      <c r="B7" s="40">
        <v>7950916</v>
      </c>
      <c r="C7" s="40">
        <v>6452343</v>
      </c>
      <c r="D7" s="40">
        <v>3238486</v>
      </c>
      <c r="E7" s="41">
        <v>3213857</v>
      </c>
      <c r="F7" s="46">
        <v>1497468</v>
      </c>
      <c r="G7" s="41">
        <v>750773</v>
      </c>
      <c r="H7" s="41">
        <v>746695</v>
      </c>
      <c r="I7" s="41">
        <v>866</v>
      </c>
      <c r="J7" s="41">
        <v>425</v>
      </c>
      <c r="K7" s="41">
        <v>441</v>
      </c>
      <c r="L7" s="69">
        <v>239</v>
      </c>
      <c r="M7" s="69">
        <v>186</v>
      </c>
      <c r="N7" s="69">
        <v>53</v>
      </c>
      <c r="O7" s="42"/>
      <c r="P7" s="41">
        <v>7433760</v>
      </c>
      <c r="Q7" s="43">
        <v>0.86797838509717828</v>
      </c>
      <c r="R7" s="47">
        <v>1518500</v>
      </c>
      <c r="S7" s="43">
        <v>0.98614948962792226</v>
      </c>
      <c r="T7" s="41">
        <v>900</v>
      </c>
      <c r="U7" s="44">
        <v>0.9622222222222222</v>
      </c>
      <c r="V7" s="41">
        <v>990</v>
      </c>
      <c r="W7" s="44">
        <v>0.24141414141414141</v>
      </c>
    </row>
    <row r="8" spans="1:23" x14ac:dyDescent="0.45">
      <c r="A8" s="45" t="s">
        <v>15</v>
      </c>
      <c r="B8" s="40">
        <v>2044879</v>
      </c>
      <c r="C8" s="40">
        <v>1853955</v>
      </c>
      <c r="D8" s="40">
        <v>930245</v>
      </c>
      <c r="E8" s="41">
        <v>923710</v>
      </c>
      <c r="F8" s="46">
        <v>188437</v>
      </c>
      <c r="G8" s="41">
        <v>94663</v>
      </c>
      <c r="H8" s="41">
        <v>93774</v>
      </c>
      <c r="I8" s="41">
        <v>2418</v>
      </c>
      <c r="J8" s="41">
        <v>1214</v>
      </c>
      <c r="K8" s="41">
        <v>1204</v>
      </c>
      <c r="L8" s="69">
        <v>69</v>
      </c>
      <c r="M8" s="69">
        <v>66</v>
      </c>
      <c r="N8" s="69">
        <v>3</v>
      </c>
      <c r="O8" s="42"/>
      <c r="P8" s="41">
        <v>1921955</v>
      </c>
      <c r="Q8" s="43">
        <v>0.96461935893400208</v>
      </c>
      <c r="R8" s="47">
        <v>186500</v>
      </c>
      <c r="S8" s="43">
        <v>1.0103860589812332</v>
      </c>
      <c r="T8" s="41">
        <v>3800</v>
      </c>
      <c r="U8" s="44">
        <v>0.63631578947368417</v>
      </c>
      <c r="V8" s="41">
        <v>800</v>
      </c>
      <c r="W8" s="44">
        <v>8.6249999999999993E-2</v>
      </c>
    </row>
    <row r="9" spans="1:23" x14ac:dyDescent="0.45">
      <c r="A9" s="45" t="s">
        <v>16</v>
      </c>
      <c r="B9" s="40">
        <v>1966017</v>
      </c>
      <c r="C9" s="40">
        <v>1721372</v>
      </c>
      <c r="D9" s="40">
        <v>863821</v>
      </c>
      <c r="E9" s="41">
        <v>857551</v>
      </c>
      <c r="F9" s="46">
        <v>244546</v>
      </c>
      <c r="G9" s="41">
        <v>122740</v>
      </c>
      <c r="H9" s="41">
        <v>121806</v>
      </c>
      <c r="I9" s="41">
        <v>98</v>
      </c>
      <c r="J9" s="41">
        <v>50</v>
      </c>
      <c r="K9" s="41">
        <v>48</v>
      </c>
      <c r="L9" s="69">
        <v>1</v>
      </c>
      <c r="M9" s="69">
        <v>1</v>
      </c>
      <c r="N9" s="69">
        <v>0</v>
      </c>
      <c r="O9" s="42"/>
      <c r="P9" s="41">
        <v>1879585</v>
      </c>
      <c r="Q9" s="43">
        <v>0.91582556787801561</v>
      </c>
      <c r="R9" s="47">
        <v>227500</v>
      </c>
      <c r="S9" s="43">
        <v>1.0749274725274724</v>
      </c>
      <c r="T9" s="41">
        <v>260</v>
      </c>
      <c r="U9" s="44">
        <v>0.37692307692307692</v>
      </c>
      <c r="V9" s="41">
        <v>500</v>
      </c>
      <c r="W9" s="44">
        <v>2E-3</v>
      </c>
    </row>
    <row r="10" spans="1:23" x14ac:dyDescent="0.45">
      <c r="A10" s="45" t="s">
        <v>17</v>
      </c>
      <c r="B10" s="40">
        <v>3554098</v>
      </c>
      <c r="C10" s="40">
        <v>2812225</v>
      </c>
      <c r="D10" s="40">
        <v>1411167</v>
      </c>
      <c r="E10" s="41">
        <v>1401058</v>
      </c>
      <c r="F10" s="46">
        <v>741723</v>
      </c>
      <c r="G10" s="41">
        <v>371749</v>
      </c>
      <c r="H10" s="41">
        <v>369974</v>
      </c>
      <c r="I10" s="41">
        <v>54</v>
      </c>
      <c r="J10" s="41">
        <v>21</v>
      </c>
      <c r="K10" s="41">
        <v>33</v>
      </c>
      <c r="L10" s="69">
        <v>96</v>
      </c>
      <c r="M10" s="69">
        <v>92</v>
      </c>
      <c r="N10" s="69">
        <v>4</v>
      </c>
      <c r="O10" s="42"/>
      <c r="P10" s="41">
        <v>3169865</v>
      </c>
      <c r="Q10" s="43">
        <v>0.88717500587564457</v>
      </c>
      <c r="R10" s="47">
        <v>854400</v>
      </c>
      <c r="S10" s="43">
        <v>0.86812148876404494</v>
      </c>
      <c r="T10" s="41">
        <v>240</v>
      </c>
      <c r="U10" s="44">
        <v>0.22500000000000001</v>
      </c>
      <c r="V10" s="41">
        <v>2510</v>
      </c>
      <c r="W10" s="44">
        <v>3.8247011952191233E-2</v>
      </c>
    </row>
    <row r="11" spans="1:23" x14ac:dyDescent="0.45">
      <c r="A11" s="45" t="s">
        <v>18</v>
      </c>
      <c r="B11" s="40">
        <v>1589754</v>
      </c>
      <c r="C11" s="40">
        <v>1493590</v>
      </c>
      <c r="D11" s="40">
        <v>749020</v>
      </c>
      <c r="E11" s="41">
        <v>744570</v>
      </c>
      <c r="F11" s="46">
        <v>96096</v>
      </c>
      <c r="G11" s="41">
        <v>48353</v>
      </c>
      <c r="H11" s="41">
        <v>47743</v>
      </c>
      <c r="I11" s="41">
        <v>67</v>
      </c>
      <c r="J11" s="41">
        <v>34</v>
      </c>
      <c r="K11" s="41">
        <v>33</v>
      </c>
      <c r="L11" s="69">
        <v>1</v>
      </c>
      <c r="M11" s="69">
        <v>1</v>
      </c>
      <c r="N11" s="69">
        <v>0</v>
      </c>
      <c r="O11" s="42"/>
      <c r="P11" s="41">
        <v>1523455</v>
      </c>
      <c r="Q11" s="43">
        <v>0.98039653288085304</v>
      </c>
      <c r="R11" s="47">
        <v>87900</v>
      </c>
      <c r="S11" s="43">
        <v>1.0932423208191127</v>
      </c>
      <c r="T11" s="41">
        <v>140</v>
      </c>
      <c r="U11" s="44">
        <v>0.47857142857142859</v>
      </c>
      <c r="V11" s="41">
        <v>200</v>
      </c>
      <c r="W11" s="44">
        <v>5.0000000000000001E-3</v>
      </c>
    </row>
    <row r="12" spans="1:23" x14ac:dyDescent="0.45">
      <c r="A12" s="45" t="s">
        <v>19</v>
      </c>
      <c r="B12" s="40">
        <v>1742612</v>
      </c>
      <c r="C12" s="40">
        <v>1664491</v>
      </c>
      <c r="D12" s="40">
        <v>834866</v>
      </c>
      <c r="E12" s="41">
        <v>829625</v>
      </c>
      <c r="F12" s="46">
        <v>77869</v>
      </c>
      <c r="G12" s="41">
        <v>39011</v>
      </c>
      <c r="H12" s="41">
        <v>38858</v>
      </c>
      <c r="I12" s="41">
        <v>161</v>
      </c>
      <c r="J12" s="41">
        <v>80</v>
      </c>
      <c r="K12" s="41">
        <v>81</v>
      </c>
      <c r="L12" s="69">
        <v>91</v>
      </c>
      <c r="M12" s="69">
        <v>85</v>
      </c>
      <c r="N12" s="69">
        <v>6</v>
      </c>
      <c r="O12" s="42"/>
      <c r="P12" s="41">
        <v>1736595</v>
      </c>
      <c r="Q12" s="43">
        <v>0.95847966854678268</v>
      </c>
      <c r="R12" s="47">
        <v>61700</v>
      </c>
      <c r="S12" s="43">
        <v>1.2620583468395461</v>
      </c>
      <c r="T12" s="41">
        <v>340</v>
      </c>
      <c r="U12" s="44">
        <v>0.47352941176470587</v>
      </c>
      <c r="V12" s="41">
        <v>300</v>
      </c>
      <c r="W12" s="44">
        <v>0.30333333333333334</v>
      </c>
    </row>
    <row r="13" spans="1:23" x14ac:dyDescent="0.45">
      <c r="A13" s="45" t="s">
        <v>20</v>
      </c>
      <c r="B13" s="40">
        <v>2967818</v>
      </c>
      <c r="C13" s="40">
        <v>2759529</v>
      </c>
      <c r="D13" s="40">
        <v>1385465</v>
      </c>
      <c r="E13" s="41">
        <v>1374064</v>
      </c>
      <c r="F13" s="46">
        <v>207987</v>
      </c>
      <c r="G13" s="41">
        <v>104474</v>
      </c>
      <c r="H13" s="41">
        <v>103513</v>
      </c>
      <c r="I13" s="41">
        <v>253</v>
      </c>
      <c r="J13" s="41">
        <v>126</v>
      </c>
      <c r="K13" s="41">
        <v>127</v>
      </c>
      <c r="L13" s="69">
        <v>49</v>
      </c>
      <c r="M13" s="69">
        <v>42</v>
      </c>
      <c r="N13" s="69">
        <v>7</v>
      </c>
      <c r="O13" s="42"/>
      <c r="P13" s="41">
        <v>2910040</v>
      </c>
      <c r="Q13" s="43">
        <v>0.94827871781831174</v>
      </c>
      <c r="R13" s="47">
        <v>178600</v>
      </c>
      <c r="S13" s="43">
        <v>1.1645408734602463</v>
      </c>
      <c r="T13" s="41">
        <v>560</v>
      </c>
      <c r="U13" s="44">
        <v>0.45178571428571429</v>
      </c>
      <c r="V13" s="41">
        <v>11240</v>
      </c>
      <c r="W13" s="44">
        <v>4.3594306049822068E-3</v>
      </c>
    </row>
    <row r="14" spans="1:23" x14ac:dyDescent="0.45">
      <c r="A14" s="45" t="s">
        <v>21</v>
      </c>
      <c r="B14" s="40">
        <v>4641242</v>
      </c>
      <c r="C14" s="40">
        <v>3769530</v>
      </c>
      <c r="D14" s="40">
        <v>1891217</v>
      </c>
      <c r="E14" s="41">
        <v>1878313</v>
      </c>
      <c r="F14" s="46">
        <v>870963</v>
      </c>
      <c r="G14" s="41">
        <v>436876</v>
      </c>
      <c r="H14" s="41">
        <v>434087</v>
      </c>
      <c r="I14" s="41">
        <v>370</v>
      </c>
      <c r="J14" s="41">
        <v>176</v>
      </c>
      <c r="K14" s="41">
        <v>194</v>
      </c>
      <c r="L14" s="69">
        <v>379</v>
      </c>
      <c r="M14" s="69">
        <v>246</v>
      </c>
      <c r="N14" s="69">
        <v>133</v>
      </c>
      <c r="O14" s="42"/>
      <c r="P14" s="41">
        <v>4064675</v>
      </c>
      <c r="Q14" s="43">
        <v>0.92738779853247799</v>
      </c>
      <c r="R14" s="47">
        <v>892500</v>
      </c>
      <c r="S14" s="43">
        <v>0.97586890756302525</v>
      </c>
      <c r="T14" s="41">
        <v>860</v>
      </c>
      <c r="U14" s="44">
        <v>0.43023255813953487</v>
      </c>
      <c r="V14" s="41">
        <v>5400</v>
      </c>
      <c r="W14" s="44">
        <v>7.0185185185185184E-2</v>
      </c>
    </row>
    <row r="15" spans="1:23" x14ac:dyDescent="0.45">
      <c r="A15" s="48" t="s">
        <v>22</v>
      </c>
      <c r="B15" s="40">
        <v>3082263</v>
      </c>
      <c r="C15" s="40">
        <v>2699020</v>
      </c>
      <c r="D15" s="40">
        <v>1354197</v>
      </c>
      <c r="E15" s="41">
        <v>1344823</v>
      </c>
      <c r="F15" s="46">
        <v>382263</v>
      </c>
      <c r="G15" s="41">
        <v>192186</v>
      </c>
      <c r="H15" s="41">
        <v>190077</v>
      </c>
      <c r="I15" s="41">
        <v>828</v>
      </c>
      <c r="J15" s="41">
        <v>413</v>
      </c>
      <c r="K15" s="41">
        <v>415</v>
      </c>
      <c r="L15" s="69">
        <v>152</v>
      </c>
      <c r="M15" s="69">
        <v>120</v>
      </c>
      <c r="N15" s="69">
        <v>32</v>
      </c>
      <c r="O15" s="42"/>
      <c r="P15" s="41">
        <v>2869350</v>
      </c>
      <c r="Q15" s="43">
        <v>0.94063812361684707</v>
      </c>
      <c r="R15" s="47">
        <v>375900</v>
      </c>
      <c r="S15" s="43">
        <v>1.016927374301676</v>
      </c>
      <c r="T15" s="41">
        <v>1220</v>
      </c>
      <c r="U15" s="44">
        <v>0.67868852459016393</v>
      </c>
      <c r="V15" s="41">
        <v>810</v>
      </c>
      <c r="W15" s="44">
        <v>0.18765432098765433</v>
      </c>
    </row>
    <row r="16" spans="1:23" x14ac:dyDescent="0.45">
      <c r="A16" s="45" t="s">
        <v>23</v>
      </c>
      <c r="B16" s="40">
        <v>3006990</v>
      </c>
      <c r="C16" s="40">
        <v>2155847</v>
      </c>
      <c r="D16" s="40">
        <v>1082025</v>
      </c>
      <c r="E16" s="41">
        <v>1073822</v>
      </c>
      <c r="F16" s="46">
        <v>850868</v>
      </c>
      <c r="G16" s="41">
        <v>426628</v>
      </c>
      <c r="H16" s="41">
        <v>424240</v>
      </c>
      <c r="I16" s="41">
        <v>224</v>
      </c>
      <c r="J16" s="41">
        <v>95</v>
      </c>
      <c r="K16" s="41">
        <v>129</v>
      </c>
      <c r="L16" s="69">
        <v>51</v>
      </c>
      <c r="M16" s="69">
        <v>44</v>
      </c>
      <c r="N16" s="69">
        <v>7</v>
      </c>
      <c r="O16" s="42"/>
      <c r="P16" s="41">
        <v>2506095</v>
      </c>
      <c r="Q16" s="43">
        <v>0.86024153114706348</v>
      </c>
      <c r="R16" s="47">
        <v>887500</v>
      </c>
      <c r="S16" s="43">
        <v>0.95872450704225354</v>
      </c>
      <c r="T16" s="41">
        <v>440</v>
      </c>
      <c r="U16" s="44">
        <v>0.50909090909090904</v>
      </c>
      <c r="V16" s="41">
        <v>440</v>
      </c>
      <c r="W16" s="44">
        <v>0.11590909090909091</v>
      </c>
    </row>
    <row r="17" spans="1:23" x14ac:dyDescent="0.45">
      <c r="A17" s="45" t="s">
        <v>24</v>
      </c>
      <c r="B17" s="40">
        <v>11576349</v>
      </c>
      <c r="C17" s="40">
        <v>9877925</v>
      </c>
      <c r="D17" s="40">
        <v>4962019</v>
      </c>
      <c r="E17" s="41">
        <v>4915906</v>
      </c>
      <c r="F17" s="46">
        <v>1679555</v>
      </c>
      <c r="G17" s="41">
        <v>841069</v>
      </c>
      <c r="H17" s="41">
        <v>838486</v>
      </c>
      <c r="I17" s="41">
        <v>18080</v>
      </c>
      <c r="J17" s="41">
        <v>9064</v>
      </c>
      <c r="K17" s="41">
        <v>9016</v>
      </c>
      <c r="L17" s="69">
        <v>789</v>
      </c>
      <c r="M17" s="69">
        <v>615</v>
      </c>
      <c r="N17" s="69">
        <v>174</v>
      </c>
      <c r="O17" s="42"/>
      <c r="P17" s="41">
        <v>10836010</v>
      </c>
      <c r="Q17" s="43">
        <v>0.91158323035877598</v>
      </c>
      <c r="R17" s="47">
        <v>659400</v>
      </c>
      <c r="S17" s="43">
        <v>2.5470958447073095</v>
      </c>
      <c r="T17" s="41">
        <v>37820</v>
      </c>
      <c r="U17" s="44">
        <v>0.47805393971443683</v>
      </c>
      <c r="V17" s="41">
        <v>13470</v>
      </c>
      <c r="W17" s="44">
        <v>5.8574610244988862E-2</v>
      </c>
    </row>
    <row r="18" spans="1:23" x14ac:dyDescent="0.45">
      <c r="A18" s="45" t="s">
        <v>25</v>
      </c>
      <c r="B18" s="40">
        <v>9884865</v>
      </c>
      <c r="C18" s="40">
        <v>8180556</v>
      </c>
      <c r="D18" s="40">
        <v>4105768</v>
      </c>
      <c r="E18" s="41">
        <v>4074788</v>
      </c>
      <c r="F18" s="46">
        <v>1703248</v>
      </c>
      <c r="G18" s="41">
        <v>853411</v>
      </c>
      <c r="H18" s="41">
        <v>849837</v>
      </c>
      <c r="I18" s="41">
        <v>815</v>
      </c>
      <c r="J18" s="41">
        <v>368</v>
      </c>
      <c r="K18" s="41">
        <v>447</v>
      </c>
      <c r="L18" s="69">
        <v>246</v>
      </c>
      <c r="M18" s="69">
        <v>224</v>
      </c>
      <c r="N18" s="69">
        <v>22</v>
      </c>
      <c r="O18" s="42"/>
      <c r="P18" s="41">
        <v>8816645</v>
      </c>
      <c r="Q18" s="43">
        <v>0.92785362232459168</v>
      </c>
      <c r="R18" s="47">
        <v>643300</v>
      </c>
      <c r="S18" s="43">
        <v>2.6476729364215763</v>
      </c>
      <c r="T18" s="41">
        <v>4560</v>
      </c>
      <c r="U18" s="44">
        <v>0.1787280701754386</v>
      </c>
      <c r="V18" s="41">
        <v>4850</v>
      </c>
      <c r="W18" s="44">
        <v>5.0721649484536085E-2</v>
      </c>
    </row>
    <row r="19" spans="1:23" x14ac:dyDescent="0.45">
      <c r="A19" s="45" t="s">
        <v>26</v>
      </c>
      <c r="B19" s="40">
        <v>21292518</v>
      </c>
      <c r="C19" s="40">
        <v>15913235</v>
      </c>
      <c r="D19" s="40">
        <v>7987869</v>
      </c>
      <c r="E19" s="41">
        <v>7925366</v>
      </c>
      <c r="F19" s="46">
        <v>5363524</v>
      </c>
      <c r="G19" s="41">
        <v>2690459</v>
      </c>
      <c r="H19" s="41">
        <v>2673065</v>
      </c>
      <c r="I19" s="41">
        <v>13635</v>
      </c>
      <c r="J19" s="41">
        <v>6761</v>
      </c>
      <c r="K19" s="41">
        <v>6874</v>
      </c>
      <c r="L19" s="69">
        <v>2124</v>
      </c>
      <c r="M19" s="69">
        <v>1580</v>
      </c>
      <c r="N19" s="69">
        <v>544</v>
      </c>
      <c r="O19" s="42"/>
      <c r="P19" s="41">
        <v>17678890</v>
      </c>
      <c r="Q19" s="43">
        <v>0.90012636539963764</v>
      </c>
      <c r="R19" s="47">
        <v>10135450</v>
      </c>
      <c r="S19" s="43">
        <v>0.52918459466525902</v>
      </c>
      <c r="T19" s="41">
        <v>43740</v>
      </c>
      <c r="U19" s="44">
        <v>0.31172839506172839</v>
      </c>
      <c r="V19" s="41">
        <v>21960</v>
      </c>
      <c r="W19" s="44">
        <v>9.6721311475409841E-2</v>
      </c>
    </row>
    <row r="20" spans="1:23" x14ac:dyDescent="0.45">
      <c r="A20" s="45" t="s">
        <v>27</v>
      </c>
      <c r="B20" s="40">
        <v>14379045</v>
      </c>
      <c r="C20" s="40">
        <v>11035291</v>
      </c>
      <c r="D20" s="40">
        <v>5535760</v>
      </c>
      <c r="E20" s="41">
        <v>5499531</v>
      </c>
      <c r="F20" s="46">
        <v>3336824</v>
      </c>
      <c r="G20" s="41">
        <v>1671607</v>
      </c>
      <c r="H20" s="41">
        <v>1665217</v>
      </c>
      <c r="I20" s="41">
        <v>6094</v>
      </c>
      <c r="J20" s="41">
        <v>3053</v>
      </c>
      <c r="K20" s="41">
        <v>3041</v>
      </c>
      <c r="L20" s="69">
        <v>836</v>
      </c>
      <c r="M20" s="69">
        <v>741</v>
      </c>
      <c r="N20" s="69">
        <v>95</v>
      </c>
      <c r="O20" s="42"/>
      <c r="P20" s="41">
        <v>11882835</v>
      </c>
      <c r="Q20" s="43">
        <v>0.92867493321248673</v>
      </c>
      <c r="R20" s="47">
        <v>1939900</v>
      </c>
      <c r="S20" s="43">
        <v>1.7201010361358833</v>
      </c>
      <c r="T20" s="41">
        <v>11640</v>
      </c>
      <c r="U20" s="44">
        <v>0.52353951890034367</v>
      </c>
      <c r="V20" s="41">
        <v>13780</v>
      </c>
      <c r="W20" s="44">
        <v>6.0667634252539911E-2</v>
      </c>
    </row>
    <row r="21" spans="1:23" x14ac:dyDescent="0.45">
      <c r="A21" s="45" t="s">
        <v>28</v>
      </c>
      <c r="B21" s="40">
        <v>3551449</v>
      </c>
      <c r="C21" s="40">
        <v>2979599</v>
      </c>
      <c r="D21" s="40">
        <v>1494171</v>
      </c>
      <c r="E21" s="41">
        <v>1485428</v>
      </c>
      <c r="F21" s="46">
        <v>571604</v>
      </c>
      <c r="G21" s="41">
        <v>286709</v>
      </c>
      <c r="H21" s="41">
        <v>284895</v>
      </c>
      <c r="I21" s="41">
        <v>77</v>
      </c>
      <c r="J21" s="41">
        <v>35</v>
      </c>
      <c r="K21" s="41">
        <v>42</v>
      </c>
      <c r="L21" s="69">
        <v>169</v>
      </c>
      <c r="M21" s="69">
        <v>135</v>
      </c>
      <c r="N21" s="69">
        <v>34</v>
      </c>
      <c r="O21" s="42"/>
      <c r="P21" s="41">
        <v>3293905</v>
      </c>
      <c r="Q21" s="43">
        <v>0.90457951883858212</v>
      </c>
      <c r="R21" s="47">
        <v>584800</v>
      </c>
      <c r="S21" s="43">
        <v>0.97743502051983588</v>
      </c>
      <c r="T21" s="41">
        <v>340</v>
      </c>
      <c r="U21" s="44">
        <v>0.22647058823529412</v>
      </c>
      <c r="V21" s="41">
        <v>4180</v>
      </c>
      <c r="W21" s="44">
        <v>4.0430622009569379E-2</v>
      </c>
    </row>
    <row r="22" spans="1:23" x14ac:dyDescent="0.45">
      <c r="A22" s="45" t="s">
        <v>29</v>
      </c>
      <c r="B22" s="40">
        <v>1677698</v>
      </c>
      <c r="C22" s="40">
        <v>1491394</v>
      </c>
      <c r="D22" s="40">
        <v>747618</v>
      </c>
      <c r="E22" s="41">
        <v>743776</v>
      </c>
      <c r="F22" s="46">
        <v>186060</v>
      </c>
      <c r="G22" s="41">
        <v>93250</v>
      </c>
      <c r="H22" s="41">
        <v>92810</v>
      </c>
      <c r="I22" s="41">
        <v>216</v>
      </c>
      <c r="J22" s="41">
        <v>108</v>
      </c>
      <c r="K22" s="41">
        <v>108</v>
      </c>
      <c r="L22" s="69">
        <v>28</v>
      </c>
      <c r="M22" s="69">
        <v>27</v>
      </c>
      <c r="N22" s="69">
        <v>1</v>
      </c>
      <c r="O22" s="42"/>
      <c r="P22" s="41">
        <v>1611720</v>
      </c>
      <c r="Q22" s="43">
        <v>0.9253431117067481</v>
      </c>
      <c r="R22" s="47">
        <v>176600</v>
      </c>
      <c r="S22" s="43">
        <v>1.0535673839184598</v>
      </c>
      <c r="T22" s="41">
        <v>540</v>
      </c>
      <c r="U22" s="44">
        <v>0.4</v>
      </c>
      <c r="V22" s="41">
        <v>180</v>
      </c>
      <c r="W22" s="44">
        <v>0.15555555555555556</v>
      </c>
    </row>
    <row r="23" spans="1:23" x14ac:dyDescent="0.45">
      <c r="A23" s="45" t="s">
        <v>30</v>
      </c>
      <c r="B23" s="40">
        <v>1736522</v>
      </c>
      <c r="C23" s="40">
        <v>1529911</v>
      </c>
      <c r="D23" s="40">
        <v>767262</v>
      </c>
      <c r="E23" s="41">
        <v>762649</v>
      </c>
      <c r="F23" s="46">
        <v>205571</v>
      </c>
      <c r="G23" s="41">
        <v>103129</v>
      </c>
      <c r="H23" s="41">
        <v>102442</v>
      </c>
      <c r="I23" s="41">
        <v>1009</v>
      </c>
      <c r="J23" s="41">
        <v>503</v>
      </c>
      <c r="K23" s="41">
        <v>506</v>
      </c>
      <c r="L23" s="69">
        <v>31</v>
      </c>
      <c r="M23" s="69">
        <v>21</v>
      </c>
      <c r="N23" s="69">
        <v>10</v>
      </c>
      <c r="O23" s="42"/>
      <c r="P23" s="41">
        <v>1620330</v>
      </c>
      <c r="Q23" s="43">
        <v>0.94419716971234258</v>
      </c>
      <c r="R23" s="47">
        <v>220900</v>
      </c>
      <c r="S23" s="43">
        <v>0.93060660932548667</v>
      </c>
      <c r="T23" s="41">
        <v>1180</v>
      </c>
      <c r="U23" s="44">
        <v>0.85508474576271187</v>
      </c>
      <c r="V23" s="41">
        <v>1100</v>
      </c>
      <c r="W23" s="44">
        <v>2.8181818181818183E-2</v>
      </c>
    </row>
    <row r="24" spans="1:23" x14ac:dyDescent="0.45">
      <c r="A24" s="45" t="s">
        <v>31</v>
      </c>
      <c r="B24" s="40">
        <v>1195003</v>
      </c>
      <c r="C24" s="40">
        <v>1052075</v>
      </c>
      <c r="D24" s="40">
        <v>527701</v>
      </c>
      <c r="E24" s="41">
        <v>524374</v>
      </c>
      <c r="F24" s="46">
        <v>142762</v>
      </c>
      <c r="G24" s="41">
        <v>71617</v>
      </c>
      <c r="H24" s="41">
        <v>71145</v>
      </c>
      <c r="I24" s="41">
        <v>63</v>
      </c>
      <c r="J24" s="41">
        <v>21</v>
      </c>
      <c r="K24" s="41">
        <v>42</v>
      </c>
      <c r="L24" s="69">
        <v>103</v>
      </c>
      <c r="M24" s="69">
        <v>85</v>
      </c>
      <c r="N24" s="69">
        <v>18</v>
      </c>
      <c r="O24" s="42"/>
      <c r="P24" s="41">
        <v>1125370</v>
      </c>
      <c r="Q24" s="43">
        <v>0.9348703093204902</v>
      </c>
      <c r="R24" s="47">
        <v>145200</v>
      </c>
      <c r="S24" s="43">
        <v>0.98320936639118461</v>
      </c>
      <c r="T24" s="41">
        <v>140</v>
      </c>
      <c r="U24" s="44">
        <v>0.45</v>
      </c>
      <c r="V24" s="41">
        <v>3000</v>
      </c>
      <c r="W24" s="44">
        <v>3.4333333333333334E-2</v>
      </c>
    </row>
    <row r="25" spans="1:23" x14ac:dyDescent="0.45">
      <c r="A25" s="45" t="s">
        <v>32</v>
      </c>
      <c r="B25" s="40">
        <v>1274747</v>
      </c>
      <c r="C25" s="40">
        <v>1124673</v>
      </c>
      <c r="D25" s="40">
        <v>563918</v>
      </c>
      <c r="E25" s="41">
        <v>560755</v>
      </c>
      <c r="F25" s="46">
        <v>150014</v>
      </c>
      <c r="G25" s="41">
        <v>75257</v>
      </c>
      <c r="H25" s="41">
        <v>74757</v>
      </c>
      <c r="I25" s="41">
        <v>32</v>
      </c>
      <c r="J25" s="41">
        <v>12</v>
      </c>
      <c r="K25" s="41">
        <v>20</v>
      </c>
      <c r="L25" s="69">
        <v>28</v>
      </c>
      <c r="M25" s="69">
        <v>26</v>
      </c>
      <c r="N25" s="69">
        <v>2</v>
      </c>
      <c r="O25" s="42"/>
      <c r="P25" s="41">
        <v>1271190</v>
      </c>
      <c r="Q25" s="43">
        <v>0.88474028272720839</v>
      </c>
      <c r="R25" s="47">
        <v>139400</v>
      </c>
      <c r="S25" s="43">
        <v>1.0761406025824964</v>
      </c>
      <c r="T25" s="41">
        <v>380</v>
      </c>
      <c r="U25" s="44">
        <v>8.4210526315789472E-2</v>
      </c>
      <c r="V25" s="41">
        <v>3280</v>
      </c>
      <c r="W25" s="44">
        <v>8.5365853658536592E-3</v>
      </c>
    </row>
    <row r="26" spans="1:23" x14ac:dyDescent="0.45">
      <c r="A26" s="45" t="s">
        <v>33</v>
      </c>
      <c r="B26" s="40">
        <v>3242354</v>
      </c>
      <c r="C26" s="40">
        <v>2951730</v>
      </c>
      <c r="D26" s="40">
        <v>1480262</v>
      </c>
      <c r="E26" s="41">
        <v>1471468</v>
      </c>
      <c r="F26" s="46">
        <v>290346</v>
      </c>
      <c r="G26" s="41">
        <v>145675</v>
      </c>
      <c r="H26" s="41">
        <v>144671</v>
      </c>
      <c r="I26" s="41">
        <v>121</v>
      </c>
      <c r="J26" s="41">
        <v>55</v>
      </c>
      <c r="K26" s="41">
        <v>66</v>
      </c>
      <c r="L26" s="69">
        <v>157</v>
      </c>
      <c r="M26" s="69">
        <v>149</v>
      </c>
      <c r="N26" s="69">
        <v>8</v>
      </c>
      <c r="O26" s="42"/>
      <c r="P26" s="41">
        <v>3174370</v>
      </c>
      <c r="Q26" s="43">
        <v>0.92986324845559909</v>
      </c>
      <c r="R26" s="47">
        <v>268100</v>
      </c>
      <c r="S26" s="43">
        <v>1.0829765013054831</v>
      </c>
      <c r="T26" s="41">
        <v>140</v>
      </c>
      <c r="U26" s="44">
        <v>0.86428571428571432</v>
      </c>
      <c r="V26" s="41">
        <v>7250</v>
      </c>
      <c r="W26" s="44">
        <v>2.1655172413793104E-2</v>
      </c>
    </row>
    <row r="27" spans="1:23" x14ac:dyDescent="0.45">
      <c r="A27" s="45" t="s">
        <v>34</v>
      </c>
      <c r="B27" s="40">
        <v>3122536</v>
      </c>
      <c r="C27" s="40">
        <v>2781494</v>
      </c>
      <c r="D27" s="40">
        <v>1393463</v>
      </c>
      <c r="E27" s="41">
        <v>1388031</v>
      </c>
      <c r="F27" s="46">
        <v>338870</v>
      </c>
      <c r="G27" s="41">
        <v>170573</v>
      </c>
      <c r="H27" s="41">
        <v>168297</v>
      </c>
      <c r="I27" s="41">
        <v>2138</v>
      </c>
      <c r="J27" s="41">
        <v>1065</v>
      </c>
      <c r="K27" s="41">
        <v>1073</v>
      </c>
      <c r="L27" s="69">
        <v>34</v>
      </c>
      <c r="M27" s="69">
        <v>33</v>
      </c>
      <c r="N27" s="69">
        <v>1</v>
      </c>
      <c r="O27" s="42"/>
      <c r="P27" s="41">
        <v>3040725</v>
      </c>
      <c r="Q27" s="43">
        <v>0.91474697646120584</v>
      </c>
      <c r="R27" s="47">
        <v>279600</v>
      </c>
      <c r="S27" s="43">
        <v>1.2119814020028612</v>
      </c>
      <c r="T27" s="41">
        <v>2680</v>
      </c>
      <c r="U27" s="44">
        <v>0.7977611940298508</v>
      </c>
      <c r="V27" s="41">
        <v>300</v>
      </c>
      <c r="W27" s="44">
        <v>0.11333333333333333</v>
      </c>
    </row>
    <row r="28" spans="1:23" x14ac:dyDescent="0.45">
      <c r="A28" s="45" t="s">
        <v>35</v>
      </c>
      <c r="B28" s="40">
        <v>5929939</v>
      </c>
      <c r="C28" s="40">
        <v>5147291</v>
      </c>
      <c r="D28" s="40">
        <v>2582007</v>
      </c>
      <c r="E28" s="41">
        <v>2565284</v>
      </c>
      <c r="F28" s="46">
        <v>782283</v>
      </c>
      <c r="G28" s="41">
        <v>392081</v>
      </c>
      <c r="H28" s="41">
        <v>390202</v>
      </c>
      <c r="I28" s="41">
        <v>202</v>
      </c>
      <c r="J28" s="41">
        <v>94</v>
      </c>
      <c r="K28" s="41">
        <v>108</v>
      </c>
      <c r="L28" s="69">
        <v>163</v>
      </c>
      <c r="M28" s="69">
        <v>133</v>
      </c>
      <c r="N28" s="69">
        <v>30</v>
      </c>
      <c r="O28" s="42"/>
      <c r="P28" s="41">
        <v>5396620</v>
      </c>
      <c r="Q28" s="43">
        <v>0.95379904458716758</v>
      </c>
      <c r="R28" s="47">
        <v>752600</v>
      </c>
      <c r="S28" s="43">
        <v>1.0394406058995482</v>
      </c>
      <c r="T28" s="41">
        <v>1160</v>
      </c>
      <c r="U28" s="44">
        <v>0.17413793103448275</v>
      </c>
      <c r="V28" s="41">
        <v>44570</v>
      </c>
      <c r="W28" s="44">
        <v>3.6571684989903522E-3</v>
      </c>
    </row>
    <row r="29" spans="1:23" x14ac:dyDescent="0.45">
      <c r="A29" s="45" t="s">
        <v>36</v>
      </c>
      <c r="B29" s="40">
        <v>11233949</v>
      </c>
      <c r="C29" s="40">
        <v>8799895</v>
      </c>
      <c r="D29" s="40">
        <v>4412829</v>
      </c>
      <c r="E29" s="41">
        <v>4387066</v>
      </c>
      <c r="F29" s="46">
        <v>2433165</v>
      </c>
      <c r="G29" s="41">
        <v>1220440</v>
      </c>
      <c r="H29" s="41">
        <v>1212725</v>
      </c>
      <c r="I29" s="41">
        <v>739</v>
      </c>
      <c r="J29" s="41">
        <v>332</v>
      </c>
      <c r="K29" s="41">
        <v>407</v>
      </c>
      <c r="L29" s="69">
        <v>150</v>
      </c>
      <c r="M29" s="69">
        <v>120</v>
      </c>
      <c r="N29" s="69">
        <v>30</v>
      </c>
      <c r="O29" s="42"/>
      <c r="P29" s="41">
        <v>10122810</v>
      </c>
      <c r="Q29" s="43">
        <v>0.86931346138078258</v>
      </c>
      <c r="R29" s="47">
        <v>2709900</v>
      </c>
      <c r="S29" s="43">
        <v>0.89787999557179232</v>
      </c>
      <c r="T29" s="41">
        <v>1540</v>
      </c>
      <c r="U29" s="44">
        <v>0.47987012987012989</v>
      </c>
      <c r="V29" s="41">
        <v>2180</v>
      </c>
      <c r="W29" s="44">
        <v>6.8807339449541288E-2</v>
      </c>
    </row>
    <row r="30" spans="1:23" x14ac:dyDescent="0.45">
      <c r="A30" s="45" t="s">
        <v>37</v>
      </c>
      <c r="B30" s="40">
        <v>2774425</v>
      </c>
      <c r="C30" s="40">
        <v>2502209</v>
      </c>
      <c r="D30" s="40">
        <v>1254517</v>
      </c>
      <c r="E30" s="41">
        <v>1247692</v>
      </c>
      <c r="F30" s="46">
        <v>271661</v>
      </c>
      <c r="G30" s="41">
        <v>136457</v>
      </c>
      <c r="H30" s="41">
        <v>135204</v>
      </c>
      <c r="I30" s="41">
        <v>520</v>
      </c>
      <c r="J30" s="41">
        <v>258</v>
      </c>
      <c r="K30" s="41">
        <v>262</v>
      </c>
      <c r="L30" s="69">
        <v>35</v>
      </c>
      <c r="M30" s="69">
        <v>28</v>
      </c>
      <c r="N30" s="69">
        <v>7</v>
      </c>
      <c r="O30" s="42"/>
      <c r="P30" s="41">
        <v>2667815</v>
      </c>
      <c r="Q30" s="43">
        <v>0.93792448127025296</v>
      </c>
      <c r="R30" s="47">
        <v>239400</v>
      </c>
      <c r="S30" s="43">
        <v>1.1347577276524645</v>
      </c>
      <c r="T30" s="41">
        <v>880</v>
      </c>
      <c r="U30" s="44">
        <v>0.59090909090909094</v>
      </c>
      <c r="V30" s="41">
        <v>2010</v>
      </c>
      <c r="W30" s="44">
        <v>1.7412935323383085E-2</v>
      </c>
    </row>
    <row r="31" spans="1:23" x14ac:dyDescent="0.45">
      <c r="A31" s="45" t="s">
        <v>38</v>
      </c>
      <c r="B31" s="40">
        <v>2181945</v>
      </c>
      <c r="C31" s="40">
        <v>1813115</v>
      </c>
      <c r="D31" s="40">
        <v>909679</v>
      </c>
      <c r="E31" s="41">
        <v>903436</v>
      </c>
      <c r="F31" s="46">
        <v>368711</v>
      </c>
      <c r="G31" s="41">
        <v>184742</v>
      </c>
      <c r="H31" s="41">
        <v>183969</v>
      </c>
      <c r="I31" s="41">
        <v>94</v>
      </c>
      <c r="J31" s="41">
        <v>44</v>
      </c>
      <c r="K31" s="41">
        <v>50</v>
      </c>
      <c r="L31" s="69">
        <v>25</v>
      </c>
      <c r="M31" s="69">
        <v>14</v>
      </c>
      <c r="N31" s="69">
        <v>11</v>
      </c>
      <c r="O31" s="42"/>
      <c r="P31" s="41">
        <v>1916090</v>
      </c>
      <c r="Q31" s="43">
        <v>0.9462577436341717</v>
      </c>
      <c r="R31" s="47">
        <v>348300</v>
      </c>
      <c r="S31" s="43">
        <v>1.0586017800746483</v>
      </c>
      <c r="T31" s="41">
        <v>240</v>
      </c>
      <c r="U31" s="44">
        <v>0.39166666666666666</v>
      </c>
      <c r="V31" s="41">
        <v>240</v>
      </c>
      <c r="W31" s="44">
        <v>0.10416666666666667</v>
      </c>
    </row>
    <row r="32" spans="1:23" x14ac:dyDescent="0.45">
      <c r="A32" s="45" t="s">
        <v>39</v>
      </c>
      <c r="B32" s="40">
        <v>3764402</v>
      </c>
      <c r="C32" s="40">
        <v>3111409</v>
      </c>
      <c r="D32" s="40">
        <v>1560150</v>
      </c>
      <c r="E32" s="41">
        <v>1551259</v>
      </c>
      <c r="F32" s="46">
        <v>652403</v>
      </c>
      <c r="G32" s="41">
        <v>327421</v>
      </c>
      <c r="H32" s="41">
        <v>324982</v>
      </c>
      <c r="I32" s="41">
        <v>499</v>
      </c>
      <c r="J32" s="41">
        <v>251</v>
      </c>
      <c r="K32" s="41">
        <v>248</v>
      </c>
      <c r="L32" s="69">
        <v>91</v>
      </c>
      <c r="M32" s="69">
        <v>89</v>
      </c>
      <c r="N32" s="69">
        <v>2</v>
      </c>
      <c r="O32" s="42"/>
      <c r="P32" s="41">
        <v>3409695</v>
      </c>
      <c r="Q32" s="43">
        <v>0.91251827509498651</v>
      </c>
      <c r="R32" s="47">
        <v>704200</v>
      </c>
      <c r="S32" s="43">
        <v>0.92644561204203346</v>
      </c>
      <c r="T32" s="41">
        <v>1060</v>
      </c>
      <c r="U32" s="44">
        <v>0.47075471698113208</v>
      </c>
      <c r="V32" s="41">
        <v>1170</v>
      </c>
      <c r="W32" s="44">
        <v>7.7777777777777779E-2</v>
      </c>
    </row>
    <row r="33" spans="1:23" x14ac:dyDescent="0.45">
      <c r="A33" s="45" t="s">
        <v>40</v>
      </c>
      <c r="B33" s="40">
        <v>12926378</v>
      </c>
      <c r="C33" s="40">
        <v>9986292</v>
      </c>
      <c r="D33" s="40">
        <v>5008407</v>
      </c>
      <c r="E33" s="41">
        <v>4977885</v>
      </c>
      <c r="F33" s="46">
        <v>2875561</v>
      </c>
      <c r="G33" s="41">
        <v>1441302</v>
      </c>
      <c r="H33" s="41">
        <v>1434259</v>
      </c>
      <c r="I33" s="41">
        <v>63927</v>
      </c>
      <c r="J33" s="41">
        <v>32159</v>
      </c>
      <c r="K33" s="41">
        <v>31768</v>
      </c>
      <c r="L33" s="69">
        <v>598</v>
      </c>
      <c r="M33" s="69">
        <v>479</v>
      </c>
      <c r="N33" s="69">
        <v>119</v>
      </c>
      <c r="O33" s="42"/>
      <c r="P33" s="41">
        <v>11521165</v>
      </c>
      <c r="Q33" s="43">
        <v>0.86677796906823223</v>
      </c>
      <c r="R33" s="47">
        <v>3481600</v>
      </c>
      <c r="S33" s="43">
        <v>0.82593089384191176</v>
      </c>
      <c r="T33" s="41">
        <v>72720</v>
      </c>
      <c r="U33" s="44">
        <v>0.87908415841584153</v>
      </c>
      <c r="V33" s="41">
        <v>21990</v>
      </c>
      <c r="W33" s="44">
        <v>2.719417917235107E-2</v>
      </c>
    </row>
    <row r="34" spans="1:23" x14ac:dyDescent="0.45">
      <c r="A34" s="45" t="s">
        <v>41</v>
      </c>
      <c r="B34" s="40">
        <v>8310958</v>
      </c>
      <c r="C34" s="40">
        <v>6921271</v>
      </c>
      <c r="D34" s="40">
        <v>3469586</v>
      </c>
      <c r="E34" s="41">
        <v>3451685</v>
      </c>
      <c r="F34" s="46">
        <v>1388244</v>
      </c>
      <c r="G34" s="41">
        <v>697053</v>
      </c>
      <c r="H34" s="41">
        <v>691191</v>
      </c>
      <c r="I34" s="41">
        <v>1124</v>
      </c>
      <c r="J34" s="41">
        <v>546</v>
      </c>
      <c r="K34" s="41">
        <v>578</v>
      </c>
      <c r="L34" s="69">
        <v>319</v>
      </c>
      <c r="M34" s="69">
        <v>254</v>
      </c>
      <c r="N34" s="69">
        <v>65</v>
      </c>
      <c r="O34" s="42"/>
      <c r="P34" s="41">
        <v>7609375</v>
      </c>
      <c r="Q34" s="43">
        <v>0.90957154825462017</v>
      </c>
      <c r="R34" s="47">
        <v>1135400</v>
      </c>
      <c r="S34" s="43">
        <v>1.2226915624449533</v>
      </c>
      <c r="T34" s="41">
        <v>2540</v>
      </c>
      <c r="U34" s="44">
        <v>0.44251968503937006</v>
      </c>
      <c r="V34" s="41">
        <v>2080</v>
      </c>
      <c r="W34" s="44">
        <v>0.15336538461538463</v>
      </c>
    </row>
    <row r="35" spans="1:23" x14ac:dyDescent="0.45">
      <c r="A35" s="45" t="s">
        <v>42</v>
      </c>
      <c r="B35" s="40">
        <v>2039006</v>
      </c>
      <c r="C35" s="40">
        <v>1816498</v>
      </c>
      <c r="D35" s="40">
        <v>910737</v>
      </c>
      <c r="E35" s="41">
        <v>905761</v>
      </c>
      <c r="F35" s="46">
        <v>222249</v>
      </c>
      <c r="G35" s="41">
        <v>111380</v>
      </c>
      <c r="H35" s="41">
        <v>110869</v>
      </c>
      <c r="I35" s="41">
        <v>206</v>
      </c>
      <c r="J35" s="41">
        <v>93</v>
      </c>
      <c r="K35" s="41">
        <v>113</v>
      </c>
      <c r="L35" s="69">
        <v>53</v>
      </c>
      <c r="M35" s="69">
        <v>53</v>
      </c>
      <c r="N35" s="69">
        <v>0</v>
      </c>
      <c r="O35" s="42"/>
      <c r="P35" s="41">
        <v>1964100</v>
      </c>
      <c r="Q35" s="43">
        <v>0.92485005855099023</v>
      </c>
      <c r="R35" s="47">
        <v>127300</v>
      </c>
      <c r="S35" s="43">
        <v>1.7458680282796544</v>
      </c>
      <c r="T35" s="41">
        <v>800</v>
      </c>
      <c r="U35" s="44">
        <v>0.25750000000000001</v>
      </c>
      <c r="V35" s="41">
        <v>2270</v>
      </c>
      <c r="W35" s="44">
        <v>2.3348017621145373E-2</v>
      </c>
    </row>
    <row r="36" spans="1:23" x14ac:dyDescent="0.45">
      <c r="A36" s="45" t="s">
        <v>43</v>
      </c>
      <c r="B36" s="40">
        <v>1388757</v>
      </c>
      <c r="C36" s="40">
        <v>1326351</v>
      </c>
      <c r="D36" s="40">
        <v>664852</v>
      </c>
      <c r="E36" s="41">
        <v>661499</v>
      </c>
      <c r="F36" s="46">
        <v>62312</v>
      </c>
      <c r="G36" s="41">
        <v>31218</v>
      </c>
      <c r="H36" s="41">
        <v>31094</v>
      </c>
      <c r="I36" s="41">
        <v>75</v>
      </c>
      <c r="J36" s="41">
        <v>39</v>
      </c>
      <c r="K36" s="41">
        <v>36</v>
      </c>
      <c r="L36" s="69">
        <v>19</v>
      </c>
      <c r="M36" s="69">
        <v>19</v>
      </c>
      <c r="N36" s="69">
        <v>0</v>
      </c>
      <c r="O36" s="42"/>
      <c r="P36" s="41">
        <v>1398645</v>
      </c>
      <c r="Q36" s="43">
        <v>0.9483114013920616</v>
      </c>
      <c r="R36" s="47">
        <v>48100</v>
      </c>
      <c r="S36" s="43">
        <v>1.2954677754677755</v>
      </c>
      <c r="T36" s="41">
        <v>160</v>
      </c>
      <c r="U36" s="44">
        <v>0.46875</v>
      </c>
      <c r="V36" s="41">
        <v>2090</v>
      </c>
      <c r="W36" s="44">
        <v>9.0909090909090905E-3</v>
      </c>
    </row>
    <row r="37" spans="1:23" x14ac:dyDescent="0.45">
      <c r="A37" s="45" t="s">
        <v>44</v>
      </c>
      <c r="B37" s="40">
        <v>817481</v>
      </c>
      <c r="C37" s="40">
        <v>717364</v>
      </c>
      <c r="D37" s="40">
        <v>359832</v>
      </c>
      <c r="E37" s="41">
        <v>357532</v>
      </c>
      <c r="F37" s="46">
        <v>100000</v>
      </c>
      <c r="G37" s="41">
        <v>50192</v>
      </c>
      <c r="H37" s="41">
        <v>49808</v>
      </c>
      <c r="I37" s="41">
        <v>63</v>
      </c>
      <c r="J37" s="41">
        <v>30</v>
      </c>
      <c r="K37" s="41">
        <v>33</v>
      </c>
      <c r="L37" s="69">
        <v>54</v>
      </c>
      <c r="M37" s="69">
        <v>39</v>
      </c>
      <c r="N37" s="69">
        <v>15</v>
      </c>
      <c r="O37" s="42"/>
      <c r="P37" s="41">
        <v>826860</v>
      </c>
      <c r="Q37" s="43">
        <v>0.86757613138862688</v>
      </c>
      <c r="R37" s="47">
        <v>110800</v>
      </c>
      <c r="S37" s="43">
        <v>0.90252707581227432</v>
      </c>
      <c r="T37" s="41">
        <v>440</v>
      </c>
      <c r="U37" s="44">
        <v>0.14318181818181819</v>
      </c>
      <c r="V37" s="41">
        <v>350</v>
      </c>
      <c r="W37" s="44">
        <v>0.15428571428571428</v>
      </c>
    </row>
    <row r="38" spans="1:23" x14ac:dyDescent="0.45">
      <c r="A38" s="45" t="s">
        <v>45</v>
      </c>
      <c r="B38" s="40">
        <v>1043756</v>
      </c>
      <c r="C38" s="40">
        <v>988214</v>
      </c>
      <c r="D38" s="40">
        <v>495768</v>
      </c>
      <c r="E38" s="41">
        <v>492446</v>
      </c>
      <c r="F38" s="46">
        <v>55406</v>
      </c>
      <c r="G38" s="41">
        <v>27790</v>
      </c>
      <c r="H38" s="41">
        <v>27616</v>
      </c>
      <c r="I38" s="41">
        <v>116</v>
      </c>
      <c r="J38" s="41">
        <v>54</v>
      </c>
      <c r="K38" s="41">
        <v>62</v>
      </c>
      <c r="L38" s="69">
        <v>20</v>
      </c>
      <c r="M38" s="69">
        <v>17</v>
      </c>
      <c r="N38" s="69">
        <v>3</v>
      </c>
      <c r="O38" s="42"/>
      <c r="P38" s="41">
        <v>1077500</v>
      </c>
      <c r="Q38" s="43">
        <v>0.91713596287703014</v>
      </c>
      <c r="R38" s="47">
        <v>47400</v>
      </c>
      <c r="S38" s="43">
        <v>1.1689029535864979</v>
      </c>
      <c r="T38" s="41">
        <v>780</v>
      </c>
      <c r="U38" s="44">
        <v>0.14871794871794872</v>
      </c>
      <c r="V38" s="41">
        <v>400</v>
      </c>
      <c r="W38" s="44">
        <v>0.05</v>
      </c>
    </row>
    <row r="39" spans="1:23" x14ac:dyDescent="0.45">
      <c r="A39" s="45" t="s">
        <v>46</v>
      </c>
      <c r="B39" s="40">
        <v>2755071</v>
      </c>
      <c r="C39" s="40">
        <v>2421224</v>
      </c>
      <c r="D39" s="40">
        <v>1214616</v>
      </c>
      <c r="E39" s="41">
        <v>1206608</v>
      </c>
      <c r="F39" s="46">
        <v>333435</v>
      </c>
      <c r="G39" s="41">
        <v>167371</v>
      </c>
      <c r="H39" s="41">
        <v>166064</v>
      </c>
      <c r="I39" s="41">
        <v>316</v>
      </c>
      <c r="J39" s="41">
        <v>151</v>
      </c>
      <c r="K39" s="41">
        <v>165</v>
      </c>
      <c r="L39" s="69">
        <v>96</v>
      </c>
      <c r="M39" s="69">
        <v>57</v>
      </c>
      <c r="N39" s="69">
        <v>39</v>
      </c>
      <c r="O39" s="42"/>
      <c r="P39" s="41">
        <v>2837130</v>
      </c>
      <c r="Q39" s="43">
        <v>0.85340608290772713</v>
      </c>
      <c r="R39" s="47">
        <v>385900</v>
      </c>
      <c r="S39" s="43">
        <v>0.86404508940139935</v>
      </c>
      <c r="T39" s="41">
        <v>720</v>
      </c>
      <c r="U39" s="44">
        <v>0.43888888888888888</v>
      </c>
      <c r="V39" s="41">
        <v>740</v>
      </c>
      <c r="W39" s="44">
        <v>0.12972972972972974</v>
      </c>
    </row>
    <row r="40" spans="1:23" x14ac:dyDescent="0.45">
      <c r="A40" s="45" t="s">
        <v>47</v>
      </c>
      <c r="B40" s="40">
        <v>4143468</v>
      </c>
      <c r="C40" s="40">
        <v>3548260</v>
      </c>
      <c r="D40" s="40">
        <v>1779096</v>
      </c>
      <c r="E40" s="41">
        <v>1769164</v>
      </c>
      <c r="F40" s="46">
        <v>595076</v>
      </c>
      <c r="G40" s="41">
        <v>298569</v>
      </c>
      <c r="H40" s="41">
        <v>296507</v>
      </c>
      <c r="I40" s="41">
        <v>124</v>
      </c>
      <c r="J40" s="41">
        <v>57</v>
      </c>
      <c r="K40" s="41">
        <v>67</v>
      </c>
      <c r="L40" s="69">
        <v>8</v>
      </c>
      <c r="M40" s="69">
        <v>7</v>
      </c>
      <c r="N40" s="69">
        <v>1</v>
      </c>
      <c r="O40" s="42"/>
      <c r="P40" s="41">
        <v>3981430</v>
      </c>
      <c r="Q40" s="43">
        <v>0.89120240717531141</v>
      </c>
      <c r="R40" s="47">
        <v>616200</v>
      </c>
      <c r="S40" s="43">
        <v>0.96571892242778323</v>
      </c>
      <c r="T40" s="41">
        <v>1240</v>
      </c>
      <c r="U40" s="44">
        <v>0.1</v>
      </c>
      <c r="V40" s="41">
        <v>1120</v>
      </c>
      <c r="W40" s="44">
        <v>7.1428571428571426E-3</v>
      </c>
    </row>
    <row r="41" spans="1:23" x14ac:dyDescent="0.45">
      <c r="A41" s="45" t="s">
        <v>48</v>
      </c>
      <c r="B41" s="40">
        <v>2034391</v>
      </c>
      <c r="C41" s="40">
        <v>1821417</v>
      </c>
      <c r="D41" s="40">
        <v>913065</v>
      </c>
      <c r="E41" s="41">
        <v>908352</v>
      </c>
      <c r="F41" s="46">
        <v>212904</v>
      </c>
      <c r="G41" s="41">
        <v>106894</v>
      </c>
      <c r="H41" s="41">
        <v>106010</v>
      </c>
      <c r="I41" s="41">
        <v>55</v>
      </c>
      <c r="J41" s="41">
        <v>29</v>
      </c>
      <c r="K41" s="41">
        <v>26</v>
      </c>
      <c r="L41" s="69">
        <v>15</v>
      </c>
      <c r="M41" s="69">
        <v>12</v>
      </c>
      <c r="N41" s="69">
        <v>3</v>
      </c>
      <c r="O41" s="42"/>
      <c r="P41" s="41">
        <v>2024075</v>
      </c>
      <c r="Q41" s="43">
        <v>0.89987623976384279</v>
      </c>
      <c r="R41" s="47">
        <v>210200</v>
      </c>
      <c r="S41" s="43">
        <v>1.0128639391056138</v>
      </c>
      <c r="T41" s="41">
        <v>420</v>
      </c>
      <c r="U41" s="44">
        <v>0.13095238095238096</v>
      </c>
      <c r="V41" s="41">
        <v>1790</v>
      </c>
      <c r="W41" s="44">
        <v>8.3798882681564244E-3</v>
      </c>
    </row>
    <row r="42" spans="1:23" x14ac:dyDescent="0.45">
      <c r="A42" s="45" t="s">
        <v>49</v>
      </c>
      <c r="B42" s="40">
        <v>1093463</v>
      </c>
      <c r="C42" s="40">
        <v>941239</v>
      </c>
      <c r="D42" s="40">
        <v>471900</v>
      </c>
      <c r="E42" s="41">
        <v>469339</v>
      </c>
      <c r="F42" s="46">
        <v>152056</v>
      </c>
      <c r="G42" s="41">
        <v>76243</v>
      </c>
      <c r="H42" s="41">
        <v>75813</v>
      </c>
      <c r="I42" s="41">
        <v>167</v>
      </c>
      <c r="J42" s="41">
        <v>79</v>
      </c>
      <c r="K42" s="41">
        <v>88</v>
      </c>
      <c r="L42" s="69">
        <v>1</v>
      </c>
      <c r="M42" s="69">
        <v>1</v>
      </c>
      <c r="N42" s="69">
        <v>0</v>
      </c>
      <c r="O42" s="42"/>
      <c r="P42" s="41">
        <v>1025405</v>
      </c>
      <c r="Q42" s="43">
        <v>0.91791926116997669</v>
      </c>
      <c r="R42" s="47">
        <v>152900</v>
      </c>
      <c r="S42" s="43">
        <v>0.99448005232177894</v>
      </c>
      <c r="T42" s="41">
        <v>760</v>
      </c>
      <c r="U42" s="44">
        <v>0.21973684210526315</v>
      </c>
      <c r="V42" s="41">
        <v>5000</v>
      </c>
      <c r="W42" s="44">
        <v>2.0000000000000001E-4</v>
      </c>
    </row>
    <row r="43" spans="1:23" x14ac:dyDescent="0.45">
      <c r="A43" s="45" t="s">
        <v>50</v>
      </c>
      <c r="B43" s="40">
        <v>1446289</v>
      </c>
      <c r="C43" s="40">
        <v>1333997</v>
      </c>
      <c r="D43" s="40">
        <v>668906</v>
      </c>
      <c r="E43" s="41">
        <v>665091</v>
      </c>
      <c r="F43" s="46">
        <v>112118</v>
      </c>
      <c r="G43" s="41">
        <v>56145</v>
      </c>
      <c r="H43" s="41">
        <v>55973</v>
      </c>
      <c r="I43" s="41">
        <v>173</v>
      </c>
      <c r="J43" s="41">
        <v>85</v>
      </c>
      <c r="K43" s="41">
        <v>88</v>
      </c>
      <c r="L43" s="69">
        <v>1</v>
      </c>
      <c r="M43" s="69">
        <v>1</v>
      </c>
      <c r="N43" s="69">
        <v>0</v>
      </c>
      <c r="O43" s="42"/>
      <c r="P43" s="41">
        <v>1441310</v>
      </c>
      <c r="Q43" s="43">
        <v>0.92554481686798817</v>
      </c>
      <c r="R43" s="47">
        <v>102300</v>
      </c>
      <c r="S43" s="43">
        <v>1.0959726295210166</v>
      </c>
      <c r="T43" s="41">
        <v>200</v>
      </c>
      <c r="U43" s="44">
        <v>0.86499999999999999</v>
      </c>
      <c r="V43" s="41">
        <v>490</v>
      </c>
      <c r="W43" s="44">
        <v>2.0408163265306124E-3</v>
      </c>
    </row>
    <row r="44" spans="1:23" x14ac:dyDescent="0.45">
      <c r="A44" s="45" t="s">
        <v>51</v>
      </c>
      <c r="B44" s="40">
        <v>2057901</v>
      </c>
      <c r="C44" s="40">
        <v>1924894</v>
      </c>
      <c r="D44" s="40">
        <v>965275</v>
      </c>
      <c r="E44" s="41">
        <v>959619</v>
      </c>
      <c r="F44" s="46">
        <v>132892</v>
      </c>
      <c r="G44" s="41">
        <v>66716</v>
      </c>
      <c r="H44" s="41">
        <v>66176</v>
      </c>
      <c r="I44" s="41">
        <v>56</v>
      </c>
      <c r="J44" s="41">
        <v>26</v>
      </c>
      <c r="K44" s="41">
        <v>30</v>
      </c>
      <c r="L44" s="69">
        <v>59</v>
      </c>
      <c r="M44" s="69">
        <v>59</v>
      </c>
      <c r="N44" s="69">
        <v>0</v>
      </c>
      <c r="O44" s="42"/>
      <c r="P44" s="41">
        <v>2095550</v>
      </c>
      <c r="Q44" s="43">
        <v>0.91856266851184654</v>
      </c>
      <c r="R44" s="47">
        <v>128400</v>
      </c>
      <c r="S44" s="43">
        <v>1.0349844236760124</v>
      </c>
      <c r="T44" s="41">
        <v>100</v>
      </c>
      <c r="U44" s="44">
        <v>0.56000000000000005</v>
      </c>
      <c r="V44" s="41">
        <v>6410</v>
      </c>
      <c r="W44" s="44">
        <v>9.2043681747269891E-3</v>
      </c>
    </row>
    <row r="45" spans="1:23" x14ac:dyDescent="0.45">
      <c r="A45" s="45" t="s">
        <v>52</v>
      </c>
      <c r="B45" s="40">
        <v>1038065</v>
      </c>
      <c r="C45" s="40">
        <v>979030</v>
      </c>
      <c r="D45" s="40">
        <v>491807</v>
      </c>
      <c r="E45" s="41">
        <v>487223</v>
      </c>
      <c r="F45" s="46">
        <v>58850</v>
      </c>
      <c r="G45" s="41">
        <v>29593</v>
      </c>
      <c r="H45" s="41">
        <v>29257</v>
      </c>
      <c r="I45" s="41">
        <v>74</v>
      </c>
      <c r="J45" s="41">
        <v>33</v>
      </c>
      <c r="K45" s="41">
        <v>41</v>
      </c>
      <c r="L45" s="69">
        <v>111</v>
      </c>
      <c r="M45" s="69">
        <v>106</v>
      </c>
      <c r="N45" s="69">
        <v>5</v>
      </c>
      <c r="O45" s="42"/>
      <c r="P45" s="41">
        <v>1048795</v>
      </c>
      <c r="Q45" s="43">
        <v>0.93348080416096568</v>
      </c>
      <c r="R45" s="47">
        <v>55600</v>
      </c>
      <c r="S45" s="43">
        <v>1.0584532374100719</v>
      </c>
      <c r="T45" s="41">
        <v>140</v>
      </c>
      <c r="U45" s="44">
        <v>0.52857142857142858</v>
      </c>
      <c r="V45" s="41">
        <v>1840</v>
      </c>
      <c r="W45" s="44">
        <v>6.0326086956521738E-2</v>
      </c>
    </row>
    <row r="46" spans="1:23" x14ac:dyDescent="0.45">
      <c r="A46" s="45" t="s">
        <v>53</v>
      </c>
      <c r="B46" s="40">
        <v>7661325</v>
      </c>
      <c r="C46" s="40">
        <v>6681794</v>
      </c>
      <c r="D46" s="40">
        <v>3356026</v>
      </c>
      <c r="E46" s="41">
        <v>3325768</v>
      </c>
      <c r="F46" s="46">
        <v>979275</v>
      </c>
      <c r="G46" s="41">
        <v>493271</v>
      </c>
      <c r="H46" s="41">
        <v>486004</v>
      </c>
      <c r="I46" s="41">
        <v>198</v>
      </c>
      <c r="J46" s="41">
        <v>94</v>
      </c>
      <c r="K46" s="41">
        <v>104</v>
      </c>
      <c r="L46" s="69">
        <v>58</v>
      </c>
      <c r="M46" s="69">
        <v>47</v>
      </c>
      <c r="N46" s="69">
        <v>11</v>
      </c>
      <c r="O46" s="42"/>
      <c r="P46" s="41">
        <v>7070230</v>
      </c>
      <c r="Q46" s="43">
        <v>0.94506034457153443</v>
      </c>
      <c r="R46" s="47">
        <v>1044500</v>
      </c>
      <c r="S46" s="43">
        <v>0.9375538535184299</v>
      </c>
      <c r="T46" s="41">
        <v>820</v>
      </c>
      <c r="U46" s="44">
        <v>0.24146341463414633</v>
      </c>
      <c r="V46" s="41">
        <v>2010</v>
      </c>
      <c r="W46" s="44">
        <v>2.8855721393034824E-2</v>
      </c>
    </row>
    <row r="47" spans="1:23" x14ac:dyDescent="0.45">
      <c r="A47" s="45" t="s">
        <v>54</v>
      </c>
      <c r="B47" s="40">
        <v>1191845</v>
      </c>
      <c r="C47" s="40">
        <v>1108213</v>
      </c>
      <c r="D47" s="40">
        <v>555740</v>
      </c>
      <c r="E47" s="41">
        <v>552473</v>
      </c>
      <c r="F47" s="46">
        <v>83558</v>
      </c>
      <c r="G47" s="41">
        <v>42087</v>
      </c>
      <c r="H47" s="41">
        <v>41471</v>
      </c>
      <c r="I47" s="41">
        <v>16</v>
      </c>
      <c r="J47" s="41">
        <v>5</v>
      </c>
      <c r="K47" s="41">
        <v>11</v>
      </c>
      <c r="L47" s="69">
        <v>58</v>
      </c>
      <c r="M47" s="69">
        <v>57</v>
      </c>
      <c r="N47" s="69">
        <v>1</v>
      </c>
      <c r="O47" s="42"/>
      <c r="P47" s="41">
        <v>1212205</v>
      </c>
      <c r="Q47" s="43">
        <v>0.91421253005885972</v>
      </c>
      <c r="R47" s="47">
        <v>74400</v>
      </c>
      <c r="S47" s="43">
        <v>1.1230913978494623</v>
      </c>
      <c r="T47" s="41">
        <v>140</v>
      </c>
      <c r="U47" s="44">
        <v>0.11428571428571428</v>
      </c>
      <c r="V47" s="41">
        <v>590</v>
      </c>
      <c r="W47" s="44">
        <v>9.8305084745762716E-2</v>
      </c>
    </row>
    <row r="48" spans="1:23" x14ac:dyDescent="0.45">
      <c r="A48" s="45" t="s">
        <v>55</v>
      </c>
      <c r="B48" s="40">
        <v>2033869</v>
      </c>
      <c r="C48" s="40">
        <v>1749073</v>
      </c>
      <c r="D48" s="40">
        <v>878035</v>
      </c>
      <c r="E48" s="41">
        <v>871038</v>
      </c>
      <c r="F48" s="46">
        <v>284766</v>
      </c>
      <c r="G48" s="41">
        <v>142679</v>
      </c>
      <c r="H48" s="41">
        <v>142087</v>
      </c>
      <c r="I48" s="41">
        <v>29</v>
      </c>
      <c r="J48" s="41">
        <v>12</v>
      </c>
      <c r="K48" s="41">
        <v>17</v>
      </c>
      <c r="L48" s="69">
        <v>1</v>
      </c>
      <c r="M48" s="69">
        <v>1</v>
      </c>
      <c r="N48" s="69">
        <v>0</v>
      </c>
      <c r="O48" s="42"/>
      <c r="P48" s="41">
        <v>1908250</v>
      </c>
      <c r="Q48" s="43">
        <v>0.91658482903183547</v>
      </c>
      <c r="R48" s="47">
        <v>288800</v>
      </c>
      <c r="S48" s="43">
        <v>0.98603185595567866</v>
      </c>
      <c r="T48" s="41">
        <v>300</v>
      </c>
      <c r="U48" s="44">
        <v>9.6666666666666665E-2</v>
      </c>
      <c r="V48" s="41">
        <v>210</v>
      </c>
      <c r="W48" s="44">
        <v>4.7619047619047623E-3</v>
      </c>
    </row>
    <row r="49" spans="1:23" x14ac:dyDescent="0.45">
      <c r="A49" s="45" t="s">
        <v>56</v>
      </c>
      <c r="B49" s="40">
        <v>2669061</v>
      </c>
      <c r="C49" s="40">
        <v>2300922</v>
      </c>
      <c r="D49" s="40">
        <v>1153975</v>
      </c>
      <c r="E49" s="41">
        <v>1146947</v>
      </c>
      <c r="F49" s="46">
        <v>367873</v>
      </c>
      <c r="G49" s="41">
        <v>184504</v>
      </c>
      <c r="H49" s="41">
        <v>183369</v>
      </c>
      <c r="I49" s="41">
        <v>252</v>
      </c>
      <c r="J49" s="41">
        <v>124</v>
      </c>
      <c r="K49" s="41">
        <v>128</v>
      </c>
      <c r="L49" s="69">
        <v>14</v>
      </c>
      <c r="M49" s="69">
        <v>13</v>
      </c>
      <c r="N49" s="69">
        <v>1</v>
      </c>
      <c r="O49" s="42"/>
      <c r="P49" s="41">
        <v>2537755</v>
      </c>
      <c r="Q49" s="43">
        <v>0.90667617638424514</v>
      </c>
      <c r="R49" s="47">
        <v>350000</v>
      </c>
      <c r="S49" s="43">
        <v>1.0510657142857143</v>
      </c>
      <c r="T49" s="41">
        <v>720</v>
      </c>
      <c r="U49" s="44">
        <v>0.35</v>
      </c>
      <c r="V49" s="41">
        <v>400</v>
      </c>
      <c r="W49" s="44">
        <v>3.5000000000000003E-2</v>
      </c>
    </row>
    <row r="50" spans="1:23" x14ac:dyDescent="0.45">
      <c r="A50" s="45" t="s">
        <v>57</v>
      </c>
      <c r="B50" s="40">
        <v>1697251</v>
      </c>
      <c r="C50" s="40">
        <v>1561313</v>
      </c>
      <c r="D50" s="40">
        <v>783786</v>
      </c>
      <c r="E50" s="41">
        <v>777527</v>
      </c>
      <c r="F50" s="46">
        <v>135702</v>
      </c>
      <c r="G50" s="41">
        <v>68059</v>
      </c>
      <c r="H50" s="41">
        <v>67643</v>
      </c>
      <c r="I50" s="41">
        <v>98</v>
      </c>
      <c r="J50" s="41">
        <v>42</v>
      </c>
      <c r="K50" s="41">
        <v>56</v>
      </c>
      <c r="L50" s="69">
        <v>138</v>
      </c>
      <c r="M50" s="69">
        <v>101</v>
      </c>
      <c r="N50" s="69">
        <v>37</v>
      </c>
      <c r="O50" s="42"/>
      <c r="P50" s="41">
        <v>1675025</v>
      </c>
      <c r="Q50" s="43">
        <v>0.93211325204101436</v>
      </c>
      <c r="R50" s="47">
        <v>125500</v>
      </c>
      <c r="S50" s="43">
        <v>1.0812908366533864</v>
      </c>
      <c r="T50" s="41">
        <v>440</v>
      </c>
      <c r="U50" s="44">
        <v>0.22272727272727272</v>
      </c>
      <c r="V50" s="41">
        <v>700</v>
      </c>
      <c r="W50" s="44">
        <v>0.19714285714285715</v>
      </c>
    </row>
    <row r="51" spans="1:23" x14ac:dyDescent="0.45">
      <c r="A51" s="45" t="s">
        <v>58</v>
      </c>
      <c r="B51" s="40">
        <v>1611865</v>
      </c>
      <c r="C51" s="40">
        <v>1548771</v>
      </c>
      <c r="D51" s="40">
        <v>777219</v>
      </c>
      <c r="E51" s="41">
        <v>771552</v>
      </c>
      <c r="F51" s="46">
        <v>63065</v>
      </c>
      <c r="G51" s="41">
        <v>31627</v>
      </c>
      <c r="H51" s="41">
        <v>31438</v>
      </c>
      <c r="I51" s="41">
        <v>27</v>
      </c>
      <c r="J51" s="41">
        <v>10</v>
      </c>
      <c r="K51" s="41">
        <v>17</v>
      </c>
      <c r="L51" s="69">
        <v>2</v>
      </c>
      <c r="M51" s="69">
        <v>1</v>
      </c>
      <c r="N51" s="69">
        <v>1</v>
      </c>
      <c r="O51" s="42"/>
      <c r="P51" s="41">
        <v>1622295</v>
      </c>
      <c r="Q51" s="43">
        <v>0.95467901953713719</v>
      </c>
      <c r="R51" s="47">
        <v>55600</v>
      </c>
      <c r="S51" s="43">
        <v>1.1342625899280576</v>
      </c>
      <c r="T51" s="41">
        <v>300</v>
      </c>
      <c r="U51" s="44">
        <v>0.09</v>
      </c>
      <c r="V51" s="41">
        <v>210</v>
      </c>
      <c r="W51" s="44">
        <v>9.5238095238095247E-3</v>
      </c>
    </row>
    <row r="52" spans="1:23" x14ac:dyDescent="0.45">
      <c r="A52" s="45" t="s">
        <v>59</v>
      </c>
      <c r="B52" s="40">
        <v>2413676</v>
      </c>
      <c r="C52" s="40">
        <v>2214146</v>
      </c>
      <c r="D52" s="40">
        <v>1111553</v>
      </c>
      <c r="E52" s="41">
        <v>1102593</v>
      </c>
      <c r="F52" s="46">
        <v>199296</v>
      </c>
      <c r="G52" s="41">
        <v>100046</v>
      </c>
      <c r="H52" s="41">
        <v>99250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2407410</v>
      </c>
      <c r="Q52" s="43">
        <v>0.9197211941464063</v>
      </c>
      <c r="R52" s="47">
        <v>197100</v>
      </c>
      <c r="S52" s="43">
        <v>1.0111415525114156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45">
      <c r="A53" s="45" t="s">
        <v>60</v>
      </c>
      <c r="B53" s="40">
        <v>1963074</v>
      </c>
      <c r="C53" s="40">
        <v>1683520</v>
      </c>
      <c r="D53" s="40">
        <v>846568</v>
      </c>
      <c r="E53" s="41">
        <v>836952</v>
      </c>
      <c r="F53" s="46">
        <v>279036</v>
      </c>
      <c r="G53" s="41">
        <v>140310</v>
      </c>
      <c r="H53" s="41">
        <v>138726</v>
      </c>
      <c r="I53" s="41">
        <v>489</v>
      </c>
      <c r="J53" s="41">
        <v>242</v>
      </c>
      <c r="K53" s="41">
        <v>247</v>
      </c>
      <c r="L53" s="69">
        <v>29</v>
      </c>
      <c r="M53" s="69">
        <v>28</v>
      </c>
      <c r="N53" s="69">
        <v>1</v>
      </c>
      <c r="O53" s="42"/>
      <c r="P53" s="41">
        <v>1955425</v>
      </c>
      <c r="Q53" s="43">
        <v>0.8609483871792577</v>
      </c>
      <c r="R53" s="47">
        <v>305500</v>
      </c>
      <c r="S53" s="43">
        <v>0.91337479541734856</v>
      </c>
      <c r="T53" s="41">
        <v>1260</v>
      </c>
      <c r="U53" s="44">
        <v>0.3880952380952381</v>
      </c>
      <c r="V53" s="41">
        <v>2260</v>
      </c>
      <c r="W53" s="44">
        <v>1.2831858407079646E-2</v>
      </c>
    </row>
    <row r="55" spans="1:23" x14ac:dyDescent="0.45">
      <c r="A55" s="114" t="s">
        <v>134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</row>
    <row r="56" spans="1:23" x14ac:dyDescent="0.45">
      <c r="A56" s="115" t="s">
        <v>135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23" x14ac:dyDescent="0.45">
      <c r="A57" s="115" t="s">
        <v>136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23" x14ac:dyDescent="0.45">
      <c r="A58" s="115" t="s">
        <v>137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23" ht="18" customHeight="1" x14ac:dyDescent="0.45">
      <c r="A59" s="114" t="s">
        <v>138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spans="1:23" x14ac:dyDescent="0.45">
      <c r="A60" s="22" t="s">
        <v>139</v>
      </c>
    </row>
    <row r="61" spans="1:23" x14ac:dyDescent="0.45">
      <c r="A61" s="22" t="s">
        <v>140</v>
      </c>
    </row>
  </sheetData>
  <mergeCells count="18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20" sqref="F20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141</v>
      </c>
    </row>
    <row r="2" spans="1:6" x14ac:dyDescent="0.45">
      <c r="D2" s="49" t="s">
        <v>142</v>
      </c>
    </row>
    <row r="3" spans="1:6" ht="36" x14ac:dyDescent="0.45">
      <c r="A3" s="45" t="s">
        <v>3</v>
      </c>
      <c r="B3" s="39" t="s">
        <v>143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144</v>
      </c>
    </row>
    <row r="54" spans="1:4" x14ac:dyDescent="0.45">
      <c r="A54" t="s">
        <v>145</v>
      </c>
    </row>
    <row r="55" spans="1:4" x14ac:dyDescent="0.45">
      <c r="A55" t="s">
        <v>146</v>
      </c>
    </row>
    <row r="56" spans="1:4" x14ac:dyDescent="0.45">
      <c r="A56" t="s">
        <v>147</v>
      </c>
    </row>
    <row r="57" spans="1:4" x14ac:dyDescent="0.45">
      <c r="A57" s="22" t="s">
        <v>148</v>
      </c>
    </row>
    <row r="58" spans="1:4" x14ac:dyDescent="0.45">
      <c r="A58" t="s">
        <v>149</v>
      </c>
    </row>
    <row r="59" spans="1:4" x14ac:dyDescent="0.45">
      <c r="A59" t="s">
        <v>150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DIGI-808455956-3886772</_dlc_DocId>
    <_dlc_DocIdUrl xmlns="89559dea-130d-4237-8e78-1ce7f44b9a24">
      <Url>https://digitalgojp.sharepoint.com/sites/digi_portal/_layouts/15/DocIdRedir.aspx?ID=DIGI-808455956-3886772</Url>
      <Description>DIGI-808455956-3886772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526D05C-DD20-45E0-89B9-BE378E098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2022-06-28T05:56:08Z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b934fbcd-25da-4f29-ad60-213e71bfbadb</vt:lpwstr>
  </property>
  <property fmtid="{D5CDD505-2E9C-101B-9397-08002B2CF9AE}" pid="4" name="MediaServiceImageTags">
    <vt:lpwstr/>
  </property>
</Properties>
</file>