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総接種回数!$A$1:$S$61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1" l="1"/>
  <c r="W2" i="12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R7" i="11"/>
  <c r="V6" i="12" l="1"/>
  <c r="C6" i="12"/>
  <c r="G8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B8" i="11" s="1"/>
  <c r="E7" i="11"/>
  <c r="B6" i="12"/>
  <c r="C7" i="11" l="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N6" i="12"/>
  <c r="M6" i="12"/>
  <c r="L6" i="12"/>
  <c r="I6" i="12"/>
  <c r="Q8" i="11" l="1"/>
  <c r="P7" i="11"/>
  <c r="Q7" i="11" s="1"/>
  <c r="S7" i="11" l="1"/>
  <c r="S2" i="11"/>
  <c r="D8" i="11" l="1"/>
  <c r="F8" i="11"/>
  <c r="D9" i="11"/>
  <c r="F9" i="11"/>
  <c r="G9" i="11"/>
  <c r="B9" i="11" s="1"/>
  <c r="D10" i="11"/>
  <c r="F10" i="11"/>
  <c r="G10" i="11"/>
  <c r="B10" i="11" s="1"/>
  <c r="D11" i="11"/>
  <c r="F11" i="11"/>
  <c r="G11" i="11"/>
  <c r="B11" i="11" s="1"/>
  <c r="D12" i="11"/>
  <c r="F12" i="11"/>
  <c r="G12" i="11"/>
  <c r="B12" i="11" s="1"/>
  <c r="D13" i="11"/>
  <c r="F13" i="11"/>
  <c r="G13" i="11"/>
  <c r="B13" i="11" s="1"/>
  <c r="D14" i="11"/>
  <c r="F14" i="11"/>
  <c r="G14" i="11"/>
  <c r="B14" i="11" s="1"/>
  <c r="D15" i="11"/>
  <c r="F15" i="11"/>
  <c r="G15" i="11"/>
  <c r="B15" i="11" s="1"/>
  <c r="D16" i="11"/>
  <c r="F16" i="11"/>
  <c r="G16" i="11"/>
  <c r="B16" i="11" s="1"/>
  <c r="D17" i="11"/>
  <c r="F17" i="11"/>
  <c r="G17" i="11"/>
  <c r="B17" i="11" s="1"/>
  <c r="D18" i="11"/>
  <c r="F18" i="11"/>
  <c r="G18" i="11"/>
  <c r="B18" i="11" s="1"/>
  <c r="D19" i="11"/>
  <c r="F19" i="11"/>
  <c r="G19" i="11"/>
  <c r="B19" i="11" s="1"/>
  <c r="D20" i="11"/>
  <c r="F20" i="11"/>
  <c r="G20" i="11"/>
  <c r="B20" i="11" s="1"/>
  <c r="D21" i="11"/>
  <c r="F21" i="11"/>
  <c r="G21" i="11"/>
  <c r="B21" i="11" s="1"/>
  <c r="D22" i="11"/>
  <c r="F22" i="11"/>
  <c r="G22" i="11"/>
  <c r="B22" i="11" s="1"/>
  <c r="D23" i="11"/>
  <c r="F23" i="11"/>
  <c r="G23" i="11"/>
  <c r="B23" i="11" s="1"/>
  <c r="D24" i="11"/>
  <c r="F24" i="11"/>
  <c r="G24" i="11"/>
  <c r="B24" i="11" s="1"/>
  <c r="D25" i="11"/>
  <c r="F25" i="11"/>
  <c r="G25" i="11"/>
  <c r="B25" i="11" s="1"/>
  <c r="D26" i="11"/>
  <c r="F26" i="11"/>
  <c r="G26" i="11"/>
  <c r="B26" i="11" s="1"/>
  <c r="D27" i="11"/>
  <c r="F27" i="11"/>
  <c r="G27" i="11"/>
  <c r="B27" i="11" s="1"/>
  <c r="D28" i="11"/>
  <c r="F28" i="11"/>
  <c r="G28" i="11"/>
  <c r="B28" i="11" s="1"/>
  <c r="D29" i="11"/>
  <c r="F29" i="11"/>
  <c r="G29" i="11"/>
  <c r="B29" i="11" s="1"/>
  <c r="D30" i="11"/>
  <c r="F30" i="11"/>
  <c r="G30" i="11"/>
  <c r="B30" i="11" s="1"/>
  <c r="D31" i="11"/>
  <c r="F31" i="11"/>
  <c r="G31" i="11"/>
  <c r="B31" i="11" s="1"/>
  <c r="D32" i="11"/>
  <c r="F32" i="11"/>
  <c r="G32" i="11"/>
  <c r="B32" i="11" s="1"/>
  <c r="D33" i="11"/>
  <c r="F33" i="11"/>
  <c r="G33" i="11"/>
  <c r="B33" i="11" s="1"/>
  <c r="D34" i="11"/>
  <c r="F34" i="11"/>
  <c r="G34" i="11"/>
  <c r="B34" i="11" s="1"/>
  <c r="D35" i="11"/>
  <c r="F35" i="11"/>
  <c r="G35" i="11"/>
  <c r="B35" i="11" s="1"/>
  <c r="D36" i="11"/>
  <c r="F36" i="11"/>
  <c r="G36" i="11"/>
  <c r="B36" i="11" s="1"/>
  <c r="D37" i="11"/>
  <c r="F37" i="11"/>
  <c r="G37" i="11"/>
  <c r="B37" i="11" s="1"/>
  <c r="D38" i="11"/>
  <c r="F38" i="11"/>
  <c r="G38" i="11"/>
  <c r="B38" i="11" s="1"/>
  <c r="D39" i="11"/>
  <c r="F39" i="11"/>
  <c r="G39" i="11"/>
  <c r="B39" i="11" s="1"/>
  <c r="D40" i="11"/>
  <c r="F40" i="11"/>
  <c r="G40" i="11"/>
  <c r="B40" i="11" s="1"/>
  <c r="D41" i="11"/>
  <c r="F41" i="11"/>
  <c r="G41" i="11"/>
  <c r="B41" i="11" s="1"/>
  <c r="D42" i="11"/>
  <c r="F42" i="11"/>
  <c r="G42" i="11"/>
  <c r="B42" i="11" s="1"/>
  <c r="D43" i="11"/>
  <c r="F43" i="11"/>
  <c r="G43" i="11"/>
  <c r="B43" i="11" s="1"/>
  <c r="D44" i="11"/>
  <c r="F44" i="11"/>
  <c r="G44" i="11"/>
  <c r="B44" i="11" s="1"/>
  <c r="D45" i="11"/>
  <c r="F45" i="11"/>
  <c r="G45" i="11"/>
  <c r="B45" i="11" s="1"/>
  <c r="D46" i="11"/>
  <c r="F46" i="11"/>
  <c r="G46" i="11"/>
  <c r="B46" i="11" s="1"/>
  <c r="D47" i="11"/>
  <c r="F47" i="11"/>
  <c r="G47" i="11"/>
  <c r="B47" i="11" s="1"/>
  <c r="D48" i="11"/>
  <c r="F48" i="11"/>
  <c r="G48" i="11"/>
  <c r="B48" i="11" s="1"/>
  <c r="D49" i="11"/>
  <c r="F49" i="11"/>
  <c r="G49" i="11"/>
  <c r="B49" i="11" s="1"/>
  <c r="D50" i="11"/>
  <c r="F50" i="11"/>
  <c r="G50" i="11"/>
  <c r="B50" i="11" s="1"/>
  <c r="D51" i="11"/>
  <c r="F51" i="11"/>
  <c r="G51" i="11"/>
  <c r="B51" i="11" s="1"/>
  <c r="D52" i="11"/>
  <c r="F52" i="11"/>
  <c r="G52" i="11"/>
  <c r="B52" i="11" s="1"/>
  <c r="D53" i="11"/>
  <c r="F53" i="11"/>
  <c r="G53" i="11"/>
  <c r="B53" i="11" s="1"/>
  <c r="D54" i="11"/>
  <c r="F54" i="11"/>
  <c r="G54" i="11"/>
  <c r="B54" i="11" s="1"/>
  <c r="M7" i="11"/>
  <c r="L7" i="11"/>
  <c r="G5" i="10"/>
  <c r="G7" i="11" l="1"/>
  <c r="B7" i="11" s="1"/>
  <c r="H7" i="11"/>
  <c r="O7" i="11"/>
  <c r="J7" i="11" l="1"/>
  <c r="K7" i="11"/>
  <c r="I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R6" i="12"/>
  <c r="T6" i="12"/>
  <c r="U6" i="12" s="1"/>
  <c r="G6" i="12"/>
  <c r="H6" i="12"/>
  <c r="J6" i="12"/>
  <c r="K6" i="12"/>
  <c r="D6" i="12"/>
  <c r="P6" i="12"/>
  <c r="E6" i="12"/>
  <c r="H35" i="11"/>
  <c r="H23" i="11"/>
  <c r="H17" i="11"/>
  <c r="H47" i="11"/>
  <c r="H19" i="11"/>
  <c r="H39" i="11"/>
  <c r="H31" i="11"/>
  <c r="H9" i="11"/>
  <c r="H25" i="11"/>
  <c r="H15" i="11"/>
  <c r="H32" i="11"/>
  <c r="H40" i="11"/>
  <c r="H48" i="11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<sst xmlns="http://schemas.openxmlformats.org/spreadsheetml/2006/main" count="351" uniqueCount="152">
  <si>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</si>
  <si>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（6月7日公表時点）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</si>
  <si>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</si>
  <si>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</si>
  <si>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</si>
  <si>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</si>
  <si>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</si>
  <si>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</si>
  <si>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</si>
  <si>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</si>
  <si>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</si>
  <si>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</si>
  <si>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</si>
  <si>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</si>
  <si>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</si>
  <si>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</si>
  <si>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</si>
  <si>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</si>
  <si>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</si>
  <si>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</si>
  <si>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</si>
  <si>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</si>
  <si>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</si>
  <si>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</si>
  <si>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</si>
  <si>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</si>
  <si>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</si>
  <si>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</si>
  <si>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</si>
  <si>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</si>
  <si>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</si>
  <si>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</si>
  <si>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</si>
  <si>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</si>
  <si>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</si>
  <si>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</si>
  <si>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</si>
  <si>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</si>
  <si>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</si>
  <si>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</si>
  <si>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</si>
  <si>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</si>
  <si>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</si>
  <si>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</si>
  <si>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</si>
  <si>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</si>
  <si>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</si>
  <si>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</si>
  <si>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</si>
  <si>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</si>
  <si>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</si>
  <si>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</si>
  <si>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</si>
  <si>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</si>
  <si>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</si>
  <si>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</si>
  <si>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</si>
  <si>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</si>
  <si>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</si>
  <si>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</si>
  <si>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</si>
  <si>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</si>
  <si>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</si>
  <si>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</si>
  <si>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</si>
  <si>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</si>
  <si>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</si>
  <si>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</si>
  <si>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</si>
  <si>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</si>
  <si>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</si>
  <si>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</si>
  <si>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</si>
  <si>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</si>
  <si>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</si>
  <si>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</si>
  <si>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</si>
  <si>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</si>
  <si>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</si>
  <si>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</si>
  <si>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</si>
  <si>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</si>
  <si>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</si>
  <si>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</si>
  <si>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</si>
  <si>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</si>
  <si>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</si>
  <si>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</si>
  <si>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</si>
  <si>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</si>
  <si>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</si>
  <si>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</si>
  <si>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</si>
  <si>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</si>
  <si>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</si>
  <si>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接種回数（6月6日まで）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</si>
  <si>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</si>
  <si>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</si>
  <si>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</si>
  <si>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</si>
  <si>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</si>
  <si>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</si>
  <si>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</si>
  <si>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</si>
  <si>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</si>
  <si>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</si>
  <si>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</si>
  <si>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</si>
  <si>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</si>
  <si>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</si>
  <si>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</si>
  <si>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</si>
  <si>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</si>
  <si>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</si>
  <si>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</si>
  <si>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</si>
  <si>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</si>
  <si>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</si>
  <si>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</si>
  <si>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（6月6日まで）</t>
  </si>
  <si>
    <t>ワクチン供給量
（6月6日まで）※4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</si>
  <si>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</si>
  <si>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</si>
  <si>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</si>
  <si>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</si>
  <si>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</t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</si>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</sst>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1" fillId="0" borderId="2" xfId="0" applyNumberFormat="1" applyFont="1" applyBorder="1" applyAlignment="1">
      <alignment horizontal="center" vertical="center" wrapText="1"/>
    </xf>
    <xf numFmtId="56" fontId="11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C3" sqref="C3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9" max="9" width="4.09765625" customWidth="1"/>
    <col min="10" max="10" width="10.5" bestFit="1" customWidth="1"/>
  </cols>
  <sheetData>
    <row r="1" spans="1:8" x14ac:dyDescent="0.45">
      <c r="A1" s="75" t="s">
        <v>0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4"/>
      <c r="H3" s="53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71" t="s">
        <v>3</v>
      </c>
      <c r="B5" s="76" t="s">
        <v>4</v>
      </c>
      <c r="C5" s="72" t="s">
        <v>5</v>
      </c>
      <c r="D5" s="77"/>
      <c r="E5" s="80" t="s">
        <v>6</v>
      </c>
      <c r="F5" s="81"/>
      <c r="G5" s="82">
        <v>44718</v>
      </c>
      <c r="H5" s="83"/>
    </row>
    <row r="6" spans="1:8" ht="21.75" customHeight="1" x14ac:dyDescent="0.45">
      <c r="A6" s="71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70" t="s">
        <v>10</v>
      </c>
      <c r="F7" s="8"/>
      <c r="G7" s="70" t="s">
        <v>10</v>
      </c>
      <c r="H7" s="9"/>
    </row>
    <row r="8" spans="1:8" ht="18.75" customHeight="1" x14ac:dyDescent="0.45">
      <c r="A8" s="71"/>
      <c r="B8" s="76"/>
      <c r="C8" s="89"/>
      <c r="D8" s="72" t="s">
        <v>11</v>
      </c>
      <c r="E8" s="71"/>
      <c r="F8" s="72" t="s">
        <v>12</v>
      </c>
      <c r="G8" s="71"/>
      <c r="H8" s="74" t="s">
        <v>12</v>
      </c>
    </row>
    <row r="9" spans="1:8" ht="35.1" customHeight="1" x14ac:dyDescent="0.45">
      <c r="A9" s="71"/>
      <c r="B9" s="76"/>
      <c r="C9" s="89"/>
      <c r="D9" s="73"/>
      <c r="E9" s="71"/>
      <c r="F9" s="73"/>
      <c r="G9" s="71"/>
      <c r="H9" s="73"/>
    </row>
    <row r="10" spans="1:8" x14ac:dyDescent="0.45">
      <c r="A10" s="10" t="s">
        <v>13</v>
      </c>
      <c r="B10" s="20">
        <v>126645025.00000003</v>
      </c>
      <c r="C10" s="21">
        <f>SUM(C11:C57)</f>
        <v>75465512</v>
      </c>
      <c r="D10" s="11">
        <f>C10/$B10</f>
        <v>0.59588216749927592</v>
      </c>
      <c r="E10" s="21">
        <f>SUM(E11:E57)</f>
        <v>1050284</v>
      </c>
      <c r="F10" s="11">
        <f>E10/$B10</f>
        <v>8.2931327148460798E-3</v>
      </c>
      <c r="G10" s="21">
        <f>SUM(G11:G57)</f>
        <v>184619</v>
      </c>
      <c r="H10" s="11">
        <f>G10/$B10</f>
        <v>1.4577674883004678E-3</v>
      </c>
    </row>
    <row r="11" spans="1:8" x14ac:dyDescent="0.45">
      <c r="A11" s="12" t="s">
        <v>14</v>
      </c>
      <c r="B11" s="20">
        <v>5226603</v>
      </c>
      <c r="C11" s="21">
        <v>3226925</v>
      </c>
      <c r="D11" s="11">
        <f t="shared" ref="D11:D57" si="0">C11/$B11</f>
        <v>0.61740388546824776</v>
      </c>
      <c r="E11" s="21">
        <v>46042</v>
      </c>
      <c r="F11" s="11">
        <f t="shared" ref="F11:F57" si="1">E11/$B11</f>
        <v>8.8091634279473686E-3</v>
      </c>
      <c r="G11" s="21">
        <v>8782</v>
      </c>
      <c r="H11" s="11">
        <f t="shared" ref="H11:H57" si="2">G11/$B11</f>
        <v>1.6802500591684504E-3</v>
      </c>
    </row>
    <row r="12" spans="1:8" x14ac:dyDescent="0.45">
      <c r="A12" s="12" t="s">
        <v>15</v>
      </c>
      <c r="B12" s="20">
        <v>1259615</v>
      </c>
      <c r="C12" s="21">
        <v>823914</v>
      </c>
      <c r="D12" s="11">
        <f t="shared" si="0"/>
        <v>0.65409986384728669</v>
      </c>
      <c r="E12" s="21">
        <v>18321</v>
      </c>
      <c r="F12" s="11">
        <f t="shared" si="1"/>
        <v>1.4544920471731441E-2</v>
      </c>
      <c r="G12" s="21">
        <v>5347</v>
      </c>
      <c r="H12" s="11">
        <f t="shared" si="2"/>
        <v>4.2449478610527818E-3</v>
      </c>
    </row>
    <row r="13" spans="1:8" x14ac:dyDescent="0.45">
      <c r="A13" s="12" t="s">
        <v>16</v>
      </c>
      <c r="B13" s="20">
        <v>1220823</v>
      </c>
      <c r="C13" s="21">
        <v>809212</v>
      </c>
      <c r="D13" s="11">
        <f t="shared" si="0"/>
        <v>0.66284137831610312</v>
      </c>
      <c r="E13" s="21">
        <v>18408</v>
      </c>
      <c r="F13" s="11">
        <f t="shared" si="1"/>
        <v>1.5078352881621661E-2</v>
      </c>
      <c r="G13" s="21">
        <v>2436</v>
      </c>
      <c r="H13" s="11">
        <f t="shared" si="2"/>
        <v>1.9953752509577556E-3</v>
      </c>
    </row>
    <row r="14" spans="1:8" x14ac:dyDescent="0.45">
      <c r="A14" s="12" t="s">
        <v>17</v>
      </c>
      <c r="B14" s="20">
        <v>2281989</v>
      </c>
      <c r="C14" s="21">
        <v>1420690</v>
      </c>
      <c r="D14" s="11">
        <f t="shared" si="0"/>
        <v>0.62256654173179626</v>
      </c>
      <c r="E14" s="21">
        <v>31905</v>
      </c>
      <c r="F14" s="11">
        <f t="shared" si="1"/>
        <v>1.398122427408721E-2</v>
      </c>
      <c r="G14" s="21">
        <v>6763</v>
      </c>
      <c r="H14" s="11">
        <f t="shared" si="2"/>
        <v>2.9636426818884752E-3</v>
      </c>
    </row>
    <row r="15" spans="1:8" x14ac:dyDescent="0.45">
      <c r="A15" s="12" t="s">
        <v>18</v>
      </c>
      <c r="B15" s="20">
        <v>971288</v>
      </c>
      <c r="C15" s="21">
        <v>675406</v>
      </c>
      <c r="D15" s="11">
        <f t="shared" si="0"/>
        <v>0.69537150670038139</v>
      </c>
      <c r="E15" s="21">
        <v>9525</v>
      </c>
      <c r="F15" s="11">
        <f t="shared" si="1"/>
        <v>9.8065661266277353E-3</v>
      </c>
      <c r="G15" s="21">
        <v>1968</v>
      </c>
      <c r="H15" s="11">
        <f t="shared" si="2"/>
        <v>2.0261755524622975E-3</v>
      </c>
    </row>
    <row r="16" spans="1:8" x14ac:dyDescent="0.45">
      <c r="A16" s="12" t="s">
        <v>19</v>
      </c>
      <c r="B16" s="20">
        <v>1069562</v>
      </c>
      <c r="C16" s="21">
        <v>729825</v>
      </c>
      <c r="D16" s="11">
        <f t="shared" si="0"/>
        <v>0.68235875994098516</v>
      </c>
      <c r="E16" s="21">
        <v>12865</v>
      </c>
      <c r="F16" s="11">
        <f t="shared" si="1"/>
        <v>1.2028288215175932E-2</v>
      </c>
      <c r="G16" s="21">
        <v>1932</v>
      </c>
      <c r="H16" s="11">
        <f t="shared" si="2"/>
        <v>1.8063468971410727E-3</v>
      </c>
    </row>
    <row r="17" spans="1:8" x14ac:dyDescent="0.45">
      <c r="A17" s="12" t="s">
        <v>20</v>
      </c>
      <c r="B17" s="20">
        <v>1862059.0000000002</v>
      </c>
      <c r="C17" s="21">
        <v>1228315</v>
      </c>
      <c r="D17" s="11">
        <f t="shared" si="0"/>
        <v>0.65965417851958497</v>
      </c>
      <c r="E17" s="21">
        <v>16702</v>
      </c>
      <c r="F17" s="11">
        <f t="shared" si="1"/>
        <v>8.9696405967802303E-3</v>
      </c>
      <c r="G17" s="21">
        <v>2377</v>
      </c>
      <c r="H17" s="11">
        <f t="shared" si="2"/>
        <v>1.2765438689107057E-3</v>
      </c>
    </row>
    <row r="18" spans="1:8" x14ac:dyDescent="0.45">
      <c r="A18" s="12" t="s">
        <v>21</v>
      </c>
      <c r="B18" s="20">
        <v>2907675</v>
      </c>
      <c r="C18" s="21">
        <v>1848913</v>
      </c>
      <c r="D18" s="11">
        <f t="shared" si="0"/>
        <v>0.63587333522487899</v>
      </c>
      <c r="E18" s="21">
        <v>26141</v>
      </c>
      <c r="F18" s="11">
        <f t="shared" si="1"/>
        <v>8.9903445192464765E-3</v>
      </c>
      <c r="G18" s="21">
        <v>3939</v>
      </c>
      <c r="H18" s="11">
        <f t="shared" si="2"/>
        <v>1.3546906033170833E-3</v>
      </c>
    </row>
    <row r="19" spans="1:8" x14ac:dyDescent="0.45">
      <c r="A19" s="12" t="s">
        <v>22</v>
      </c>
      <c r="B19" s="20">
        <v>1955401</v>
      </c>
      <c r="C19" s="21">
        <v>1214654</v>
      </c>
      <c r="D19" s="11">
        <f t="shared" si="0"/>
        <v>0.62117898067966626</v>
      </c>
      <c r="E19" s="21">
        <v>23747</v>
      </c>
      <c r="F19" s="11">
        <f t="shared" si="1"/>
        <v>1.2144312087392816E-2</v>
      </c>
      <c r="G19" s="21">
        <v>4316</v>
      </c>
      <c r="H19" s="11">
        <f t="shared" si="2"/>
        <v>2.2072199001637004E-3</v>
      </c>
    </row>
    <row r="20" spans="1:8" x14ac:dyDescent="0.45">
      <c r="A20" s="12" t="s">
        <v>23</v>
      </c>
      <c r="B20" s="20">
        <v>1958101</v>
      </c>
      <c r="C20" s="21">
        <v>1228486</v>
      </c>
      <c r="D20" s="11">
        <f t="shared" si="0"/>
        <v>0.62738643205840761</v>
      </c>
      <c r="E20" s="21">
        <v>11592</v>
      </c>
      <c r="F20" s="11">
        <f t="shared" si="1"/>
        <v>5.9200214902091364E-3</v>
      </c>
      <c r="G20" s="21">
        <v>1658</v>
      </c>
      <c r="H20" s="11">
        <f t="shared" si="2"/>
        <v>8.4673875351680015E-4</v>
      </c>
    </row>
    <row r="21" spans="1:8" x14ac:dyDescent="0.45">
      <c r="A21" s="12" t="s">
        <v>24</v>
      </c>
      <c r="B21" s="20">
        <v>7393799</v>
      </c>
      <c r="C21" s="21">
        <v>4380398</v>
      </c>
      <c r="D21" s="11">
        <f t="shared" si="0"/>
        <v>0.592442126165453</v>
      </c>
      <c r="E21" s="21">
        <v>70747</v>
      </c>
      <c r="F21" s="11">
        <f t="shared" si="1"/>
        <v>9.5684234856803652E-3</v>
      </c>
      <c r="G21" s="21">
        <v>11068</v>
      </c>
      <c r="H21" s="11">
        <f t="shared" si="2"/>
        <v>1.4969300626105741E-3</v>
      </c>
    </row>
    <row r="22" spans="1:8" x14ac:dyDescent="0.45">
      <c r="A22" s="12" t="s">
        <v>25</v>
      </c>
      <c r="B22" s="20">
        <v>6322892.0000000009</v>
      </c>
      <c r="C22" s="21">
        <v>3841151</v>
      </c>
      <c r="D22" s="11">
        <f t="shared" si="0"/>
        <v>0.60749906846424062</v>
      </c>
      <c r="E22" s="21">
        <v>63423</v>
      </c>
      <c r="F22" s="11">
        <f t="shared" si="1"/>
        <v>1.0030694814967579E-2</v>
      </c>
      <c r="G22" s="21">
        <v>9962</v>
      </c>
      <c r="H22" s="11">
        <f t="shared" si="2"/>
        <v>1.5755448614336602E-3</v>
      </c>
    </row>
    <row r="23" spans="1:8" x14ac:dyDescent="0.45">
      <c r="A23" s="12" t="s">
        <v>26</v>
      </c>
      <c r="B23" s="20">
        <v>13843329.000000002</v>
      </c>
      <c r="C23" s="21">
        <v>8063622</v>
      </c>
      <c r="D23" s="11">
        <f t="shared" si="0"/>
        <v>0.58249153798194053</v>
      </c>
      <c r="E23" s="21">
        <v>83354</v>
      </c>
      <c r="F23" s="11">
        <f t="shared" si="1"/>
        <v>6.0212395443321465E-3</v>
      </c>
      <c r="G23" s="21">
        <v>10694</v>
      </c>
      <c r="H23" s="11">
        <f t="shared" si="2"/>
        <v>7.7250204773721685E-4</v>
      </c>
    </row>
    <row r="24" spans="1:8" x14ac:dyDescent="0.45">
      <c r="A24" s="12" t="s">
        <v>27</v>
      </c>
      <c r="B24" s="20">
        <v>9220206</v>
      </c>
      <c r="C24" s="21">
        <v>5452259</v>
      </c>
      <c r="D24" s="11">
        <f t="shared" si="0"/>
        <v>0.59133808940928223</v>
      </c>
      <c r="E24" s="21">
        <v>71804</v>
      </c>
      <c r="F24" s="11">
        <f t="shared" si="1"/>
        <v>7.7876784965541981E-3</v>
      </c>
      <c r="G24" s="21">
        <v>10953</v>
      </c>
      <c r="H24" s="11">
        <f t="shared" si="2"/>
        <v>1.187934412745225E-3</v>
      </c>
    </row>
    <row r="25" spans="1:8" x14ac:dyDescent="0.45">
      <c r="A25" s="12" t="s">
        <v>28</v>
      </c>
      <c r="B25" s="20">
        <v>2213174</v>
      </c>
      <c r="C25" s="21">
        <v>1511865</v>
      </c>
      <c r="D25" s="11">
        <f t="shared" si="0"/>
        <v>0.68312071260551588</v>
      </c>
      <c r="E25" s="21">
        <v>21541</v>
      </c>
      <c r="F25" s="11">
        <f t="shared" si="1"/>
        <v>9.733080182579408E-3</v>
      </c>
      <c r="G25" s="21">
        <v>2219</v>
      </c>
      <c r="H25" s="11">
        <f t="shared" si="2"/>
        <v>1.0026324184180728E-3</v>
      </c>
    </row>
    <row r="26" spans="1:8" x14ac:dyDescent="0.45">
      <c r="A26" s="12" t="s">
        <v>29</v>
      </c>
      <c r="B26" s="20">
        <v>1047674</v>
      </c>
      <c r="C26" s="21">
        <v>672706</v>
      </c>
      <c r="D26" s="11">
        <f t="shared" si="0"/>
        <v>0.64209477375595847</v>
      </c>
      <c r="E26" s="21">
        <v>7950</v>
      </c>
      <c r="F26" s="11">
        <f t="shared" si="1"/>
        <v>7.5882383260441706E-3</v>
      </c>
      <c r="G26" s="21">
        <v>1166</v>
      </c>
      <c r="H26" s="11">
        <f t="shared" si="2"/>
        <v>1.1129416211531449E-3</v>
      </c>
    </row>
    <row r="27" spans="1:8" x14ac:dyDescent="0.45">
      <c r="A27" s="12" t="s">
        <v>30</v>
      </c>
      <c r="B27" s="20">
        <v>1132656</v>
      </c>
      <c r="C27" s="21">
        <v>687424</v>
      </c>
      <c r="D27" s="11">
        <f t="shared" si="0"/>
        <v>0.60691330818889411</v>
      </c>
      <c r="E27" s="21">
        <v>9586</v>
      </c>
      <c r="F27" s="11">
        <f t="shared" si="1"/>
        <v>8.4632933565001196E-3</v>
      </c>
      <c r="G27" s="21">
        <v>1622</v>
      </c>
      <c r="H27" s="11">
        <f t="shared" si="2"/>
        <v>1.4320323204927181E-3</v>
      </c>
    </row>
    <row r="28" spans="1:8" x14ac:dyDescent="0.45">
      <c r="A28" s="12" t="s">
        <v>31</v>
      </c>
      <c r="B28" s="20">
        <v>774582.99999999988</v>
      </c>
      <c r="C28" s="21">
        <v>483566</v>
      </c>
      <c r="D28" s="11">
        <f t="shared" si="0"/>
        <v>0.62429203842583691</v>
      </c>
      <c r="E28" s="21">
        <v>4988</v>
      </c>
      <c r="F28" s="11">
        <f t="shared" si="1"/>
        <v>6.4395939492604415E-3</v>
      </c>
      <c r="G28" s="21">
        <v>423</v>
      </c>
      <c r="H28" s="11">
        <f t="shared" si="2"/>
        <v>5.4610028880055475E-4</v>
      </c>
    </row>
    <row r="29" spans="1:8" x14ac:dyDescent="0.45">
      <c r="A29" s="12" t="s">
        <v>32</v>
      </c>
      <c r="B29" s="20">
        <v>820997</v>
      </c>
      <c r="C29" s="21">
        <v>509721</v>
      </c>
      <c r="D29" s="11">
        <f t="shared" si="0"/>
        <v>0.620856105442529</v>
      </c>
      <c r="E29" s="21">
        <v>4515</v>
      </c>
      <c r="F29" s="11">
        <f t="shared" si="1"/>
        <v>5.4994110818918952E-3</v>
      </c>
      <c r="G29" s="21">
        <v>1098</v>
      </c>
      <c r="H29" s="11">
        <f t="shared" si="2"/>
        <v>1.3373983096162348E-3</v>
      </c>
    </row>
    <row r="30" spans="1:8" x14ac:dyDescent="0.45">
      <c r="A30" s="12" t="s">
        <v>33</v>
      </c>
      <c r="B30" s="20">
        <v>2071737</v>
      </c>
      <c r="C30" s="21">
        <v>1334770</v>
      </c>
      <c r="D30" s="11">
        <f t="shared" si="0"/>
        <v>0.64427579369389065</v>
      </c>
      <c r="E30" s="21">
        <v>19742</v>
      </c>
      <c r="F30" s="11">
        <f t="shared" si="1"/>
        <v>9.5292018243628412E-3</v>
      </c>
      <c r="G30" s="21">
        <v>4018</v>
      </c>
      <c r="H30" s="11">
        <f t="shared" si="2"/>
        <v>1.9394353626932376E-3</v>
      </c>
    </row>
    <row r="31" spans="1:8" x14ac:dyDescent="0.45">
      <c r="A31" s="12" t="s">
        <v>34</v>
      </c>
      <c r="B31" s="20">
        <v>2016791</v>
      </c>
      <c r="C31" s="21">
        <v>1268592</v>
      </c>
      <c r="D31" s="11">
        <f t="shared" si="0"/>
        <v>0.6290151036969126</v>
      </c>
      <c r="E31" s="21">
        <v>13634</v>
      </c>
      <c r="F31" s="11">
        <f t="shared" si="1"/>
        <v>6.760244368405055E-3</v>
      </c>
      <c r="G31" s="21">
        <v>2187</v>
      </c>
      <c r="H31" s="11">
        <f t="shared" si="2"/>
        <v>1.0843959537701229E-3</v>
      </c>
    </row>
    <row r="32" spans="1:8" x14ac:dyDescent="0.45">
      <c r="A32" s="12" t="s">
        <v>35</v>
      </c>
      <c r="B32" s="20">
        <v>3686259.9999999995</v>
      </c>
      <c r="C32" s="21">
        <v>2264855</v>
      </c>
      <c r="D32" s="11">
        <f t="shared" si="0"/>
        <v>0.61440457265629667</v>
      </c>
      <c r="E32" s="21">
        <v>34723</v>
      </c>
      <c r="F32" s="11">
        <f t="shared" si="1"/>
        <v>9.4195743110903739E-3</v>
      </c>
      <c r="G32" s="21">
        <v>4835</v>
      </c>
      <c r="H32" s="11">
        <f t="shared" si="2"/>
        <v>1.3116275032146404E-3</v>
      </c>
    </row>
    <row r="33" spans="1:8" x14ac:dyDescent="0.45">
      <c r="A33" s="12" t="s">
        <v>36</v>
      </c>
      <c r="B33" s="20">
        <v>7558801.9999999991</v>
      </c>
      <c r="C33" s="21">
        <v>4290490</v>
      </c>
      <c r="D33" s="11">
        <f t="shared" si="0"/>
        <v>0.56761507974411829</v>
      </c>
      <c r="E33" s="21">
        <v>54394</v>
      </c>
      <c r="F33" s="11">
        <f t="shared" si="1"/>
        <v>7.1961138815383715E-3</v>
      </c>
      <c r="G33" s="21">
        <v>9311</v>
      </c>
      <c r="H33" s="11">
        <f t="shared" si="2"/>
        <v>1.2318089559694779E-3</v>
      </c>
    </row>
    <row r="34" spans="1:8" x14ac:dyDescent="0.45">
      <c r="A34" s="12" t="s">
        <v>37</v>
      </c>
      <c r="B34" s="20">
        <v>1800557</v>
      </c>
      <c r="C34" s="21">
        <v>1080417</v>
      </c>
      <c r="D34" s="11">
        <f t="shared" si="0"/>
        <v>0.60004598576995893</v>
      </c>
      <c r="E34" s="21">
        <v>19471</v>
      </c>
      <c r="F34" s="11">
        <f t="shared" si="1"/>
        <v>1.0813875928393269E-2</v>
      </c>
      <c r="G34" s="21">
        <v>4704</v>
      </c>
      <c r="H34" s="11">
        <f t="shared" si="2"/>
        <v>2.6125249020164318E-3</v>
      </c>
    </row>
    <row r="35" spans="1:8" x14ac:dyDescent="0.45">
      <c r="A35" s="12" t="s">
        <v>38</v>
      </c>
      <c r="B35" s="20">
        <v>1418843</v>
      </c>
      <c r="C35" s="21">
        <v>833199</v>
      </c>
      <c r="D35" s="11">
        <f t="shared" si="0"/>
        <v>0.58723833433297412</v>
      </c>
      <c r="E35" s="21">
        <v>10524</v>
      </c>
      <c r="F35" s="11">
        <f t="shared" si="1"/>
        <v>7.4173111471811893E-3</v>
      </c>
      <c r="G35" s="21">
        <v>2552</v>
      </c>
      <c r="H35" s="11">
        <f t="shared" si="2"/>
        <v>1.7986486172183954E-3</v>
      </c>
    </row>
    <row r="36" spans="1:8" x14ac:dyDescent="0.45">
      <c r="A36" s="12" t="s">
        <v>39</v>
      </c>
      <c r="B36" s="20">
        <v>2530542</v>
      </c>
      <c r="C36" s="21">
        <v>1423366</v>
      </c>
      <c r="D36" s="11">
        <f t="shared" si="0"/>
        <v>0.56247475837192196</v>
      </c>
      <c r="E36" s="21">
        <v>22817</v>
      </c>
      <c r="F36" s="11">
        <f t="shared" si="1"/>
        <v>9.0166454459163301E-3</v>
      </c>
      <c r="G36" s="21">
        <v>5074</v>
      </c>
      <c r="H36" s="11">
        <f t="shared" si="2"/>
        <v>2.0051040449042142E-3</v>
      </c>
    </row>
    <row r="37" spans="1:8" x14ac:dyDescent="0.45">
      <c r="A37" s="12" t="s">
        <v>40</v>
      </c>
      <c r="B37" s="20">
        <v>8839511</v>
      </c>
      <c r="C37" s="21">
        <v>4656185</v>
      </c>
      <c r="D37" s="11">
        <f t="shared" si="0"/>
        <v>0.52674689810330011</v>
      </c>
      <c r="E37" s="21">
        <v>86273</v>
      </c>
      <c r="F37" s="11">
        <f t="shared" si="1"/>
        <v>9.7599290277482539E-3</v>
      </c>
      <c r="G37" s="21">
        <v>11410</v>
      </c>
      <c r="H37" s="11">
        <f t="shared" si="2"/>
        <v>1.2907953844958167E-3</v>
      </c>
    </row>
    <row r="38" spans="1:8" x14ac:dyDescent="0.45">
      <c r="A38" s="12" t="s">
        <v>41</v>
      </c>
      <c r="B38" s="20">
        <v>5523625</v>
      </c>
      <c r="C38" s="21">
        <v>3138096</v>
      </c>
      <c r="D38" s="11">
        <f t="shared" si="0"/>
        <v>0.5681225644391138</v>
      </c>
      <c r="E38" s="21">
        <v>42871</v>
      </c>
      <c r="F38" s="11">
        <f t="shared" si="1"/>
        <v>7.7613885808685418E-3</v>
      </c>
      <c r="G38" s="21">
        <v>8076</v>
      </c>
      <c r="H38" s="11">
        <f t="shared" si="2"/>
        <v>1.4620833239041391E-3</v>
      </c>
    </row>
    <row r="39" spans="1:8" x14ac:dyDescent="0.45">
      <c r="A39" s="12" t="s">
        <v>42</v>
      </c>
      <c r="B39" s="20">
        <v>1344738.9999999998</v>
      </c>
      <c r="C39" s="21">
        <v>807788</v>
      </c>
      <c r="D39" s="11">
        <f t="shared" si="0"/>
        <v>0.60070244114285387</v>
      </c>
      <c r="E39" s="21">
        <v>10476</v>
      </c>
      <c r="F39" s="11">
        <f t="shared" si="1"/>
        <v>7.7903593187971807E-3</v>
      </c>
      <c r="G39" s="21">
        <v>1727</v>
      </c>
      <c r="H39" s="11">
        <f t="shared" si="2"/>
        <v>1.2842640839597873E-3</v>
      </c>
    </row>
    <row r="40" spans="1:8" x14ac:dyDescent="0.45">
      <c r="A40" s="12" t="s">
        <v>43</v>
      </c>
      <c r="B40" s="20">
        <v>944432</v>
      </c>
      <c r="C40" s="21">
        <v>573763</v>
      </c>
      <c r="D40" s="11">
        <f t="shared" si="0"/>
        <v>0.60752176969861249</v>
      </c>
      <c r="E40" s="21">
        <v>4230</v>
      </c>
      <c r="F40" s="11">
        <f t="shared" si="1"/>
        <v>4.4788825452758904E-3</v>
      </c>
      <c r="G40" s="21">
        <v>1092</v>
      </c>
      <c r="H40" s="11">
        <f t="shared" si="2"/>
        <v>1.1562505294187406E-3</v>
      </c>
    </row>
    <row r="41" spans="1:8" x14ac:dyDescent="0.45">
      <c r="A41" s="12" t="s">
        <v>44</v>
      </c>
      <c r="B41" s="20">
        <v>556788</v>
      </c>
      <c r="C41" s="21">
        <v>333228</v>
      </c>
      <c r="D41" s="11">
        <f t="shared" si="0"/>
        <v>0.5984827259208173</v>
      </c>
      <c r="E41" s="21">
        <v>3323</v>
      </c>
      <c r="F41" s="11">
        <f t="shared" si="1"/>
        <v>5.9681602333383618E-3</v>
      </c>
      <c r="G41" s="21">
        <v>250</v>
      </c>
      <c r="H41" s="11">
        <f t="shared" si="2"/>
        <v>4.490039296823926E-4</v>
      </c>
    </row>
    <row r="42" spans="1:8" x14ac:dyDescent="0.45">
      <c r="A42" s="12" t="s">
        <v>45</v>
      </c>
      <c r="B42" s="20">
        <v>672814.99999999988</v>
      </c>
      <c r="C42" s="21">
        <v>421236</v>
      </c>
      <c r="D42" s="11">
        <f t="shared" si="0"/>
        <v>0.62607997740835164</v>
      </c>
      <c r="E42" s="21">
        <v>7133</v>
      </c>
      <c r="F42" s="11">
        <f t="shared" si="1"/>
        <v>1.0601725585785099E-2</v>
      </c>
      <c r="G42" s="21">
        <v>1895</v>
      </c>
      <c r="H42" s="11">
        <f t="shared" si="2"/>
        <v>2.8165246018593527E-3</v>
      </c>
    </row>
    <row r="43" spans="1:8" x14ac:dyDescent="0.45">
      <c r="A43" s="12" t="s">
        <v>46</v>
      </c>
      <c r="B43" s="20">
        <v>1893791</v>
      </c>
      <c r="C43" s="21">
        <v>1102350</v>
      </c>
      <c r="D43" s="11">
        <f t="shared" si="0"/>
        <v>0.58208640763421093</v>
      </c>
      <c r="E43" s="21">
        <v>16688</v>
      </c>
      <c r="F43" s="11">
        <f t="shared" si="1"/>
        <v>8.8119544342538329E-3</v>
      </c>
      <c r="G43" s="21">
        <v>3101</v>
      </c>
      <c r="H43" s="11">
        <f t="shared" si="2"/>
        <v>1.6374562979758591E-3</v>
      </c>
    </row>
    <row r="44" spans="1:8" x14ac:dyDescent="0.45">
      <c r="A44" s="12" t="s">
        <v>47</v>
      </c>
      <c r="B44" s="20">
        <v>2812432.9999999995</v>
      </c>
      <c r="C44" s="21">
        <v>1637380</v>
      </c>
      <c r="D44" s="11">
        <f t="shared" si="0"/>
        <v>0.58219342469669511</v>
      </c>
      <c r="E44" s="21">
        <v>15002</v>
      </c>
      <c r="F44" s="11">
        <f t="shared" si="1"/>
        <v>5.3341715162636772E-3</v>
      </c>
      <c r="G44" s="21">
        <v>1494</v>
      </c>
      <c r="H44" s="11">
        <f t="shared" si="2"/>
        <v>5.3121265466590675E-4</v>
      </c>
    </row>
    <row r="45" spans="1:8" x14ac:dyDescent="0.45">
      <c r="A45" s="12" t="s">
        <v>48</v>
      </c>
      <c r="B45" s="20">
        <v>1356110</v>
      </c>
      <c r="C45" s="21">
        <v>866445</v>
      </c>
      <c r="D45" s="11">
        <f t="shared" si="0"/>
        <v>0.63891940919246959</v>
      </c>
      <c r="E45" s="21">
        <v>5208</v>
      </c>
      <c r="F45" s="11">
        <f t="shared" si="1"/>
        <v>3.8403964280183762E-3</v>
      </c>
      <c r="G45" s="21">
        <v>784</v>
      </c>
      <c r="H45" s="11">
        <f t="shared" si="2"/>
        <v>5.7812419346513189E-4</v>
      </c>
    </row>
    <row r="46" spans="1:8" x14ac:dyDescent="0.45">
      <c r="A46" s="12" t="s">
        <v>49</v>
      </c>
      <c r="B46" s="20">
        <v>734949</v>
      </c>
      <c r="C46" s="21">
        <v>456951</v>
      </c>
      <c r="D46" s="11">
        <f t="shared" si="0"/>
        <v>0.62174518231877318</v>
      </c>
      <c r="E46" s="21">
        <v>7390</v>
      </c>
      <c r="F46" s="11">
        <f t="shared" si="1"/>
        <v>1.0055119470874849E-2</v>
      </c>
      <c r="G46" s="21">
        <v>1774</v>
      </c>
      <c r="H46" s="11">
        <f t="shared" si="2"/>
        <v>2.4137729284617027E-3</v>
      </c>
    </row>
    <row r="47" spans="1:8" x14ac:dyDescent="0.45">
      <c r="A47" s="12" t="s">
        <v>50</v>
      </c>
      <c r="B47" s="20">
        <v>973896</v>
      </c>
      <c r="C47" s="21">
        <v>581504</v>
      </c>
      <c r="D47" s="11">
        <f t="shared" si="0"/>
        <v>0.59709044908285891</v>
      </c>
      <c r="E47" s="21">
        <v>8624</v>
      </c>
      <c r="F47" s="11">
        <f t="shared" si="1"/>
        <v>8.8551549652118918E-3</v>
      </c>
      <c r="G47" s="21">
        <v>1234</v>
      </c>
      <c r="H47" s="11">
        <f t="shared" si="2"/>
        <v>1.2670757452541133E-3</v>
      </c>
    </row>
    <row r="48" spans="1:8" x14ac:dyDescent="0.45">
      <c r="A48" s="12" t="s">
        <v>51</v>
      </c>
      <c r="B48" s="20">
        <v>1356219</v>
      </c>
      <c r="C48" s="21">
        <v>839692</v>
      </c>
      <c r="D48" s="11">
        <f t="shared" si="0"/>
        <v>0.61914189375019812</v>
      </c>
      <c r="E48" s="21">
        <v>10902</v>
      </c>
      <c r="F48" s="11">
        <f t="shared" si="1"/>
        <v>8.0385247515334917E-3</v>
      </c>
      <c r="G48" s="21">
        <v>5020</v>
      </c>
      <c r="H48" s="11">
        <f t="shared" si="2"/>
        <v>3.7014670934413987E-3</v>
      </c>
    </row>
    <row r="49" spans="1:8" x14ac:dyDescent="0.45">
      <c r="A49" s="12" t="s">
        <v>52</v>
      </c>
      <c r="B49" s="20">
        <v>701167</v>
      </c>
      <c r="C49" s="21">
        <v>420551</v>
      </c>
      <c r="D49" s="11">
        <f t="shared" si="0"/>
        <v>0.59978721189103312</v>
      </c>
      <c r="E49" s="21">
        <v>5776</v>
      </c>
      <c r="F49" s="11">
        <f t="shared" si="1"/>
        <v>8.2376951567886113E-3</v>
      </c>
      <c r="G49" s="21">
        <v>1087</v>
      </c>
      <c r="H49" s="11">
        <f t="shared" si="2"/>
        <v>1.5502726169371918E-3</v>
      </c>
    </row>
    <row r="50" spans="1:8" x14ac:dyDescent="0.45">
      <c r="A50" s="12" t="s">
        <v>53</v>
      </c>
      <c r="B50" s="20">
        <v>5124170</v>
      </c>
      <c r="C50" s="21">
        <v>2921006</v>
      </c>
      <c r="D50" s="11">
        <f t="shared" si="0"/>
        <v>0.57004470967981158</v>
      </c>
      <c r="E50" s="21">
        <v>33558</v>
      </c>
      <c r="F50" s="11">
        <f t="shared" si="1"/>
        <v>6.5489630515771337E-3</v>
      </c>
      <c r="G50" s="21">
        <v>12114</v>
      </c>
      <c r="H50" s="11">
        <f t="shared" si="2"/>
        <v>2.3640901843615648E-3</v>
      </c>
    </row>
    <row r="51" spans="1:8" x14ac:dyDescent="0.45">
      <c r="A51" s="12" t="s">
        <v>54</v>
      </c>
      <c r="B51" s="20">
        <v>818222</v>
      </c>
      <c r="C51" s="21">
        <v>474998</v>
      </c>
      <c r="D51" s="11">
        <f t="shared" si="0"/>
        <v>0.58052460090293345</v>
      </c>
      <c r="E51" s="21">
        <v>4973</v>
      </c>
      <c r="F51" s="11">
        <f t="shared" si="1"/>
        <v>6.0778126229800713E-3</v>
      </c>
      <c r="G51" s="21">
        <v>866</v>
      </c>
      <c r="H51" s="11">
        <f t="shared" si="2"/>
        <v>1.0583924656144665E-3</v>
      </c>
    </row>
    <row r="52" spans="1:8" x14ac:dyDescent="0.45">
      <c r="A52" s="12" t="s">
        <v>55</v>
      </c>
      <c r="B52" s="20">
        <v>1335937.9999999998</v>
      </c>
      <c r="C52" s="21">
        <v>844529</v>
      </c>
      <c r="D52" s="11">
        <f t="shared" si="0"/>
        <v>0.63216182188095571</v>
      </c>
      <c r="E52" s="21">
        <v>9485</v>
      </c>
      <c r="F52" s="11">
        <f t="shared" si="1"/>
        <v>7.099880383670501E-3</v>
      </c>
      <c r="G52" s="21">
        <v>1606</v>
      </c>
      <c r="H52" s="11">
        <f t="shared" si="2"/>
        <v>1.2021515968555429E-3</v>
      </c>
    </row>
    <row r="53" spans="1:8" x14ac:dyDescent="0.45">
      <c r="A53" s="12" t="s">
        <v>56</v>
      </c>
      <c r="B53" s="20">
        <v>1758645</v>
      </c>
      <c r="C53" s="21">
        <v>1112986</v>
      </c>
      <c r="D53" s="11">
        <f t="shared" si="0"/>
        <v>0.63286564372002307</v>
      </c>
      <c r="E53" s="21">
        <v>9193</v>
      </c>
      <c r="F53" s="11">
        <f t="shared" si="1"/>
        <v>5.2273198968524059E-3</v>
      </c>
      <c r="G53" s="21">
        <v>2073</v>
      </c>
      <c r="H53" s="11">
        <f t="shared" si="2"/>
        <v>1.1787484114190187E-3</v>
      </c>
    </row>
    <row r="54" spans="1:8" x14ac:dyDescent="0.45">
      <c r="A54" s="12" t="s">
        <v>57</v>
      </c>
      <c r="B54" s="20">
        <v>1141741</v>
      </c>
      <c r="C54" s="21">
        <v>687655</v>
      </c>
      <c r="D54" s="11">
        <f t="shared" si="0"/>
        <v>0.60228633288985856</v>
      </c>
      <c r="E54" s="21">
        <v>10735</v>
      </c>
      <c r="F54" s="11">
        <f t="shared" si="1"/>
        <v>9.4023075285901096E-3</v>
      </c>
      <c r="G54" s="21">
        <v>1634</v>
      </c>
      <c r="H54" s="11">
        <f t="shared" si="2"/>
        <v>1.4311476946172557E-3</v>
      </c>
    </row>
    <row r="55" spans="1:8" x14ac:dyDescent="0.45">
      <c r="A55" s="12" t="s">
        <v>58</v>
      </c>
      <c r="B55" s="20">
        <v>1087241</v>
      </c>
      <c r="C55" s="21">
        <v>641831</v>
      </c>
      <c r="D55" s="11">
        <f t="shared" si="0"/>
        <v>0.59033001882747249</v>
      </c>
      <c r="E55" s="21">
        <v>8306</v>
      </c>
      <c r="F55" s="11">
        <f t="shared" si="1"/>
        <v>7.6395205846725798E-3</v>
      </c>
      <c r="G55" s="21">
        <v>1431</v>
      </c>
      <c r="H55" s="11">
        <f t="shared" si="2"/>
        <v>1.3161755305401471E-3</v>
      </c>
    </row>
    <row r="56" spans="1:8" x14ac:dyDescent="0.45">
      <c r="A56" s="12" t="s">
        <v>59</v>
      </c>
      <c r="B56" s="20">
        <v>1617517</v>
      </c>
      <c r="C56" s="21">
        <v>987206</v>
      </c>
      <c r="D56" s="11">
        <f t="shared" si="0"/>
        <v>0.61032186987833825</v>
      </c>
      <c r="E56" s="21">
        <v>13164</v>
      </c>
      <c r="F56" s="11">
        <f t="shared" si="1"/>
        <v>8.1383997818879183E-3</v>
      </c>
      <c r="G56" s="21">
        <v>3449</v>
      </c>
      <c r="H56" s="11">
        <f t="shared" si="2"/>
        <v>2.1322805262634025E-3</v>
      </c>
    </row>
    <row r="57" spans="1:8" x14ac:dyDescent="0.45">
      <c r="A57" s="12" t="s">
        <v>60</v>
      </c>
      <c r="B57" s="20">
        <v>1485118</v>
      </c>
      <c r="C57" s="21">
        <v>655391</v>
      </c>
      <c r="D57" s="11">
        <f t="shared" si="0"/>
        <v>0.44130567402724902</v>
      </c>
      <c r="E57" s="21">
        <v>8513</v>
      </c>
      <c r="F57" s="11">
        <f t="shared" si="1"/>
        <v>5.7322044443606501E-3</v>
      </c>
      <c r="G57" s="21">
        <v>1098</v>
      </c>
      <c r="H57" s="11">
        <f t="shared" si="2"/>
        <v>7.3933519087372181E-4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4" t="s">
        <v>65</v>
      </c>
      <c r="B63" s="57"/>
      <c r="C63" s="57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C3" sqref="C3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75" t="s">
        <v>66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5"/>
      <c r="H3" s="53" t="str">
        <f>'進捗状況 (都道府県別)'!H3</f>
        <v>（6月7日公表時点）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90" t="s">
        <v>68</v>
      </c>
      <c r="B5" s="76" t="s">
        <v>4</v>
      </c>
      <c r="C5" s="72" t="s">
        <v>5</v>
      </c>
      <c r="D5" s="77"/>
      <c r="E5" s="91" t="str">
        <f>'進捗状況 (都道府県別)'!E5</f>
        <v>直近1週間</v>
      </c>
      <c r="F5" s="92"/>
      <c r="G5" s="93">
        <f>'進捗状況 (都道府県別)'!G5:H5</f>
        <v>44718</v>
      </c>
      <c r="H5" s="94"/>
    </row>
    <row r="6" spans="1:8" ht="23.25" customHeight="1" x14ac:dyDescent="0.45">
      <c r="A6" s="90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88" t="s">
        <v>10</v>
      </c>
      <c r="F7" s="8"/>
      <c r="G7" s="88" t="s">
        <v>10</v>
      </c>
      <c r="H7" s="9"/>
    </row>
    <row r="8" spans="1:8" ht="18.75" customHeight="1" x14ac:dyDescent="0.45">
      <c r="A8" s="71"/>
      <c r="B8" s="76"/>
      <c r="C8" s="89"/>
      <c r="D8" s="74" t="s">
        <v>11</v>
      </c>
      <c r="E8" s="89"/>
      <c r="F8" s="72" t="s">
        <v>12</v>
      </c>
      <c r="G8" s="89"/>
      <c r="H8" s="74" t="s">
        <v>12</v>
      </c>
    </row>
    <row r="9" spans="1:8" ht="35.1" customHeight="1" x14ac:dyDescent="0.45">
      <c r="A9" s="71"/>
      <c r="B9" s="76"/>
      <c r="C9" s="89"/>
      <c r="D9" s="73"/>
      <c r="E9" s="89"/>
      <c r="F9" s="73"/>
      <c r="G9" s="89"/>
      <c r="H9" s="73"/>
    </row>
    <row r="10" spans="1:8" x14ac:dyDescent="0.45">
      <c r="A10" s="10" t="s">
        <v>69</v>
      </c>
      <c r="B10" s="20">
        <v>27549031.999999996</v>
      </c>
      <c r="C10" s="21">
        <f>SUM(C11:C30)</f>
        <v>15592046</v>
      </c>
      <c r="D10" s="11">
        <f>C10/$B10</f>
        <v>0.5659743688997857</v>
      </c>
      <c r="E10" s="21">
        <f>SUM(E11:E30)</f>
        <v>243922</v>
      </c>
      <c r="F10" s="11">
        <f>E10/$B10</f>
        <v>8.8541042022819549E-3</v>
      </c>
      <c r="G10" s="21">
        <f>SUM(G11:G30)</f>
        <v>40577</v>
      </c>
      <c r="H10" s="11">
        <f>G10/$B10</f>
        <v>1.4729011168160102E-3</v>
      </c>
    </row>
    <row r="11" spans="1:8" x14ac:dyDescent="0.45">
      <c r="A11" s="12" t="s">
        <v>70</v>
      </c>
      <c r="B11" s="20">
        <v>1961575</v>
      </c>
      <c r="C11" s="21">
        <v>1120890</v>
      </c>
      <c r="D11" s="11">
        <f t="shared" ref="D11:D30" si="0">C11/$B11</f>
        <v>0.57142347348431743</v>
      </c>
      <c r="E11" s="21">
        <v>18432</v>
      </c>
      <c r="F11" s="11">
        <f t="shared" ref="F11:F30" si="1">E11/$B11</f>
        <v>9.3965308489351671E-3</v>
      </c>
      <c r="G11" s="21">
        <v>2475</v>
      </c>
      <c r="H11" s="11">
        <f t="shared" ref="H11:H30" si="2">G11/$B11</f>
        <v>1.2617412028599468E-3</v>
      </c>
    </row>
    <row r="12" spans="1:8" x14ac:dyDescent="0.45">
      <c r="A12" s="12" t="s">
        <v>71</v>
      </c>
      <c r="B12" s="20">
        <v>1065932</v>
      </c>
      <c r="C12" s="21">
        <v>616844</v>
      </c>
      <c r="D12" s="11">
        <f t="shared" si="0"/>
        <v>0.57868982261532631</v>
      </c>
      <c r="E12" s="21">
        <v>16744</v>
      </c>
      <c r="F12" s="11">
        <f t="shared" si="1"/>
        <v>1.570831910478342E-2</v>
      </c>
      <c r="G12" s="21">
        <v>4456</v>
      </c>
      <c r="H12" s="11">
        <f t="shared" si="2"/>
        <v>4.1803792361989316E-3</v>
      </c>
    </row>
    <row r="13" spans="1:8" x14ac:dyDescent="0.45">
      <c r="A13" s="12" t="s">
        <v>72</v>
      </c>
      <c r="B13" s="20">
        <v>1324589</v>
      </c>
      <c r="C13" s="21">
        <v>765799</v>
      </c>
      <c r="D13" s="11">
        <f t="shared" si="0"/>
        <v>0.57814084217821526</v>
      </c>
      <c r="E13" s="21">
        <v>18025</v>
      </c>
      <c r="F13" s="11">
        <f t="shared" si="1"/>
        <v>1.3607994630787362E-2</v>
      </c>
      <c r="G13" s="21">
        <v>2151</v>
      </c>
      <c r="H13" s="11">
        <f t="shared" si="2"/>
        <v>1.6238999417932656E-3</v>
      </c>
    </row>
    <row r="14" spans="1:8" x14ac:dyDescent="0.45">
      <c r="A14" s="12" t="s">
        <v>73</v>
      </c>
      <c r="B14" s="20">
        <v>974726</v>
      </c>
      <c r="C14" s="21">
        <v>591311</v>
      </c>
      <c r="D14" s="11">
        <f t="shared" si="0"/>
        <v>0.60664330283587387</v>
      </c>
      <c r="E14" s="21">
        <v>7571</v>
      </c>
      <c r="F14" s="11">
        <f t="shared" si="1"/>
        <v>7.7673110186862772E-3</v>
      </c>
      <c r="G14" s="21">
        <v>1264</v>
      </c>
      <c r="H14" s="11">
        <f t="shared" si="2"/>
        <v>1.2967746833469098E-3</v>
      </c>
    </row>
    <row r="15" spans="1:8" x14ac:dyDescent="0.45">
      <c r="A15" s="12" t="s">
        <v>74</v>
      </c>
      <c r="B15" s="20">
        <v>3759920</v>
      </c>
      <c r="C15" s="21">
        <v>2230749</v>
      </c>
      <c r="D15" s="11">
        <f t="shared" si="0"/>
        <v>0.59329693184961385</v>
      </c>
      <c r="E15" s="21">
        <v>26847</v>
      </c>
      <c r="F15" s="11">
        <f t="shared" si="1"/>
        <v>7.1403114959892764E-3</v>
      </c>
      <c r="G15" s="21">
        <v>3369</v>
      </c>
      <c r="H15" s="11">
        <f t="shared" si="2"/>
        <v>8.9602970275963316E-4</v>
      </c>
    </row>
    <row r="16" spans="1:8" x14ac:dyDescent="0.45">
      <c r="A16" s="12" t="s">
        <v>75</v>
      </c>
      <c r="B16" s="20">
        <v>1521562.0000000002</v>
      </c>
      <c r="C16" s="21">
        <v>862043</v>
      </c>
      <c r="D16" s="11">
        <f t="shared" si="0"/>
        <v>0.56655134657674144</v>
      </c>
      <c r="E16" s="21">
        <v>12343</v>
      </c>
      <c r="F16" s="11">
        <f t="shared" si="1"/>
        <v>8.1120585293270979E-3</v>
      </c>
      <c r="G16" s="21">
        <v>1585</v>
      </c>
      <c r="H16" s="11">
        <f t="shared" si="2"/>
        <v>1.0416926815995666E-3</v>
      </c>
    </row>
    <row r="17" spans="1:8" x14ac:dyDescent="0.45">
      <c r="A17" s="12" t="s">
        <v>76</v>
      </c>
      <c r="B17" s="20">
        <v>718601</v>
      </c>
      <c r="C17" s="21">
        <v>432770</v>
      </c>
      <c r="D17" s="11">
        <f t="shared" si="0"/>
        <v>0.60223962950232468</v>
      </c>
      <c r="E17" s="21">
        <v>6408</v>
      </c>
      <c r="F17" s="11">
        <f t="shared" si="1"/>
        <v>8.9173268614989396E-3</v>
      </c>
      <c r="G17" s="21">
        <v>457</v>
      </c>
      <c r="H17" s="11">
        <f t="shared" si="2"/>
        <v>6.3595792379915971E-4</v>
      </c>
    </row>
    <row r="18" spans="1:8" x14ac:dyDescent="0.45">
      <c r="A18" s="12" t="s">
        <v>77</v>
      </c>
      <c r="B18" s="20">
        <v>784774</v>
      </c>
      <c r="C18" s="21">
        <v>507717</v>
      </c>
      <c r="D18" s="11">
        <f t="shared" si="0"/>
        <v>0.64695950681342651</v>
      </c>
      <c r="E18" s="21">
        <v>11455</v>
      </c>
      <c r="F18" s="11">
        <f t="shared" si="1"/>
        <v>1.4596559009345365E-2</v>
      </c>
      <c r="G18" s="21">
        <v>441</v>
      </c>
      <c r="H18" s="11">
        <f t="shared" si="2"/>
        <v>5.619452224462074E-4</v>
      </c>
    </row>
    <row r="19" spans="1:8" x14ac:dyDescent="0.45">
      <c r="A19" s="12" t="s">
        <v>78</v>
      </c>
      <c r="B19" s="20">
        <v>694295.99999999988</v>
      </c>
      <c r="C19" s="21">
        <v>422743</v>
      </c>
      <c r="D19" s="11">
        <f t="shared" si="0"/>
        <v>0.60888007420466206</v>
      </c>
      <c r="E19" s="21">
        <v>8468</v>
      </c>
      <c r="F19" s="11">
        <f t="shared" si="1"/>
        <v>1.2196527129639234E-2</v>
      </c>
      <c r="G19" s="21">
        <v>1019</v>
      </c>
      <c r="H19" s="11">
        <f t="shared" si="2"/>
        <v>1.4676737299365115E-3</v>
      </c>
    </row>
    <row r="20" spans="1:8" x14ac:dyDescent="0.45">
      <c r="A20" s="12" t="s">
        <v>79</v>
      </c>
      <c r="B20" s="20">
        <v>799966</v>
      </c>
      <c r="C20" s="21">
        <v>489880</v>
      </c>
      <c r="D20" s="11">
        <f t="shared" si="0"/>
        <v>0.61237602598110419</v>
      </c>
      <c r="E20" s="21">
        <v>3650</v>
      </c>
      <c r="F20" s="11">
        <f t="shared" si="1"/>
        <v>4.5626939144913659E-3</v>
      </c>
      <c r="G20" s="21">
        <v>657</v>
      </c>
      <c r="H20" s="11">
        <f t="shared" si="2"/>
        <v>8.2128490460844591E-4</v>
      </c>
    </row>
    <row r="21" spans="1:8" x14ac:dyDescent="0.45">
      <c r="A21" s="12" t="s">
        <v>80</v>
      </c>
      <c r="B21" s="20">
        <v>2300944</v>
      </c>
      <c r="C21" s="21">
        <v>1267871</v>
      </c>
      <c r="D21" s="11">
        <f t="shared" si="0"/>
        <v>0.55102210223282266</v>
      </c>
      <c r="E21" s="21">
        <v>17006</v>
      </c>
      <c r="F21" s="11">
        <f t="shared" si="1"/>
        <v>7.390879569428895E-3</v>
      </c>
      <c r="G21" s="21">
        <v>2179</v>
      </c>
      <c r="H21" s="11">
        <f t="shared" si="2"/>
        <v>9.4700262153272748E-4</v>
      </c>
    </row>
    <row r="22" spans="1:8" x14ac:dyDescent="0.45">
      <c r="A22" s="12" t="s">
        <v>81</v>
      </c>
      <c r="B22" s="20">
        <v>1400720</v>
      </c>
      <c r="C22" s="21">
        <v>763113</v>
      </c>
      <c r="D22" s="11">
        <f t="shared" si="0"/>
        <v>0.54480053115540583</v>
      </c>
      <c r="E22" s="21">
        <v>11830</v>
      </c>
      <c r="F22" s="11">
        <f t="shared" si="1"/>
        <v>8.4456565195042549E-3</v>
      </c>
      <c r="G22" s="21">
        <v>1693</v>
      </c>
      <c r="H22" s="11">
        <f t="shared" si="2"/>
        <v>1.2086641155976926E-3</v>
      </c>
    </row>
    <row r="23" spans="1:8" x14ac:dyDescent="0.45">
      <c r="A23" s="12" t="s">
        <v>82</v>
      </c>
      <c r="B23" s="20">
        <v>2739963</v>
      </c>
      <c r="C23" s="21">
        <v>1342407</v>
      </c>
      <c r="D23" s="11">
        <f t="shared" si="0"/>
        <v>0.48993617797028644</v>
      </c>
      <c r="E23" s="21">
        <v>28751</v>
      </c>
      <c r="F23" s="11">
        <f t="shared" si="1"/>
        <v>1.04932073900268E-2</v>
      </c>
      <c r="G23" s="21">
        <v>3908</v>
      </c>
      <c r="H23" s="11">
        <f t="shared" si="2"/>
        <v>1.4262966324727743E-3</v>
      </c>
    </row>
    <row r="24" spans="1:8" x14ac:dyDescent="0.45">
      <c r="A24" s="12" t="s">
        <v>83</v>
      </c>
      <c r="B24" s="20">
        <v>831479.00000000012</v>
      </c>
      <c r="C24" s="21">
        <v>452457</v>
      </c>
      <c r="D24" s="11">
        <f t="shared" si="0"/>
        <v>0.54415926319245578</v>
      </c>
      <c r="E24" s="21">
        <v>7381</v>
      </c>
      <c r="F24" s="11">
        <f t="shared" si="1"/>
        <v>8.876952995806266E-3</v>
      </c>
      <c r="G24" s="21">
        <v>767</v>
      </c>
      <c r="H24" s="11">
        <f t="shared" si="2"/>
        <v>9.2245264161812857E-4</v>
      </c>
    </row>
    <row r="25" spans="1:8" x14ac:dyDescent="0.45">
      <c r="A25" s="12" t="s">
        <v>84</v>
      </c>
      <c r="B25" s="20">
        <v>1526835</v>
      </c>
      <c r="C25" s="21">
        <v>826149</v>
      </c>
      <c r="D25" s="11">
        <f t="shared" si="0"/>
        <v>0.5410859719616069</v>
      </c>
      <c r="E25" s="21">
        <v>12604</v>
      </c>
      <c r="F25" s="11">
        <f t="shared" si="1"/>
        <v>8.2549849852800068E-3</v>
      </c>
      <c r="G25" s="21">
        <v>1438</v>
      </c>
      <c r="H25" s="11">
        <f t="shared" si="2"/>
        <v>9.4181755068491353E-4</v>
      </c>
    </row>
    <row r="26" spans="1:8" x14ac:dyDescent="0.45">
      <c r="A26" s="12" t="s">
        <v>85</v>
      </c>
      <c r="B26" s="20">
        <v>708155</v>
      </c>
      <c r="C26" s="21">
        <v>387971</v>
      </c>
      <c r="D26" s="11">
        <f t="shared" si="0"/>
        <v>0.54786169694487785</v>
      </c>
      <c r="E26" s="21">
        <v>6853</v>
      </c>
      <c r="F26" s="11">
        <f t="shared" si="1"/>
        <v>9.6772599219097522E-3</v>
      </c>
      <c r="G26" s="21">
        <v>1411</v>
      </c>
      <c r="H26" s="11">
        <f t="shared" si="2"/>
        <v>1.9925016415897651E-3</v>
      </c>
    </row>
    <row r="27" spans="1:8" x14ac:dyDescent="0.45">
      <c r="A27" s="12" t="s">
        <v>86</v>
      </c>
      <c r="B27" s="20">
        <v>1194817</v>
      </c>
      <c r="C27" s="21">
        <v>660845</v>
      </c>
      <c r="D27" s="11">
        <f t="shared" si="0"/>
        <v>0.55309306780871048</v>
      </c>
      <c r="E27" s="21">
        <v>7151</v>
      </c>
      <c r="F27" s="11">
        <f t="shared" si="1"/>
        <v>5.9850169523868509E-3</v>
      </c>
      <c r="G27" s="21">
        <v>737</v>
      </c>
      <c r="H27" s="11">
        <f t="shared" si="2"/>
        <v>6.1683086196463559E-4</v>
      </c>
    </row>
    <row r="28" spans="1:8" x14ac:dyDescent="0.45">
      <c r="A28" s="12" t="s">
        <v>87</v>
      </c>
      <c r="B28" s="20">
        <v>944709</v>
      </c>
      <c r="C28" s="21">
        <v>557720</v>
      </c>
      <c r="D28" s="11">
        <f t="shared" si="0"/>
        <v>0.5903616880965461</v>
      </c>
      <c r="E28" s="21">
        <v>9297</v>
      </c>
      <c r="F28" s="11">
        <f t="shared" si="1"/>
        <v>9.841125679971292E-3</v>
      </c>
      <c r="G28" s="21">
        <v>5619</v>
      </c>
      <c r="H28" s="11">
        <f t="shared" si="2"/>
        <v>5.9478633102892E-3</v>
      </c>
    </row>
    <row r="29" spans="1:8" x14ac:dyDescent="0.45">
      <c r="A29" s="12" t="s">
        <v>88</v>
      </c>
      <c r="B29" s="20">
        <v>1562767</v>
      </c>
      <c r="C29" s="21">
        <v>852409</v>
      </c>
      <c r="D29" s="11">
        <f t="shared" si="0"/>
        <v>0.54544855375113499</v>
      </c>
      <c r="E29" s="21">
        <v>8658</v>
      </c>
      <c r="F29" s="11">
        <f t="shared" si="1"/>
        <v>5.540173295187318E-3</v>
      </c>
      <c r="G29" s="21">
        <v>3686</v>
      </c>
      <c r="H29" s="11">
        <f t="shared" si="2"/>
        <v>2.3586369561169386E-3</v>
      </c>
    </row>
    <row r="30" spans="1:8" x14ac:dyDescent="0.45">
      <c r="A30" s="12" t="s">
        <v>89</v>
      </c>
      <c r="B30" s="20">
        <v>732702</v>
      </c>
      <c r="C30" s="21">
        <v>440358</v>
      </c>
      <c r="D30" s="11">
        <f t="shared" si="0"/>
        <v>0.60100559299688006</v>
      </c>
      <c r="E30" s="21">
        <v>4448</v>
      </c>
      <c r="F30" s="11">
        <f t="shared" si="1"/>
        <v>6.070680849786134E-3</v>
      </c>
      <c r="G30" s="21">
        <v>1265</v>
      </c>
      <c r="H30" s="11">
        <f t="shared" si="2"/>
        <v>1.7264863477921446E-3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6" t="s">
        <v>4</v>
      </c>
      <c r="C34" s="72" t="s">
        <v>5</v>
      </c>
      <c r="D34" s="77"/>
      <c r="E34" s="91" t="str">
        <f>E5</f>
        <v>直近1週間</v>
      </c>
      <c r="F34" s="92"/>
      <c r="G34" s="91">
        <f>'進捗状況 (都道府県別)'!G5:H5</f>
        <v>44718</v>
      </c>
      <c r="H34" s="92"/>
    </row>
    <row r="35" spans="1:8" ht="24" customHeight="1" x14ac:dyDescent="0.45">
      <c r="A35" s="90"/>
      <c r="B35" s="76"/>
      <c r="C35" s="78"/>
      <c r="D35" s="79"/>
      <c r="E35" s="84" t="s">
        <v>7</v>
      </c>
      <c r="F35" s="85"/>
      <c r="G35" s="86" t="s">
        <v>8</v>
      </c>
      <c r="H35" s="87"/>
    </row>
    <row r="36" spans="1:8" ht="18.75" customHeight="1" x14ac:dyDescent="0.45">
      <c r="A36" s="71"/>
      <c r="B36" s="76"/>
      <c r="C36" s="88" t="s">
        <v>9</v>
      </c>
      <c r="D36" s="8"/>
      <c r="E36" s="88" t="s">
        <v>10</v>
      </c>
      <c r="F36" s="8"/>
      <c r="G36" s="88" t="s">
        <v>10</v>
      </c>
      <c r="H36" s="9"/>
    </row>
    <row r="37" spans="1:8" ht="18.75" customHeight="1" x14ac:dyDescent="0.45">
      <c r="A37" s="71"/>
      <c r="B37" s="76"/>
      <c r="C37" s="89"/>
      <c r="D37" s="74" t="s">
        <v>11</v>
      </c>
      <c r="E37" s="89"/>
      <c r="F37" s="72" t="s">
        <v>12</v>
      </c>
      <c r="G37" s="89"/>
      <c r="H37" s="74" t="s">
        <v>12</v>
      </c>
    </row>
    <row r="38" spans="1:8" ht="35.1" customHeight="1" x14ac:dyDescent="0.45">
      <c r="A38" s="71"/>
      <c r="B38" s="76"/>
      <c r="C38" s="89"/>
      <c r="D38" s="73"/>
      <c r="E38" s="89"/>
      <c r="F38" s="73"/>
      <c r="G38" s="89"/>
      <c r="H38" s="73"/>
    </row>
    <row r="39" spans="1:8" x14ac:dyDescent="0.45">
      <c r="A39" s="10" t="s">
        <v>69</v>
      </c>
      <c r="B39" s="20">
        <v>9572763</v>
      </c>
      <c r="C39" s="21">
        <v>5493211</v>
      </c>
      <c r="D39" s="11">
        <f>C39/$B39</f>
        <v>0.57383756393007956</v>
      </c>
      <c r="E39" s="21">
        <v>52582</v>
      </c>
      <c r="F39" s="11">
        <f>E39/$B39</f>
        <v>5.4928759857524939E-3</v>
      </c>
      <c r="G39" s="21">
        <v>6408</v>
      </c>
      <c r="H39" s="11">
        <f>G39/$B39</f>
        <v>6.6939921107416953E-4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4" t="s">
        <v>65</v>
      </c>
      <c r="B45" s="56"/>
      <c r="C45" s="56"/>
      <c r="E45" s="56"/>
      <c r="G45" s="56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view="pageBreakPreview" zoomScale="99" zoomScaleNormal="100" zoomScaleSheetLayoutView="99" workbookViewId="0">
      <selection activeCell="A2" sqref="A2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9" width="13.09765625" customWidth="1"/>
    <col min="21" max="21" width="11.59765625" bestFit="1" customWidth="1"/>
  </cols>
  <sheetData>
    <row r="1" spans="1:21" x14ac:dyDescent="0.45">
      <c r="A1" s="22" t="s">
        <v>94</v>
      </c>
      <c r="B1" s="23"/>
      <c r="C1" s="24"/>
      <c r="D1" s="24"/>
      <c r="E1" s="24"/>
      <c r="F1" s="24"/>
      <c r="J1" s="25"/>
    </row>
    <row r="2" spans="1:21" x14ac:dyDescent="0.45">
      <c r="A2" s="22"/>
      <c r="B2" s="22"/>
      <c r="C2" s="22"/>
      <c r="D2" s="22"/>
      <c r="E2" s="22"/>
      <c r="F2" s="22"/>
      <c r="G2" s="22"/>
      <c r="H2" s="22"/>
      <c r="I2" s="22"/>
      <c r="O2" s="26"/>
      <c r="P2" s="26"/>
      <c r="Q2" s="26"/>
      <c r="R2" s="26"/>
      <c r="S2" s="26" t="str">
        <f>'進捗状況 (都道府県別)'!H3</f>
        <v>（6月7日公表時点）</v>
      </c>
    </row>
    <row r="3" spans="1:21" x14ac:dyDescent="0.45">
      <c r="A3" s="96" t="s">
        <v>3</v>
      </c>
      <c r="B3" s="111" t="s">
        <v>95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3"/>
    </row>
    <row r="4" spans="1:21" x14ac:dyDescent="0.45">
      <c r="A4" s="97"/>
      <c r="B4" s="97"/>
      <c r="C4" s="99" t="s">
        <v>96</v>
      </c>
      <c r="D4" s="100"/>
      <c r="E4" s="99" t="s">
        <v>97</v>
      </c>
      <c r="F4" s="100"/>
      <c r="G4" s="105" t="s">
        <v>98</v>
      </c>
      <c r="H4" s="106"/>
      <c r="I4" s="106"/>
      <c r="J4" s="106"/>
      <c r="K4" s="106"/>
      <c r="L4" s="106"/>
      <c r="M4" s="106"/>
      <c r="N4" s="106"/>
      <c r="O4" s="107"/>
      <c r="P4" s="105" t="s">
        <v>99</v>
      </c>
      <c r="Q4" s="106"/>
      <c r="R4" s="106"/>
      <c r="S4" s="107"/>
    </row>
    <row r="5" spans="1:21" x14ac:dyDescent="0.45">
      <c r="A5" s="97"/>
      <c r="B5" s="97"/>
      <c r="C5" s="101"/>
      <c r="D5" s="102"/>
      <c r="E5" s="101"/>
      <c r="F5" s="102"/>
      <c r="G5" s="103"/>
      <c r="H5" s="104"/>
      <c r="I5" s="59" t="s">
        <v>100</v>
      </c>
      <c r="J5" s="59" t="s">
        <v>101</v>
      </c>
      <c r="K5" s="60" t="s">
        <v>102</v>
      </c>
      <c r="L5" s="61" t="s">
        <v>103</v>
      </c>
      <c r="M5" s="61" t="s">
        <v>104</v>
      </c>
      <c r="N5" s="61" t="s">
        <v>105</v>
      </c>
      <c r="O5" s="61" t="s">
        <v>106</v>
      </c>
      <c r="P5" s="66"/>
      <c r="Q5" s="67"/>
      <c r="R5" s="59" t="s">
        <v>107</v>
      </c>
      <c r="S5" s="59" t="s">
        <v>108</v>
      </c>
    </row>
    <row r="6" spans="1:21" x14ac:dyDescent="0.45">
      <c r="A6" s="98"/>
      <c r="B6" s="98"/>
      <c r="C6" s="58" t="s">
        <v>9</v>
      </c>
      <c r="D6" s="58" t="s">
        <v>109</v>
      </c>
      <c r="E6" s="58" t="s">
        <v>9</v>
      </c>
      <c r="F6" s="58" t="s">
        <v>109</v>
      </c>
      <c r="G6" s="58" t="s">
        <v>9</v>
      </c>
      <c r="H6" s="58" t="s">
        <v>109</v>
      </c>
      <c r="I6" s="108" t="s">
        <v>9</v>
      </c>
      <c r="J6" s="109"/>
      <c r="K6" s="109"/>
      <c r="L6" s="109"/>
      <c r="M6" s="109"/>
      <c r="N6" s="109"/>
      <c r="O6" s="110"/>
      <c r="P6" s="58" t="s">
        <v>9</v>
      </c>
      <c r="Q6" s="58" t="s">
        <v>109</v>
      </c>
      <c r="R6" s="62" t="s">
        <v>110</v>
      </c>
      <c r="S6" s="62" t="s">
        <v>110</v>
      </c>
      <c r="U6" s="27" t="s">
        <v>111</v>
      </c>
    </row>
    <row r="7" spans="1:21" x14ac:dyDescent="0.45">
      <c r="A7" s="28" t="s">
        <v>13</v>
      </c>
      <c r="B7" s="32">
        <f>C7+E7+G7+P7</f>
        <v>281124265</v>
      </c>
      <c r="C7" s="32">
        <f>SUM(C8:C54)</f>
        <v>103581832</v>
      </c>
      <c r="D7" s="31">
        <f t="shared" ref="D7:D54" si="0">C7/U7</f>
        <v>0.81789104625309994</v>
      </c>
      <c r="E7" s="32">
        <f>SUM(E8:E54)</f>
        <v>102063210</v>
      </c>
      <c r="F7" s="31">
        <f t="shared" ref="F7:F54" si="1">E7/U7</f>
        <v>0.80589987644599537</v>
      </c>
      <c r="G7" s="32">
        <f>SUM(G8:G54)</f>
        <v>75465512</v>
      </c>
      <c r="H7" s="31">
        <f>G7/U7</f>
        <v>0.59588216749927603</v>
      </c>
      <c r="I7" s="32">
        <f t="shared" ref="I7:J7" si="2">SUM(I8:I54)</f>
        <v>1025201</v>
      </c>
      <c r="J7" s="32">
        <f t="shared" si="2"/>
        <v>5245771</v>
      </c>
      <c r="K7" s="32">
        <f t="shared" ref="K7:P7" si="3">SUM(K8:K54)</f>
        <v>23192158</v>
      </c>
      <c r="L7" s="32">
        <f t="shared" si="3"/>
        <v>25389509</v>
      </c>
      <c r="M7" s="32">
        <f t="shared" si="3"/>
        <v>13671090</v>
      </c>
      <c r="N7" s="32">
        <f t="shared" si="3"/>
        <v>6380366</v>
      </c>
      <c r="O7" s="32">
        <f t="shared" si="3"/>
        <v>561417</v>
      </c>
      <c r="P7" s="63">
        <f t="shared" si="3"/>
        <v>13711</v>
      </c>
      <c r="Q7" s="64">
        <f>P7/U7</f>
        <v>1.0826323418547234E-4</v>
      </c>
      <c r="R7" s="63">
        <f t="shared" ref="R7:S7" si="4">SUM(R8:R54)</f>
        <v>5134</v>
      </c>
      <c r="S7" s="63">
        <f t="shared" si="4"/>
        <v>8577</v>
      </c>
      <c r="U7" s="1">
        <v>126645025</v>
      </c>
    </row>
    <row r="8" spans="1:21" x14ac:dyDescent="0.45">
      <c r="A8" s="33" t="s">
        <v>14</v>
      </c>
      <c r="B8" s="32">
        <f>C8+E8+G8+P8</f>
        <v>11783122</v>
      </c>
      <c r="C8" s="34">
        <f>SUM(一般接種!D7+一般接種!G7+一般接種!J7+一般接種!M7+医療従事者等!C5)</f>
        <v>4313029</v>
      </c>
      <c r="D8" s="30">
        <f t="shared" si="0"/>
        <v>0.8252069269466229</v>
      </c>
      <c r="E8" s="34">
        <f>SUM(一般接種!E7+一般接種!H7+一般接種!K7+一般接種!N7+医療従事者等!D5)</f>
        <v>4242956</v>
      </c>
      <c r="F8" s="31">
        <f t="shared" si="1"/>
        <v>0.81179993965487718</v>
      </c>
      <c r="G8" s="29">
        <f>SUM(I8:O8)</f>
        <v>3226925</v>
      </c>
      <c r="H8" s="31">
        <f t="shared" ref="H8:H54" si="5">G8/U8</f>
        <v>0.61740388546824776</v>
      </c>
      <c r="I8" s="35">
        <v>41950</v>
      </c>
      <c r="J8" s="35">
        <v>229126</v>
      </c>
      <c r="K8" s="35">
        <v>919715</v>
      </c>
      <c r="L8" s="35">
        <v>1070818</v>
      </c>
      <c r="M8" s="35">
        <v>652428</v>
      </c>
      <c r="N8" s="35">
        <v>298311</v>
      </c>
      <c r="O8" s="35">
        <v>14577</v>
      </c>
      <c r="P8" s="35">
        <f>SUM(R8:S8)</f>
        <v>212</v>
      </c>
      <c r="Q8" s="65">
        <f t="shared" ref="Q8:Q54" si="6">P8/U8</f>
        <v>4.0561718577056649E-5</v>
      </c>
      <c r="R8" s="35">
        <v>105</v>
      </c>
      <c r="S8" s="35">
        <v>107</v>
      </c>
      <c r="U8" s="1">
        <v>5226603</v>
      </c>
    </row>
    <row r="9" spans="1:21" x14ac:dyDescent="0.45">
      <c r="A9" s="33" t="s">
        <v>15</v>
      </c>
      <c r="B9" s="32">
        <f>C9+E9+G9+P9</f>
        <v>2988924</v>
      </c>
      <c r="C9" s="34">
        <f>SUM(一般接種!D8+一般接種!G8+一般接種!J8+一般接種!M8+医療従事者等!C6)</f>
        <v>1091255</v>
      </c>
      <c r="D9" s="30">
        <f t="shared" si="0"/>
        <v>0.86634011185957616</v>
      </c>
      <c r="E9" s="34">
        <f>SUM(一般接種!E8+一般接種!H8+一般接種!K8+一般接種!N8+医療従事者等!D6)</f>
        <v>1073609</v>
      </c>
      <c r="F9" s="31">
        <f t="shared" si="1"/>
        <v>0.852331069414067</v>
      </c>
      <c r="G9" s="29">
        <f t="shared" ref="G9:G54" si="7">SUM(I9:O9)</f>
        <v>823914</v>
      </c>
      <c r="H9" s="31">
        <f t="shared" si="5"/>
        <v>0.65409986384728669</v>
      </c>
      <c r="I9" s="35">
        <v>10623</v>
      </c>
      <c r="J9" s="35">
        <v>43724</v>
      </c>
      <c r="K9" s="35">
        <v>227624</v>
      </c>
      <c r="L9" s="35">
        <v>263396</v>
      </c>
      <c r="M9" s="35">
        <v>180932</v>
      </c>
      <c r="N9" s="35">
        <v>88703</v>
      </c>
      <c r="O9" s="35">
        <v>8912</v>
      </c>
      <c r="P9" s="35">
        <f t="shared" ref="P9:P54" si="8">SUM(R9:S9)</f>
        <v>146</v>
      </c>
      <c r="Q9" s="65">
        <f t="shared" si="6"/>
        <v>1.1590843233845262E-4</v>
      </c>
      <c r="R9" s="35">
        <v>65</v>
      </c>
      <c r="S9" s="35">
        <v>81</v>
      </c>
      <c r="U9" s="1">
        <v>1259615</v>
      </c>
    </row>
    <row r="10" spans="1:21" x14ac:dyDescent="0.45">
      <c r="A10" s="33" t="s">
        <v>16</v>
      </c>
      <c r="B10" s="32">
        <f t="shared" ref="B10:B54" si="9">C10+E10+G10+P10</f>
        <v>2905058</v>
      </c>
      <c r="C10" s="34">
        <f>SUM(一般接種!D9+一般接種!G9+一般接種!J9+一般接種!M9+医療従事者等!C7)</f>
        <v>1057067</v>
      </c>
      <c r="D10" s="30">
        <f t="shared" si="0"/>
        <v>0.86586425714456561</v>
      </c>
      <c r="E10" s="34">
        <f>SUM(一般接種!E9+一般接種!H9+一般接種!K9+一般接種!N9+医療従事者等!D7)</f>
        <v>1038746</v>
      </c>
      <c r="F10" s="31">
        <f t="shared" si="1"/>
        <v>0.85085716766476382</v>
      </c>
      <c r="G10" s="29">
        <f t="shared" si="7"/>
        <v>809212</v>
      </c>
      <c r="H10" s="31">
        <f t="shared" si="5"/>
        <v>0.66284137831610312</v>
      </c>
      <c r="I10" s="35">
        <v>10308</v>
      </c>
      <c r="J10" s="35">
        <v>47560</v>
      </c>
      <c r="K10" s="35">
        <v>220739</v>
      </c>
      <c r="L10" s="35">
        <v>256405</v>
      </c>
      <c r="M10" s="35">
        <v>168162</v>
      </c>
      <c r="N10" s="35">
        <v>97839</v>
      </c>
      <c r="O10" s="35">
        <v>8199</v>
      </c>
      <c r="P10" s="35">
        <f t="shared" si="8"/>
        <v>33</v>
      </c>
      <c r="Q10" s="65">
        <f t="shared" si="6"/>
        <v>2.7030945517900629E-5</v>
      </c>
      <c r="R10" s="35">
        <v>6</v>
      </c>
      <c r="S10" s="35">
        <v>27</v>
      </c>
      <c r="U10" s="1">
        <v>1220823</v>
      </c>
    </row>
    <row r="11" spans="1:21" x14ac:dyDescent="0.45">
      <c r="A11" s="33" t="s">
        <v>17</v>
      </c>
      <c r="B11" s="32">
        <f t="shared" si="9"/>
        <v>5242949</v>
      </c>
      <c r="C11" s="34">
        <f>SUM(一般接種!D10+一般接種!G10+一般接種!J10+一般接種!M10+医療従事者等!C8)</f>
        <v>1930475</v>
      </c>
      <c r="D11" s="30">
        <f t="shared" si="0"/>
        <v>0.84596157124333204</v>
      </c>
      <c r="E11" s="34">
        <f>SUM(一般接種!E10+一般接種!H10+一般接種!K10+一般接種!N10+医療従事者等!D8)</f>
        <v>1891734</v>
      </c>
      <c r="F11" s="31">
        <f t="shared" si="1"/>
        <v>0.82898471465024592</v>
      </c>
      <c r="G11" s="29">
        <f t="shared" si="7"/>
        <v>1420690</v>
      </c>
      <c r="H11" s="31">
        <f t="shared" si="5"/>
        <v>0.62256654173179626</v>
      </c>
      <c r="I11" s="35">
        <v>18704</v>
      </c>
      <c r="J11" s="35">
        <v>124515</v>
      </c>
      <c r="K11" s="35">
        <v>459058</v>
      </c>
      <c r="L11" s="35">
        <v>393005</v>
      </c>
      <c r="M11" s="35">
        <v>268541</v>
      </c>
      <c r="N11" s="35">
        <v>147835</v>
      </c>
      <c r="O11" s="35">
        <v>9032</v>
      </c>
      <c r="P11" s="35">
        <f t="shared" si="8"/>
        <v>50</v>
      </c>
      <c r="Q11" s="65">
        <f t="shared" si="6"/>
        <v>2.1910710349611678E-5</v>
      </c>
      <c r="R11" s="35">
        <v>13</v>
      </c>
      <c r="S11" s="35">
        <v>37</v>
      </c>
      <c r="U11" s="1">
        <v>2281989</v>
      </c>
    </row>
    <row r="12" spans="1:21" x14ac:dyDescent="0.45">
      <c r="A12" s="33" t="s">
        <v>18</v>
      </c>
      <c r="B12" s="32">
        <f t="shared" si="9"/>
        <v>2369632</v>
      </c>
      <c r="C12" s="34">
        <f>SUM(一般接種!D11+一般接種!G11+一般接種!J11+一般接種!M11+医療従事者等!C9)</f>
        <v>853898</v>
      </c>
      <c r="D12" s="30">
        <f t="shared" si="0"/>
        <v>0.87913986376852182</v>
      </c>
      <c r="E12" s="34">
        <f>SUM(一般接種!E11+一般接種!H11+一般接種!K11+一般接種!N11+医療従事者等!D9)</f>
        <v>840306</v>
      </c>
      <c r="F12" s="31">
        <f t="shared" si="1"/>
        <v>0.86514607407895494</v>
      </c>
      <c r="G12" s="29">
        <f t="shared" si="7"/>
        <v>675406</v>
      </c>
      <c r="H12" s="31">
        <f t="shared" si="5"/>
        <v>0.69537150670038139</v>
      </c>
      <c r="I12" s="35">
        <v>4872</v>
      </c>
      <c r="J12" s="35">
        <v>29601</v>
      </c>
      <c r="K12" s="35">
        <v>127291</v>
      </c>
      <c r="L12" s="35">
        <v>229050</v>
      </c>
      <c r="M12" s="35">
        <v>188909</v>
      </c>
      <c r="N12" s="35">
        <v>89286</v>
      </c>
      <c r="O12" s="35">
        <v>6397</v>
      </c>
      <c r="P12" s="35">
        <f t="shared" si="8"/>
        <v>22</v>
      </c>
      <c r="Q12" s="65">
        <f t="shared" si="6"/>
        <v>2.2650336460452512E-5</v>
      </c>
      <c r="R12" s="35">
        <v>3</v>
      </c>
      <c r="S12" s="35">
        <v>19</v>
      </c>
      <c r="U12" s="1">
        <v>971288</v>
      </c>
    </row>
    <row r="13" spans="1:21" x14ac:dyDescent="0.45">
      <c r="A13" s="33" t="s">
        <v>19</v>
      </c>
      <c r="B13" s="32">
        <f t="shared" si="9"/>
        <v>2582551</v>
      </c>
      <c r="C13" s="34">
        <f>SUM(一般接種!D12+一般接種!G12+一般接種!J12+一般接種!M12+医療従事者等!C10)</f>
        <v>932051</v>
      </c>
      <c r="D13" s="30">
        <f t="shared" si="0"/>
        <v>0.87143241813003824</v>
      </c>
      <c r="E13" s="34">
        <f>SUM(一般接種!E12+一般接種!H12+一般接種!K12+一般接種!N12+医療従事者等!D10)</f>
        <v>920664</v>
      </c>
      <c r="F13" s="31">
        <f t="shared" si="1"/>
        <v>0.86078600399041849</v>
      </c>
      <c r="G13" s="29">
        <f t="shared" si="7"/>
        <v>729825</v>
      </c>
      <c r="H13" s="31">
        <f t="shared" si="5"/>
        <v>0.68235875994098516</v>
      </c>
      <c r="I13" s="35">
        <v>9643</v>
      </c>
      <c r="J13" s="35">
        <v>34645</v>
      </c>
      <c r="K13" s="35">
        <v>192644</v>
      </c>
      <c r="L13" s="35">
        <v>270597</v>
      </c>
      <c r="M13" s="35">
        <v>141798</v>
      </c>
      <c r="N13" s="35">
        <v>74736</v>
      </c>
      <c r="O13" s="35">
        <v>5762</v>
      </c>
      <c r="P13" s="35">
        <f t="shared" si="8"/>
        <v>11</v>
      </c>
      <c r="Q13" s="65">
        <f t="shared" si="6"/>
        <v>1.0284583782894306E-5</v>
      </c>
      <c r="R13" s="35">
        <v>2</v>
      </c>
      <c r="S13" s="35">
        <v>9</v>
      </c>
      <c r="U13" s="1">
        <v>1069562</v>
      </c>
    </row>
    <row r="14" spans="1:21" x14ac:dyDescent="0.45">
      <c r="A14" s="33" t="s">
        <v>20</v>
      </c>
      <c r="B14" s="32">
        <f t="shared" si="9"/>
        <v>4388854</v>
      </c>
      <c r="C14" s="34">
        <f>SUM(一般接種!D13+一般接種!G13+一般接種!J13+一般接種!M13+医療従事者等!C11)</f>
        <v>1592146</v>
      </c>
      <c r="D14" s="30">
        <f t="shared" si="0"/>
        <v>0.8550459464496023</v>
      </c>
      <c r="E14" s="34">
        <f>SUM(一般接種!E13+一般接種!H13+一般接種!K13+一般接種!N13+医療従事者等!D11)</f>
        <v>1568102</v>
      </c>
      <c r="F14" s="31">
        <f t="shared" si="1"/>
        <v>0.84213335882482776</v>
      </c>
      <c r="G14" s="29">
        <f t="shared" si="7"/>
        <v>1228315</v>
      </c>
      <c r="H14" s="31">
        <f t="shared" si="5"/>
        <v>0.65965417851958508</v>
      </c>
      <c r="I14" s="35">
        <v>18983</v>
      </c>
      <c r="J14" s="35">
        <v>74818</v>
      </c>
      <c r="K14" s="35">
        <v>345251</v>
      </c>
      <c r="L14" s="35">
        <v>418317</v>
      </c>
      <c r="M14" s="35">
        <v>235412</v>
      </c>
      <c r="N14" s="35">
        <v>125258</v>
      </c>
      <c r="O14" s="35">
        <v>10276</v>
      </c>
      <c r="P14" s="35">
        <f t="shared" si="8"/>
        <v>291</v>
      </c>
      <c r="Q14" s="65">
        <f t="shared" si="6"/>
        <v>1.5627861415776835E-4</v>
      </c>
      <c r="R14" s="35">
        <v>115</v>
      </c>
      <c r="S14" s="35">
        <v>176</v>
      </c>
      <c r="U14" s="1">
        <v>1862059</v>
      </c>
    </row>
    <row r="15" spans="1:21" x14ac:dyDescent="0.45">
      <c r="A15" s="33" t="s">
        <v>21</v>
      </c>
      <c r="B15" s="32">
        <f t="shared" si="9"/>
        <v>6750914</v>
      </c>
      <c r="C15" s="34">
        <f>SUM(一般接種!D14+一般接種!G14+一般接種!J14+一般接種!M14+医療従事者等!C12)</f>
        <v>2469806</v>
      </c>
      <c r="D15" s="30">
        <f t="shared" si="0"/>
        <v>0.8494092359015365</v>
      </c>
      <c r="E15" s="34">
        <f>SUM(一般接種!E14+一般接種!H14+一般接種!K14+一般接種!N14+医療従事者等!D12)</f>
        <v>2431930</v>
      </c>
      <c r="F15" s="31">
        <f t="shared" si="1"/>
        <v>0.83638302079840421</v>
      </c>
      <c r="G15" s="29">
        <f t="shared" si="7"/>
        <v>1848913</v>
      </c>
      <c r="H15" s="31">
        <f t="shared" si="5"/>
        <v>0.63587333522487899</v>
      </c>
      <c r="I15" s="35">
        <v>21181</v>
      </c>
      <c r="J15" s="35">
        <v>141416</v>
      </c>
      <c r="K15" s="35">
        <v>553593</v>
      </c>
      <c r="L15" s="35">
        <v>591776</v>
      </c>
      <c r="M15" s="35">
        <v>345987</v>
      </c>
      <c r="N15" s="35">
        <v>179331</v>
      </c>
      <c r="O15" s="35">
        <v>15629</v>
      </c>
      <c r="P15" s="35">
        <f t="shared" si="8"/>
        <v>265</v>
      </c>
      <c r="Q15" s="65">
        <f t="shared" si="6"/>
        <v>9.1138108626307961E-5</v>
      </c>
      <c r="R15" s="35">
        <v>71</v>
      </c>
      <c r="S15" s="35">
        <v>194</v>
      </c>
      <c r="U15" s="1">
        <v>2907675</v>
      </c>
    </row>
    <row r="16" spans="1:21" x14ac:dyDescent="0.45">
      <c r="A16" s="36" t="s">
        <v>22</v>
      </c>
      <c r="B16" s="32">
        <f t="shared" si="9"/>
        <v>4448803</v>
      </c>
      <c r="C16" s="34">
        <f>SUM(一般接種!D15+一般接種!G15+一般接種!J15+一般接種!M15+医療従事者等!C13)</f>
        <v>1628461</v>
      </c>
      <c r="D16" s="30">
        <f t="shared" si="0"/>
        <v>0.83280155835043557</v>
      </c>
      <c r="E16" s="34">
        <f>SUM(一般接種!E15+一般接種!H15+一般接種!K15+一般接種!N15+医療従事者等!D13)</f>
        <v>1605472</v>
      </c>
      <c r="F16" s="31">
        <f t="shared" si="1"/>
        <v>0.82104489053651908</v>
      </c>
      <c r="G16" s="29">
        <f t="shared" si="7"/>
        <v>1214654</v>
      </c>
      <c r="H16" s="31">
        <f t="shared" si="5"/>
        <v>0.62117898067966626</v>
      </c>
      <c r="I16" s="35">
        <v>14776</v>
      </c>
      <c r="J16" s="35">
        <v>72145</v>
      </c>
      <c r="K16" s="35">
        <v>366731</v>
      </c>
      <c r="L16" s="35">
        <v>347396</v>
      </c>
      <c r="M16" s="35">
        <v>253285</v>
      </c>
      <c r="N16" s="35">
        <v>145656</v>
      </c>
      <c r="O16" s="35">
        <v>14665</v>
      </c>
      <c r="P16" s="35">
        <f t="shared" si="8"/>
        <v>216</v>
      </c>
      <c r="Q16" s="65">
        <f t="shared" si="6"/>
        <v>1.1046327581912866E-4</v>
      </c>
      <c r="R16" s="35">
        <v>59</v>
      </c>
      <c r="S16" s="35">
        <v>157</v>
      </c>
      <c r="U16" s="1">
        <v>1955401</v>
      </c>
    </row>
    <row r="17" spans="1:21" x14ac:dyDescent="0.45">
      <c r="A17" s="33" t="s">
        <v>23</v>
      </c>
      <c r="B17" s="32">
        <f t="shared" si="9"/>
        <v>4424538</v>
      </c>
      <c r="C17" s="34">
        <f>SUM(一般接種!D16+一般接種!G16+一般接種!J16+一般接種!M16+医療従事者等!C14)</f>
        <v>1611105</v>
      </c>
      <c r="D17" s="30">
        <f t="shared" si="0"/>
        <v>0.82278952924287363</v>
      </c>
      <c r="E17" s="34">
        <f>SUM(一般接種!E16+一般接種!H16+一般接種!K16+一般接種!N16+医療従事者等!D14)</f>
        <v>1584799</v>
      </c>
      <c r="F17" s="31">
        <f t="shared" si="1"/>
        <v>0.80935508433936754</v>
      </c>
      <c r="G17" s="29">
        <f t="shared" si="7"/>
        <v>1228486</v>
      </c>
      <c r="H17" s="31">
        <f t="shared" si="5"/>
        <v>0.62738643205840761</v>
      </c>
      <c r="I17" s="35">
        <v>16229</v>
      </c>
      <c r="J17" s="35">
        <v>71760</v>
      </c>
      <c r="K17" s="35">
        <v>402047</v>
      </c>
      <c r="L17" s="35">
        <v>435307</v>
      </c>
      <c r="M17" s="35">
        <v>216986</v>
      </c>
      <c r="N17" s="35">
        <v>77778</v>
      </c>
      <c r="O17" s="35">
        <v>8379</v>
      </c>
      <c r="P17" s="35">
        <f t="shared" si="8"/>
        <v>148</v>
      </c>
      <c r="Q17" s="65">
        <f t="shared" si="6"/>
        <v>7.5583435175202918E-5</v>
      </c>
      <c r="R17" s="35">
        <v>49</v>
      </c>
      <c r="S17" s="35">
        <v>99</v>
      </c>
      <c r="U17" s="1">
        <v>1958101</v>
      </c>
    </row>
    <row r="18" spans="1:21" x14ac:dyDescent="0.45">
      <c r="A18" s="33" t="s">
        <v>24</v>
      </c>
      <c r="B18" s="32">
        <f t="shared" si="9"/>
        <v>16527053</v>
      </c>
      <c r="C18" s="34">
        <f>SUM(一般接種!D17+一般接種!G17+一般接種!J17+一般接種!M17+医療従事者等!C15)</f>
        <v>6119482</v>
      </c>
      <c r="D18" s="30">
        <f t="shared" si="0"/>
        <v>0.82765057584064705</v>
      </c>
      <c r="E18" s="34">
        <f>SUM(一般接種!E17+一般接種!H17+一般接種!K17+一般接種!N17+医療従事者等!D15)</f>
        <v>6026548</v>
      </c>
      <c r="F18" s="31">
        <f t="shared" si="1"/>
        <v>0.81508139455779094</v>
      </c>
      <c r="G18" s="29">
        <f t="shared" si="7"/>
        <v>4380398</v>
      </c>
      <c r="H18" s="31">
        <f t="shared" si="5"/>
        <v>0.592442126165453</v>
      </c>
      <c r="I18" s="35">
        <v>49208</v>
      </c>
      <c r="J18" s="35">
        <v>268164</v>
      </c>
      <c r="K18" s="35">
        <v>1312253</v>
      </c>
      <c r="L18" s="35">
        <v>1412308</v>
      </c>
      <c r="M18" s="35">
        <v>834408</v>
      </c>
      <c r="N18" s="35">
        <v>462289</v>
      </c>
      <c r="O18" s="35">
        <v>41768</v>
      </c>
      <c r="P18" s="35">
        <f t="shared" si="8"/>
        <v>625</v>
      </c>
      <c r="Q18" s="65">
        <f t="shared" si="6"/>
        <v>8.4530293560860928E-5</v>
      </c>
      <c r="R18" s="35">
        <v>180</v>
      </c>
      <c r="S18" s="35">
        <v>445</v>
      </c>
      <c r="U18" s="1">
        <v>7393799</v>
      </c>
    </row>
    <row r="19" spans="1:21" x14ac:dyDescent="0.45">
      <c r="A19" s="33" t="s">
        <v>25</v>
      </c>
      <c r="B19" s="32">
        <f t="shared" si="9"/>
        <v>14217514</v>
      </c>
      <c r="C19" s="34">
        <f>SUM(一般接種!D18+一般接種!G18+一般接種!J18+一般接種!M18+医療従事者等!C16)</f>
        <v>5222728</v>
      </c>
      <c r="D19" s="30">
        <f t="shared" si="0"/>
        <v>0.82600303785040141</v>
      </c>
      <c r="E19" s="34">
        <f>SUM(一般接種!E18+一般接種!H18+一般接種!K18+一般接種!N18+医療従事者等!D16)</f>
        <v>5152890</v>
      </c>
      <c r="F19" s="31">
        <f t="shared" si="1"/>
        <v>0.81495777565076233</v>
      </c>
      <c r="G19" s="29">
        <f t="shared" si="7"/>
        <v>3841151</v>
      </c>
      <c r="H19" s="31">
        <f t="shared" si="5"/>
        <v>0.60749906846424073</v>
      </c>
      <c r="I19" s="35">
        <v>42958</v>
      </c>
      <c r="J19" s="35">
        <v>212268</v>
      </c>
      <c r="K19" s="35">
        <v>1085131</v>
      </c>
      <c r="L19" s="35">
        <v>1319261</v>
      </c>
      <c r="M19" s="35">
        <v>752360</v>
      </c>
      <c r="N19" s="35">
        <v>389170</v>
      </c>
      <c r="O19" s="35">
        <v>40003</v>
      </c>
      <c r="P19" s="35">
        <f t="shared" si="8"/>
        <v>745</v>
      </c>
      <c r="Q19" s="65">
        <f t="shared" si="6"/>
        <v>1.1782583033206957E-4</v>
      </c>
      <c r="R19" s="35">
        <v>178</v>
      </c>
      <c r="S19" s="35">
        <v>567</v>
      </c>
      <c r="U19" s="1">
        <v>6322892</v>
      </c>
    </row>
    <row r="20" spans="1:21" x14ac:dyDescent="0.45">
      <c r="A20" s="33" t="s">
        <v>26</v>
      </c>
      <c r="B20" s="32">
        <f t="shared" si="9"/>
        <v>30480023</v>
      </c>
      <c r="C20" s="34">
        <f>SUM(一般接種!D19+一般接種!G19+一般接種!J19+一般接種!M19+医療従事者等!C17)</f>
        <v>11281985</v>
      </c>
      <c r="D20" s="30">
        <f t="shared" si="0"/>
        <v>0.8149762965252072</v>
      </c>
      <c r="E20" s="34">
        <f>SUM(一般接種!E19+一般接種!H19+一般接種!K19+一般接種!N19+医療従事者等!D17)</f>
        <v>11131494</v>
      </c>
      <c r="F20" s="31">
        <f t="shared" si="1"/>
        <v>0.80410528421306748</v>
      </c>
      <c r="G20" s="29">
        <f t="shared" si="7"/>
        <v>8063622</v>
      </c>
      <c r="H20" s="31">
        <f t="shared" si="5"/>
        <v>0.58249153798194064</v>
      </c>
      <c r="I20" s="35">
        <v>101852</v>
      </c>
      <c r="J20" s="35">
        <v>604097</v>
      </c>
      <c r="K20" s="35">
        <v>2628499</v>
      </c>
      <c r="L20" s="35">
        <v>2926693</v>
      </c>
      <c r="M20" s="35">
        <v>1260809</v>
      </c>
      <c r="N20" s="35">
        <v>497539</v>
      </c>
      <c r="O20" s="35">
        <v>44133</v>
      </c>
      <c r="P20" s="35">
        <f t="shared" si="8"/>
        <v>2922</v>
      </c>
      <c r="Q20" s="65">
        <f t="shared" si="6"/>
        <v>2.1107639643614624E-4</v>
      </c>
      <c r="R20" s="35">
        <v>1170</v>
      </c>
      <c r="S20" s="35">
        <v>1752</v>
      </c>
      <c r="U20" s="1">
        <v>13843329</v>
      </c>
    </row>
    <row r="21" spans="1:21" x14ac:dyDescent="0.45">
      <c r="A21" s="33" t="s">
        <v>27</v>
      </c>
      <c r="B21" s="32">
        <f t="shared" si="9"/>
        <v>20550052</v>
      </c>
      <c r="C21" s="34">
        <f>SUM(一般接種!D20+一般接種!G20+一般接種!J20+一般接種!M20+医療従事者等!C18)</f>
        <v>7595854</v>
      </c>
      <c r="D21" s="30">
        <f t="shared" si="0"/>
        <v>0.82382692968031301</v>
      </c>
      <c r="E21" s="34">
        <f>SUM(一般接種!E20+一般接種!H20+一般接種!K20+一般接種!N20+医療従事者等!D18)</f>
        <v>7500770</v>
      </c>
      <c r="F21" s="31">
        <f t="shared" si="1"/>
        <v>0.81351436182662296</v>
      </c>
      <c r="G21" s="29">
        <f t="shared" si="7"/>
        <v>5452259</v>
      </c>
      <c r="H21" s="31">
        <f t="shared" si="5"/>
        <v>0.59133808940928223</v>
      </c>
      <c r="I21" s="35">
        <v>50013</v>
      </c>
      <c r="J21" s="35">
        <v>299454</v>
      </c>
      <c r="K21" s="35">
        <v>1447832</v>
      </c>
      <c r="L21" s="35">
        <v>2044375</v>
      </c>
      <c r="M21" s="35">
        <v>1095123</v>
      </c>
      <c r="N21" s="35">
        <v>468879</v>
      </c>
      <c r="O21" s="35">
        <v>46583</v>
      </c>
      <c r="P21" s="35">
        <f t="shared" si="8"/>
        <v>1169</v>
      </c>
      <c r="Q21" s="65">
        <f t="shared" si="6"/>
        <v>1.2678675508985375E-4</v>
      </c>
      <c r="R21" s="35">
        <v>437</v>
      </c>
      <c r="S21" s="35">
        <v>732</v>
      </c>
      <c r="U21" s="1">
        <v>9220206</v>
      </c>
    </row>
    <row r="22" spans="1:21" x14ac:dyDescent="0.45">
      <c r="A22" s="33" t="s">
        <v>28</v>
      </c>
      <c r="B22" s="32">
        <f t="shared" si="9"/>
        <v>5270864</v>
      </c>
      <c r="C22" s="34">
        <f>SUM(一般接種!D21+一般接種!G21+一般接種!J21+一般接種!M21+医療従事者等!C19)</f>
        <v>1897084</v>
      </c>
      <c r="D22" s="30">
        <f t="shared" si="0"/>
        <v>0.85717797154674691</v>
      </c>
      <c r="E22" s="34">
        <f>SUM(一般接種!E21+一般接種!H21+一般接種!K21+一般接種!N21+医療従事者等!D19)</f>
        <v>1861855</v>
      </c>
      <c r="F22" s="31">
        <f t="shared" si="1"/>
        <v>0.84126010878493962</v>
      </c>
      <c r="G22" s="29">
        <f t="shared" si="7"/>
        <v>1511865</v>
      </c>
      <c r="H22" s="31">
        <f t="shared" si="5"/>
        <v>0.68312071260551588</v>
      </c>
      <c r="I22" s="35">
        <v>16806</v>
      </c>
      <c r="J22" s="35">
        <v>64915</v>
      </c>
      <c r="K22" s="35">
        <v>343953</v>
      </c>
      <c r="L22" s="35">
        <v>567070</v>
      </c>
      <c r="M22" s="35">
        <v>355695</v>
      </c>
      <c r="N22" s="35">
        <v>148389</v>
      </c>
      <c r="O22" s="35">
        <v>15037</v>
      </c>
      <c r="P22" s="35">
        <f t="shared" si="8"/>
        <v>60</v>
      </c>
      <c r="Q22" s="65">
        <f t="shared" si="6"/>
        <v>2.7110385356054246E-5</v>
      </c>
      <c r="R22" s="35">
        <v>8</v>
      </c>
      <c r="S22" s="35">
        <v>52</v>
      </c>
      <c r="U22" s="1">
        <v>2213174</v>
      </c>
    </row>
    <row r="23" spans="1:21" x14ac:dyDescent="0.45">
      <c r="A23" s="33" t="s">
        <v>29</v>
      </c>
      <c r="B23" s="32">
        <f t="shared" si="9"/>
        <v>2456126</v>
      </c>
      <c r="C23" s="34">
        <f>SUM(一般接種!D22+一般接種!G22+一般接種!J22+一般接種!M22+医療従事者等!C20)</f>
        <v>895943</v>
      </c>
      <c r="D23" s="30">
        <f t="shared" si="0"/>
        <v>0.85517346044666565</v>
      </c>
      <c r="E23" s="34">
        <f>SUM(一般接種!E22+一般接種!H22+一般接種!K22+一般接種!N22+医療従事者等!D20)</f>
        <v>887377</v>
      </c>
      <c r="F23" s="31">
        <f t="shared" si="1"/>
        <v>0.84699725296227646</v>
      </c>
      <c r="G23" s="29">
        <f t="shared" si="7"/>
        <v>672706</v>
      </c>
      <c r="H23" s="31">
        <f t="shared" si="5"/>
        <v>0.64209477375595847</v>
      </c>
      <c r="I23" s="35">
        <v>10196</v>
      </c>
      <c r="J23" s="35">
        <v>39043</v>
      </c>
      <c r="K23" s="35">
        <v>212671</v>
      </c>
      <c r="L23" s="35">
        <v>219215</v>
      </c>
      <c r="M23" s="35">
        <v>126942</v>
      </c>
      <c r="N23" s="35">
        <v>60626</v>
      </c>
      <c r="O23" s="35">
        <v>4013</v>
      </c>
      <c r="P23" s="35">
        <f t="shared" si="8"/>
        <v>100</v>
      </c>
      <c r="Q23" s="65">
        <f t="shared" si="6"/>
        <v>9.5449538692379495E-5</v>
      </c>
      <c r="R23" s="35">
        <v>71</v>
      </c>
      <c r="S23" s="35">
        <v>29</v>
      </c>
      <c r="U23" s="1">
        <v>1047674</v>
      </c>
    </row>
    <row r="24" spans="1:21" x14ac:dyDescent="0.45">
      <c r="A24" s="33" t="s">
        <v>30</v>
      </c>
      <c r="B24" s="32">
        <f t="shared" si="9"/>
        <v>2548075</v>
      </c>
      <c r="C24" s="34">
        <f>SUM(一般接種!D23+一般接種!G23+一般接種!J23+一般接種!M23+医療従事者等!C21)</f>
        <v>936621</v>
      </c>
      <c r="D24" s="30">
        <f t="shared" si="0"/>
        <v>0.8269245031148027</v>
      </c>
      <c r="E24" s="34">
        <f>SUM(一般接種!E23+一般接種!H23+一般接種!K23+一般接種!N23+医療従事者等!D21)</f>
        <v>923887</v>
      </c>
      <c r="F24" s="31">
        <f t="shared" si="1"/>
        <v>0.8156819016541651</v>
      </c>
      <c r="G24" s="29">
        <f t="shared" si="7"/>
        <v>687424</v>
      </c>
      <c r="H24" s="31">
        <f t="shared" si="5"/>
        <v>0.60691330818889411</v>
      </c>
      <c r="I24" s="35">
        <v>9275</v>
      </c>
      <c r="J24" s="35">
        <v>55245</v>
      </c>
      <c r="K24" s="35">
        <v>203547</v>
      </c>
      <c r="L24" s="35">
        <v>215150</v>
      </c>
      <c r="M24" s="35">
        <v>130557</v>
      </c>
      <c r="N24" s="35">
        <v>66719</v>
      </c>
      <c r="O24" s="35">
        <v>6931</v>
      </c>
      <c r="P24" s="35">
        <f t="shared" si="8"/>
        <v>143</v>
      </c>
      <c r="Q24" s="65">
        <f t="shared" si="6"/>
        <v>1.2625192467969091E-4</v>
      </c>
      <c r="R24" s="35">
        <v>37</v>
      </c>
      <c r="S24" s="35">
        <v>106</v>
      </c>
      <c r="U24" s="1">
        <v>1132656</v>
      </c>
    </row>
    <row r="25" spans="1:21" x14ac:dyDescent="0.45">
      <c r="A25" s="33" t="s">
        <v>31</v>
      </c>
      <c r="B25" s="32">
        <f t="shared" si="9"/>
        <v>1771388</v>
      </c>
      <c r="C25" s="34">
        <f>SUM(一般接種!D24+一般接種!G24+一般接種!J24+一般接種!M24+医療従事者等!C22)</f>
        <v>647374</v>
      </c>
      <c r="D25" s="30">
        <f t="shared" si="0"/>
        <v>0.83577098903539071</v>
      </c>
      <c r="E25" s="34">
        <f>SUM(一般接種!E24+一般接種!H24+一般接種!K24+一般接種!N24+医療従事者等!D22)</f>
        <v>640284</v>
      </c>
      <c r="F25" s="31">
        <f t="shared" si="1"/>
        <v>0.82661767686613308</v>
      </c>
      <c r="G25" s="29">
        <f t="shared" si="7"/>
        <v>483566</v>
      </c>
      <c r="H25" s="31">
        <f t="shared" si="5"/>
        <v>0.62429203842583691</v>
      </c>
      <c r="I25" s="35">
        <v>7665</v>
      </c>
      <c r="J25" s="35">
        <v>32323</v>
      </c>
      <c r="K25" s="35">
        <v>143692</v>
      </c>
      <c r="L25" s="35">
        <v>172062</v>
      </c>
      <c r="M25" s="35">
        <v>91881</v>
      </c>
      <c r="N25" s="35">
        <v>33956</v>
      </c>
      <c r="O25" s="35">
        <v>1987</v>
      </c>
      <c r="P25" s="35">
        <f t="shared" si="8"/>
        <v>164</v>
      </c>
      <c r="Q25" s="65">
        <f t="shared" si="6"/>
        <v>2.1172682591794552E-4</v>
      </c>
      <c r="R25" s="35">
        <v>143</v>
      </c>
      <c r="S25" s="35">
        <v>21</v>
      </c>
      <c r="U25" s="1">
        <v>774583</v>
      </c>
    </row>
    <row r="26" spans="1:21" x14ac:dyDescent="0.45">
      <c r="A26" s="33" t="s">
        <v>32</v>
      </c>
      <c r="B26" s="32">
        <f t="shared" si="9"/>
        <v>1863604</v>
      </c>
      <c r="C26" s="34">
        <f>SUM(一般接種!D25+一般接種!G25+一般接種!J25+一般接種!M25+医療従事者等!C23)</f>
        <v>681201</v>
      </c>
      <c r="D26" s="30">
        <f t="shared" si="0"/>
        <v>0.82972410374215744</v>
      </c>
      <c r="E26" s="34">
        <f>SUM(一般接種!E25+一般接種!H25+一般接種!K25+一般接種!N25+医療従事者等!D23)</f>
        <v>672505</v>
      </c>
      <c r="F26" s="31">
        <f t="shared" si="1"/>
        <v>0.81913210401499637</v>
      </c>
      <c r="G26" s="29">
        <f t="shared" si="7"/>
        <v>509721</v>
      </c>
      <c r="H26" s="31">
        <f t="shared" si="5"/>
        <v>0.620856105442529</v>
      </c>
      <c r="I26" s="35">
        <v>6272</v>
      </c>
      <c r="J26" s="35">
        <v>37853</v>
      </c>
      <c r="K26" s="35">
        <v>168787</v>
      </c>
      <c r="L26" s="35">
        <v>164770</v>
      </c>
      <c r="M26" s="35">
        <v>96149</v>
      </c>
      <c r="N26" s="35">
        <v>33943</v>
      </c>
      <c r="O26" s="35">
        <v>1947</v>
      </c>
      <c r="P26" s="35">
        <f t="shared" si="8"/>
        <v>177</v>
      </c>
      <c r="Q26" s="65">
        <f t="shared" si="6"/>
        <v>2.1559153078513075E-4</v>
      </c>
      <c r="R26" s="35">
        <v>104</v>
      </c>
      <c r="S26" s="35">
        <v>73</v>
      </c>
      <c r="U26" s="1">
        <v>820997</v>
      </c>
    </row>
    <row r="27" spans="1:21" x14ac:dyDescent="0.45">
      <c r="A27" s="33" t="s">
        <v>33</v>
      </c>
      <c r="B27" s="32">
        <f t="shared" si="9"/>
        <v>4764582</v>
      </c>
      <c r="C27" s="34">
        <f>SUM(一般接種!D26+一般接種!G26+一般接種!J26+一般接種!M26+医療従事者等!C24)</f>
        <v>1728471</v>
      </c>
      <c r="D27" s="30">
        <f t="shared" si="0"/>
        <v>0.83431004997255931</v>
      </c>
      <c r="E27" s="34">
        <f>SUM(一般接種!E26+一般接種!H26+一般接種!K26+一般接種!N26+医療従事者等!D24)</f>
        <v>1701312</v>
      </c>
      <c r="F27" s="31">
        <f t="shared" si="1"/>
        <v>0.8212007605212438</v>
      </c>
      <c r="G27" s="29">
        <f t="shared" si="7"/>
        <v>1334770</v>
      </c>
      <c r="H27" s="31">
        <f t="shared" si="5"/>
        <v>0.64427579369389065</v>
      </c>
      <c r="I27" s="35">
        <v>14305</v>
      </c>
      <c r="J27" s="35">
        <v>69105</v>
      </c>
      <c r="K27" s="35">
        <v>456915</v>
      </c>
      <c r="L27" s="35">
        <v>432240</v>
      </c>
      <c r="M27" s="35">
        <v>234853</v>
      </c>
      <c r="N27" s="35">
        <v>117791</v>
      </c>
      <c r="O27" s="35">
        <v>9561</v>
      </c>
      <c r="P27" s="35">
        <f t="shared" si="8"/>
        <v>29</v>
      </c>
      <c r="Q27" s="65">
        <f t="shared" si="6"/>
        <v>1.3997915758612218E-5</v>
      </c>
      <c r="R27" s="35">
        <v>9</v>
      </c>
      <c r="S27" s="35">
        <v>20</v>
      </c>
      <c r="U27" s="1">
        <v>2071737</v>
      </c>
    </row>
    <row r="28" spans="1:21" x14ac:dyDescent="0.45">
      <c r="A28" s="33" t="s">
        <v>34</v>
      </c>
      <c r="B28" s="32">
        <f t="shared" si="9"/>
        <v>4589436</v>
      </c>
      <c r="C28" s="34">
        <f>SUM(一般接種!D27+一般接種!G27+一般接種!J27+一般接種!M27+医療従事者等!C25)</f>
        <v>1667933</v>
      </c>
      <c r="D28" s="30">
        <f t="shared" si="0"/>
        <v>0.8270232265019033</v>
      </c>
      <c r="E28" s="34">
        <f>SUM(一般接種!E27+一般接種!H27+一般接種!K27+一般接種!N27+医療従事者等!D25)</f>
        <v>1652775</v>
      </c>
      <c r="F28" s="31">
        <f t="shared" si="1"/>
        <v>0.81950732624253086</v>
      </c>
      <c r="G28" s="29">
        <f t="shared" si="7"/>
        <v>1268592</v>
      </c>
      <c r="H28" s="31">
        <f t="shared" si="5"/>
        <v>0.6290151036969126</v>
      </c>
      <c r="I28" s="35">
        <v>15461</v>
      </c>
      <c r="J28" s="35">
        <v>85133</v>
      </c>
      <c r="K28" s="35">
        <v>466529</v>
      </c>
      <c r="L28" s="35">
        <v>403111</v>
      </c>
      <c r="M28" s="35">
        <v>191537</v>
      </c>
      <c r="N28" s="35">
        <v>97255</v>
      </c>
      <c r="O28" s="35">
        <v>9566</v>
      </c>
      <c r="P28" s="35">
        <f t="shared" si="8"/>
        <v>136</v>
      </c>
      <c r="Q28" s="65">
        <f t="shared" si="6"/>
        <v>6.7433859036459401E-5</v>
      </c>
      <c r="R28" s="35">
        <v>31</v>
      </c>
      <c r="S28" s="35">
        <v>105</v>
      </c>
      <c r="U28" s="1">
        <v>2016791</v>
      </c>
    </row>
    <row r="29" spans="1:21" x14ac:dyDescent="0.45">
      <c r="A29" s="33" t="s">
        <v>35</v>
      </c>
      <c r="B29" s="32">
        <f t="shared" si="9"/>
        <v>8494252</v>
      </c>
      <c r="C29" s="34">
        <f>SUM(一般接種!D28+一般接種!G28+一般接種!J28+一般接種!M28+医療従事者等!C26)</f>
        <v>3133003</v>
      </c>
      <c r="D29" s="30">
        <f t="shared" si="0"/>
        <v>0.84991373370299439</v>
      </c>
      <c r="E29" s="34">
        <f>SUM(一般接種!E28+一般接種!H28+一般接種!K28+一般接種!N28+医療従事者等!D26)</f>
        <v>3096270</v>
      </c>
      <c r="F29" s="31">
        <f t="shared" si="1"/>
        <v>0.83994889128818906</v>
      </c>
      <c r="G29" s="29">
        <f t="shared" si="7"/>
        <v>2264855</v>
      </c>
      <c r="H29" s="31">
        <f t="shared" si="5"/>
        <v>0.61440457265629667</v>
      </c>
      <c r="I29" s="35">
        <v>23519</v>
      </c>
      <c r="J29" s="35">
        <v>115073</v>
      </c>
      <c r="K29" s="35">
        <v>653083</v>
      </c>
      <c r="L29" s="35">
        <v>753781</v>
      </c>
      <c r="M29" s="35">
        <v>451215</v>
      </c>
      <c r="N29" s="35">
        <v>247432</v>
      </c>
      <c r="O29" s="35">
        <v>20752</v>
      </c>
      <c r="P29" s="35">
        <f t="shared" si="8"/>
        <v>124</v>
      </c>
      <c r="Q29" s="65">
        <f t="shared" si="6"/>
        <v>3.3638430278927694E-5</v>
      </c>
      <c r="R29" s="35">
        <v>23</v>
      </c>
      <c r="S29" s="35">
        <v>101</v>
      </c>
      <c r="U29" s="1">
        <v>3686260</v>
      </c>
    </row>
    <row r="30" spans="1:21" x14ac:dyDescent="0.45">
      <c r="A30" s="33" t="s">
        <v>36</v>
      </c>
      <c r="B30" s="32">
        <f t="shared" si="9"/>
        <v>16193831</v>
      </c>
      <c r="C30" s="34">
        <f>SUM(一般接種!D29+一般接種!G29+一般接種!J29+一般接種!M29+医療従事者等!C27)</f>
        <v>6006027</v>
      </c>
      <c r="D30" s="30">
        <f t="shared" si="0"/>
        <v>0.79457392851406872</v>
      </c>
      <c r="E30" s="34">
        <f>SUM(一般接種!E29+一般接種!H29+一般接種!K29+一般接種!N29+医療従事者等!D27)</f>
        <v>5897003</v>
      </c>
      <c r="F30" s="31">
        <f t="shared" si="1"/>
        <v>0.78015047887218103</v>
      </c>
      <c r="G30" s="29">
        <f t="shared" si="7"/>
        <v>4290490</v>
      </c>
      <c r="H30" s="31">
        <f t="shared" si="5"/>
        <v>0.56761507974411818</v>
      </c>
      <c r="I30" s="35">
        <v>43083</v>
      </c>
      <c r="J30" s="35">
        <v>373950</v>
      </c>
      <c r="K30" s="35">
        <v>1353211</v>
      </c>
      <c r="L30" s="35">
        <v>1358365</v>
      </c>
      <c r="M30" s="35">
        <v>758242</v>
      </c>
      <c r="N30" s="35">
        <v>366981</v>
      </c>
      <c r="O30" s="35">
        <v>36658</v>
      </c>
      <c r="P30" s="35">
        <f t="shared" si="8"/>
        <v>311</v>
      </c>
      <c r="Q30" s="65">
        <f t="shared" si="6"/>
        <v>4.1144086060198428E-5</v>
      </c>
      <c r="R30" s="35">
        <v>54</v>
      </c>
      <c r="S30" s="35">
        <v>257</v>
      </c>
      <c r="U30" s="1">
        <v>7558802</v>
      </c>
    </row>
    <row r="31" spans="1:21" x14ac:dyDescent="0.45">
      <c r="A31" s="33" t="s">
        <v>37</v>
      </c>
      <c r="B31" s="32">
        <f t="shared" si="9"/>
        <v>4020500</v>
      </c>
      <c r="C31" s="34">
        <f>SUM(一般接種!D30+一般接種!G30+一般接種!J30+一般接種!M30+医療従事者等!C28)</f>
        <v>1478586</v>
      </c>
      <c r="D31" s="30">
        <f t="shared" si="0"/>
        <v>0.82118255628674908</v>
      </c>
      <c r="E31" s="34">
        <f>SUM(一般接種!E30+一般接種!H30+一般接種!K30+一般接種!N30+医療従事者等!D28)</f>
        <v>1461380</v>
      </c>
      <c r="F31" s="31">
        <f t="shared" si="1"/>
        <v>0.81162662442788536</v>
      </c>
      <c r="G31" s="29">
        <f t="shared" si="7"/>
        <v>1080417</v>
      </c>
      <c r="H31" s="31">
        <f t="shared" si="5"/>
        <v>0.60004598576995893</v>
      </c>
      <c r="I31" s="35">
        <v>16805</v>
      </c>
      <c r="J31" s="35">
        <v>67352</v>
      </c>
      <c r="K31" s="35">
        <v>346723</v>
      </c>
      <c r="L31" s="35">
        <v>353506</v>
      </c>
      <c r="M31" s="35">
        <v>195644</v>
      </c>
      <c r="N31" s="35">
        <v>95828</v>
      </c>
      <c r="O31" s="35">
        <v>4559</v>
      </c>
      <c r="P31" s="35">
        <f t="shared" si="8"/>
        <v>117</v>
      </c>
      <c r="Q31" s="65">
        <f t="shared" si="6"/>
        <v>6.4979892333316859E-5</v>
      </c>
      <c r="R31" s="35">
        <v>66</v>
      </c>
      <c r="S31" s="35">
        <v>51</v>
      </c>
      <c r="U31" s="1">
        <v>1800557</v>
      </c>
    </row>
    <row r="32" spans="1:21" x14ac:dyDescent="0.45">
      <c r="A32" s="33" t="s">
        <v>38</v>
      </c>
      <c r="B32" s="32">
        <f t="shared" si="9"/>
        <v>3133721</v>
      </c>
      <c r="C32" s="34">
        <f>SUM(一般接種!D31+一般接種!G31+一般接種!J31+一般接種!M31+医療従事者等!C29)</f>
        <v>1156638</v>
      </c>
      <c r="D32" s="30">
        <f t="shared" si="0"/>
        <v>0.81519801697580352</v>
      </c>
      <c r="E32" s="34">
        <f>SUM(一般接種!E31+一般接種!H31+一般接種!K31+一般接種!N31+医療従事者等!D29)</f>
        <v>1143861</v>
      </c>
      <c r="F32" s="31">
        <f t="shared" si="1"/>
        <v>0.80619279229625829</v>
      </c>
      <c r="G32" s="29">
        <f t="shared" si="7"/>
        <v>833199</v>
      </c>
      <c r="H32" s="31">
        <f t="shared" si="5"/>
        <v>0.58723833433297412</v>
      </c>
      <c r="I32" s="35">
        <v>8723</v>
      </c>
      <c r="J32" s="35">
        <v>52793</v>
      </c>
      <c r="K32" s="35">
        <v>238420</v>
      </c>
      <c r="L32" s="35">
        <v>285758</v>
      </c>
      <c r="M32" s="35">
        <v>160173</v>
      </c>
      <c r="N32" s="35">
        <v>82034</v>
      </c>
      <c r="O32" s="35">
        <v>5298</v>
      </c>
      <c r="P32" s="35">
        <f t="shared" si="8"/>
        <v>23</v>
      </c>
      <c r="Q32" s="65">
        <f t="shared" si="6"/>
        <v>1.6210391142642278E-5</v>
      </c>
      <c r="R32" s="35">
        <v>4</v>
      </c>
      <c r="S32" s="35">
        <v>19</v>
      </c>
      <c r="U32" s="1">
        <v>1418843</v>
      </c>
    </row>
    <row r="33" spans="1:21" x14ac:dyDescent="0.45">
      <c r="A33" s="33" t="s">
        <v>39</v>
      </c>
      <c r="B33" s="32">
        <f t="shared" si="9"/>
        <v>5444911</v>
      </c>
      <c r="C33" s="34">
        <f>SUM(一般接種!D32+一般接種!G32+一般接種!J32+一般接種!M32+医療従事者等!C30)</f>
        <v>2027261</v>
      </c>
      <c r="D33" s="30">
        <f t="shared" si="0"/>
        <v>0.80111731004662246</v>
      </c>
      <c r="E33" s="34">
        <f>SUM(一般接種!E32+一般接種!H32+一般接種!K32+一般接種!N32+医療従事者等!D30)</f>
        <v>1994127</v>
      </c>
      <c r="F33" s="31">
        <f t="shared" si="1"/>
        <v>0.78802367239903548</v>
      </c>
      <c r="G33" s="29">
        <f t="shared" si="7"/>
        <v>1423366</v>
      </c>
      <c r="H33" s="31">
        <f t="shared" si="5"/>
        <v>0.56247475837192196</v>
      </c>
      <c r="I33" s="35">
        <v>25912</v>
      </c>
      <c r="J33" s="35">
        <v>95360</v>
      </c>
      <c r="K33" s="35">
        <v>449247</v>
      </c>
      <c r="L33" s="35">
        <v>473576</v>
      </c>
      <c r="M33" s="35">
        <v>250430</v>
      </c>
      <c r="N33" s="35">
        <v>119199</v>
      </c>
      <c r="O33" s="35">
        <v>9642</v>
      </c>
      <c r="P33" s="35">
        <f t="shared" si="8"/>
        <v>157</v>
      </c>
      <c r="Q33" s="65">
        <f t="shared" si="6"/>
        <v>6.2042044747725978E-5</v>
      </c>
      <c r="R33" s="35">
        <v>10</v>
      </c>
      <c r="S33" s="35">
        <v>147</v>
      </c>
      <c r="U33" s="1">
        <v>2530542</v>
      </c>
    </row>
    <row r="34" spans="1:21" x14ac:dyDescent="0.45">
      <c r="A34" s="33" t="s">
        <v>40</v>
      </c>
      <c r="B34" s="32">
        <f t="shared" si="9"/>
        <v>18358431</v>
      </c>
      <c r="C34" s="34">
        <f>SUM(一般接種!D33+一般接種!G33+一般接種!J33+一般接種!M33+医療従事者等!C31)</f>
        <v>6896657</v>
      </c>
      <c r="D34" s="30">
        <f t="shared" si="0"/>
        <v>0.78020797756798987</v>
      </c>
      <c r="E34" s="34">
        <f>SUM(一般接種!E33+一般接種!H33+一般接種!K33+一般接種!N33+医療従事者等!D31)</f>
        <v>6804735</v>
      </c>
      <c r="F34" s="31">
        <f t="shared" si="1"/>
        <v>0.76980898604006487</v>
      </c>
      <c r="G34" s="29">
        <f t="shared" si="7"/>
        <v>4656185</v>
      </c>
      <c r="H34" s="31">
        <f t="shared" si="5"/>
        <v>0.52674689810330011</v>
      </c>
      <c r="I34" s="35">
        <v>64792</v>
      </c>
      <c r="J34" s="35">
        <v>370401</v>
      </c>
      <c r="K34" s="35">
        <v>1516798</v>
      </c>
      <c r="L34" s="35">
        <v>1548880</v>
      </c>
      <c r="M34" s="35">
        <v>765196</v>
      </c>
      <c r="N34" s="35">
        <v>349244</v>
      </c>
      <c r="O34" s="35">
        <v>40874</v>
      </c>
      <c r="P34" s="35">
        <f t="shared" si="8"/>
        <v>854</v>
      </c>
      <c r="Q34" s="65">
        <f t="shared" si="6"/>
        <v>9.6611679084962959E-5</v>
      </c>
      <c r="R34" s="35">
        <v>253</v>
      </c>
      <c r="S34" s="35">
        <v>601</v>
      </c>
      <c r="U34" s="1">
        <v>8839511</v>
      </c>
    </row>
    <row r="35" spans="1:21" x14ac:dyDescent="0.45">
      <c r="A35" s="33" t="s">
        <v>41</v>
      </c>
      <c r="B35" s="32">
        <f t="shared" si="9"/>
        <v>11944921</v>
      </c>
      <c r="C35" s="34">
        <f>SUM(一般接種!D34+一般接種!G34+一般接種!J34+一般接種!M34+医療従事者等!C32)</f>
        <v>4429929</v>
      </c>
      <c r="D35" s="30">
        <f t="shared" si="0"/>
        <v>0.80199669601031931</v>
      </c>
      <c r="E35" s="34">
        <f>SUM(一般接種!E34+一般接種!H34+一般接種!K34+一般接種!N34+医療従事者等!D32)</f>
        <v>4376612</v>
      </c>
      <c r="F35" s="31">
        <f t="shared" si="1"/>
        <v>0.7923441580483831</v>
      </c>
      <c r="G35" s="29">
        <f t="shared" si="7"/>
        <v>3138096</v>
      </c>
      <c r="H35" s="31">
        <f t="shared" si="5"/>
        <v>0.5681225644391138</v>
      </c>
      <c r="I35" s="35">
        <v>44549</v>
      </c>
      <c r="J35" s="35">
        <v>241769</v>
      </c>
      <c r="K35" s="35">
        <v>1006707</v>
      </c>
      <c r="L35" s="35">
        <v>1033485</v>
      </c>
      <c r="M35" s="35">
        <v>542649</v>
      </c>
      <c r="N35" s="35">
        <v>246176</v>
      </c>
      <c r="O35" s="35">
        <v>22761</v>
      </c>
      <c r="P35" s="35">
        <f t="shared" si="8"/>
        <v>284</v>
      </c>
      <c r="Q35" s="65">
        <f t="shared" si="6"/>
        <v>5.1415510647446198E-5</v>
      </c>
      <c r="R35" s="35">
        <v>86</v>
      </c>
      <c r="S35" s="35">
        <v>198</v>
      </c>
      <c r="U35" s="1">
        <v>5523625</v>
      </c>
    </row>
    <row r="36" spans="1:21" x14ac:dyDescent="0.45">
      <c r="A36" s="33" t="s">
        <v>42</v>
      </c>
      <c r="B36" s="32">
        <f t="shared" si="9"/>
        <v>2983067</v>
      </c>
      <c r="C36" s="34">
        <f>SUM(一般接種!D35+一般接種!G35+一般接種!J35+一般接種!M35+医療従事者等!C33)</f>
        <v>1093368</v>
      </c>
      <c r="D36" s="30">
        <f t="shared" si="0"/>
        <v>0.81307078920147324</v>
      </c>
      <c r="E36" s="34">
        <f>SUM(一般接種!E35+一般接種!H35+一般接種!K35+一般接種!N35+医療従事者等!D33)</f>
        <v>1081839</v>
      </c>
      <c r="F36" s="31">
        <f t="shared" si="1"/>
        <v>0.80449737830166301</v>
      </c>
      <c r="G36" s="29">
        <f t="shared" si="7"/>
        <v>807788</v>
      </c>
      <c r="H36" s="31">
        <f t="shared" si="5"/>
        <v>0.60070244114285376</v>
      </c>
      <c r="I36" s="35">
        <v>7532</v>
      </c>
      <c r="J36" s="35">
        <v>54128</v>
      </c>
      <c r="K36" s="35">
        <v>307154</v>
      </c>
      <c r="L36" s="35">
        <v>253587</v>
      </c>
      <c r="M36" s="35">
        <v>130923</v>
      </c>
      <c r="N36" s="35">
        <v>51502</v>
      </c>
      <c r="O36" s="35">
        <v>2962</v>
      </c>
      <c r="P36" s="35">
        <f t="shared" si="8"/>
        <v>72</v>
      </c>
      <c r="Q36" s="65">
        <f t="shared" si="6"/>
        <v>5.354198844534144E-5</v>
      </c>
      <c r="R36" s="35">
        <v>64</v>
      </c>
      <c r="S36" s="35">
        <v>8</v>
      </c>
      <c r="U36" s="1">
        <v>1344739</v>
      </c>
    </row>
    <row r="37" spans="1:21" x14ac:dyDescent="0.45">
      <c r="A37" s="33" t="s">
        <v>43</v>
      </c>
      <c r="B37" s="32">
        <f t="shared" si="9"/>
        <v>2063479</v>
      </c>
      <c r="C37" s="34">
        <f>SUM(一般接種!D36+一般接種!G36+一般接種!J36+一般接種!M36+医療従事者等!C34)</f>
        <v>749519</v>
      </c>
      <c r="D37" s="30">
        <f t="shared" si="0"/>
        <v>0.79361881003608514</v>
      </c>
      <c r="E37" s="34">
        <f>SUM(一般接種!E36+一般接種!H36+一般接種!K36+一般接種!N36+医療従事者等!D34)</f>
        <v>740192</v>
      </c>
      <c r="F37" s="31">
        <f t="shared" si="1"/>
        <v>0.78374303284937397</v>
      </c>
      <c r="G37" s="29">
        <f t="shared" si="7"/>
        <v>573763</v>
      </c>
      <c r="H37" s="31">
        <f t="shared" si="5"/>
        <v>0.60752176969861249</v>
      </c>
      <c r="I37" s="35">
        <v>7665</v>
      </c>
      <c r="J37" s="35">
        <v>44721</v>
      </c>
      <c r="K37" s="35">
        <v>212094</v>
      </c>
      <c r="L37" s="35">
        <v>196181</v>
      </c>
      <c r="M37" s="35">
        <v>83071</v>
      </c>
      <c r="N37" s="35">
        <v>28465</v>
      </c>
      <c r="O37" s="35">
        <v>1566</v>
      </c>
      <c r="P37" s="35">
        <f t="shared" si="8"/>
        <v>5</v>
      </c>
      <c r="Q37" s="65">
        <f t="shared" si="6"/>
        <v>5.2941874057634638E-6</v>
      </c>
      <c r="R37" s="35">
        <v>1</v>
      </c>
      <c r="S37" s="35">
        <v>4</v>
      </c>
      <c r="U37" s="1">
        <v>944432</v>
      </c>
    </row>
    <row r="38" spans="1:21" x14ac:dyDescent="0.45">
      <c r="A38" s="33" t="s">
        <v>44</v>
      </c>
      <c r="B38" s="32">
        <f t="shared" si="9"/>
        <v>1214175</v>
      </c>
      <c r="C38" s="34">
        <f>SUM(一般接種!D37+一般接種!G37+一般接種!J37+一般接種!M37+医療従事者等!C35)</f>
        <v>443269</v>
      </c>
      <c r="D38" s="30">
        <f t="shared" si="0"/>
        <v>0.79611809162553793</v>
      </c>
      <c r="E38" s="34">
        <f>SUM(一般接種!E37+一般接種!H37+一般接種!K37+一般接種!N37+医療従事者等!D35)</f>
        <v>437635</v>
      </c>
      <c r="F38" s="31">
        <f t="shared" si="1"/>
        <v>0.78599933906621555</v>
      </c>
      <c r="G38" s="29">
        <f t="shared" si="7"/>
        <v>333228</v>
      </c>
      <c r="H38" s="31">
        <f t="shared" si="5"/>
        <v>0.5984827259208173</v>
      </c>
      <c r="I38" s="35">
        <v>4900</v>
      </c>
      <c r="J38" s="35">
        <v>23145</v>
      </c>
      <c r="K38" s="35">
        <v>108262</v>
      </c>
      <c r="L38" s="35">
        <v>110476</v>
      </c>
      <c r="M38" s="35">
        <v>59613</v>
      </c>
      <c r="N38" s="35">
        <v>24678</v>
      </c>
      <c r="O38" s="35">
        <v>2154</v>
      </c>
      <c r="P38" s="35">
        <f t="shared" si="8"/>
        <v>43</v>
      </c>
      <c r="Q38" s="65">
        <f t="shared" si="6"/>
        <v>7.7228675905371521E-5</v>
      </c>
      <c r="R38" s="35">
        <v>15</v>
      </c>
      <c r="S38" s="35">
        <v>28</v>
      </c>
      <c r="U38" s="1">
        <v>556788</v>
      </c>
    </row>
    <row r="39" spans="1:21" x14ac:dyDescent="0.45">
      <c r="A39" s="33" t="s">
        <v>45</v>
      </c>
      <c r="B39" s="32">
        <f t="shared" si="9"/>
        <v>1538101</v>
      </c>
      <c r="C39" s="34">
        <f>SUM(一般接種!D38+一般接種!G38+一般接種!J38+一般接種!M38+医療従事者等!C36)</f>
        <v>563264</v>
      </c>
      <c r="D39" s="30">
        <f t="shared" si="0"/>
        <v>0.83717515215921168</v>
      </c>
      <c r="E39" s="34">
        <f>SUM(一般接種!E38+一般接種!H38+一般接種!K38+一般接種!N38+医療従事者等!D36)</f>
        <v>553575</v>
      </c>
      <c r="F39" s="31">
        <f t="shared" si="1"/>
        <v>0.82277446251941466</v>
      </c>
      <c r="G39" s="29">
        <f t="shared" si="7"/>
        <v>421236</v>
      </c>
      <c r="H39" s="31">
        <f t="shared" si="5"/>
        <v>0.62607997740835153</v>
      </c>
      <c r="I39" s="35">
        <v>4863</v>
      </c>
      <c r="J39" s="35">
        <v>30253</v>
      </c>
      <c r="K39" s="35">
        <v>111299</v>
      </c>
      <c r="L39" s="35">
        <v>142492</v>
      </c>
      <c r="M39" s="35">
        <v>81833</v>
      </c>
      <c r="N39" s="35">
        <v>45353</v>
      </c>
      <c r="O39" s="35">
        <v>5143</v>
      </c>
      <c r="P39" s="35">
        <f t="shared" si="8"/>
        <v>26</v>
      </c>
      <c r="Q39" s="65">
        <f t="shared" si="6"/>
        <v>3.8643609313109844E-5</v>
      </c>
      <c r="R39" s="35">
        <v>19</v>
      </c>
      <c r="S39" s="35">
        <v>7</v>
      </c>
      <c r="U39" s="1">
        <v>672815</v>
      </c>
    </row>
    <row r="40" spans="1:21" x14ac:dyDescent="0.45">
      <c r="A40" s="33" t="s">
        <v>46</v>
      </c>
      <c r="B40" s="32">
        <f t="shared" si="9"/>
        <v>4099371</v>
      </c>
      <c r="C40" s="34">
        <f>SUM(一般接種!D39+一般接種!G39+一般接種!J39+一般接種!M39+医療従事者等!C37)</f>
        <v>1513427</v>
      </c>
      <c r="D40" s="30">
        <f t="shared" si="0"/>
        <v>0.79915207116307974</v>
      </c>
      <c r="E40" s="34">
        <f>SUM(一般接種!E39+一般接種!H39+一般接種!K39+一般接種!N39+医療従事者等!D37)</f>
        <v>1482975</v>
      </c>
      <c r="F40" s="31">
        <f t="shared" si="1"/>
        <v>0.78307215526950968</v>
      </c>
      <c r="G40" s="29">
        <f t="shared" si="7"/>
        <v>1102350</v>
      </c>
      <c r="H40" s="31">
        <f t="shared" si="5"/>
        <v>0.58208640763421093</v>
      </c>
      <c r="I40" s="35">
        <v>21839</v>
      </c>
      <c r="J40" s="35">
        <v>137881</v>
      </c>
      <c r="K40" s="35">
        <v>361950</v>
      </c>
      <c r="L40" s="35">
        <v>317858</v>
      </c>
      <c r="M40" s="35">
        <v>163292</v>
      </c>
      <c r="N40" s="35">
        <v>90795</v>
      </c>
      <c r="O40" s="35">
        <v>8735</v>
      </c>
      <c r="P40" s="35">
        <f t="shared" si="8"/>
        <v>619</v>
      </c>
      <c r="Q40" s="65">
        <f t="shared" si="6"/>
        <v>3.2685760994745458E-4</v>
      </c>
      <c r="R40" s="35">
        <v>222</v>
      </c>
      <c r="S40" s="35">
        <v>397</v>
      </c>
      <c r="U40" s="1">
        <v>1893791</v>
      </c>
    </row>
    <row r="41" spans="1:21" x14ac:dyDescent="0.45">
      <c r="A41" s="33" t="s">
        <v>47</v>
      </c>
      <c r="B41" s="32">
        <f t="shared" si="9"/>
        <v>6092333</v>
      </c>
      <c r="C41" s="34">
        <f>SUM(一般接種!D40+一般接種!G40+一般接種!J40+一般接種!M40+医療従事者等!C38)</f>
        <v>2241752</v>
      </c>
      <c r="D41" s="30">
        <f t="shared" si="0"/>
        <v>0.79708636614632244</v>
      </c>
      <c r="E41" s="34">
        <f>SUM(一般接種!E40+一般接種!H40+一般接種!K40+一般接種!N40+医療従事者等!D38)</f>
        <v>2212984</v>
      </c>
      <c r="F41" s="31">
        <f t="shared" si="1"/>
        <v>0.78685750024978374</v>
      </c>
      <c r="G41" s="29">
        <f t="shared" si="7"/>
        <v>1637380</v>
      </c>
      <c r="H41" s="31">
        <f t="shared" si="5"/>
        <v>0.58219342469669499</v>
      </c>
      <c r="I41" s="35">
        <v>22386</v>
      </c>
      <c r="J41" s="35">
        <v>121141</v>
      </c>
      <c r="K41" s="35">
        <v>544824</v>
      </c>
      <c r="L41" s="35">
        <v>531679</v>
      </c>
      <c r="M41" s="35">
        <v>291406</v>
      </c>
      <c r="N41" s="35">
        <v>115919</v>
      </c>
      <c r="O41" s="35">
        <v>10025</v>
      </c>
      <c r="P41" s="35">
        <f t="shared" si="8"/>
        <v>217</v>
      </c>
      <c r="Q41" s="65">
        <f t="shared" si="6"/>
        <v>7.7157393616132371E-5</v>
      </c>
      <c r="R41" s="35">
        <v>49</v>
      </c>
      <c r="S41" s="35">
        <v>168</v>
      </c>
      <c r="U41" s="1">
        <v>2812433</v>
      </c>
    </row>
    <row r="42" spans="1:21" x14ac:dyDescent="0.45">
      <c r="A42" s="33" t="s">
        <v>48</v>
      </c>
      <c r="B42" s="32">
        <f t="shared" si="9"/>
        <v>3083814</v>
      </c>
      <c r="C42" s="34">
        <f>SUM(一般接種!D41+一般接種!G41+一般接種!J41+一般接種!M41+医療従事者等!C39)</f>
        <v>1120244</v>
      </c>
      <c r="D42" s="30">
        <f t="shared" si="0"/>
        <v>0.8260716313573383</v>
      </c>
      <c r="E42" s="34">
        <f>SUM(一般接種!E41+一般接種!H41+一般接種!K41+一般接種!N41+医療従事者等!D39)</f>
        <v>1096534</v>
      </c>
      <c r="F42" s="31">
        <f t="shared" si="1"/>
        <v>0.80858779892486599</v>
      </c>
      <c r="G42" s="29">
        <f t="shared" si="7"/>
        <v>866445</v>
      </c>
      <c r="H42" s="31">
        <f t="shared" si="5"/>
        <v>0.63891940919246959</v>
      </c>
      <c r="I42" s="35">
        <v>44712</v>
      </c>
      <c r="J42" s="35">
        <v>46599</v>
      </c>
      <c r="K42" s="35">
        <v>286806</v>
      </c>
      <c r="L42" s="35">
        <v>309615</v>
      </c>
      <c r="M42" s="35">
        <v>133540</v>
      </c>
      <c r="N42" s="35">
        <v>41640</v>
      </c>
      <c r="O42" s="35">
        <v>3533</v>
      </c>
      <c r="P42" s="35">
        <f t="shared" si="8"/>
        <v>591</v>
      </c>
      <c r="Q42" s="65">
        <f t="shared" si="6"/>
        <v>4.3580535502282266E-4</v>
      </c>
      <c r="R42" s="35">
        <v>372</v>
      </c>
      <c r="S42" s="35">
        <v>219</v>
      </c>
      <c r="U42" s="1">
        <v>1356110</v>
      </c>
    </row>
    <row r="43" spans="1:21" x14ac:dyDescent="0.45">
      <c r="A43" s="33" t="s">
        <v>49</v>
      </c>
      <c r="B43" s="32">
        <f t="shared" si="9"/>
        <v>1647670</v>
      </c>
      <c r="C43" s="34">
        <f>SUM(一般接種!D42+一般接種!G42+一般接種!J42+一般接種!M42+医療従事者等!C40)</f>
        <v>599166</v>
      </c>
      <c r="D43" s="30">
        <f t="shared" si="0"/>
        <v>0.81524840499136675</v>
      </c>
      <c r="E43" s="34">
        <f>SUM(一般接種!E42+一般接種!H42+一般接種!K42+一般接種!N42+医療従事者等!D40)</f>
        <v>591521</v>
      </c>
      <c r="F43" s="31">
        <f t="shared" si="1"/>
        <v>0.80484632267000844</v>
      </c>
      <c r="G43" s="29">
        <f t="shared" si="7"/>
        <v>456951</v>
      </c>
      <c r="H43" s="31">
        <f t="shared" si="5"/>
        <v>0.62174518231877318</v>
      </c>
      <c r="I43" s="35">
        <v>7910</v>
      </c>
      <c r="J43" s="35">
        <v>39663</v>
      </c>
      <c r="K43" s="35">
        <v>151670</v>
      </c>
      <c r="L43" s="35">
        <v>160113</v>
      </c>
      <c r="M43" s="35">
        <v>67162</v>
      </c>
      <c r="N43" s="35">
        <v>28137</v>
      </c>
      <c r="O43" s="35">
        <v>2296</v>
      </c>
      <c r="P43" s="35">
        <f t="shared" si="8"/>
        <v>32</v>
      </c>
      <c r="Q43" s="65">
        <f t="shared" si="6"/>
        <v>4.3540436139106248E-5</v>
      </c>
      <c r="R43" s="35">
        <v>3</v>
      </c>
      <c r="S43" s="35">
        <v>29</v>
      </c>
      <c r="U43" s="1">
        <v>734949</v>
      </c>
    </row>
    <row r="44" spans="1:21" x14ac:dyDescent="0.45">
      <c r="A44" s="33" t="s">
        <v>50</v>
      </c>
      <c r="B44" s="32">
        <f t="shared" si="9"/>
        <v>2130457</v>
      </c>
      <c r="C44" s="34">
        <f>SUM(一般接種!D43+一般接種!G43+一般接種!J43+一般接種!M43+医療従事者等!C41)</f>
        <v>778996</v>
      </c>
      <c r="D44" s="30">
        <f t="shared" si="0"/>
        <v>0.7998759621150513</v>
      </c>
      <c r="E44" s="34">
        <f>SUM(一般接種!E43+一般接種!H43+一般接種!K43+一般接種!N43+医療従事者等!D41)</f>
        <v>769812</v>
      </c>
      <c r="F44" s="31">
        <f t="shared" si="1"/>
        <v>0.79044579708716334</v>
      </c>
      <c r="G44" s="29">
        <f t="shared" si="7"/>
        <v>581504</v>
      </c>
      <c r="H44" s="31">
        <f t="shared" si="5"/>
        <v>0.59709044908285891</v>
      </c>
      <c r="I44" s="35">
        <v>9380</v>
      </c>
      <c r="J44" s="35">
        <v>48166</v>
      </c>
      <c r="K44" s="35">
        <v>170588</v>
      </c>
      <c r="L44" s="35">
        <v>186862</v>
      </c>
      <c r="M44" s="35">
        <v>113640</v>
      </c>
      <c r="N44" s="35">
        <v>51261</v>
      </c>
      <c r="O44" s="35">
        <v>1607</v>
      </c>
      <c r="P44" s="35">
        <f t="shared" si="8"/>
        <v>145</v>
      </c>
      <c r="Q44" s="65">
        <f t="shared" si="6"/>
        <v>1.4888653408577507E-4</v>
      </c>
      <c r="R44" s="35">
        <v>102</v>
      </c>
      <c r="S44" s="35">
        <v>43</v>
      </c>
      <c r="U44" s="1">
        <v>973896</v>
      </c>
    </row>
    <row r="45" spans="1:21" x14ac:dyDescent="0.45">
      <c r="A45" s="33" t="s">
        <v>51</v>
      </c>
      <c r="B45" s="32">
        <f t="shared" si="9"/>
        <v>3054053</v>
      </c>
      <c r="C45" s="34">
        <f>SUM(一般接種!D44+一般接種!G44+一般接種!J44+一般接種!M44+医療従事者等!C42)</f>
        <v>1112799</v>
      </c>
      <c r="D45" s="30">
        <f t="shared" si="0"/>
        <v>0.8205157131702181</v>
      </c>
      <c r="E45" s="34">
        <f>SUM(一般接種!E44+一般接種!H44+一般接種!K44+一般接種!N44+医療従事者等!D42)</f>
        <v>1101264</v>
      </c>
      <c r="F45" s="31">
        <f t="shared" si="1"/>
        <v>0.81201044963977054</v>
      </c>
      <c r="G45" s="29">
        <f t="shared" si="7"/>
        <v>839692</v>
      </c>
      <c r="H45" s="31">
        <f t="shared" si="5"/>
        <v>0.61914189375019812</v>
      </c>
      <c r="I45" s="35">
        <v>12470</v>
      </c>
      <c r="J45" s="35">
        <v>58830</v>
      </c>
      <c r="K45" s="35">
        <v>279302</v>
      </c>
      <c r="L45" s="35">
        <v>271360</v>
      </c>
      <c r="M45" s="35">
        <v>141275</v>
      </c>
      <c r="N45" s="35">
        <v>69668</v>
      </c>
      <c r="O45" s="35">
        <v>6787</v>
      </c>
      <c r="P45" s="35">
        <f t="shared" si="8"/>
        <v>298</v>
      </c>
      <c r="Q45" s="65">
        <f t="shared" si="6"/>
        <v>2.1972852467042566E-4</v>
      </c>
      <c r="R45" s="35">
        <v>149</v>
      </c>
      <c r="S45" s="35">
        <v>149</v>
      </c>
      <c r="U45" s="1">
        <v>1356219</v>
      </c>
    </row>
    <row r="46" spans="1:21" x14ac:dyDescent="0.45">
      <c r="A46" s="33" t="s">
        <v>52</v>
      </c>
      <c r="B46" s="32">
        <f t="shared" si="9"/>
        <v>1543453</v>
      </c>
      <c r="C46" s="34">
        <f>SUM(一般接種!D45+一般接種!G45+一般接種!J45+一般接種!M45+医療従事者等!C43)</f>
        <v>565203</v>
      </c>
      <c r="D46" s="30">
        <f t="shared" si="0"/>
        <v>0.806088991638226</v>
      </c>
      <c r="E46" s="34">
        <f>SUM(一般接種!E45+一般接種!H45+一般接種!K45+一般接種!N45+医療従事者等!D43)</f>
        <v>557482</v>
      </c>
      <c r="F46" s="31">
        <f t="shared" si="1"/>
        <v>0.79507734961856447</v>
      </c>
      <c r="G46" s="29">
        <f t="shared" si="7"/>
        <v>420551</v>
      </c>
      <c r="H46" s="31">
        <f t="shared" si="5"/>
        <v>0.59978721189103312</v>
      </c>
      <c r="I46" s="35">
        <v>10594</v>
      </c>
      <c r="J46" s="35">
        <v>33503</v>
      </c>
      <c r="K46" s="35">
        <v>140948</v>
      </c>
      <c r="L46" s="35">
        <v>125288</v>
      </c>
      <c r="M46" s="35">
        <v>73230</v>
      </c>
      <c r="N46" s="35">
        <v>35415</v>
      </c>
      <c r="O46" s="35">
        <v>1573</v>
      </c>
      <c r="P46" s="35">
        <f t="shared" si="8"/>
        <v>217</v>
      </c>
      <c r="Q46" s="65">
        <f t="shared" si="6"/>
        <v>3.0948404588350566E-4</v>
      </c>
      <c r="R46" s="35">
        <v>145</v>
      </c>
      <c r="S46" s="35">
        <v>72</v>
      </c>
      <c r="U46" s="1">
        <v>701167</v>
      </c>
    </row>
    <row r="47" spans="1:21" x14ac:dyDescent="0.45">
      <c r="A47" s="33" t="s">
        <v>53</v>
      </c>
      <c r="B47" s="32">
        <f t="shared" si="9"/>
        <v>11101080</v>
      </c>
      <c r="C47" s="34">
        <f>SUM(一般接種!D46+一般接種!G46+一般接種!J46+一般接種!M46+医療従事者等!C44)</f>
        <v>4132367</v>
      </c>
      <c r="D47" s="30">
        <f t="shared" si="0"/>
        <v>0.80644611712726155</v>
      </c>
      <c r="E47" s="34">
        <f>SUM(一般接種!E46+一般接種!H46+一般接種!K46+一般接種!N46+医療従事者等!D44)</f>
        <v>4047248</v>
      </c>
      <c r="F47" s="31">
        <f t="shared" si="1"/>
        <v>0.78983484154506978</v>
      </c>
      <c r="G47" s="29">
        <f t="shared" si="7"/>
        <v>2921006</v>
      </c>
      <c r="H47" s="31">
        <f t="shared" si="5"/>
        <v>0.57004470967981158</v>
      </c>
      <c r="I47" s="35">
        <v>43387</v>
      </c>
      <c r="J47" s="35">
        <v>228404</v>
      </c>
      <c r="K47" s="35">
        <v>927219</v>
      </c>
      <c r="L47" s="35">
        <v>1021153</v>
      </c>
      <c r="M47" s="35">
        <v>489056</v>
      </c>
      <c r="N47" s="35">
        <v>189943</v>
      </c>
      <c r="O47" s="35">
        <v>21844</v>
      </c>
      <c r="P47" s="35">
        <f t="shared" si="8"/>
        <v>459</v>
      </c>
      <c r="Q47" s="65">
        <f t="shared" si="6"/>
        <v>8.9575482468380238E-5</v>
      </c>
      <c r="R47" s="35">
        <v>56</v>
      </c>
      <c r="S47" s="35">
        <v>403</v>
      </c>
      <c r="U47" s="1">
        <v>5124170</v>
      </c>
    </row>
    <row r="48" spans="1:21" x14ac:dyDescent="0.45">
      <c r="A48" s="33" t="s">
        <v>54</v>
      </c>
      <c r="B48" s="32">
        <f t="shared" si="9"/>
        <v>1781078</v>
      </c>
      <c r="C48" s="34">
        <f>SUM(一般接種!D47+一般接種!G47+一般接種!J47+一般接種!M47+医療従事者等!C45)</f>
        <v>657228</v>
      </c>
      <c r="D48" s="30">
        <f t="shared" si="0"/>
        <v>0.80323921869614845</v>
      </c>
      <c r="E48" s="34">
        <f>SUM(一般接種!E47+一般接種!H47+一般接種!K47+一般接種!N47+医療従事者等!D45)</f>
        <v>648700</v>
      </c>
      <c r="F48" s="31">
        <f t="shared" si="1"/>
        <v>0.792816619450467</v>
      </c>
      <c r="G48" s="29">
        <f t="shared" si="7"/>
        <v>474998</v>
      </c>
      <c r="H48" s="31">
        <f t="shared" si="5"/>
        <v>0.58052460090293345</v>
      </c>
      <c r="I48" s="35">
        <v>8391</v>
      </c>
      <c r="J48" s="35">
        <v>56448</v>
      </c>
      <c r="K48" s="35">
        <v>165568</v>
      </c>
      <c r="L48" s="35">
        <v>146405</v>
      </c>
      <c r="M48" s="35">
        <v>62976</v>
      </c>
      <c r="N48" s="35">
        <v>31832</v>
      </c>
      <c r="O48" s="35">
        <v>3378</v>
      </c>
      <c r="P48" s="35">
        <f t="shared" si="8"/>
        <v>152</v>
      </c>
      <c r="Q48" s="65">
        <f t="shared" si="6"/>
        <v>1.8576865447274699E-4</v>
      </c>
      <c r="R48" s="35">
        <v>39</v>
      </c>
      <c r="S48" s="35">
        <v>113</v>
      </c>
      <c r="U48" s="1">
        <v>818222</v>
      </c>
    </row>
    <row r="49" spans="1:21" x14ac:dyDescent="0.45">
      <c r="A49" s="33" t="s">
        <v>55</v>
      </c>
      <c r="B49" s="32">
        <f t="shared" si="9"/>
        <v>3024466</v>
      </c>
      <c r="C49" s="34">
        <f>SUM(一般接種!D48+一般接種!G48+一般接種!J48+一般接種!M48+医療従事者等!C46)</f>
        <v>1098890</v>
      </c>
      <c r="D49" s="30">
        <f t="shared" si="0"/>
        <v>0.8225606278135662</v>
      </c>
      <c r="E49" s="34">
        <f>SUM(一般接種!E48+一般接種!H48+一般接種!K48+一般接種!N48+医療従事者等!D46)</f>
        <v>1080951</v>
      </c>
      <c r="F49" s="31">
        <f t="shared" si="1"/>
        <v>0.80913260944744436</v>
      </c>
      <c r="G49" s="29">
        <f t="shared" si="7"/>
        <v>844529</v>
      </c>
      <c r="H49" s="31">
        <f t="shared" si="5"/>
        <v>0.6321618218809556</v>
      </c>
      <c r="I49" s="35">
        <v>14776</v>
      </c>
      <c r="J49" s="35">
        <v>65689</v>
      </c>
      <c r="K49" s="35">
        <v>276322</v>
      </c>
      <c r="L49" s="35">
        <v>301578</v>
      </c>
      <c r="M49" s="35">
        <v>131713</v>
      </c>
      <c r="N49" s="35">
        <v>50708</v>
      </c>
      <c r="O49" s="35">
        <v>3743</v>
      </c>
      <c r="P49" s="35">
        <f t="shared" si="8"/>
        <v>96</v>
      </c>
      <c r="Q49" s="65">
        <f t="shared" si="6"/>
        <v>7.1859622227977643E-5</v>
      </c>
      <c r="R49" s="35">
        <v>52</v>
      </c>
      <c r="S49" s="35">
        <v>44</v>
      </c>
      <c r="U49" s="1">
        <v>1335938</v>
      </c>
    </row>
    <row r="50" spans="1:21" x14ac:dyDescent="0.45">
      <c r="A50" s="33" t="s">
        <v>56</v>
      </c>
      <c r="B50" s="32">
        <f t="shared" si="9"/>
        <v>4011686</v>
      </c>
      <c r="C50" s="34">
        <f>SUM(一般接種!D49+一般接種!G49+一般接種!J49+一般接種!M49+医療従事者等!C47)</f>
        <v>1458366</v>
      </c>
      <c r="D50" s="30">
        <f t="shared" si="0"/>
        <v>0.82925547793898147</v>
      </c>
      <c r="E50" s="34">
        <f>SUM(一般接種!E49+一般接種!H49+一般接種!K49+一般接種!N49+医療従事者等!D47)</f>
        <v>1440206</v>
      </c>
      <c r="F50" s="31">
        <f t="shared" si="1"/>
        <v>0.81892934617276369</v>
      </c>
      <c r="G50" s="29">
        <f t="shared" si="7"/>
        <v>1112986</v>
      </c>
      <c r="H50" s="31">
        <f t="shared" si="5"/>
        <v>0.63286564372002307</v>
      </c>
      <c r="I50" s="35">
        <v>20989</v>
      </c>
      <c r="J50" s="35">
        <v>77819</v>
      </c>
      <c r="K50" s="35">
        <v>344042</v>
      </c>
      <c r="L50" s="35">
        <v>429190</v>
      </c>
      <c r="M50" s="35">
        <v>176093</v>
      </c>
      <c r="N50" s="35">
        <v>62333</v>
      </c>
      <c r="O50" s="35">
        <v>2520</v>
      </c>
      <c r="P50" s="35">
        <f t="shared" si="8"/>
        <v>128</v>
      </c>
      <c r="Q50" s="65">
        <f t="shared" si="6"/>
        <v>7.2783307603296863E-5</v>
      </c>
      <c r="R50" s="35">
        <v>51</v>
      </c>
      <c r="S50" s="35">
        <v>77</v>
      </c>
      <c r="U50" s="1">
        <v>1758645</v>
      </c>
    </row>
    <row r="51" spans="1:21" x14ac:dyDescent="0.45">
      <c r="A51" s="33" t="s">
        <v>57</v>
      </c>
      <c r="B51" s="32">
        <f t="shared" si="9"/>
        <v>2521718</v>
      </c>
      <c r="C51" s="34">
        <f>SUM(一般接種!D50+一般接種!G50+一般接種!J50+一般接種!M50+医療従事者等!C48)</f>
        <v>924775</v>
      </c>
      <c r="D51" s="30">
        <f t="shared" si="0"/>
        <v>0.80996916113199058</v>
      </c>
      <c r="E51" s="34">
        <f>SUM(一般接種!E50+一般接種!H50+一般接種!K50+一般接種!N50+医療従事者等!D48)</f>
        <v>908802</v>
      </c>
      <c r="F51" s="31">
        <f t="shared" si="1"/>
        <v>0.79597912311110841</v>
      </c>
      <c r="G51" s="29">
        <f t="shared" si="7"/>
        <v>687655</v>
      </c>
      <c r="H51" s="31">
        <f t="shared" si="5"/>
        <v>0.60228633288985856</v>
      </c>
      <c r="I51" s="35">
        <v>19345</v>
      </c>
      <c r="J51" s="35">
        <v>50815</v>
      </c>
      <c r="K51" s="35">
        <v>216352</v>
      </c>
      <c r="L51" s="35">
        <v>218527</v>
      </c>
      <c r="M51" s="35">
        <v>116224</v>
      </c>
      <c r="N51" s="35">
        <v>61965</v>
      </c>
      <c r="O51" s="35">
        <v>4427</v>
      </c>
      <c r="P51" s="35">
        <f t="shared" si="8"/>
        <v>486</v>
      </c>
      <c r="Q51" s="65">
        <f t="shared" si="6"/>
        <v>4.2566571577967331E-4</v>
      </c>
      <c r="R51" s="35">
        <v>179</v>
      </c>
      <c r="S51" s="35">
        <v>307</v>
      </c>
      <c r="U51" s="1">
        <v>1141741</v>
      </c>
    </row>
    <row r="52" spans="1:21" x14ac:dyDescent="0.45">
      <c r="A52" s="33" t="s">
        <v>58</v>
      </c>
      <c r="B52" s="32">
        <f t="shared" si="9"/>
        <v>2368866</v>
      </c>
      <c r="C52" s="34">
        <f>SUM(一般接種!D51+一般接種!G51+一般接種!J51+一般接種!M51+医療従事者等!C49)</f>
        <v>869733</v>
      </c>
      <c r="D52" s="30">
        <f t="shared" si="0"/>
        <v>0.79994499839502009</v>
      </c>
      <c r="E52" s="34">
        <f>SUM(一般接種!E51+一般接種!H51+一般接種!K51+一般接種!N51+医療従事者等!D49)</f>
        <v>857001</v>
      </c>
      <c r="F52" s="31">
        <f t="shared" si="1"/>
        <v>0.78823462323440707</v>
      </c>
      <c r="G52" s="29">
        <f t="shared" si="7"/>
        <v>641831</v>
      </c>
      <c r="H52" s="31">
        <f t="shared" si="5"/>
        <v>0.59033001882747249</v>
      </c>
      <c r="I52" s="35">
        <v>10938</v>
      </c>
      <c r="J52" s="35">
        <v>46220</v>
      </c>
      <c r="K52" s="35">
        <v>186546</v>
      </c>
      <c r="L52" s="35">
        <v>215222</v>
      </c>
      <c r="M52" s="35">
        <v>121676</v>
      </c>
      <c r="N52" s="35">
        <v>56175</v>
      </c>
      <c r="O52" s="35">
        <v>5054</v>
      </c>
      <c r="P52" s="35">
        <f t="shared" si="8"/>
        <v>301</v>
      </c>
      <c r="Q52" s="65">
        <f t="shared" si="6"/>
        <v>2.7684754346092539E-4</v>
      </c>
      <c r="R52" s="35">
        <v>156</v>
      </c>
      <c r="S52" s="35">
        <v>145</v>
      </c>
      <c r="U52" s="1">
        <v>1087241</v>
      </c>
    </row>
    <row r="53" spans="1:21" x14ac:dyDescent="0.45">
      <c r="A53" s="33" t="s">
        <v>59</v>
      </c>
      <c r="B53" s="32">
        <f t="shared" si="9"/>
        <v>3601280</v>
      </c>
      <c r="C53" s="34">
        <f>SUM(一般接種!D52+一般接種!G52+一般接種!J52+一般接種!M52+医療従事者等!C50)</f>
        <v>1319341</v>
      </c>
      <c r="D53" s="30">
        <f t="shared" si="0"/>
        <v>0.81565819710086507</v>
      </c>
      <c r="E53" s="34">
        <f>SUM(一般接種!E52+一般接種!H52+一般接種!K52+一般接種!N52+医療従事者等!D50)</f>
        <v>1294499</v>
      </c>
      <c r="F53" s="31">
        <f t="shared" si="1"/>
        <v>0.80030008958174781</v>
      </c>
      <c r="G53" s="29">
        <f t="shared" si="7"/>
        <v>987206</v>
      </c>
      <c r="H53" s="31">
        <f t="shared" si="5"/>
        <v>0.61032186987833825</v>
      </c>
      <c r="I53" s="35">
        <v>17253</v>
      </c>
      <c r="J53" s="35">
        <v>70670</v>
      </c>
      <c r="K53" s="35">
        <v>341937</v>
      </c>
      <c r="L53" s="35">
        <v>301740</v>
      </c>
      <c r="M53" s="35">
        <v>170886</v>
      </c>
      <c r="N53" s="35">
        <v>79739</v>
      </c>
      <c r="O53" s="35">
        <v>4981</v>
      </c>
      <c r="P53" s="35">
        <f t="shared" si="8"/>
        <v>234</v>
      </c>
      <c r="Q53" s="65">
        <f t="shared" si="6"/>
        <v>1.4466617661514531E-4</v>
      </c>
      <c r="R53" s="35">
        <v>94</v>
      </c>
      <c r="S53" s="35">
        <v>140</v>
      </c>
      <c r="U53" s="1">
        <v>1617517</v>
      </c>
    </row>
    <row r="54" spans="1:21" x14ac:dyDescent="0.45">
      <c r="A54" s="33" t="s">
        <v>60</v>
      </c>
      <c r="B54" s="32">
        <f t="shared" si="9"/>
        <v>2749489</v>
      </c>
      <c r="C54" s="34">
        <f>SUM(一般接種!D53+一般接種!G53+一般接種!J53+一般接種!M53+医療従事者等!C51)</f>
        <v>1058055</v>
      </c>
      <c r="D54" s="37">
        <f t="shared" si="0"/>
        <v>0.71243833823305625</v>
      </c>
      <c r="E54" s="34">
        <f>SUM(一般接種!E53+一般接種!H53+一般接種!K53+一般接種!N53+医療従事者等!D51)</f>
        <v>1035987</v>
      </c>
      <c r="F54" s="31">
        <f t="shared" si="1"/>
        <v>0.69757891292139751</v>
      </c>
      <c r="G54" s="29">
        <f t="shared" si="7"/>
        <v>655391</v>
      </c>
      <c r="H54" s="31">
        <f t="shared" si="5"/>
        <v>0.44130567402724902</v>
      </c>
      <c r="I54" s="35">
        <v>17208</v>
      </c>
      <c r="J54" s="35">
        <v>58068</v>
      </c>
      <c r="K54" s="35">
        <v>210584</v>
      </c>
      <c r="L54" s="35">
        <v>190510</v>
      </c>
      <c r="M54" s="35">
        <v>117178</v>
      </c>
      <c r="N54" s="35">
        <v>56655</v>
      </c>
      <c r="O54" s="35">
        <v>5188</v>
      </c>
      <c r="P54" s="35">
        <f t="shared" si="8"/>
        <v>56</v>
      </c>
      <c r="Q54" s="65">
        <f t="shared" si="6"/>
        <v>3.7707441428896559E-5</v>
      </c>
      <c r="R54" s="35">
        <v>14</v>
      </c>
      <c r="S54" s="35">
        <v>42</v>
      </c>
      <c r="U54" s="1">
        <v>1485118</v>
      </c>
    </row>
    <row r="55" spans="1:21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1:21" x14ac:dyDescent="0.45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</row>
    <row r="57" spans="1:21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</row>
    <row r="58" spans="1:21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</row>
    <row r="59" spans="1:21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</row>
    <row r="60" spans="1:21" x14ac:dyDescent="0.45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4"/>
      <c r="M60" s="54"/>
      <c r="N60" s="54"/>
    </row>
    <row r="61" spans="1:21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</row>
  </sheetData>
  <mergeCells count="11">
    <mergeCell ref="A56:I56"/>
    <mergeCell ref="A60:K60"/>
    <mergeCell ref="A3:A6"/>
    <mergeCell ref="B4:B6"/>
    <mergeCell ref="C4:D5"/>
    <mergeCell ref="E4:F5"/>
    <mergeCell ref="G5:H5"/>
    <mergeCell ref="G4:O4"/>
    <mergeCell ref="I6:O6"/>
    <mergeCell ref="B3:S3"/>
    <mergeCell ref="P4:S4"/>
  </mergeCells>
  <phoneticPr fontId="2"/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topLeftCell="B1" workbookViewId="0">
      <selection activeCell="V21" sqref="V21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4" width="9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20"/>
      <c r="U2" s="120"/>
      <c r="W2" s="49" t="str">
        <f>'進捗状況 (都道府県別)'!H3</f>
        <v>（6月7日公表時点）</v>
      </c>
    </row>
    <row r="3" spans="1:23" ht="37.5" customHeight="1" x14ac:dyDescent="0.45">
      <c r="A3" s="121" t="s">
        <v>3</v>
      </c>
      <c r="B3" s="134" t="s">
        <v>119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P3" s="117" t="s">
        <v>120</v>
      </c>
      <c r="Q3" s="118"/>
      <c r="R3" s="118"/>
      <c r="S3" s="118"/>
      <c r="T3" s="118"/>
      <c r="U3" s="118"/>
      <c r="V3" s="118"/>
      <c r="W3" s="119"/>
    </row>
    <row r="4" spans="1:23" ht="18.75" customHeight="1" x14ac:dyDescent="0.45">
      <c r="A4" s="122"/>
      <c r="B4" s="124" t="s">
        <v>13</v>
      </c>
      <c r="C4" s="125" t="s">
        <v>121</v>
      </c>
      <c r="D4" s="125"/>
      <c r="E4" s="125"/>
      <c r="F4" s="126" t="s">
        <v>122</v>
      </c>
      <c r="G4" s="127"/>
      <c r="H4" s="128"/>
      <c r="I4" s="126" t="s">
        <v>123</v>
      </c>
      <c r="J4" s="127"/>
      <c r="K4" s="128"/>
      <c r="L4" s="131" t="s">
        <v>124</v>
      </c>
      <c r="M4" s="132"/>
      <c r="N4" s="133"/>
      <c r="P4" s="98" t="s">
        <v>125</v>
      </c>
      <c r="Q4" s="98"/>
      <c r="R4" s="129" t="s">
        <v>126</v>
      </c>
      <c r="S4" s="129"/>
      <c r="T4" s="130" t="s">
        <v>123</v>
      </c>
      <c r="U4" s="130"/>
      <c r="V4" s="116" t="s">
        <v>127</v>
      </c>
      <c r="W4" s="116"/>
    </row>
    <row r="5" spans="1:23" ht="36" x14ac:dyDescent="0.45">
      <c r="A5" s="123"/>
      <c r="B5" s="124"/>
      <c r="C5" s="38" t="s">
        <v>128</v>
      </c>
      <c r="D5" s="38" t="s">
        <v>96</v>
      </c>
      <c r="E5" s="38" t="s">
        <v>97</v>
      </c>
      <c r="F5" s="38" t="s">
        <v>128</v>
      </c>
      <c r="G5" s="38" t="s">
        <v>96</v>
      </c>
      <c r="H5" s="38" t="s">
        <v>97</v>
      </c>
      <c r="I5" s="38" t="s">
        <v>128</v>
      </c>
      <c r="J5" s="38" t="s">
        <v>96</v>
      </c>
      <c r="K5" s="38" t="s">
        <v>97</v>
      </c>
      <c r="L5" s="68" t="s">
        <v>128</v>
      </c>
      <c r="M5" s="68" t="s">
        <v>96</v>
      </c>
      <c r="N5" s="68" t="s">
        <v>97</v>
      </c>
      <c r="P5" s="39" t="s">
        <v>129</v>
      </c>
      <c r="Q5" s="39" t="s">
        <v>130</v>
      </c>
      <c r="R5" s="39" t="s">
        <v>131</v>
      </c>
      <c r="S5" s="39" t="s">
        <v>132</v>
      </c>
      <c r="T5" s="39" t="s">
        <v>131</v>
      </c>
      <c r="U5" s="39" t="s">
        <v>130</v>
      </c>
      <c r="V5" s="39" t="s">
        <v>133</v>
      </c>
      <c r="W5" s="39" t="s">
        <v>130</v>
      </c>
    </row>
    <row r="6" spans="1:23" x14ac:dyDescent="0.45">
      <c r="A6" s="28" t="s">
        <v>134</v>
      </c>
      <c r="B6" s="40">
        <f>SUM(B7:B53)</f>
        <v>193350927</v>
      </c>
      <c r="C6" s="40">
        <f>SUM(C7:C53)</f>
        <v>160920682</v>
      </c>
      <c r="D6" s="40">
        <f>SUM(D7:D53)</f>
        <v>80782917</v>
      </c>
      <c r="E6" s="41">
        <f>SUM(E7:E53)</f>
        <v>80137765</v>
      </c>
      <c r="F6" s="41">
        <f t="shared" ref="F6:T6" si="0">SUM(F7:F53)</f>
        <v>32311080</v>
      </c>
      <c r="G6" s="41">
        <f>SUM(G7:G53)</f>
        <v>16206339</v>
      </c>
      <c r="H6" s="41">
        <f t="shared" ref="H6:N6" si="1">SUM(H7:H53)</f>
        <v>16104741</v>
      </c>
      <c r="I6" s="41">
        <f>SUM(I7:I53)</f>
        <v>117329</v>
      </c>
      <c r="J6" s="41">
        <f t="shared" si="1"/>
        <v>58626</v>
      </c>
      <c r="K6" s="41">
        <f t="shared" si="1"/>
        <v>58703</v>
      </c>
      <c r="L6" s="69">
        <f>SUM(L7:L53)</f>
        <v>1836</v>
      </c>
      <c r="M6" s="69">
        <f t="shared" si="1"/>
        <v>1786</v>
      </c>
      <c r="N6" s="69">
        <f t="shared" si="1"/>
        <v>50</v>
      </c>
      <c r="O6" s="42"/>
      <c r="P6" s="41">
        <f>SUM(P7:P53)</f>
        <v>176978030</v>
      </c>
      <c r="Q6" s="43">
        <f>C6/P6</f>
        <v>0.90926925788472157</v>
      </c>
      <c r="R6" s="41">
        <f t="shared" si="0"/>
        <v>34260550</v>
      </c>
      <c r="S6" s="44">
        <f>F6/R6</f>
        <v>0.9430986951464585</v>
      </c>
      <c r="T6" s="41">
        <f t="shared" si="0"/>
        <v>202140</v>
      </c>
      <c r="U6" s="44">
        <f>I6/T6</f>
        <v>0.58043435242900965</v>
      </c>
      <c r="V6" s="41">
        <f t="shared" ref="V6" si="2">SUM(V7:V53)</f>
        <v>47610</v>
      </c>
      <c r="W6" s="44">
        <v>3.8563327032136108E-2</v>
      </c>
    </row>
    <row r="7" spans="1:23" x14ac:dyDescent="0.45">
      <c r="A7" s="45" t="s">
        <v>14</v>
      </c>
      <c r="B7" s="40">
        <v>7933975</v>
      </c>
      <c r="C7" s="40">
        <v>6436167</v>
      </c>
      <c r="D7" s="40">
        <v>3232968</v>
      </c>
      <c r="E7" s="41">
        <v>3203199</v>
      </c>
      <c r="F7" s="46">
        <v>1496897</v>
      </c>
      <c r="G7" s="41">
        <v>750468</v>
      </c>
      <c r="H7" s="41">
        <v>746429</v>
      </c>
      <c r="I7" s="41">
        <v>860</v>
      </c>
      <c r="J7" s="41">
        <v>422</v>
      </c>
      <c r="K7" s="41">
        <v>438</v>
      </c>
      <c r="L7" s="69">
        <v>51</v>
      </c>
      <c r="M7" s="69">
        <v>50</v>
      </c>
      <c r="N7" s="69">
        <v>1</v>
      </c>
      <c r="O7" s="42"/>
      <c r="P7" s="41">
        <v>7433760</v>
      </c>
      <c r="Q7" s="43">
        <v>0.86580236650093623</v>
      </c>
      <c r="R7" s="47">
        <v>1518500</v>
      </c>
      <c r="S7" s="43">
        <v>0.98577346065195914</v>
      </c>
      <c r="T7" s="41">
        <v>900</v>
      </c>
      <c r="U7" s="44">
        <v>0.9555555555555556</v>
      </c>
      <c r="V7" s="41">
        <v>750</v>
      </c>
      <c r="W7" s="44">
        <v>6.8000000000000005E-2</v>
      </c>
    </row>
    <row r="8" spans="1:23" x14ac:dyDescent="0.45">
      <c r="A8" s="45" t="s">
        <v>15</v>
      </c>
      <c r="B8" s="40">
        <v>2037229</v>
      </c>
      <c r="C8" s="40">
        <v>1846515</v>
      </c>
      <c r="D8" s="40">
        <v>927767</v>
      </c>
      <c r="E8" s="41">
        <v>918748</v>
      </c>
      <c r="F8" s="46">
        <v>188303</v>
      </c>
      <c r="G8" s="41">
        <v>94603</v>
      </c>
      <c r="H8" s="41">
        <v>93700</v>
      </c>
      <c r="I8" s="41">
        <v>2411</v>
      </c>
      <c r="J8" s="41">
        <v>1213</v>
      </c>
      <c r="K8" s="41">
        <v>1198</v>
      </c>
      <c r="L8" s="69">
        <v>0</v>
      </c>
      <c r="M8" s="69">
        <v>0</v>
      </c>
      <c r="N8" s="69">
        <v>0</v>
      </c>
      <c r="O8" s="42"/>
      <c r="P8" s="41">
        <v>1921955</v>
      </c>
      <c r="Q8" s="43">
        <v>0.96074830055854588</v>
      </c>
      <c r="R8" s="47">
        <v>186500</v>
      </c>
      <c r="S8" s="43">
        <v>1.0096675603217158</v>
      </c>
      <c r="T8" s="41">
        <v>3800</v>
      </c>
      <c r="U8" s="44">
        <v>0.6344736842105263</v>
      </c>
      <c r="V8" s="41">
        <v>200</v>
      </c>
      <c r="W8" s="44">
        <v>0</v>
      </c>
    </row>
    <row r="9" spans="1:23" x14ac:dyDescent="0.45">
      <c r="A9" s="45" t="s">
        <v>16</v>
      </c>
      <c r="B9" s="40">
        <v>1959473</v>
      </c>
      <c r="C9" s="40">
        <v>1714979</v>
      </c>
      <c r="D9" s="40">
        <v>861921</v>
      </c>
      <c r="E9" s="41">
        <v>853058</v>
      </c>
      <c r="F9" s="46">
        <v>244400</v>
      </c>
      <c r="G9" s="41">
        <v>122660</v>
      </c>
      <c r="H9" s="41">
        <v>121740</v>
      </c>
      <c r="I9" s="41">
        <v>94</v>
      </c>
      <c r="J9" s="41">
        <v>48</v>
      </c>
      <c r="K9" s="41">
        <v>46</v>
      </c>
      <c r="L9" s="69">
        <v>0</v>
      </c>
      <c r="M9" s="69">
        <v>0</v>
      </c>
      <c r="N9" s="69">
        <v>0</v>
      </c>
      <c r="O9" s="42"/>
      <c r="P9" s="41">
        <v>1879585</v>
      </c>
      <c r="Q9" s="43">
        <v>0.9124242851480513</v>
      </c>
      <c r="R9" s="47">
        <v>227500</v>
      </c>
      <c r="S9" s="43">
        <v>1.0742857142857143</v>
      </c>
      <c r="T9" s="41">
        <v>260</v>
      </c>
      <c r="U9" s="44">
        <v>0.36153846153846153</v>
      </c>
      <c r="V9" s="41">
        <v>0</v>
      </c>
      <c r="W9" s="44">
        <v>0</v>
      </c>
    </row>
    <row r="10" spans="1:23" x14ac:dyDescent="0.45">
      <c r="A10" s="45" t="s">
        <v>17</v>
      </c>
      <c r="B10" s="40">
        <v>3542951</v>
      </c>
      <c r="C10" s="40">
        <v>2801361</v>
      </c>
      <c r="D10" s="40">
        <v>1407800</v>
      </c>
      <c r="E10" s="41">
        <v>1393561</v>
      </c>
      <c r="F10" s="46">
        <v>741540</v>
      </c>
      <c r="G10" s="41">
        <v>371642</v>
      </c>
      <c r="H10" s="41">
        <v>369898</v>
      </c>
      <c r="I10" s="41">
        <v>50</v>
      </c>
      <c r="J10" s="41">
        <v>21</v>
      </c>
      <c r="K10" s="41">
        <v>29</v>
      </c>
      <c r="L10" s="69">
        <v>0</v>
      </c>
      <c r="M10" s="69">
        <v>0</v>
      </c>
      <c r="N10" s="69">
        <v>0</v>
      </c>
      <c r="O10" s="42"/>
      <c r="P10" s="41">
        <v>3169365</v>
      </c>
      <c r="Q10" s="43">
        <v>0.88388715089615744</v>
      </c>
      <c r="R10" s="47">
        <v>854400</v>
      </c>
      <c r="S10" s="43">
        <v>0.86790730337078648</v>
      </c>
      <c r="T10" s="41">
        <v>240</v>
      </c>
      <c r="U10" s="44">
        <v>0.20833333333333334</v>
      </c>
      <c r="V10" s="41">
        <v>50</v>
      </c>
      <c r="W10" s="44">
        <v>0</v>
      </c>
    </row>
    <row r="11" spans="1:23" x14ac:dyDescent="0.45">
      <c r="A11" s="45" t="s">
        <v>18</v>
      </c>
      <c r="B11" s="40">
        <v>1584236</v>
      </c>
      <c r="C11" s="40">
        <v>1487973</v>
      </c>
      <c r="D11" s="40">
        <v>747672</v>
      </c>
      <c r="E11" s="41">
        <v>740301</v>
      </c>
      <c r="F11" s="46">
        <v>96201</v>
      </c>
      <c r="G11" s="41">
        <v>48412</v>
      </c>
      <c r="H11" s="41">
        <v>47789</v>
      </c>
      <c r="I11" s="41">
        <v>62</v>
      </c>
      <c r="J11" s="41">
        <v>31</v>
      </c>
      <c r="K11" s="41">
        <v>31</v>
      </c>
      <c r="L11" s="69">
        <v>0</v>
      </c>
      <c r="M11" s="69">
        <v>0</v>
      </c>
      <c r="N11" s="69">
        <v>0</v>
      </c>
      <c r="O11" s="42"/>
      <c r="P11" s="41">
        <v>1523455</v>
      </c>
      <c r="Q11" s="43">
        <v>0.97670951882398893</v>
      </c>
      <c r="R11" s="47">
        <v>87900</v>
      </c>
      <c r="S11" s="43">
        <v>1.0944368600682595</v>
      </c>
      <c r="T11" s="41">
        <v>140</v>
      </c>
      <c r="U11" s="44">
        <v>0.44285714285714284</v>
      </c>
      <c r="V11" s="41">
        <v>0</v>
      </c>
      <c r="W11" s="44">
        <v>0</v>
      </c>
    </row>
    <row r="12" spans="1:23" x14ac:dyDescent="0.45">
      <c r="A12" s="45" t="s">
        <v>19</v>
      </c>
      <c r="B12" s="40">
        <v>1738157</v>
      </c>
      <c r="C12" s="40">
        <v>1660210</v>
      </c>
      <c r="D12" s="40">
        <v>833518</v>
      </c>
      <c r="E12" s="41">
        <v>826692</v>
      </c>
      <c r="F12" s="46">
        <v>77785</v>
      </c>
      <c r="G12" s="41">
        <v>38941</v>
      </c>
      <c r="H12" s="41">
        <v>38844</v>
      </c>
      <c r="I12" s="41">
        <v>161</v>
      </c>
      <c r="J12" s="41">
        <v>80</v>
      </c>
      <c r="K12" s="41">
        <v>81</v>
      </c>
      <c r="L12" s="69">
        <v>1</v>
      </c>
      <c r="M12" s="69">
        <v>1</v>
      </c>
      <c r="N12" s="69">
        <v>0</v>
      </c>
      <c r="O12" s="42"/>
      <c r="P12" s="41">
        <v>1736595</v>
      </c>
      <c r="Q12" s="43">
        <v>0.9560144996386607</v>
      </c>
      <c r="R12" s="47">
        <v>61700</v>
      </c>
      <c r="S12" s="43">
        <v>1.2606969205834684</v>
      </c>
      <c r="T12" s="41">
        <v>340</v>
      </c>
      <c r="U12" s="44">
        <v>0.47352941176470587</v>
      </c>
      <c r="V12" s="41">
        <v>140</v>
      </c>
      <c r="W12" s="44">
        <v>7.1428571428571426E-3</v>
      </c>
    </row>
    <row r="13" spans="1:23" x14ac:dyDescent="0.45">
      <c r="A13" s="45" t="s">
        <v>20</v>
      </c>
      <c r="B13" s="40">
        <v>2958125</v>
      </c>
      <c r="C13" s="40">
        <v>2749979</v>
      </c>
      <c r="D13" s="40">
        <v>1382373</v>
      </c>
      <c r="E13" s="41">
        <v>1367606</v>
      </c>
      <c r="F13" s="46">
        <v>207892</v>
      </c>
      <c r="G13" s="41">
        <v>104432</v>
      </c>
      <c r="H13" s="41">
        <v>103460</v>
      </c>
      <c r="I13" s="41">
        <v>253</v>
      </c>
      <c r="J13" s="41">
        <v>126</v>
      </c>
      <c r="K13" s="41">
        <v>127</v>
      </c>
      <c r="L13" s="69">
        <v>1</v>
      </c>
      <c r="M13" s="69">
        <v>1</v>
      </c>
      <c r="N13" s="69">
        <v>0</v>
      </c>
      <c r="O13" s="42"/>
      <c r="P13" s="41">
        <v>2910040</v>
      </c>
      <c r="Q13" s="43">
        <v>0.94499697598658439</v>
      </c>
      <c r="R13" s="47">
        <v>178600</v>
      </c>
      <c r="S13" s="43">
        <v>1.1640089585666293</v>
      </c>
      <c r="T13" s="41">
        <v>560</v>
      </c>
      <c r="U13" s="44">
        <v>0.45178571428571429</v>
      </c>
      <c r="V13" s="41">
        <v>130</v>
      </c>
      <c r="W13" s="44">
        <v>7.6923076923076927E-3</v>
      </c>
    </row>
    <row r="14" spans="1:23" x14ac:dyDescent="0.45">
      <c r="A14" s="45" t="s">
        <v>21</v>
      </c>
      <c r="B14" s="40">
        <v>4629363</v>
      </c>
      <c r="C14" s="40">
        <v>3758006</v>
      </c>
      <c r="D14" s="40">
        <v>1887484</v>
      </c>
      <c r="E14" s="41">
        <v>1870522</v>
      </c>
      <c r="F14" s="46">
        <v>870854</v>
      </c>
      <c r="G14" s="41">
        <v>436821</v>
      </c>
      <c r="H14" s="41">
        <v>434033</v>
      </c>
      <c r="I14" s="41">
        <v>370</v>
      </c>
      <c r="J14" s="41">
        <v>178</v>
      </c>
      <c r="K14" s="41">
        <v>192</v>
      </c>
      <c r="L14" s="69">
        <v>133</v>
      </c>
      <c r="M14" s="69">
        <v>133</v>
      </c>
      <c r="N14" s="69">
        <v>0</v>
      </c>
      <c r="O14" s="42"/>
      <c r="P14" s="41">
        <v>4064675</v>
      </c>
      <c r="Q14" s="43">
        <v>0.92455263950992395</v>
      </c>
      <c r="R14" s="47">
        <v>892500</v>
      </c>
      <c r="S14" s="43">
        <v>0.97574677871148463</v>
      </c>
      <c r="T14" s="41">
        <v>860</v>
      </c>
      <c r="U14" s="44">
        <v>0.43023255813953487</v>
      </c>
      <c r="V14" s="41">
        <v>330</v>
      </c>
      <c r="W14" s="44">
        <v>0.40303030303030302</v>
      </c>
    </row>
    <row r="15" spans="1:23" x14ac:dyDescent="0.45">
      <c r="A15" s="48" t="s">
        <v>22</v>
      </c>
      <c r="B15" s="40">
        <v>3073197</v>
      </c>
      <c r="C15" s="40">
        <v>2690155</v>
      </c>
      <c r="D15" s="40">
        <v>1350694</v>
      </c>
      <c r="E15" s="41">
        <v>1339461</v>
      </c>
      <c r="F15" s="46">
        <v>382180</v>
      </c>
      <c r="G15" s="41">
        <v>192149</v>
      </c>
      <c r="H15" s="41">
        <v>190031</v>
      </c>
      <c r="I15" s="41">
        <v>827</v>
      </c>
      <c r="J15" s="41">
        <v>414</v>
      </c>
      <c r="K15" s="41">
        <v>413</v>
      </c>
      <c r="L15" s="69">
        <v>35</v>
      </c>
      <c r="M15" s="69">
        <v>34</v>
      </c>
      <c r="N15" s="69">
        <v>1</v>
      </c>
      <c r="O15" s="42"/>
      <c r="P15" s="41">
        <v>2869350</v>
      </c>
      <c r="Q15" s="43">
        <v>0.93754857371878653</v>
      </c>
      <c r="R15" s="47">
        <v>375900</v>
      </c>
      <c r="S15" s="43">
        <v>1.0167065708965151</v>
      </c>
      <c r="T15" s="41">
        <v>1220</v>
      </c>
      <c r="U15" s="44">
        <v>0.6778688524590164</v>
      </c>
      <c r="V15" s="41">
        <v>710</v>
      </c>
      <c r="W15" s="44">
        <v>4.9295774647887321E-2</v>
      </c>
    </row>
    <row r="16" spans="1:23" x14ac:dyDescent="0.45">
      <c r="A16" s="45" t="s">
        <v>23</v>
      </c>
      <c r="B16" s="40">
        <v>3002301</v>
      </c>
      <c r="C16" s="40">
        <v>2151462</v>
      </c>
      <c r="D16" s="40">
        <v>1080327</v>
      </c>
      <c r="E16" s="41">
        <v>1071135</v>
      </c>
      <c r="F16" s="46">
        <v>850617</v>
      </c>
      <c r="G16" s="41">
        <v>426578</v>
      </c>
      <c r="H16" s="41">
        <v>424039</v>
      </c>
      <c r="I16" s="41">
        <v>222</v>
      </c>
      <c r="J16" s="41">
        <v>95</v>
      </c>
      <c r="K16" s="41">
        <v>127</v>
      </c>
      <c r="L16" s="69">
        <v>0</v>
      </c>
      <c r="M16" s="69">
        <v>0</v>
      </c>
      <c r="N16" s="69">
        <v>0</v>
      </c>
      <c r="O16" s="42"/>
      <c r="P16" s="41">
        <v>2506095</v>
      </c>
      <c r="Q16" s="43">
        <v>0.85849179699891665</v>
      </c>
      <c r="R16" s="47">
        <v>887500</v>
      </c>
      <c r="S16" s="43">
        <v>0.95844169014084502</v>
      </c>
      <c r="T16" s="41">
        <v>440</v>
      </c>
      <c r="U16" s="44">
        <v>0.50454545454545452</v>
      </c>
      <c r="V16" s="41">
        <v>240</v>
      </c>
      <c r="W16" s="44">
        <v>0</v>
      </c>
    </row>
    <row r="17" spans="1:23" x14ac:dyDescent="0.45">
      <c r="A17" s="45" t="s">
        <v>24</v>
      </c>
      <c r="B17" s="40">
        <v>11551845</v>
      </c>
      <c r="C17" s="40">
        <v>9855183</v>
      </c>
      <c r="D17" s="40">
        <v>4952950</v>
      </c>
      <c r="E17" s="41">
        <v>4902233</v>
      </c>
      <c r="F17" s="46">
        <v>1678265</v>
      </c>
      <c r="G17" s="41">
        <v>840536</v>
      </c>
      <c r="H17" s="41">
        <v>837729</v>
      </c>
      <c r="I17" s="41">
        <v>18076</v>
      </c>
      <c r="J17" s="41">
        <v>9062</v>
      </c>
      <c r="K17" s="41">
        <v>9014</v>
      </c>
      <c r="L17" s="69">
        <v>321</v>
      </c>
      <c r="M17" s="69">
        <v>305</v>
      </c>
      <c r="N17" s="69">
        <v>16</v>
      </c>
      <c r="O17" s="42"/>
      <c r="P17" s="41">
        <v>10828210</v>
      </c>
      <c r="Q17" s="43">
        <v>0.91013962603237286</v>
      </c>
      <c r="R17" s="47">
        <v>659400</v>
      </c>
      <c r="S17" s="43">
        <v>2.5451395207764635</v>
      </c>
      <c r="T17" s="41">
        <v>37820</v>
      </c>
      <c r="U17" s="44">
        <v>0.47794817556848229</v>
      </c>
      <c r="V17" s="41">
        <v>9320</v>
      </c>
      <c r="W17" s="44">
        <v>3.4442060085836911E-2</v>
      </c>
    </row>
    <row r="18" spans="1:23" x14ac:dyDescent="0.45">
      <c r="A18" s="45" t="s">
        <v>25</v>
      </c>
      <c r="B18" s="40">
        <v>9865238</v>
      </c>
      <c r="C18" s="40">
        <v>8161650</v>
      </c>
      <c r="D18" s="40">
        <v>4098428</v>
      </c>
      <c r="E18" s="41">
        <v>4063222</v>
      </c>
      <c r="F18" s="46">
        <v>1702758</v>
      </c>
      <c r="G18" s="41">
        <v>853148</v>
      </c>
      <c r="H18" s="41">
        <v>849610</v>
      </c>
      <c r="I18" s="41">
        <v>809</v>
      </c>
      <c r="J18" s="41">
        <v>370</v>
      </c>
      <c r="K18" s="41">
        <v>439</v>
      </c>
      <c r="L18" s="69">
        <v>21</v>
      </c>
      <c r="M18" s="69">
        <v>21</v>
      </c>
      <c r="N18" s="69">
        <v>0</v>
      </c>
      <c r="O18" s="42"/>
      <c r="P18" s="41">
        <v>8806045</v>
      </c>
      <c r="Q18" s="43">
        <v>0.92682356267768329</v>
      </c>
      <c r="R18" s="47">
        <v>643300</v>
      </c>
      <c r="S18" s="43">
        <v>2.6469112389242966</v>
      </c>
      <c r="T18" s="41">
        <v>4560</v>
      </c>
      <c r="U18" s="44">
        <v>0.17741228070175438</v>
      </c>
      <c r="V18" s="41">
        <v>620</v>
      </c>
      <c r="W18" s="44">
        <v>3.3870967741935487E-2</v>
      </c>
    </row>
    <row r="19" spans="1:23" x14ac:dyDescent="0.45">
      <c r="A19" s="45" t="s">
        <v>26</v>
      </c>
      <c r="B19" s="40">
        <v>21257050</v>
      </c>
      <c r="C19" s="40">
        <v>15882273</v>
      </c>
      <c r="D19" s="40">
        <v>7975058</v>
      </c>
      <c r="E19" s="41">
        <v>7907215</v>
      </c>
      <c r="F19" s="46">
        <v>5360500</v>
      </c>
      <c r="G19" s="41">
        <v>2689045</v>
      </c>
      <c r="H19" s="41">
        <v>2671455</v>
      </c>
      <c r="I19" s="41">
        <v>13571</v>
      </c>
      <c r="J19" s="41">
        <v>6705</v>
      </c>
      <c r="K19" s="41">
        <v>6866</v>
      </c>
      <c r="L19" s="69">
        <v>706</v>
      </c>
      <c r="M19" s="69">
        <v>693</v>
      </c>
      <c r="N19" s="69">
        <v>13</v>
      </c>
      <c r="O19" s="42"/>
      <c r="P19" s="41">
        <v>17678890</v>
      </c>
      <c r="Q19" s="43">
        <v>0.89837501110081008</v>
      </c>
      <c r="R19" s="47">
        <v>10134750</v>
      </c>
      <c r="S19" s="43">
        <v>0.52892276573176444</v>
      </c>
      <c r="T19" s="41">
        <v>43740</v>
      </c>
      <c r="U19" s="44">
        <v>0.31026520347508002</v>
      </c>
      <c r="V19" s="41">
        <v>9260</v>
      </c>
      <c r="W19" s="44">
        <v>7.6241900647948169E-2</v>
      </c>
    </row>
    <row r="20" spans="1:23" x14ac:dyDescent="0.45">
      <c r="A20" s="45" t="s">
        <v>27</v>
      </c>
      <c r="B20" s="40">
        <v>14352163</v>
      </c>
      <c r="C20" s="40">
        <v>11012801</v>
      </c>
      <c r="D20" s="40">
        <v>5526804</v>
      </c>
      <c r="E20" s="41">
        <v>5485997</v>
      </c>
      <c r="F20" s="46">
        <v>3333187</v>
      </c>
      <c r="G20" s="41">
        <v>1669498</v>
      </c>
      <c r="H20" s="41">
        <v>1663689</v>
      </c>
      <c r="I20" s="41">
        <v>6080</v>
      </c>
      <c r="J20" s="41">
        <v>3052</v>
      </c>
      <c r="K20" s="41">
        <v>3028</v>
      </c>
      <c r="L20" s="69">
        <v>95</v>
      </c>
      <c r="M20" s="69">
        <v>94</v>
      </c>
      <c r="N20" s="69">
        <v>1</v>
      </c>
      <c r="O20" s="42"/>
      <c r="P20" s="41">
        <v>11882835</v>
      </c>
      <c r="Q20" s="43">
        <v>0.92678228722354561</v>
      </c>
      <c r="R20" s="47">
        <v>1939900</v>
      </c>
      <c r="S20" s="43">
        <v>1.7182261972266613</v>
      </c>
      <c r="T20" s="41">
        <v>11640</v>
      </c>
      <c r="U20" s="44">
        <v>0.5223367697594502</v>
      </c>
      <c r="V20" s="41">
        <v>5180</v>
      </c>
      <c r="W20" s="44">
        <v>1.8339768339768341E-2</v>
      </c>
    </row>
    <row r="21" spans="1:23" x14ac:dyDescent="0.45">
      <c r="A21" s="45" t="s">
        <v>28</v>
      </c>
      <c r="B21" s="40">
        <v>3539562</v>
      </c>
      <c r="C21" s="40">
        <v>2967993</v>
      </c>
      <c r="D21" s="40">
        <v>1489659</v>
      </c>
      <c r="E21" s="41">
        <v>1478334</v>
      </c>
      <c r="F21" s="46">
        <v>571461</v>
      </c>
      <c r="G21" s="41">
        <v>286695</v>
      </c>
      <c r="H21" s="41">
        <v>284766</v>
      </c>
      <c r="I21" s="41">
        <v>77</v>
      </c>
      <c r="J21" s="41">
        <v>35</v>
      </c>
      <c r="K21" s="41">
        <v>42</v>
      </c>
      <c r="L21" s="69">
        <v>31</v>
      </c>
      <c r="M21" s="69">
        <v>30</v>
      </c>
      <c r="N21" s="69">
        <v>1</v>
      </c>
      <c r="O21" s="42"/>
      <c r="P21" s="41">
        <v>3293205</v>
      </c>
      <c r="Q21" s="43">
        <v>0.9012475688576933</v>
      </c>
      <c r="R21" s="47">
        <v>584800</v>
      </c>
      <c r="S21" s="43">
        <v>0.97719049247606016</v>
      </c>
      <c r="T21" s="41">
        <v>340</v>
      </c>
      <c r="U21" s="44">
        <v>0.22647058823529412</v>
      </c>
      <c r="V21" s="41">
        <v>80</v>
      </c>
      <c r="W21" s="44">
        <v>0.38750000000000001</v>
      </c>
    </row>
    <row r="22" spans="1:23" x14ac:dyDescent="0.45">
      <c r="A22" s="45" t="s">
        <v>29</v>
      </c>
      <c r="B22" s="40">
        <v>1674953</v>
      </c>
      <c r="C22" s="40">
        <v>1488787</v>
      </c>
      <c r="D22" s="40">
        <v>746586</v>
      </c>
      <c r="E22" s="41">
        <v>742201</v>
      </c>
      <c r="F22" s="46">
        <v>185949</v>
      </c>
      <c r="G22" s="41">
        <v>93195</v>
      </c>
      <c r="H22" s="41">
        <v>92754</v>
      </c>
      <c r="I22" s="41">
        <v>216</v>
      </c>
      <c r="J22" s="41">
        <v>108</v>
      </c>
      <c r="K22" s="41">
        <v>108</v>
      </c>
      <c r="L22" s="69">
        <v>1</v>
      </c>
      <c r="M22" s="69">
        <v>1</v>
      </c>
      <c r="N22" s="69">
        <v>0</v>
      </c>
      <c r="O22" s="42"/>
      <c r="P22" s="41">
        <v>1611720</v>
      </c>
      <c r="Q22" s="43">
        <v>0.92372558508922142</v>
      </c>
      <c r="R22" s="47">
        <v>176600</v>
      </c>
      <c r="S22" s="43">
        <v>1.0529388448471122</v>
      </c>
      <c r="T22" s="41">
        <v>540</v>
      </c>
      <c r="U22" s="44">
        <v>0.4</v>
      </c>
      <c r="V22" s="41">
        <v>180</v>
      </c>
      <c r="W22" s="44">
        <v>5.5555555555555558E-3</v>
      </c>
    </row>
    <row r="23" spans="1:23" x14ac:dyDescent="0.45">
      <c r="A23" s="45" t="s">
        <v>30</v>
      </c>
      <c r="B23" s="40">
        <v>1732665</v>
      </c>
      <c r="C23" s="40">
        <v>1526149</v>
      </c>
      <c r="D23" s="40">
        <v>766015</v>
      </c>
      <c r="E23" s="41">
        <v>760134</v>
      </c>
      <c r="F23" s="46">
        <v>205496</v>
      </c>
      <c r="G23" s="41">
        <v>103097</v>
      </c>
      <c r="H23" s="41">
        <v>102399</v>
      </c>
      <c r="I23" s="41">
        <v>1010</v>
      </c>
      <c r="J23" s="41">
        <v>504</v>
      </c>
      <c r="K23" s="41">
        <v>506</v>
      </c>
      <c r="L23" s="69">
        <v>10</v>
      </c>
      <c r="M23" s="69">
        <v>9</v>
      </c>
      <c r="N23" s="69">
        <v>1</v>
      </c>
      <c r="O23" s="42"/>
      <c r="P23" s="41">
        <v>1620330</v>
      </c>
      <c r="Q23" s="43">
        <v>0.94187542043904637</v>
      </c>
      <c r="R23" s="47">
        <v>220900</v>
      </c>
      <c r="S23" s="43">
        <v>0.93026708918062473</v>
      </c>
      <c r="T23" s="41">
        <v>1180</v>
      </c>
      <c r="U23" s="44">
        <v>0.85593220338983056</v>
      </c>
      <c r="V23" s="41">
        <v>100</v>
      </c>
      <c r="W23" s="44">
        <v>0.1</v>
      </c>
    </row>
    <row r="24" spans="1:23" x14ac:dyDescent="0.45">
      <c r="A24" s="45" t="s">
        <v>31</v>
      </c>
      <c r="B24" s="40">
        <v>1193262</v>
      </c>
      <c r="C24" s="40">
        <v>1050529</v>
      </c>
      <c r="D24" s="40">
        <v>527181</v>
      </c>
      <c r="E24" s="41">
        <v>523348</v>
      </c>
      <c r="F24" s="46">
        <v>142653</v>
      </c>
      <c r="G24" s="41">
        <v>71591</v>
      </c>
      <c r="H24" s="41">
        <v>71062</v>
      </c>
      <c r="I24" s="41">
        <v>63</v>
      </c>
      <c r="J24" s="41">
        <v>21</v>
      </c>
      <c r="K24" s="41">
        <v>42</v>
      </c>
      <c r="L24" s="69">
        <v>17</v>
      </c>
      <c r="M24" s="69">
        <v>16</v>
      </c>
      <c r="N24" s="69">
        <v>1</v>
      </c>
      <c r="O24" s="42"/>
      <c r="P24" s="41">
        <v>1125370</v>
      </c>
      <c r="Q24" s="43">
        <v>0.93349653891608986</v>
      </c>
      <c r="R24" s="47">
        <v>145200</v>
      </c>
      <c r="S24" s="43">
        <v>0.98245867768595041</v>
      </c>
      <c r="T24" s="41">
        <v>140</v>
      </c>
      <c r="U24" s="44">
        <v>0.45</v>
      </c>
      <c r="V24" s="41">
        <v>80</v>
      </c>
      <c r="W24" s="44">
        <v>0.21249999999999999</v>
      </c>
    </row>
    <row r="25" spans="1:23" x14ac:dyDescent="0.45">
      <c r="A25" s="45" t="s">
        <v>32</v>
      </c>
      <c r="B25" s="40">
        <v>1273036</v>
      </c>
      <c r="C25" s="40">
        <v>1123049</v>
      </c>
      <c r="D25" s="40">
        <v>563345</v>
      </c>
      <c r="E25" s="41">
        <v>559704</v>
      </c>
      <c r="F25" s="46">
        <v>149930</v>
      </c>
      <c r="G25" s="41">
        <v>75230</v>
      </c>
      <c r="H25" s="41">
        <v>74700</v>
      </c>
      <c r="I25" s="41">
        <v>32</v>
      </c>
      <c r="J25" s="41">
        <v>12</v>
      </c>
      <c r="K25" s="41">
        <v>20</v>
      </c>
      <c r="L25" s="69">
        <v>25</v>
      </c>
      <c r="M25" s="69">
        <v>25</v>
      </c>
      <c r="N25" s="69">
        <v>0</v>
      </c>
      <c r="O25" s="42"/>
      <c r="P25" s="41">
        <v>1271190</v>
      </c>
      <c r="Q25" s="43">
        <v>0.88346273963766231</v>
      </c>
      <c r="R25" s="47">
        <v>139400</v>
      </c>
      <c r="S25" s="43">
        <v>1.0755380200860831</v>
      </c>
      <c r="T25" s="41">
        <v>380</v>
      </c>
      <c r="U25" s="44">
        <v>8.4210526315789472E-2</v>
      </c>
      <c r="V25" s="41">
        <v>30</v>
      </c>
      <c r="W25" s="44">
        <v>0.83333333333333337</v>
      </c>
    </row>
    <row r="26" spans="1:23" x14ac:dyDescent="0.45">
      <c r="A26" s="45" t="s">
        <v>33</v>
      </c>
      <c r="B26" s="40">
        <v>3233374</v>
      </c>
      <c r="C26" s="40">
        <v>2943041</v>
      </c>
      <c r="D26" s="40">
        <v>1477955</v>
      </c>
      <c r="E26" s="41">
        <v>1465086</v>
      </c>
      <c r="F26" s="46">
        <v>290210</v>
      </c>
      <c r="G26" s="41">
        <v>145656</v>
      </c>
      <c r="H26" s="41">
        <v>144554</v>
      </c>
      <c r="I26" s="41">
        <v>121</v>
      </c>
      <c r="J26" s="41">
        <v>55</v>
      </c>
      <c r="K26" s="41">
        <v>66</v>
      </c>
      <c r="L26" s="69">
        <v>2</v>
      </c>
      <c r="M26" s="69">
        <v>2</v>
      </c>
      <c r="N26" s="69">
        <v>0</v>
      </c>
      <c r="O26" s="42"/>
      <c r="P26" s="41">
        <v>3174370</v>
      </c>
      <c r="Q26" s="43">
        <v>0.92712601240561121</v>
      </c>
      <c r="R26" s="47">
        <v>268100</v>
      </c>
      <c r="S26" s="43">
        <v>1.0824692279000372</v>
      </c>
      <c r="T26" s="41">
        <v>140</v>
      </c>
      <c r="U26" s="44">
        <v>0.86428571428571432</v>
      </c>
      <c r="V26" s="41">
        <v>120</v>
      </c>
      <c r="W26" s="44">
        <v>1.6666666666666666E-2</v>
      </c>
    </row>
    <row r="27" spans="1:23" x14ac:dyDescent="0.45">
      <c r="A27" s="45" t="s">
        <v>34</v>
      </c>
      <c r="B27" s="40">
        <v>3118581</v>
      </c>
      <c r="C27" s="40">
        <v>2777674</v>
      </c>
      <c r="D27" s="40">
        <v>1392258</v>
      </c>
      <c r="E27" s="41">
        <v>1385416</v>
      </c>
      <c r="F27" s="46">
        <v>338775</v>
      </c>
      <c r="G27" s="41">
        <v>170534</v>
      </c>
      <c r="H27" s="41">
        <v>168241</v>
      </c>
      <c r="I27" s="41">
        <v>2132</v>
      </c>
      <c r="J27" s="41">
        <v>1065</v>
      </c>
      <c r="K27" s="41">
        <v>1067</v>
      </c>
      <c r="L27" s="69">
        <v>0</v>
      </c>
      <c r="M27" s="69">
        <v>0</v>
      </c>
      <c r="N27" s="69">
        <v>0</v>
      </c>
      <c r="O27" s="42"/>
      <c r="P27" s="41">
        <v>3034825</v>
      </c>
      <c r="Q27" s="43">
        <v>0.91526661339615956</v>
      </c>
      <c r="R27" s="47">
        <v>279600</v>
      </c>
      <c r="S27" s="43">
        <v>1.2116416309012876</v>
      </c>
      <c r="T27" s="41">
        <v>2680</v>
      </c>
      <c r="U27" s="44">
        <v>0.79552238805970155</v>
      </c>
      <c r="V27" s="41">
        <v>100</v>
      </c>
      <c r="W27" s="44">
        <v>0</v>
      </c>
    </row>
    <row r="28" spans="1:23" x14ac:dyDescent="0.45">
      <c r="A28" s="45" t="s">
        <v>35</v>
      </c>
      <c r="B28" s="40">
        <v>5918245</v>
      </c>
      <c r="C28" s="40">
        <v>5136781</v>
      </c>
      <c r="D28" s="40">
        <v>2577574</v>
      </c>
      <c r="E28" s="41">
        <v>2559207</v>
      </c>
      <c r="F28" s="46">
        <v>781242</v>
      </c>
      <c r="G28" s="41">
        <v>391628</v>
      </c>
      <c r="H28" s="41">
        <v>389614</v>
      </c>
      <c r="I28" s="41">
        <v>201</v>
      </c>
      <c r="J28" s="41">
        <v>96</v>
      </c>
      <c r="K28" s="41">
        <v>105</v>
      </c>
      <c r="L28" s="69">
        <v>21</v>
      </c>
      <c r="M28" s="69">
        <v>21</v>
      </c>
      <c r="N28" s="69">
        <v>0</v>
      </c>
      <c r="O28" s="42"/>
      <c r="P28" s="41">
        <v>5396620</v>
      </c>
      <c r="Q28" s="43">
        <v>0.95185152929055594</v>
      </c>
      <c r="R28" s="47">
        <v>752600</v>
      </c>
      <c r="S28" s="43">
        <v>1.0380574010098327</v>
      </c>
      <c r="T28" s="41">
        <v>1160</v>
      </c>
      <c r="U28" s="44">
        <v>0.17327586206896553</v>
      </c>
      <c r="V28" s="41">
        <v>160</v>
      </c>
      <c r="W28" s="44">
        <v>0.13125000000000001</v>
      </c>
    </row>
    <row r="29" spans="1:23" x14ac:dyDescent="0.45">
      <c r="A29" s="45" t="s">
        <v>36</v>
      </c>
      <c r="B29" s="40">
        <v>11219428</v>
      </c>
      <c r="C29" s="40">
        <v>8785922</v>
      </c>
      <c r="D29" s="40">
        <v>4407660</v>
      </c>
      <c r="E29" s="41">
        <v>4378262</v>
      </c>
      <c r="F29" s="46">
        <v>2432746</v>
      </c>
      <c r="G29" s="41">
        <v>1220274</v>
      </c>
      <c r="H29" s="41">
        <v>1212472</v>
      </c>
      <c r="I29" s="41">
        <v>733</v>
      </c>
      <c r="J29" s="41">
        <v>331</v>
      </c>
      <c r="K29" s="41">
        <v>402</v>
      </c>
      <c r="L29" s="69">
        <v>27</v>
      </c>
      <c r="M29" s="69">
        <v>27</v>
      </c>
      <c r="N29" s="69">
        <v>0</v>
      </c>
      <c r="O29" s="42"/>
      <c r="P29" s="41">
        <v>10111110</v>
      </c>
      <c r="Q29" s="43">
        <v>0.86893743614697105</v>
      </c>
      <c r="R29" s="47">
        <v>2709900</v>
      </c>
      <c r="S29" s="43">
        <v>0.8977253773201963</v>
      </c>
      <c r="T29" s="41">
        <v>1540</v>
      </c>
      <c r="U29" s="44">
        <v>0.47597402597402599</v>
      </c>
      <c r="V29" s="41">
        <v>650</v>
      </c>
      <c r="W29" s="44">
        <v>4.1538461538461538E-2</v>
      </c>
    </row>
    <row r="30" spans="1:23" x14ac:dyDescent="0.45">
      <c r="A30" s="45" t="s">
        <v>37</v>
      </c>
      <c r="B30" s="40">
        <v>2769238</v>
      </c>
      <c r="C30" s="40">
        <v>2497274</v>
      </c>
      <c r="D30" s="40">
        <v>1252571</v>
      </c>
      <c r="E30" s="41">
        <v>1244703</v>
      </c>
      <c r="F30" s="46">
        <v>271445</v>
      </c>
      <c r="G30" s="41">
        <v>136370</v>
      </c>
      <c r="H30" s="41">
        <v>135075</v>
      </c>
      <c r="I30" s="41">
        <v>513</v>
      </c>
      <c r="J30" s="41">
        <v>256</v>
      </c>
      <c r="K30" s="41">
        <v>257</v>
      </c>
      <c r="L30" s="69">
        <v>6</v>
      </c>
      <c r="M30" s="69">
        <v>6</v>
      </c>
      <c r="N30" s="69">
        <v>0</v>
      </c>
      <c r="O30" s="42"/>
      <c r="P30" s="41">
        <v>2667815</v>
      </c>
      <c r="Q30" s="43">
        <v>0.93607465285261537</v>
      </c>
      <c r="R30" s="47">
        <v>239400</v>
      </c>
      <c r="S30" s="43">
        <v>1.1338554720133667</v>
      </c>
      <c r="T30" s="41">
        <v>880</v>
      </c>
      <c r="U30" s="44">
        <v>0.5829545454545455</v>
      </c>
      <c r="V30" s="41">
        <v>410</v>
      </c>
      <c r="W30" s="44">
        <v>1.4634146341463415E-2</v>
      </c>
    </row>
    <row r="31" spans="1:23" x14ac:dyDescent="0.45">
      <c r="A31" s="45" t="s">
        <v>38</v>
      </c>
      <c r="B31" s="40">
        <v>2179345</v>
      </c>
      <c r="C31" s="40">
        <v>1810622</v>
      </c>
      <c r="D31" s="40">
        <v>908770</v>
      </c>
      <c r="E31" s="41">
        <v>901852</v>
      </c>
      <c r="F31" s="46">
        <v>368629</v>
      </c>
      <c r="G31" s="41">
        <v>184697</v>
      </c>
      <c r="H31" s="41">
        <v>183932</v>
      </c>
      <c r="I31" s="41">
        <v>94</v>
      </c>
      <c r="J31" s="41">
        <v>45</v>
      </c>
      <c r="K31" s="41">
        <v>49</v>
      </c>
      <c r="L31" s="69">
        <v>0</v>
      </c>
      <c r="M31" s="69">
        <v>0</v>
      </c>
      <c r="N31" s="69">
        <v>0</v>
      </c>
      <c r="O31" s="42"/>
      <c r="P31" s="41">
        <v>1909090</v>
      </c>
      <c r="Q31" s="43">
        <v>0.94842149924833297</v>
      </c>
      <c r="R31" s="47">
        <v>348300</v>
      </c>
      <c r="S31" s="43">
        <v>1.0583663508469709</v>
      </c>
      <c r="T31" s="41">
        <v>240</v>
      </c>
      <c r="U31" s="44">
        <v>0.39166666666666666</v>
      </c>
      <c r="V31" s="41">
        <v>80</v>
      </c>
      <c r="W31" s="44">
        <v>0</v>
      </c>
    </row>
    <row r="32" spans="1:23" x14ac:dyDescent="0.45">
      <c r="A32" s="45" t="s">
        <v>39</v>
      </c>
      <c r="B32" s="40">
        <v>3758574</v>
      </c>
      <c r="C32" s="40">
        <v>3106242</v>
      </c>
      <c r="D32" s="40">
        <v>1558169</v>
      </c>
      <c r="E32" s="41">
        <v>1548073</v>
      </c>
      <c r="F32" s="46">
        <v>651834</v>
      </c>
      <c r="G32" s="41">
        <v>327178</v>
      </c>
      <c r="H32" s="41">
        <v>324656</v>
      </c>
      <c r="I32" s="41">
        <v>497</v>
      </c>
      <c r="J32" s="41">
        <v>250</v>
      </c>
      <c r="K32" s="41">
        <v>247</v>
      </c>
      <c r="L32" s="69">
        <v>1</v>
      </c>
      <c r="M32" s="69">
        <v>1</v>
      </c>
      <c r="N32" s="69">
        <v>0</v>
      </c>
      <c r="O32" s="42"/>
      <c r="P32" s="41">
        <v>3380095</v>
      </c>
      <c r="Q32" s="43">
        <v>0.9189806795371136</v>
      </c>
      <c r="R32" s="47">
        <v>704200</v>
      </c>
      <c r="S32" s="43">
        <v>0.92563760295370634</v>
      </c>
      <c r="T32" s="41">
        <v>1060</v>
      </c>
      <c r="U32" s="44">
        <v>0.46886792452830189</v>
      </c>
      <c r="V32" s="41">
        <v>420</v>
      </c>
      <c r="W32" s="44">
        <v>2.3809523809523812E-3</v>
      </c>
    </row>
    <row r="33" spans="1:23" x14ac:dyDescent="0.45">
      <c r="A33" s="45" t="s">
        <v>40</v>
      </c>
      <c r="B33" s="40">
        <v>12912543</v>
      </c>
      <c r="C33" s="40">
        <v>9974054</v>
      </c>
      <c r="D33" s="40">
        <v>5003487</v>
      </c>
      <c r="E33" s="41">
        <v>4970567</v>
      </c>
      <c r="F33" s="46">
        <v>2874410</v>
      </c>
      <c r="G33" s="41">
        <v>1440871</v>
      </c>
      <c r="H33" s="41">
        <v>1433539</v>
      </c>
      <c r="I33" s="41">
        <v>63914</v>
      </c>
      <c r="J33" s="41">
        <v>32159</v>
      </c>
      <c r="K33" s="41">
        <v>31755</v>
      </c>
      <c r="L33" s="69">
        <v>165</v>
      </c>
      <c r="M33" s="69">
        <v>162</v>
      </c>
      <c r="N33" s="69">
        <v>3</v>
      </c>
      <c r="O33" s="42"/>
      <c r="P33" s="41">
        <v>11507565</v>
      </c>
      <c r="Q33" s="43">
        <v>0.86673888003239608</v>
      </c>
      <c r="R33" s="47">
        <v>3481600</v>
      </c>
      <c r="S33" s="43">
        <v>0.82560029871323526</v>
      </c>
      <c r="T33" s="41">
        <v>72720</v>
      </c>
      <c r="U33" s="44">
        <v>0.87890539053905392</v>
      </c>
      <c r="V33" s="41">
        <v>14000</v>
      </c>
      <c r="W33" s="44">
        <v>1.1785714285714287E-2</v>
      </c>
    </row>
    <row r="34" spans="1:23" x14ac:dyDescent="0.45">
      <c r="A34" s="45" t="s">
        <v>41</v>
      </c>
      <c r="B34" s="40">
        <v>8302716</v>
      </c>
      <c r="C34" s="40">
        <v>6914101</v>
      </c>
      <c r="D34" s="40">
        <v>3466884</v>
      </c>
      <c r="E34" s="41">
        <v>3447217</v>
      </c>
      <c r="F34" s="46">
        <v>1387434</v>
      </c>
      <c r="G34" s="41">
        <v>696731</v>
      </c>
      <c r="H34" s="41">
        <v>690703</v>
      </c>
      <c r="I34" s="41">
        <v>1122</v>
      </c>
      <c r="J34" s="41">
        <v>546</v>
      </c>
      <c r="K34" s="41">
        <v>576</v>
      </c>
      <c r="L34" s="69">
        <v>59</v>
      </c>
      <c r="M34" s="69">
        <v>55</v>
      </c>
      <c r="N34" s="69">
        <v>4</v>
      </c>
      <c r="O34" s="42"/>
      <c r="P34" s="41">
        <v>7601675</v>
      </c>
      <c r="Q34" s="43">
        <v>0.90954967161842615</v>
      </c>
      <c r="R34" s="47">
        <v>1135400</v>
      </c>
      <c r="S34" s="43">
        <v>1.221978157477541</v>
      </c>
      <c r="T34" s="41">
        <v>2540</v>
      </c>
      <c r="U34" s="44">
        <v>0.44173228346456694</v>
      </c>
      <c r="V34" s="41">
        <v>1620</v>
      </c>
      <c r="W34" s="44">
        <v>3.6419753086419752E-2</v>
      </c>
    </row>
    <row r="35" spans="1:23" x14ac:dyDescent="0.45">
      <c r="A35" s="45" t="s">
        <v>42</v>
      </c>
      <c r="B35" s="40">
        <v>2037080</v>
      </c>
      <c r="C35" s="40">
        <v>1814745</v>
      </c>
      <c r="D35" s="40">
        <v>910023</v>
      </c>
      <c r="E35" s="41">
        <v>904722</v>
      </c>
      <c r="F35" s="46">
        <v>222128</v>
      </c>
      <c r="G35" s="41">
        <v>111311</v>
      </c>
      <c r="H35" s="41">
        <v>110817</v>
      </c>
      <c r="I35" s="41">
        <v>207</v>
      </c>
      <c r="J35" s="41">
        <v>95</v>
      </c>
      <c r="K35" s="41">
        <v>112</v>
      </c>
      <c r="L35" s="69">
        <v>0</v>
      </c>
      <c r="M35" s="69">
        <v>0</v>
      </c>
      <c r="N35" s="69">
        <v>0</v>
      </c>
      <c r="O35" s="42"/>
      <c r="P35" s="41">
        <v>1964100</v>
      </c>
      <c r="Q35" s="43">
        <v>0.92395753780357415</v>
      </c>
      <c r="R35" s="47">
        <v>127300</v>
      </c>
      <c r="S35" s="43">
        <v>1.744917517674784</v>
      </c>
      <c r="T35" s="41">
        <v>800</v>
      </c>
      <c r="U35" s="44">
        <v>0.25874999999999998</v>
      </c>
      <c r="V35" s="41">
        <v>170</v>
      </c>
      <c r="W35" s="44">
        <v>0</v>
      </c>
    </row>
    <row r="36" spans="1:23" x14ac:dyDescent="0.45">
      <c r="A36" s="45" t="s">
        <v>43</v>
      </c>
      <c r="B36" s="40">
        <v>1387722</v>
      </c>
      <c r="C36" s="40">
        <v>1325363</v>
      </c>
      <c r="D36" s="40">
        <v>664507</v>
      </c>
      <c r="E36" s="41">
        <v>660856</v>
      </c>
      <c r="F36" s="46">
        <v>62284</v>
      </c>
      <c r="G36" s="41">
        <v>31209</v>
      </c>
      <c r="H36" s="41">
        <v>31075</v>
      </c>
      <c r="I36" s="41">
        <v>75</v>
      </c>
      <c r="J36" s="41">
        <v>39</v>
      </c>
      <c r="K36" s="41">
        <v>36</v>
      </c>
      <c r="L36" s="69">
        <v>0</v>
      </c>
      <c r="M36" s="69">
        <v>0</v>
      </c>
      <c r="N36" s="69">
        <v>0</v>
      </c>
      <c r="O36" s="42"/>
      <c r="P36" s="41">
        <v>1398645</v>
      </c>
      <c r="Q36" s="43">
        <v>0.94760500341401854</v>
      </c>
      <c r="R36" s="47">
        <v>48100</v>
      </c>
      <c r="S36" s="43">
        <v>1.2948856548856549</v>
      </c>
      <c r="T36" s="41">
        <v>160</v>
      </c>
      <c r="U36" s="44">
        <v>0.46875</v>
      </c>
      <c r="V36" s="41">
        <v>70</v>
      </c>
      <c r="W36" s="44">
        <v>0</v>
      </c>
    </row>
    <row r="37" spans="1:23" x14ac:dyDescent="0.45">
      <c r="A37" s="45" t="s">
        <v>44</v>
      </c>
      <c r="B37" s="40">
        <v>816097</v>
      </c>
      <c r="C37" s="40">
        <v>716060</v>
      </c>
      <c r="D37" s="40">
        <v>359313</v>
      </c>
      <c r="E37" s="41">
        <v>356747</v>
      </c>
      <c r="F37" s="46">
        <v>99960</v>
      </c>
      <c r="G37" s="41">
        <v>50179</v>
      </c>
      <c r="H37" s="41">
        <v>49781</v>
      </c>
      <c r="I37" s="41">
        <v>63</v>
      </c>
      <c r="J37" s="41">
        <v>30</v>
      </c>
      <c r="K37" s="41">
        <v>33</v>
      </c>
      <c r="L37" s="69">
        <v>14</v>
      </c>
      <c r="M37" s="69">
        <v>13</v>
      </c>
      <c r="N37" s="69">
        <v>1</v>
      </c>
      <c r="O37" s="42"/>
      <c r="P37" s="41">
        <v>826860</v>
      </c>
      <c r="Q37" s="43">
        <v>0.86599908086012145</v>
      </c>
      <c r="R37" s="47">
        <v>110800</v>
      </c>
      <c r="S37" s="43">
        <v>0.90216606498194951</v>
      </c>
      <c r="T37" s="41">
        <v>440</v>
      </c>
      <c r="U37" s="44">
        <v>0.14318181818181819</v>
      </c>
      <c r="V37" s="41">
        <v>70</v>
      </c>
      <c r="W37" s="44">
        <v>0.2</v>
      </c>
    </row>
    <row r="38" spans="1:23" x14ac:dyDescent="0.45">
      <c r="A38" s="45" t="s">
        <v>45</v>
      </c>
      <c r="B38" s="40">
        <v>1040872</v>
      </c>
      <c r="C38" s="40">
        <v>985380</v>
      </c>
      <c r="D38" s="40">
        <v>494519</v>
      </c>
      <c r="E38" s="41">
        <v>490861</v>
      </c>
      <c r="F38" s="46">
        <v>55378</v>
      </c>
      <c r="G38" s="41">
        <v>27775</v>
      </c>
      <c r="H38" s="41">
        <v>27603</v>
      </c>
      <c r="I38" s="41">
        <v>114</v>
      </c>
      <c r="J38" s="41">
        <v>54</v>
      </c>
      <c r="K38" s="41">
        <v>60</v>
      </c>
      <c r="L38" s="69">
        <v>0</v>
      </c>
      <c r="M38" s="69">
        <v>0</v>
      </c>
      <c r="N38" s="69">
        <v>0</v>
      </c>
      <c r="O38" s="42"/>
      <c r="P38" s="41">
        <v>1069600</v>
      </c>
      <c r="Q38" s="43">
        <v>0.92126028421839945</v>
      </c>
      <c r="R38" s="47">
        <v>47400</v>
      </c>
      <c r="S38" s="43">
        <v>1.1683122362869198</v>
      </c>
      <c r="T38" s="41">
        <v>780</v>
      </c>
      <c r="U38" s="44">
        <v>0.14615384615384616</v>
      </c>
      <c r="V38" s="41">
        <v>100</v>
      </c>
      <c r="W38" s="44">
        <v>0</v>
      </c>
    </row>
    <row r="39" spans="1:23" x14ac:dyDescent="0.45">
      <c r="A39" s="45" t="s">
        <v>46</v>
      </c>
      <c r="B39" s="40">
        <v>2750943</v>
      </c>
      <c r="C39" s="40">
        <v>2417324</v>
      </c>
      <c r="D39" s="40">
        <v>1213051</v>
      </c>
      <c r="E39" s="41">
        <v>1204273</v>
      </c>
      <c r="F39" s="46">
        <v>333267</v>
      </c>
      <c r="G39" s="41">
        <v>167280</v>
      </c>
      <c r="H39" s="41">
        <v>165987</v>
      </c>
      <c r="I39" s="41">
        <v>317</v>
      </c>
      <c r="J39" s="41">
        <v>153</v>
      </c>
      <c r="K39" s="41">
        <v>164</v>
      </c>
      <c r="L39" s="69">
        <v>35</v>
      </c>
      <c r="M39" s="69">
        <v>29</v>
      </c>
      <c r="N39" s="69">
        <v>6</v>
      </c>
      <c r="O39" s="42"/>
      <c r="P39" s="41">
        <v>2837130</v>
      </c>
      <c r="Q39" s="43">
        <v>0.85203145432179705</v>
      </c>
      <c r="R39" s="47">
        <v>385900</v>
      </c>
      <c r="S39" s="43">
        <v>0.86360974345685415</v>
      </c>
      <c r="T39" s="41">
        <v>720</v>
      </c>
      <c r="U39" s="44">
        <v>0.44027777777777777</v>
      </c>
      <c r="V39" s="41">
        <v>270</v>
      </c>
      <c r="W39" s="44">
        <v>0.12962962962962962</v>
      </c>
    </row>
    <row r="40" spans="1:23" x14ac:dyDescent="0.45">
      <c r="A40" s="45" t="s">
        <v>47</v>
      </c>
      <c r="B40" s="40">
        <v>4137621</v>
      </c>
      <c r="C40" s="40">
        <v>3542597</v>
      </c>
      <c r="D40" s="40">
        <v>1776969</v>
      </c>
      <c r="E40" s="41">
        <v>1765628</v>
      </c>
      <c r="F40" s="46">
        <v>594900</v>
      </c>
      <c r="G40" s="41">
        <v>298507</v>
      </c>
      <c r="H40" s="41">
        <v>296393</v>
      </c>
      <c r="I40" s="41">
        <v>124</v>
      </c>
      <c r="J40" s="41">
        <v>57</v>
      </c>
      <c r="K40" s="41">
        <v>67</v>
      </c>
      <c r="L40" s="69">
        <v>0</v>
      </c>
      <c r="M40" s="69">
        <v>0</v>
      </c>
      <c r="N40" s="69">
        <v>0</v>
      </c>
      <c r="O40" s="42"/>
      <c r="P40" s="41">
        <v>3965930</v>
      </c>
      <c r="Q40" s="43">
        <v>0.89325757136409367</v>
      </c>
      <c r="R40" s="47">
        <v>616200</v>
      </c>
      <c r="S40" s="43">
        <v>0.96543330087633883</v>
      </c>
      <c r="T40" s="41">
        <v>1240</v>
      </c>
      <c r="U40" s="44">
        <v>0.1</v>
      </c>
      <c r="V40" s="41">
        <v>60</v>
      </c>
      <c r="W40" s="44">
        <v>0</v>
      </c>
    </row>
    <row r="41" spans="1:23" x14ac:dyDescent="0.45">
      <c r="A41" s="45" t="s">
        <v>48</v>
      </c>
      <c r="B41" s="40">
        <v>2031147</v>
      </c>
      <c r="C41" s="40">
        <v>1818329</v>
      </c>
      <c r="D41" s="40">
        <v>911708</v>
      </c>
      <c r="E41" s="41">
        <v>906621</v>
      </c>
      <c r="F41" s="46">
        <v>212763</v>
      </c>
      <c r="G41" s="41">
        <v>106821</v>
      </c>
      <c r="H41" s="41">
        <v>105942</v>
      </c>
      <c r="I41" s="41">
        <v>54</v>
      </c>
      <c r="J41" s="41">
        <v>29</v>
      </c>
      <c r="K41" s="41">
        <v>25</v>
      </c>
      <c r="L41" s="69">
        <v>1</v>
      </c>
      <c r="M41" s="69">
        <v>1</v>
      </c>
      <c r="N41" s="69">
        <v>0</v>
      </c>
      <c r="O41" s="42"/>
      <c r="P41" s="41">
        <v>2014675</v>
      </c>
      <c r="Q41" s="43">
        <v>0.90254209736061652</v>
      </c>
      <c r="R41" s="47">
        <v>210200</v>
      </c>
      <c r="S41" s="43">
        <v>1.0121931493815415</v>
      </c>
      <c r="T41" s="41">
        <v>420</v>
      </c>
      <c r="U41" s="44">
        <v>0.12857142857142856</v>
      </c>
      <c r="V41" s="41">
        <v>40</v>
      </c>
      <c r="W41" s="44">
        <v>2.5000000000000001E-2</v>
      </c>
    </row>
    <row r="42" spans="1:23" x14ac:dyDescent="0.45">
      <c r="A42" s="45" t="s">
        <v>49</v>
      </c>
      <c r="B42" s="40">
        <v>1092444</v>
      </c>
      <c r="C42" s="40">
        <v>940295</v>
      </c>
      <c r="D42" s="40">
        <v>471551</v>
      </c>
      <c r="E42" s="41">
        <v>468744</v>
      </c>
      <c r="F42" s="46">
        <v>151982</v>
      </c>
      <c r="G42" s="41">
        <v>76219</v>
      </c>
      <c r="H42" s="41">
        <v>75763</v>
      </c>
      <c r="I42" s="41">
        <v>167</v>
      </c>
      <c r="J42" s="41">
        <v>79</v>
      </c>
      <c r="K42" s="41">
        <v>88</v>
      </c>
      <c r="L42" s="69">
        <v>0</v>
      </c>
      <c r="M42" s="69">
        <v>0</v>
      </c>
      <c r="N42" s="69">
        <v>0</v>
      </c>
      <c r="O42" s="42"/>
      <c r="P42" s="41">
        <v>1025405</v>
      </c>
      <c r="Q42" s="43">
        <v>0.91699864931417341</v>
      </c>
      <c r="R42" s="47">
        <v>152900</v>
      </c>
      <c r="S42" s="43">
        <v>0.99399607586657945</v>
      </c>
      <c r="T42" s="41">
        <v>760</v>
      </c>
      <c r="U42" s="44">
        <v>0.21973684210526315</v>
      </c>
      <c r="V42" s="41">
        <v>0</v>
      </c>
      <c r="W42" s="44">
        <v>0</v>
      </c>
    </row>
    <row r="43" spans="1:23" x14ac:dyDescent="0.45">
      <c r="A43" s="45" t="s">
        <v>50</v>
      </c>
      <c r="B43" s="40">
        <v>1443971</v>
      </c>
      <c r="C43" s="40">
        <v>1331725</v>
      </c>
      <c r="D43" s="40">
        <v>668092</v>
      </c>
      <c r="E43" s="41">
        <v>663633</v>
      </c>
      <c r="F43" s="46">
        <v>112073</v>
      </c>
      <c r="G43" s="41">
        <v>56124</v>
      </c>
      <c r="H43" s="41">
        <v>55949</v>
      </c>
      <c r="I43" s="41">
        <v>173</v>
      </c>
      <c r="J43" s="41">
        <v>85</v>
      </c>
      <c r="K43" s="41">
        <v>88</v>
      </c>
      <c r="L43" s="69">
        <v>0</v>
      </c>
      <c r="M43" s="69">
        <v>0</v>
      </c>
      <c r="N43" s="69">
        <v>0</v>
      </c>
      <c r="O43" s="42"/>
      <c r="P43" s="41">
        <v>1441310</v>
      </c>
      <c r="Q43" s="43">
        <v>0.92396847312514307</v>
      </c>
      <c r="R43" s="47">
        <v>102300</v>
      </c>
      <c r="S43" s="43">
        <v>1.0955327468230693</v>
      </c>
      <c r="T43" s="41">
        <v>200</v>
      </c>
      <c r="U43" s="44">
        <v>0.86499999999999999</v>
      </c>
      <c r="V43" s="41">
        <v>0</v>
      </c>
      <c r="W43" s="44">
        <v>0</v>
      </c>
    </row>
    <row r="44" spans="1:23" x14ac:dyDescent="0.45">
      <c r="A44" s="45" t="s">
        <v>51</v>
      </c>
      <c r="B44" s="40">
        <v>2055258</v>
      </c>
      <c r="C44" s="40">
        <v>1922395</v>
      </c>
      <c r="D44" s="40">
        <v>964218</v>
      </c>
      <c r="E44" s="41">
        <v>958177</v>
      </c>
      <c r="F44" s="46">
        <v>132807</v>
      </c>
      <c r="G44" s="41">
        <v>66675</v>
      </c>
      <c r="H44" s="41">
        <v>66132</v>
      </c>
      <c r="I44" s="41">
        <v>56</v>
      </c>
      <c r="J44" s="41">
        <v>26</v>
      </c>
      <c r="K44" s="41">
        <v>30</v>
      </c>
      <c r="L44" s="69">
        <v>0</v>
      </c>
      <c r="M44" s="69">
        <v>0</v>
      </c>
      <c r="N44" s="69">
        <v>0</v>
      </c>
      <c r="O44" s="42"/>
      <c r="P44" s="41">
        <v>2083350</v>
      </c>
      <c r="Q44" s="43">
        <v>0.92274221806225554</v>
      </c>
      <c r="R44" s="47">
        <v>128400</v>
      </c>
      <c r="S44" s="43">
        <v>1.0343224299065421</v>
      </c>
      <c r="T44" s="41">
        <v>100</v>
      </c>
      <c r="U44" s="44">
        <v>0.56000000000000005</v>
      </c>
      <c r="V44" s="41">
        <v>60</v>
      </c>
      <c r="W44" s="44">
        <v>0</v>
      </c>
    </row>
    <row r="45" spans="1:23" x14ac:dyDescent="0.45">
      <c r="A45" s="45" t="s">
        <v>52</v>
      </c>
      <c r="B45" s="40">
        <v>1036605</v>
      </c>
      <c r="C45" s="40">
        <v>977735</v>
      </c>
      <c r="D45" s="40">
        <v>491310</v>
      </c>
      <c r="E45" s="41">
        <v>486425</v>
      </c>
      <c r="F45" s="46">
        <v>58796</v>
      </c>
      <c r="G45" s="41">
        <v>29567</v>
      </c>
      <c r="H45" s="41">
        <v>29229</v>
      </c>
      <c r="I45" s="41">
        <v>74</v>
      </c>
      <c r="J45" s="41">
        <v>33</v>
      </c>
      <c r="K45" s="41">
        <v>41</v>
      </c>
      <c r="L45" s="69">
        <v>0</v>
      </c>
      <c r="M45" s="69">
        <v>0</v>
      </c>
      <c r="N45" s="69">
        <v>0</v>
      </c>
      <c r="O45" s="42"/>
      <c r="P45" s="41">
        <v>1048795</v>
      </c>
      <c r="Q45" s="43">
        <v>0.93224605380460435</v>
      </c>
      <c r="R45" s="47">
        <v>55600</v>
      </c>
      <c r="S45" s="43">
        <v>1.0574820143884891</v>
      </c>
      <c r="T45" s="41">
        <v>140</v>
      </c>
      <c r="U45" s="44">
        <v>0.52857142857142858</v>
      </c>
      <c r="V45" s="41">
        <v>130</v>
      </c>
      <c r="W45" s="44">
        <v>0</v>
      </c>
    </row>
    <row r="46" spans="1:23" x14ac:dyDescent="0.45">
      <c r="A46" s="45" t="s">
        <v>53</v>
      </c>
      <c r="B46" s="40">
        <v>7654681</v>
      </c>
      <c r="C46" s="40">
        <v>6675994</v>
      </c>
      <c r="D46" s="40">
        <v>3354913</v>
      </c>
      <c r="E46" s="41">
        <v>3321081</v>
      </c>
      <c r="F46" s="46">
        <v>978475</v>
      </c>
      <c r="G46" s="41">
        <v>492985</v>
      </c>
      <c r="H46" s="41">
        <v>485490</v>
      </c>
      <c r="I46" s="41">
        <v>194</v>
      </c>
      <c r="J46" s="41">
        <v>95</v>
      </c>
      <c r="K46" s="41">
        <v>99</v>
      </c>
      <c r="L46" s="69">
        <v>18</v>
      </c>
      <c r="M46" s="69">
        <v>18</v>
      </c>
      <c r="N46" s="69">
        <v>0</v>
      </c>
      <c r="O46" s="42"/>
      <c r="P46" s="41">
        <v>7068230</v>
      </c>
      <c r="Q46" s="43">
        <v>0.94450718213753659</v>
      </c>
      <c r="R46" s="47">
        <v>1044200</v>
      </c>
      <c r="S46" s="43">
        <v>0.93705707718827813</v>
      </c>
      <c r="T46" s="41">
        <v>820</v>
      </c>
      <c r="U46" s="44">
        <v>0.23658536585365852</v>
      </c>
      <c r="V46" s="41">
        <v>220</v>
      </c>
      <c r="W46" s="44">
        <v>8.1818181818181818E-2</v>
      </c>
    </row>
    <row r="47" spans="1:23" x14ac:dyDescent="0.45">
      <c r="A47" s="45" t="s">
        <v>54</v>
      </c>
      <c r="B47" s="40">
        <v>1189882</v>
      </c>
      <c r="C47" s="40">
        <v>1106344</v>
      </c>
      <c r="D47" s="40">
        <v>555067</v>
      </c>
      <c r="E47" s="41">
        <v>551277</v>
      </c>
      <c r="F47" s="46">
        <v>83522</v>
      </c>
      <c r="G47" s="41">
        <v>42071</v>
      </c>
      <c r="H47" s="41">
        <v>41451</v>
      </c>
      <c r="I47" s="41">
        <v>16</v>
      </c>
      <c r="J47" s="41">
        <v>5</v>
      </c>
      <c r="K47" s="41">
        <v>11</v>
      </c>
      <c r="L47" s="69">
        <v>0</v>
      </c>
      <c r="M47" s="69">
        <v>0</v>
      </c>
      <c r="N47" s="69">
        <v>0</v>
      </c>
      <c r="O47" s="42"/>
      <c r="P47" s="41">
        <v>1212205</v>
      </c>
      <c r="Q47" s="43">
        <v>0.91267071163705804</v>
      </c>
      <c r="R47" s="47">
        <v>74400</v>
      </c>
      <c r="S47" s="43">
        <v>1.1226075268817204</v>
      </c>
      <c r="T47" s="41">
        <v>140</v>
      </c>
      <c r="U47" s="44">
        <v>0.11428571428571428</v>
      </c>
      <c r="V47" s="41">
        <v>220</v>
      </c>
      <c r="W47" s="44">
        <v>0</v>
      </c>
    </row>
    <row r="48" spans="1:23" x14ac:dyDescent="0.45">
      <c r="A48" s="45" t="s">
        <v>55</v>
      </c>
      <c r="B48" s="40">
        <v>2028662</v>
      </c>
      <c r="C48" s="40">
        <v>1744034</v>
      </c>
      <c r="D48" s="40">
        <v>876275</v>
      </c>
      <c r="E48" s="41">
        <v>867759</v>
      </c>
      <c r="F48" s="46">
        <v>284599</v>
      </c>
      <c r="G48" s="41">
        <v>142599</v>
      </c>
      <c r="H48" s="41">
        <v>142000</v>
      </c>
      <c r="I48" s="41">
        <v>29</v>
      </c>
      <c r="J48" s="41">
        <v>12</v>
      </c>
      <c r="K48" s="41">
        <v>17</v>
      </c>
      <c r="L48" s="69">
        <v>0</v>
      </c>
      <c r="M48" s="69">
        <v>0</v>
      </c>
      <c r="N48" s="69">
        <v>0</v>
      </c>
      <c r="O48" s="42"/>
      <c r="P48" s="41">
        <v>1908050</v>
      </c>
      <c r="Q48" s="43">
        <v>0.91403998846990386</v>
      </c>
      <c r="R48" s="47">
        <v>288800</v>
      </c>
      <c r="S48" s="43">
        <v>0.98545360110803326</v>
      </c>
      <c r="T48" s="41">
        <v>300</v>
      </c>
      <c r="U48" s="44">
        <v>9.6666666666666665E-2</v>
      </c>
      <c r="V48" s="41">
        <v>0</v>
      </c>
      <c r="W48" s="44">
        <v>0</v>
      </c>
    </row>
    <row r="49" spans="1:23" x14ac:dyDescent="0.45">
      <c r="A49" s="45" t="s">
        <v>56</v>
      </c>
      <c r="B49" s="40">
        <v>2664375</v>
      </c>
      <c r="C49" s="40">
        <v>2296297</v>
      </c>
      <c r="D49" s="40">
        <v>1152727</v>
      </c>
      <c r="E49" s="41">
        <v>1143570</v>
      </c>
      <c r="F49" s="46">
        <v>367826</v>
      </c>
      <c r="G49" s="41">
        <v>184483</v>
      </c>
      <c r="H49" s="41">
        <v>183343</v>
      </c>
      <c r="I49" s="41">
        <v>252</v>
      </c>
      <c r="J49" s="41">
        <v>124</v>
      </c>
      <c r="K49" s="41">
        <v>128</v>
      </c>
      <c r="L49" s="69">
        <v>0</v>
      </c>
      <c r="M49" s="69">
        <v>0</v>
      </c>
      <c r="N49" s="69">
        <v>0</v>
      </c>
      <c r="O49" s="42"/>
      <c r="P49" s="41">
        <v>2537755</v>
      </c>
      <c r="Q49" s="43">
        <v>0.90485369943119021</v>
      </c>
      <c r="R49" s="47">
        <v>350000</v>
      </c>
      <c r="S49" s="43">
        <v>1.0509314285714286</v>
      </c>
      <c r="T49" s="41">
        <v>720</v>
      </c>
      <c r="U49" s="44">
        <v>0.35</v>
      </c>
      <c r="V49" s="41">
        <v>220</v>
      </c>
      <c r="W49" s="44">
        <v>0</v>
      </c>
    </row>
    <row r="50" spans="1:23" x14ac:dyDescent="0.45">
      <c r="A50" s="45" t="s">
        <v>57</v>
      </c>
      <c r="B50" s="40">
        <v>1694452</v>
      </c>
      <c r="C50" s="40">
        <v>1558691</v>
      </c>
      <c r="D50" s="40">
        <v>782755</v>
      </c>
      <c r="E50" s="41">
        <v>775936</v>
      </c>
      <c r="F50" s="46">
        <v>135625</v>
      </c>
      <c r="G50" s="41">
        <v>68027</v>
      </c>
      <c r="H50" s="41">
        <v>67598</v>
      </c>
      <c r="I50" s="41">
        <v>98</v>
      </c>
      <c r="J50" s="41">
        <v>42</v>
      </c>
      <c r="K50" s="41">
        <v>56</v>
      </c>
      <c r="L50" s="69">
        <v>38</v>
      </c>
      <c r="M50" s="69">
        <v>37</v>
      </c>
      <c r="N50" s="69">
        <v>1</v>
      </c>
      <c r="O50" s="42"/>
      <c r="P50" s="41">
        <v>1675025</v>
      </c>
      <c r="Q50" s="43">
        <v>0.93054790227011541</v>
      </c>
      <c r="R50" s="47">
        <v>125500</v>
      </c>
      <c r="S50" s="43">
        <v>1.0806772908366533</v>
      </c>
      <c r="T50" s="41">
        <v>440</v>
      </c>
      <c r="U50" s="44">
        <v>0.22272727272727272</v>
      </c>
      <c r="V50" s="41">
        <v>500</v>
      </c>
      <c r="W50" s="44">
        <v>7.5999999999999998E-2</v>
      </c>
    </row>
    <row r="51" spans="1:23" x14ac:dyDescent="0.45">
      <c r="A51" s="45" t="s">
        <v>58</v>
      </c>
      <c r="B51" s="40">
        <v>1608932</v>
      </c>
      <c r="C51" s="40">
        <v>1545843</v>
      </c>
      <c r="D51" s="40">
        <v>776217</v>
      </c>
      <c r="E51" s="41">
        <v>769626</v>
      </c>
      <c r="F51" s="46">
        <v>63061</v>
      </c>
      <c r="G51" s="41">
        <v>31619</v>
      </c>
      <c r="H51" s="41">
        <v>31442</v>
      </c>
      <c r="I51" s="41">
        <v>27</v>
      </c>
      <c r="J51" s="41">
        <v>10</v>
      </c>
      <c r="K51" s="41">
        <v>17</v>
      </c>
      <c r="L51" s="69">
        <v>1</v>
      </c>
      <c r="M51" s="69">
        <v>1</v>
      </c>
      <c r="N51" s="69">
        <v>0</v>
      </c>
      <c r="O51" s="42"/>
      <c r="P51" s="41">
        <v>1622295</v>
      </c>
      <c r="Q51" s="43">
        <v>0.95287416900132216</v>
      </c>
      <c r="R51" s="47">
        <v>55600</v>
      </c>
      <c r="S51" s="43">
        <v>1.1341906474820145</v>
      </c>
      <c r="T51" s="41">
        <v>300</v>
      </c>
      <c r="U51" s="44">
        <v>0.09</v>
      </c>
      <c r="V51" s="41">
        <v>30</v>
      </c>
      <c r="W51" s="44">
        <v>3.3333333333333333E-2</v>
      </c>
    </row>
    <row r="52" spans="1:23" x14ac:dyDescent="0.45">
      <c r="A52" s="45" t="s">
        <v>59</v>
      </c>
      <c r="B52" s="40">
        <v>2408969</v>
      </c>
      <c r="C52" s="40">
        <v>2209522</v>
      </c>
      <c r="D52" s="40">
        <v>1110088</v>
      </c>
      <c r="E52" s="41">
        <v>1099434</v>
      </c>
      <c r="F52" s="46">
        <v>199213</v>
      </c>
      <c r="G52" s="41">
        <v>100005</v>
      </c>
      <c r="H52" s="41">
        <v>99208</v>
      </c>
      <c r="I52" s="41">
        <v>234</v>
      </c>
      <c r="J52" s="41">
        <v>115</v>
      </c>
      <c r="K52" s="41">
        <v>119</v>
      </c>
      <c r="L52" s="69">
        <v>0</v>
      </c>
      <c r="M52" s="69">
        <v>0</v>
      </c>
      <c r="N52" s="69">
        <v>0</v>
      </c>
      <c r="O52" s="42"/>
      <c r="P52" s="41">
        <v>2407410</v>
      </c>
      <c r="Q52" s="43">
        <v>0.91780045775335317</v>
      </c>
      <c r="R52" s="47">
        <v>197100</v>
      </c>
      <c r="S52" s="43">
        <v>1.010720446473871</v>
      </c>
      <c r="T52" s="41">
        <v>340</v>
      </c>
      <c r="U52" s="44">
        <v>0.68823529411764706</v>
      </c>
      <c r="V52" s="41">
        <v>210</v>
      </c>
      <c r="W52" s="44">
        <v>0</v>
      </c>
    </row>
    <row r="53" spans="1:23" x14ac:dyDescent="0.45">
      <c r="A53" s="45" t="s">
        <v>60</v>
      </c>
      <c r="B53" s="40">
        <v>1960389</v>
      </c>
      <c r="C53" s="40">
        <v>1681077</v>
      </c>
      <c r="D53" s="40">
        <v>845736</v>
      </c>
      <c r="E53" s="41">
        <v>835341</v>
      </c>
      <c r="F53" s="46">
        <v>278828</v>
      </c>
      <c r="G53" s="41">
        <v>140203</v>
      </c>
      <c r="H53" s="41">
        <v>138625</v>
      </c>
      <c r="I53" s="41">
        <v>484</v>
      </c>
      <c r="J53" s="41">
        <v>243</v>
      </c>
      <c r="K53" s="41">
        <v>241</v>
      </c>
      <c r="L53" s="69">
        <v>0</v>
      </c>
      <c r="M53" s="69">
        <v>0</v>
      </c>
      <c r="N53" s="69">
        <v>0</v>
      </c>
      <c r="O53" s="42"/>
      <c r="P53" s="41">
        <v>1955425</v>
      </c>
      <c r="Q53" s="43">
        <v>0.85969904240766071</v>
      </c>
      <c r="R53" s="47">
        <v>305500</v>
      </c>
      <c r="S53" s="43">
        <v>0.9126939443535188</v>
      </c>
      <c r="T53" s="41">
        <v>1260</v>
      </c>
      <c r="U53" s="44">
        <v>0.38412698412698415</v>
      </c>
      <c r="V53" s="41">
        <v>280</v>
      </c>
      <c r="W53" s="44">
        <v>0</v>
      </c>
    </row>
    <row r="55" spans="1:23" x14ac:dyDescent="0.45">
      <c r="A55" s="114" t="s">
        <v>135</v>
      </c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</row>
    <row r="56" spans="1:23" x14ac:dyDescent="0.45">
      <c r="A56" s="115" t="s">
        <v>136</v>
      </c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 spans="1:23" x14ac:dyDescent="0.45">
      <c r="A57" s="115" t="s">
        <v>137</v>
      </c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</row>
    <row r="58" spans="1:23" x14ac:dyDescent="0.45">
      <c r="A58" s="115" t="s">
        <v>138</v>
      </c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</row>
    <row r="59" spans="1:23" ht="18" customHeight="1" x14ac:dyDescent="0.45">
      <c r="A59" s="114" t="s">
        <v>139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</row>
    <row r="60" spans="1:23" x14ac:dyDescent="0.45">
      <c r="A60" s="22" t="s">
        <v>140</v>
      </c>
    </row>
    <row r="61" spans="1:23" x14ac:dyDescent="0.45">
      <c r="A61" s="22" t="s">
        <v>141</v>
      </c>
    </row>
  </sheetData>
  <mergeCells count="18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142</v>
      </c>
    </row>
    <row r="2" spans="1:6" x14ac:dyDescent="0.45">
      <c r="D2" s="49" t="s">
        <v>143</v>
      </c>
    </row>
    <row r="3" spans="1:6" ht="36" x14ac:dyDescent="0.45">
      <c r="A3" s="45" t="s">
        <v>3</v>
      </c>
      <c r="B3" s="39" t="s">
        <v>144</v>
      </c>
      <c r="C3" s="50" t="s">
        <v>96</v>
      </c>
      <c r="D3" s="50" t="s">
        <v>97</v>
      </c>
      <c r="E3" s="24"/>
    </row>
    <row r="4" spans="1:6" x14ac:dyDescent="0.45">
      <c r="A4" s="28" t="s">
        <v>13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14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15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16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17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18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19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20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21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22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23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24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25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26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27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28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29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30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31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32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33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34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35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36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37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38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39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40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41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42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43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44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45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46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47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48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49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50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51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52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53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54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55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56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57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58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59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60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145</v>
      </c>
    </row>
    <row r="54" spans="1:4" x14ac:dyDescent="0.45">
      <c r="A54" t="s">
        <v>146</v>
      </c>
    </row>
    <row r="55" spans="1:4" x14ac:dyDescent="0.45">
      <c r="A55" t="s">
        <v>147</v>
      </c>
    </row>
    <row r="56" spans="1:4" x14ac:dyDescent="0.45">
      <c r="A56" t="s">
        <v>148</v>
      </c>
    </row>
    <row r="57" spans="1:4" x14ac:dyDescent="0.45">
      <c r="A57" s="22" t="s">
        <v>149</v>
      </c>
    </row>
    <row r="58" spans="1:4" x14ac:dyDescent="0.45">
      <c r="A58" t="s">
        <v>150</v>
      </c>
    </row>
    <row r="59" spans="1:4" x14ac:dyDescent="0.45">
      <c r="A59" t="s">
        <v>151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DIGI-808455956-3795956</_dlc_DocId>
    <_dlc_DocIdUrl xmlns="89559dea-130d-4237-8e78-1ce7f44b9a24">
      <Url>https://digitalgojp.sharepoint.com/sites/digi_portal/_layouts/15/DocIdRedir.aspx?ID=DIGI-808455956-3795956</Url>
      <Description>DIGI-808455956-3795956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6d82e824b9a0764e8c5a7ef860849753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04182218f8ed45a671cfad07c79ea411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3CADC21-5245-4EA1-88D6-7EDF264B8D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2022-06-07T04:20:41Z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fee1dff4-53f1-427f-847e-48ebf4c239d8</vt:lpwstr>
  </property>
  <property fmtid="{D5CDD505-2E9C-101B-9397-08002B2CF9AE}" pid="4" name="MediaServiceImageTags">
    <vt:lpwstr/>
  </property>
</Properties>
</file>