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5588" yWindow="3228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G5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<sst xmlns="http://schemas.openxmlformats.org/spreadsheetml/2006/main" count="333" uniqueCount="141">
  <si>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</si>
  <si>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（3月4日公表時点）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</si>
  <si>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</si>
  <si>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</si>
  <si>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</si>
  <si>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</si>
  <si>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1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</si>
  <si>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</si>
  <si>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</si>
  <si>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</si>
  <si>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</si>
  <si>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</si>
  <si>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</si>
  <si>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</si>
  <si>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</si>
  <si>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</si>
  <si>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</si>
  <si>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</si>
  <si>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</si>
  <si>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</si>
  <si>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</si>
  <si>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</si>
  <si>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</si>
  <si>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</si>
  <si>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</si>
  <si>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</si>
  <si>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</si>
  <si>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</si>
  <si>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</si>
  <si>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</si>
  <si>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</si>
  <si>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</si>
  <si>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</si>
  <si>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</si>
  <si>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</si>
  <si>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</si>
  <si>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</si>
  <si>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</si>
  <si>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</si>
  <si>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</si>
  <si>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</si>
  <si>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</si>
  <si>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</si>
  <si>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</si>
  <si>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</si>
  <si>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</si>
  <si>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</si>
  <si>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</si>
  <si>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</si>
  <si>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</si>
  <si>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</si>
  <si>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</si>
  <si>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</si>
  <si>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</si>
  <si>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</si>
  <si>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</si>
  <si>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</si>
  <si>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</si>
  <si>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</si>
  <si>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</si>
  <si>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</si>
  <si>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</si>
  <si>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</si>
  <si>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</si>
  <si>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</si>
  <si>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</si>
  <si>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</si>
  <si>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</si>
  <si>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</si>
  <si>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</si>
  <si>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</si>
  <si>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</si>
  <si>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</si>
  <si>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</si>
  <si>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</si>
  <si>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</si>
  <si>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</si>
  <si>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</si>
  <si>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</si>
  <si>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</si>
  <si>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</si>
  <si>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</si>
  <si>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</si>
  <si>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</si>
  <si>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</si>
  <si>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</si>
  <si>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</si>
  <si>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</si>
  <si>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</si>
  <si>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</si>
  <si>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</si>
  <si>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</si>
  <si>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</si>
  <si>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</si>
  <si>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</si>
  <si>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接種回数（3月3日まで）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</si>
  <si>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</si>
  <si>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</si>
  <si>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</si>
  <si>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</si>
  <si>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</si>
  <si>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</si>
  <si>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</si>
  <si>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</si>
  <si>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</si>
  <si>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</si>
  <si>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</si>
  <si>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</si>
  <si>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</si>
  <si>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</si>
  <si>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</si>
  <si>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</si>
  <si>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（3月3日まで）</t>
  </si>
  <si>
    <t>ワクチン供給量
（3月3日まで）※4</t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</si>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</sst>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1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C10" sqref="C10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44623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29018298</v>
      </c>
      <c r="D10" s="11">
        <f>C10/$B10</f>
        <v>0.22913097454874357</v>
      </c>
      <c r="E10" s="21">
        <f>SUM(E11:E57)</f>
        <v>7049121</v>
      </c>
      <c r="F10" s="11">
        <f>E10/$B10</f>
        <v>5.5660465146577992E-2</v>
      </c>
      <c r="G10" s="21">
        <f>SUM(G11:G57)</f>
        <v>1001427</v>
      </c>
      <c r="H10" s="11">
        <f>G10/$B10</f>
        <v>7.9073536445667704E-3</v>
      </c>
    </row>
    <row r="11" spans="1:8" x14ac:dyDescent="0.45">
      <c r="A11" s="12" t="s">
        <v>14</v>
      </c>
      <c r="B11" s="20">
        <v>5226603</v>
      </c>
      <c r="C11" s="21">
        <v>1118322</v>
      </c>
      <c r="D11" s="11">
        <f t="shared" ref="D11:D57" si="0">C11/$B11</f>
        <v>0.21396727472892049</v>
      </c>
      <c r="E11" s="21">
        <v>308744</v>
      </c>
      <c r="F11" s="11">
        <f t="shared" ref="F11:F57" si="1">E11/$B11</f>
        <v>5.9071637926201778E-2</v>
      </c>
      <c r="G11" s="21">
        <v>53238</v>
      </c>
      <c r="H11" s="11">
        <f t="shared" ref="H11:H57" si="2">G11/$B11</f>
        <v>1.0185965913232745E-2</v>
      </c>
    </row>
    <row r="12" spans="1:8" x14ac:dyDescent="0.45">
      <c r="A12" s="12" t="s">
        <v>15</v>
      </c>
      <c r="B12" s="20">
        <v>1259615</v>
      </c>
      <c r="C12" s="21">
        <v>268519</v>
      </c>
      <c r="D12" s="11">
        <f t="shared" si="0"/>
        <v>0.21317545440471891</v>
      </c>
      <c r="E12" s="21">
        <v>74237</v>
      </c>
      <c r="F12" s="11">
        <f t="shared" si="1"/>
        <v>5.8936262270614437E-2</v>
      </c>
      <c r="G12" s="21">
        <v>12076</v>
      </c>
      <c r="H12" s="11">
        <f t="shared" si="2"/>
        <v>9.5870563624599579E-3</v>
      </c>
    </row>
    <row r="13" spans="1:8" x14ac:dyDescent="0.45">
      <c r="A13" s="12" t="s">
        <v>16</v>
      </c>
      <c r="B13" s="20">
        <v>1220823</v>
      </c>
      <c r="C13" s="21">
        <v>272646</v>
      </c>
      <c r="D13" s="11">
        <f t="shared" si="0"/>
        <v>0.22332967186889499</v>
      </c>
      <c r="E13" s="21">
        <v>73194</v>
      </c>
      <c r="F13" s="11">
        <f t="shared" si="1"/>
        <v>5.9954637158703597E-2</v>
      </c>
      <c r="G13" s="21">
        <v>12381</v>
      </c>
      <c r="H13" s="11">
        <f t="shared" si="2"/>
        <v>1.0141519286579626E-2</v>
      </c>
    </row>
    <row r="14" spans="1:8" x14ac:dyDescent="0.45">
      <c r="A14" s="12" t="s">
        <v>17</v>
      </c>
      <c r="B14" s="20">
        <v>2281989</v>
      </c>
      <c r="C14" s="21">
        <v>570833</v>
      </c>
      <c r="D14" s="11">
        <f t="shared" si="0"/>
        <v>0.25014713041999764</v>
      </c>
      <c r="E14" s="21">
        <v>124437</v>
      </c>
      <c r="F14" s="11">
        <f t="shared" si="1"/>
        <v>5.4530061275492564E-2</v>
      </c>
      <c r="G14" s="21">
        <v>16759</v>
      </c>
      <c r="H14" s="11">
        <f t="shared" si="2"/>
        <v>7.3440318949828413E-3</v>
      </c>
    </row>
    <row r="15" spans="1:8" x14ac:dyDescent="0.45">
      <c r="A15" s="12" t="s">
        <v>18</v>
      </c>
      <c r="B15" s="20">
        <v>971288</v>
      </c>
      <c r="C15" s="21">
        <v>167684</v>
      </c>
      <c r="D15" s="11">
        <f t="shared" si="0"/>
        <v>0.17264086450156904</v>
      </c>
      <c r="E15" s="21">
        <v>51000</v>
      </c>
      <c r="F15" s="11">
        <f t="shared" si="1"/>
        <v>5.2507598158321733E-2</v>
      </c>
      <c r="G15" s="21">
        <v>6932</v>
      </c>
      <c r="H15" s="11">
        <f t="shared" si="2"/>
        <v>7.1369151065389458E-3</v>
      </c>
    </row>
    <row r="16" spans="1:8" x14ac:dyDescent="0.45">
      <c r="A16" s="12" t="s">
        <v>19</v>
      </c>
      <c r="B16" s="20">
        <v>1069562</v>
      </c>
      <c r="C16" s="21">
        <v>245427</v>
      </c>
      <c r="D16" s="11">
        <f t="shared" si="0"/>
        <v>0.22946495855312735</v>
      </c>
      <c r="E16" s="21">
        <v>70654</v>
      </c>
      <c r="F16" s="11">
        <f t="shared" si="1"/>
        <v>6.6058816599692205E-2</v>
      </c>
      <c r="G16" s="21">
        <v>10778</v>
      </c>
      <c r="H16" s="11">
        <f t="shared" si="2"/>
        <v>1.0077022182912258E-2</v>
      </c>
    </row>
    <row r="17" spans="1:8" x14ac:dyDescent="0.45">
      <c r="A17" s="12" t="s">
        <v>20</v>
      </c>
      <c r="B17" s="20">
        <v>1862059.0000000002</v>
      </c>
      <c r="C17" s="21">
        <v>446638</v>
      </c>
      <c r="D17" s="11">
        <f t="shared" si="0"/>
        <v>0.23986243185634823</v>
      </c>
      <c r="E17" s="21">
        <v>108930</v>
      </c>
      <c r="F17" s="11">
        <f t="shared" si="1"/>
        <v>5.8499757526480088E-2</v>
      </c>
      <c r="G17" s="21">
        <v>15573</v>
      </c>
      <c r="H17" s="11">
        <f t="shared" si="2"/>
        <v>8.363322537040984E-3</v>
      </c>
    </row>
    <row r="18" spans="1:8" x14ac:dyDescent="0.45">
      <c r="A18" s="12" t="s">
        <v>21</v>
      </c>
      <c r="B18" s="20">
        <v>2907675</v>
      </c>
      <c r="C18" s="21">
        <v>739125</v>
      </c>
      <c r="D18" s="11">
        <f t="shared" si="0"/>
        <v>0.25419794165441462</v>
      </c>
      <c r="E18" s="21">
        <v>165072</v>
      </c>
      <c r="F18" s="11">
        <f t="shared" si="1"/>
        <v>5.6771131574195881E-2</v>
      </c>
      <c r="G18" s="21">
        <v>19642</v>
      </c>
      <c r="H18" s="11">
        <f t="shared" si="2"/>
        <v>6.7552253948601542E-3</v>
      </c>
    </row>
    <row r="19" spans="1:8" x14ac:dyDescent="0.45">
      <c r="A19" s="12" t="s">
        <v>22</v>
      </c>
      <c r="B19" s="20">
        <v>1955401</v>
      </c>
      <c r="C19" s="21">
        <v>459776</v>
      </c>
      <c r="D19" s="11">
        <f t="shared" si="0"/>
        <v>0.23513131066210971</v>
      </c>
      <c r="E19" s="21">
        <v>108221</v>
      </c>
      <c r="F19" s="11">
        <f t="shared" si="1"/>
        <v>5.5344658205657052E-2</v>
      </c>
      <c r="G19" s="21">
        <v>14480</v>
      </c>
      <c r="H19" s="11">
        <f t="shared" si="2"/>
        <v>7.405130712319366E-3</v>
      </c>
    </row>
    <row r="20" spans="1:8" x14ac:dyDescent="0.45">
      <c r="A20" s="12" t="s">
        <v>23</v>
      </c>
      <c r="B20" s="20">
        <v>1958101</v>
      </c>
      <c r="C20" s="21">
        <v>526460</v>
      </c>
      <c r="D20" s="11">
        <f t="shared" si="0"/>
        <v>0.2688625356914684</v>
      </c>
      <c r="E20" s="21">
        <v>127738</v>
      </c>
      <c r="F20" s="11">
        <f t="shared" si="1"/>
        <v>6.5235654340608573E-2</v>
      </c>
      <c r="G20" s="21">
        <v>20608</v>
      </c>
      <c r="H20" s="11">
        <f t="shared" si="2"/>
        <v>1.0524482649260687E-2</v>
      </c>
    </row>
    <row r="21" spans="1:8" x14ac:dyDescent="0.45">
      <c r="A21" s="12" t="s">
        <v>24</v>
      </c>
      <c r="B21" s="20">
        <v>7393799</v>
      </c>
      <c r="C21" s="21">
        <v>1621733</v>
      </c>
      <c r="D21" s="11">
        <f t="shared" si="0"/>
        <v>0.2193369065077371</v>
      </c>
      <c r="E21" s="21">
        <v>407161</v>
      </c>
      <c r="F21" s="11">
        <f t="shared" si="1"/>
        <v>5.5067902170453917E-2</v>
      </c>
      <c r="G21" s="21">
        <v>53082</v>
      </c>
      <c r="H21" s="11">
        <f t="shared" si="2"/>
        <v>7.1792592684761921E-3</v>
      </c>
    </row>
    <row r="22" spans="1:8" x14ac:dyDescent="0.45">
      <c r="A22" s="12" t="s">
        <v>25</v>
      </c>
      <c r="B22" s="20">
        <v>6322892.0000000009</v>
      </c>
      <c r="C22" s="21">
        <v>1361042</v>
      </c>
      <c r="D22" s="11">
        <f t="shared" si="0"/>
        <v>0.21525624666687329</v>
      </c>
      <c r="E22" s="21">
        <v>324719</v>
      </c>
      <c r="F22" s="11">
        <f t="shared" si="1"/>
        <v>5.1356088321609789E-2</v>
      </c>
      <c r="G22" s="21">
        <v>43797</v>
      </c>
      <c r="H22" s="11">
        <f t="shared" si="2"/>
        <v>6.9267354242330869E-3</v>
      </c>
    </row>
    <row r="23" spans="1:8" x14ac:dyDescent="0.45">
      <c r="A23" s="12" t="s">
        <v>26</v>
      </c>
      <c r="B23" s="20">
        <v>13843329.000000002</v>
      </c>
      <c r="C23" s="21">
        <v>3252958</v>
      </c>
      <c r="D23" s="11">
        <f t="shared" si="0"/>
        <v>0.23498379616637008</v>
      </c>
      <c r="E23" s="21">
        <v>792448</v>
      </c>
      <c r="F23" s="11">
        <f t="shared" si="1"/>
        <v>5.7244034292618477E-2</v>
      </c>
      <c r="G23" s="21">
        <v>109230</v>
      </c>
      <c r="H23" s="11">
        <f t="shared" si="2"/>
        <v>7.8904431152362255E-3</v>
      </c>
    </row>
    <row r="24" spans="1:8" x14ac:dyDescent="0.45">
      <c r="A24" s="12" t="s">
        <v>27</v>
      </c>
      <c r="B24" s="20">
        <v>9220206</v>
      </c>
      <c r="C24" s="21">
        <v>1786257</v>
      </c>
      <c r="D24" s="11">
        <f t="shared" si="0"/>
        <v>0.19373287321346183</v>
      </c>
      <c r="E24" s="21">
        <v>485683</v>
      </c>
      <c r="F24" s="11">
        <f t="shared" si="1"/>
        <v>5.2675938043032881E-2</v>
      </c>
      <c r="G24" s="21">
        <v>70211</v>
      </c>
      <c r="H24" s="11">
        <f t="shared" si="2"/>
        <v>7.6149057841007027E-3</v>
      </c>
    </row>
    <row r="25" spans="1:8" x14ac:dyDescent="0.45">
      <c r="A25" s="12" t="s">
        <v>28</v>
      </c>
      <c r="B25" s="20">
        <v>2213174</v>
      </c>
      <c r="C25" s="21">
        <v>433053</v>
      </c>
      <c r="D25" s="11">
        <f t="shared" si="0"/>
        <v>0.19567056182658932</v>
      </c>
      <c r="E25" s="21">
        <v>127015</v>
      </c>
      <c r="F25" s="11">
        <f t="shared" si="1"/>
        <v>5.7390426599987165E-2</v>
      </c>
      <c r="G25" s="21">
        <v>17486</v>
      </c>
      <c r="H25" s="11">
        <f t="shared" si="2"/>
        <v>7.9008699722660763E-3</v>
      </c>
    </row>
    <row r="26" spans="1:8" x14ac:dyDescent="0.45">
      <c r="A26" s="12" t="s">
        <v>29</v>
      </c>
      <c r="B26" s="20">
        <v>1047674</v>
      </c>
      <c r="C26" s="21">
        <v>263087</v>
      </c>
      <c r="D26" s="11">
        <f t="shared" si="0"/>
        <v>0.25111532785962043</v>
      </c>
      <c r="E26" s="21">
        <v>64206</v>
      </c>
      <c r="F26" s="11">
        <f t="shared" si="1"/>
        <v>6.1284330812829184E-2</v>
      </c>
      <c r="G26" s="21">
        <v>10963</v>
      </c>
      <c r="H26" s="11">
        <f t="shared" si="2"/>
        <v>1.0464132926845565E-2</v>
      </c>
    </row>
    <row r="27" spans="1:8" x14ac:dyDescent="0.45">
      <c r="A27" s="12" t="s">
        <v>30</v>
      </c>
      <c r="B27" s="20">
        <v>1132656</v>
      </c>
      <c r="C27" s="21">
        <v>273676</v>
      </c>
      <c r="D27" s="11">
        <f t="shared" si="0"/>
        <v>0.24162322894153213</v>
      </c>
      <c r="E27" s="21">
        <v>60364</v>
      </c>
      <c r="F27" s="11">
        <f t="shared" si="1"/>
        <v>5.329420406548855E-2</v>
      </c>
      <c r="G27" s="21">
        <v>8701</v>
      </c>
      <c r="H27" s="11">
        <f t="shared" si="2"/>
        <v>7.6819440324335016E-3</v>
      </c>
    </row>
    <row r="28" spans="1:8" x14ac:dyDescent="0.45">
      <c r="A28" s="12" t="s">
        <v>31</v>
      </c>
      <c r="B28" s="20">
        <v>774582.99999999988</v>
      </c>
      <c r="C28" s="21">
        <v>185059</v>
      </c>
      <c r="D28" s="11">
        <f t="shared" si="0"/>
        <v>0.23891435778993345</v>
      </c>
      <c r="E28" s="21">
        <v>47367</v>
      </c>
      <c r="F28" s="11">
        <f t="shared" si="1"/>
        <v>6.1151613190581267E-2</v>
      </c>
      <c r="G28" s="21">
        <v>11500</v>
      </c>
      <c r="H28" s="11">
        <f t="shared" si="2"/>
        <v>1.4846698158880329E-2</v>
      </c>
    </row>
    <row r="29" spans="1:8" x14ac:dyDescent="0.45">
      <c r="A29" s="12" t="s">
        <v>32</v>
      </c>
      <c r="B29" s="20">
        <v>820997</v>
      </c>
      <c r="C29" s="21">
        <v>210625</v>
      </c>
      <c r="D29" s="11">
        <f t="shared" si="0"/>
        <v>0.25654783147806876</v>
      </c>
      <c r="E29" s="21">
        <v>44907</v>
      </c>
      <c r="F29" s="11">
        <f t="shared" si="1"/>
        <v>5.4698129225807156E-2</v>
      </c>
      <c r="G29" s="21">
        <v>6823</v>
      </c>
      <c r="H29" s="11">
        <f t="shared" si="2"/>
        <v>8.3106272008302094E-3</v>
      </c>
    </row>
    <row r="30" spans="1:8" x14ac:dyDescent="0.45">
      <c r="A30" s="12" t="s">
        <v>33</v>
      </c>
      <c r="B30" s="20">
        <v>2071737</v>
      </c>
      <c r="C30" s="21">
        <v>525448</v>
      </c>
      <c r="D30" s="11">
        <f t="shared" si="0"/>
        <v>0.25362678757004387</v>
      </c>
      <c r="E30" s="21">
        <v>144249</v>
      </c>
      <c r="F30" s="11">
        <f t="shared" si="1"/>
        <v>6.9627081043588057E-2</v>
      </c>
      <c r="G30" s="21">
        <v>23051</v>
      </c>
      <c r="H30" s="11">
        <f t="shared" si="2"/>
        <v>1.1126412281095526E-2</v>
      </c>
    </row>
    <row r="31" spans="1:8" x14ac:dyDescent="0.45">
      <c r="A31" s="12" t="s">
        <v>34</v>
      </c>
      <c r="B31" s="20">
        <v>2016791</v>
      </c>
      <c r="C31" s="21">
        <v>588128</v>
      </c>
      <c r="D31" s="11">
        <f t="shared" si="0"/>
        <v>0.29161574005437352</v>
      </c>
      <c r="E31" s="21">
        <v>128994</v>
      </c>
      <c r="F31" s="11">
        <f t="shared" si="1"/>
        <v>6.3960023621684153E-2</v>
      </c>
      <c r="G31" s="21">
        <v>13779</v>
      </c>
      <c r="H31" s="11">
        <f t="shared" si="2"/>
        <v>6.8321407622306922E-3</v>
      </c>
    </row>
    <row r="32" spans="1:8" x14ac:dyDescent="0.45">
      <c r="A32" s="12" t="s">
        <v>35</v>
      </c>
      <c r="B32" s="20">
        <v>3686259.9999999995</v>
      </c>
      <c r="C32" s="21">
        <v>798561</v>
      </c>
      <c r="D32" s="11">
        <f t="shared" si="0"/>
        <v>0.21663176227395792</v>
      </c>
      <c r="E32" s="21">
        <v>195899</v>
      </c>
      <c r="F32" s="11">
        <f t="shared" si="1"/>
        <v>5.3143023009771431E-2</v>
      </c>
      <c r="G32" s="21">
        <v>30887</v>
      </c>
      <c r="H32" s="11">
        <f t="shared" si="2"/>
        <v>8.3789531937519344E-3</v>
      </c>
    </row>
    <row r="33" spans="1:8" x14ac:dyDescent="0.45">
      <c r="A33" s="12" t="s">
        <v>36</v>
      </c>
      <c r="B33" s="20">
        <v>7558801.9999999991</v>
      </c>
      <c r="C33" s="21">
        <v>1794629</v>
      </c>
      <c r="D33" s="11">
        <f t="shared" si="0"/>
        <v>0.23742241164671335</v>
      </c>
      <c r="E33" s="21">
        <v>378103</v>
      </c>
      <c r="F33" s="11">
        <f t="shared" si="1"/>
        <v>5.0021551034145365E-2</v>
      </c>
      <c r="G33" s="21">
        <v>45271</v>
      </c>
      <c r="H33" s="11">
        <f t="shared" si="2"/>
        <v>5.9891765917403318E-3</v>
      </c>
    </row>
    <row r="34" spans="1:8" x14ac:dyDescent="0.45">
      <c r="A34" s="12" t="s">
        <v>37</v>
      </c>
      <c r="B34" s="20">
        <v>1800557</v>
      </c>
      <c r="C34" s="21">
        <v>398365</v>
      </c>
      <c r="D34" s="11">
        <f t="shared" si="0"/>
        <v>0.22124542572104078</v>
      </c>
      <c r="E34" s="21">
        <v>98211</v>
      </c>
      <c r="F34" s="11">
        <f t="shared" si="1"/>
        <v>5.4544788085020356E-2</v>
      </c>
      <c r="G34" s="21">
        <v>14663</v>
      </c>
      <c r="H34" s="11">
        <f t="shared" si="2"/>
        <v>8.1435911220805561E-3</v>
      </c>
    </row>
    <row r="35" spans="1:8" x14ac:dyDescent="0.45">
      <c r="A35" s="12" t="s">
        <v>38</v>
      </c>
      <c r="B35" s="20">
        <v>1418843</v>
      </c>
      <c r="C35" s="21">
        <v>299001</v>
      </c>
      <c r="D35" s="11">
        <f t="shared" si="0"/>
        <v>0.21073578965396453</v>
      </c>
      <c r="E35" s="21">
        <v>74520</v>
      </c>
      <c r="F35" s="11">
        <f t="shared" si="1"/>
        <v>5.2521667302160985E-2</v>
      </c>
      <c r="G35" s="21">
        <v>10152</v>
      </c>
      <c r="H35" s="11">
        <f t="shared" si="2"/>
        <v>7.1551256904393229E-3</v>
      </c>
    </row>
    <row r="36" spans="1:8" x14ac:dyDescent="0.45">
      <c r="A36" s="12" t="s">
        <v>39</v>
      </c>
      <c r="B36" s="20">
        <v>2530542</v>
      </c>
      <c r="C36" s="21">
        <v>522586</v>
      </c>
      <c r="D36" s="11">
        <f t="shared" si="0"/>
        <v>0.20651149042379063</v>
      </c>
      <c r="E36" s="21">
        <v>130002</v>
      </c>
      <c r="F36" s="11">
        <f t="shared" si="1"/>
        <v>5.1373184084674353E-2</v>
      </c>
      <c r="G36" s="21">
        <v>17315</v>
      </c>
      <c r="H36" s="11">
        <f t="shared" si="2"/>
        <v>6.8424076739291425E-3</v>
      </c>
    </row>
    <row r="37" spans="1:8" x14ac:dyDescent="0.45">
      <c r="A37" s="12" t="s">
        <v>40</v>
      </c>
      <c r="B37" s="20">
        <v>8839511</v>
      </c>
      <c r="C37" s="21">
        <v>1757167</v>
      </c>
      <c r="D37" s="11">
        <f t="shared" si="0"/>
        <v>0.19878554367996148</v>
      </c>
      <c r="E37" s="21">
        <v>438085</v>
      </c>
      <c r="F37" s="11">
        <f t="shared" si="1"/>
        <v>4.9559868187278686E-2</v>
      </c>
      <c r="G37" s="21">
        <v>61438</v>
      </c>
      <c r="H37" s="11">
        <f t="shared" si="2"/>
        <v>6.9503844726252388E-3</v>
      </c>
    </row>
    <row r="38" spans="1:8" x14ac:dyDescent="0.45">
      <c r="A38" s="12" t="s">
        <v>41</v>
      </c>
      <c r="B38" s="20">
        <v>5523625</v>
      </c>
      <c r="C38" s="21">
        <v>1244181</v>
      </c>
      <c r="D38" s="11">
        <f t="shared" si="0"/>
        <v>0.22524718821426146</v>
      </c>
      <c r="E38" s="21">
        <v>306904</v>
      </c>
      <c r="F38" s="11">
        <f t="shared" si="1"/>
        <v>5.556206295684446E-2</v>
      </c>
      <c r="G38" s="21">
        <v>43496</v>
      </c>
      <c r="H38" s="11">
        <f t="shared" si="2"/>
        <v>7.8745389123990126E-3</v>
      </c>
    </row>
    <row r="39" spans="1:8" x14ac:dyDescent="0.45">
      <c r="A39" s="12" t="s">
        <v>42</v>
      </c>
      <c r="B39" s="20">
        <v>1344738.9999999998</v>
      </c>
      <c r="C39" s="21">
        <v>346020</v>
      </c>
      <c r="D39" s="11">
        <f t="shared" si="0"/>
        <v>0.2573138728035701</v>
      </c>
      <c r="E39" s="21">
        <v>84278</v>
      </c>
      <c r="F39" s="11">
        <f t="shared" si="1"/>
        <v>6.2672384752728974E-2</v>
      </c>
      <c r="G39" s="21">
        <v>11070</v>
      </c>
      <c r="H39" s="11">
        <f t="shared" si="2"/>
        <v>8.2320807234712474E-3</v>
      </c>
    </row>
    <row r="40" spans="1:8" x14ac:dyDescent="0.45">
      <c r="A40" s="12" t="s">
        <v>43</v>
      </c>
      <c r="B40" s="20">
        <v>944432</v>
      </c>
      <c r="C40" s="21">
        <v>261223</v>
      </c>
      <c r="D40" s="11">
        <f t="shared" si="0"/>
        <v>0.27659270333914987</v>
      </c>
      <c r="E40" s="21">
        <v>60328</v>
      </c>
      <c r="F40" s="11">
        <f t="shared" si="1"/>
        <v>6.3877547562979656E-2</v>
      </c>
      <c r="G40" s="21">
        <v>7086</v>
      </c>
      <c r="H40" s="11">
        <f t="shared" si="2"/>
        <v>7.5029223914479812E-3</v>
      </c>
    </row>
    <row r="41" spans="1:8" x14ac:dyDescent="0.45">
      <c r="A41" s="12" t="s">
        <v>44</v>
      </c>
      <c r="B41" s="20">
        <v>556788</v>
      </c>
      <c r="C41" s="21">
        <v>142557</v>
      </c>
      <c r="D41" s="11">
        <f t="shared" si="0"/>
        <v>0.25603461281493134</v>
      </c>
      <c r="E41" s="21">
        <v>31978</v>
      </c>
      <c r="F41" s="11">
        <f t="shared" si="1"/>
        <v>5.7432990653534202E-2</v>
      </c>
      <c r="G41" s="21">
        <v>3465</v>
      </c>
      <c r="H41" s="11">
        <f t="shared" si="2"/>
        <v>6.2231944653979611E-3</v>
      </c>
    </row>
    <row r="42" spans="1:8" x14ac:dyDescent="0.45">
      <c r="A42" s="12" t="s">
        <v>45</v>
      </c>
      <c r="B42" s="20">
        <v>672814.99999999988</v>
      </c>
      <c r="C42" s="21">
        <v>153130</v>
      </c>
      <c r="D42" s="11">
        <f t="shared" si="0"/>
        <v>0.22759599592755814</v>
      </c>
      <c r="E42" s="21">
        <v>35828</v>
      </c>
      <c r="F42" s="11">
        <f t="shared" si="1"/>
        <v>5.3250893633465378E-2</v>
      </c>
      <c r="G42" s="21">
        <v>4609</v>
      </c>
      <c r="H42" s="11">
        <f t="shared" si="2"/>
        <v>6.8503228970816657E-3</v>
      </c>
    </row>
    <row r="43" spans="1:8" x14ac:dyDescent="0.45">
      <c r="A43" s="12" t="s">
        <v>46</v>
      </c>
      <c r="B43" s="20">
        <v>1893791</v>
      </c>
      <c r="C43" s="21">
        <v>516221</v>
      </c>
      <c r="D43" s="11">
        <f t="shared" si="0"/>
        <v>0.27258604566184969</v>
      </c>
      <c r="E43" s="21">
        <v>95504</v>
      </c>
      <c r="F43" s="11">
        <f t="shared" si="1"/>
        <v>5.043006329631939E-2</v>
      </c>
      <c r="G43" s="21">
        <v>15896</v>
      </c>
      <c r="H43" s="11">
        <f t="shared" si="2"/>
        <v>8.3937456667604812E-3</v>
      </c>
    </row>
    <row r="44" spans="1:8" x14ac:dyDescent="0.45">
      <c r="A44" s="12" t="s">
        <v>47</v>
      </c>
      <c r="B44" s="20">
        <v>2812432.9999999995</v>
      </c>
      <c r="C44" s="21">
        <v>714925</v>
      </c>
      <c r="D44" s="11">
        <f t="shared" si="0"/>
        <v>0.25420161120282692</v>
      </c>
      <c r="E44" s="21">
        <v>164232</v>
      </c>
      <c r="F44" s="11">
        <f t="shared" si="1"/>
        <v>5.839499109845462E-2</v>
      </c>
      <c r="G44" s="21">
        <v>21164</v>
      </c>
      <c r="H44" s="11">
        <f t="shared" si="2"/>
        <v>7.5251570437411324E-3</v>
      </c>
    </row>
    <row r="45" spans="1:8" x14ac:dyDescent="0.45">
      <c r="A45" s="12" t="s">
        <v>48</v>
      </c>
      <c r="B45" s="20">
        <v>1356110</v>
      </c>
      <c r="C45" s="21">
        <v>395291</v>
      </c>
      <c r="D45" s="11">
        <f t="shared" si="0"/>
        <v>0.29148889101916509</v>
      </c>
      <c r="E45" s="21">
        <v>93742</v>
      </c>
      <c r="F45" s="11">
        <f t="shared" si="1"/>
        <v>6.9125660897714783E-2</v>
      </c>
      <c r="G45" s="21">
        <v>9491</v>
      </c>
      <c r="H45" s="11">
        <f t="shared" si="2"/>
        <v>6.9986947961448555E-3</v>
      </c>
    </row>
    <row r="46" spans="1:8" x14ac:dyDescent="0.45">
      <c r="A46" s="12" t="s">
        <v>49</v>
      </c>
      <c r="B46" s="20">
        <v>734949</v>
      </c>
      <c r="C46" s="21">
        <v>190916</v>
      </c>
      <c r="D46" s="11">
        <f t="shared" si="0"/>
        <v>0.25976768456042526</v>
      </c>
      <c r="E46" s="21">
        <v>47692</v>
      </c>
      <c r="F46" s="11">
        <f t="shared" si="1"/>
        <v>6.4891577510820475E-2</v>
      </c>
      <c r="G46" s="21">
        <v>5854</v>
      </c>
      <c r="H46" s="11">
        <f t="shared" si="2"/>
        <v>7.9651785361977492E-3</v>
      </c>
    </row>
    <row r="47" spans="1:8" x14ac:dyDescent="0.45">
      <c r="A47" s="12" t="s">
        <v>50</v>
      </c>
      <c r="B47" s="20">
        <v>973896</v>
      </c>
      <c r="C47" s="21">
        <v>217477</v>
      </c>
      <c r="D47" s="11">
        <f t="shared" si="0"/>
        <v>0.22330618464394555</v>
      </c>
      <c r="E47" s="21">
        <v>47977</v>
      </c>
      <c r="F47" s="11">
        <f t="shared" si="1"/>
        <v>4.9262960316091245E-2</v>
      </c>
      <c r="G47" s="21">
        <v>22087</v>
      </c>
      <c r="H47" s="11">
        <f t="shared" si="2"/>
        <v>2.2679012954155271E-2</v>
      </c>
    </row>
    <row r="48" spans="1:8" x14ac:dyDescent="0.45">
      <c r="A48" s="12" t="s">
        <v>51</v>
      </c>
      <c r="B48" s="20">
        <v>1356219</v>
      </c>
      <c r="C48" s="21">
        <v>336046</v>
      </c>
      <c r="D48" s="11">
        <f t="shared" si="0"/>
        <v>0.24778151611207336</v>
      </c>
      <c r="E48" s="21">
        <v>84269</v>
      </c>
      <c r="F48" s="11">
        <f t="shared" si="1"/>
        <v>6.2135245118966773E-2</v>
      </c>
      <c r="G48" s="21">
        <v>3915</v>
      </c>
      <c r="H48" s="11">
        <f t="shared" si="2"/>
        <v>2.8867019264587797E-3</v>
      </c>
    </row>
    <row r="49" spans="1:8" x14ac:dyDescent="0.45">
      <c r="A49" s="12" t="s">
        <v>52</v>
      </c>
      <c r="B49" s="20">
        <v>701167</v>
      </c>
      <c r="C49" s="21">
        <v>184604</v>
      </c>
      <c r="D49" s="11">
        <f t="shared" si="0"/>
        <v>0.26328107283999391</v>
      </c>
      <c r="E49" s="21">
        <v>42521</v>
      </c>
      <c r="F49" s="11">
        <f t="shared" si="1"/>
        <v>6.0643184861808953E-2</v>
      </c>
      <c r="G49" s="21">
        <v>4373</v>
      </c>
      <c r="H49" s="11">
        <f t="shared" si="2"/>
        <v>6.2367453117445626E-3</v>
      </c>
    </row>
    <row r="50" spans="1:8" x14ac:dyDescent="0.45">
      <c r="A50" s="12" t="s">
        <v>53</v>
      </c>
      <c r="B50" s="20">
        <v>5124170</v>
      </c>
      <c r="C50" s="21">
        <v>1178753</v>
      </c>
      <c r="D50" s="11">
        <f t="shared" si="0"/>
        <v>0.2300378402746201</v>
      </c>
      <c r="E50" s="21">
        <v>274768</v>
      </c>
      <c r="F50" s="11">
        <f t="shared" si="1"/>
        <v>5.362195243327212E-2</v>
      </c>
      <c r="G50" s="21">
        <v>35070</v>
      </c>
      <c r="H50" s="11">
        <f t="shared" si="2"/>
        <v>6.8440352291200329E-3</v>
      </c>
    </row>
    <row r="51" spans="1:8" x14ac:dyDescent="0.45">
      <c r="A51" s="12" t="s">
        <v>54</v>
      </c>
      <c r="B51" s="20">
        <v>818222</v>
      </c>
      <c r="C51" s="21">
        <v>239919</v>
      </c>
      <c r="D51" s="11">
        <f t="shared" si="0"/>
        <v>0.29321993297662491</v>
      </c>
      <c r="E51" s="21">
        <v>45987</v>
      </c>
      <c r="F51" s="11">
        <f t="shared" si="1"/>
        <v>5.6203573113409316E-2</v>
      </c>
      <c r="G51" s="21">
        <v>6325</v>
      </c>
      <c r="H51" s="11">
        <f t="shared" si="2"/>
        <v>7.7301759180271367E-3</v>
      </c>
    </row>
    <row r="52" spans="1:8" x14ac:dyDescent="0.45">
      <c r="A52" s="12" t="s">
        <v>55</v>
      </c>
      <c r="B52" s="20">
        <v>1335937.9999999998</v>
      </c>
      <c r="C52" s="21">
        <v>338581</v>
      </c>
      <c r="D52" s="11">
        <f t="shared" si="0"/>
        <v>0.25344065368303026</v>
      </c>
      <c r="E52" s="21">
        <v>87512</v>
      </c>
      <c r="F52" s="11">
        <f t="shared" si="1"/>
        <v>6.5506033962653962E-2</v>
      </c>
      <c r="G52" s="21">
        <v>17298</v>
      </c>
      <c r="H52" s="11">
        <f t="shared" si="2"/>
        <v>1.2948205680203724E-2</v>
      </c>
    </row>
    <row r="53" spans="1:8" x14ac:dyDescent="0.45">
      <c r="A53" s="12" t="s">
        <v>56</v>
      </c>
      <c r="B53" s="20">
        <v>1758645</v>
      </c>
      <c r="C53" s="21">
        <v>435203</v>
      </c>
      <c r="D53" s="11">
        <f t="shared" si="0"/>
        <v>0.24746495170998126</v>
      </c>
      <c r="E53" s="21">
        <v>106058</v>
      </c>
      <c r="F53" s="11">
        <f t="shared" si="1"/>
        <v>6.0306656545237952E-2</v>
      </c>
      <c r="G53" s="21">
        <v>17086</v>
      </c>
      <c r="H53" s="11">
        <f t="shared" si="2"/>
        <v>9.715434325858828E-3</v>
      </c>
    </row>
    <row r="54" spans="1:8" x14ac:dyDescent="0.45">
      <c r="A54" s="12" t="s">
        <v>57</v>
      </c>
      <c r="B54" s="20">
        <v>1141741</v>
      </c>
      <c r="C54" s="21">
        <v>273447</v>
      </c>
      <c r="D54" s="11">
        <f t="shared" si="0"/>
        <v>0.23950002671358916</v>
      </c>
      <c r="E54" s="21">
        <v>70533</v>
      </c>
      <c r="F54" s="11">
        <f t="shared" si="1"/>
        <v>6.1776707677135181E-2</v>
      </c>
      <c r="G54" s="21">
        <v>10800</v>
      </c>
      <c r="H54" s="11">
        <f t="shared" si="2"/>
        <v>9.4592381284371845E-3</v>
      </c>
    </row>
    <row r="55" spans="1:8" x14ac:dyDescent="0.45">
      <c r="A55" s="12" t="s">
        <v>58</v>
      </c>
      <c r="B55" s="20">
        <v>1087241</v>
      </c>
      <c r="C55" s="21">
        <v>260761</v>
      </c>
      <c r="D55" s="11">
        <f t="shared" si="0"/>
        <v>0.23983734976881851</v>
      </c>
      <c r="E55" s="21">
        <v>60381</v>
      </c>
      <c r="F55" s="11">
        <f t="shared" si="1"/>
        <v>5.5535985121973878E-2</v>
      </c>
      <c r="G55" s="21">
        <v>9636</v>
      </c>
      <c r="H55" s="11">
        <f t="shared" si="2"/>
        <v>8.8628004278720179E-3</v>
      </c>
    </row>
    <row r="56" spans="1:8" x14ac:dyDescent="0.45">
      <c r="A56" s="12" t="s">
        <v>59</v>
      </c>
      <c r="B56" s="20">
        <v>1617517</v>
      </c>
      <c r="C56" s="21">
        <v>416418</v>
      </c>
      <c r="D56" s="11">
        <f t="shared" si="0"/>
        <v>0.25744273475951102</v>
      </c>
      <c r="E56" s="21">
        <v>101296</v>
      </c>
      <c r="F56" s="11">
        <f t="shared" si="1"/>
        <v>6.2624380454734022E-2</v>
      </c>
      <c r="G56" s="21">
        <v>15480</v>
      </c>
      <c r="H56" s="11">
        <f t="shared" si="2"/>
        <v>9.5702239914634592E-3</v>
      </c>
    </row>
    <row r="57" spans="1:8" x14ac:dyDescent="0.45">
      <c r="A57" s="12" t="s">
        <v>60</v>
      </c>
      <c r="B57" s="20">
        <v>1485118</v>
      </c>
      <c r="C57" s="21">
        <v>285820</v>
      </c>
      <c r="D57" s="11">
        <f t="shared" si="0"/>
        <v>0.19245608766441455</v>
      </c>
      <c r="E57" s="21">
        <v>53173</v>
      </c>
      <c r="F57" s="11">
        <f t="shared" si="1"/>
        <v>3.5803888983905657E-2</v>
      </c>
      <c r="G57" s="21">
        <v>6410</v>
      </c>
      <c r="H57" s="11">
        <f t="shared" si="2"/>
        <v>4.3161553492719095E-3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（3月4日公表時点）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72" t="str">
        <f>'進捗状況 (都道府県別)'!E5</f>
        <v>直近1週間</v>
      </c>
      <c r="F5" s="73"/>
      <c r="G5" s="83">
        <f>'進捗状況 (都道府県別)'!G5:H5</f>
        <v>44623</v>
      </c>
      <c r="H5" s="84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5600027</v>
      </c>
      <c r="D10" s="11">
        <f>C10/$B10</f>
        <v>0.20327490998594799</v>
      </c>
      <c r="E10" s="21">
        <f>SUM(E11:E30)</f>
        <v>1361667</v>
      </c>
      <c r="F10" s="11">
        <f>E10/$B10</f>
        <v>4.9427036129617921E-2</v>
      </c>
      <c r="G10" s="21">
        <f>SUM(G11:G30)</f>
        <v>194128</v>
      </c>
      <c r="H10" s="11">
        <f>G10/$B10</f>
        <v>7.0466359761751345E-3</v>
      </c>
    </row>
    <row r="11" spans="1:8" x14ac:dyDescent="0.45">
      <c r="A11" s="12" t="s">
        <v>70</v>
      </c>
      <c r="B11" s="20">
        <v>1961575</v>
      </c>
      <c r="C11" s="21">
        <v>330429</v>
      </c>
      <c r="D11" s="11">
        <f t="shared" ref="D11:D30" si="0">C11/$B11</f>
        <v>0.16845086218982194</v>
      </c>
      <c r="E11" s="21">
        <v>109415</v>
      </c>
      <c r="F11" s="11">
        <f t="shared" ref="F11:F30" si="1">E11/$B11</f>
        <v>5.5779157054917601E-2</v>
      </c>
      <c r="G11" s="21">
        <v>22973</v>
      </c>
      <c r="H11" s="11">
        <f t="shared" ref="H11:H30" si="2">G11/$B11</f>
        <v>1.1711507334667295E-2</v>
      </c>
    </row>
    <row r="12" spans="1:8" x14ac:dyDescent="0.45">
      <c r="A12" s="12" t="s">
        <v>71</v>
      </c>
      <c r="B12" s="20">
        <v>1065932</v>
      </c>
      <c r="C12" s="21">
        <v>294239</v>
      </c>
      <c r="D12" s="11">
        <f t="shared" si="0"/>
        <v>0.27603918448831632</v>
      </c>
      <c r="E12" s="21">
        <v>50774</v>
      </c>
      <c r="F12" s="11">
        <f t="shared" si="1"/>
        <v>4.7633432526652732E-2</v>
      </c>
      <c r="G12" s="21">
        <v>4727</v>
      </c>
      <c r="H12" s="11">
        <f t="shared" si="2"/>
        <v>4.4346168423501685E-3</v>
      </c>
    </row>
    <row r="13" spans="1:8" x14ac:dyDescent="0.45">
      <c r="A13" s="12" t="s">
        <v>72</v>
      </c>
      <c r="B13" s="20">
        <v>1324589</v>
      </c>
      <c r="C13" s="21">
        <v>288153</v>
      </c>
      <c r="D13" s="11">
        <f t="shared" si="0"/>
        <v>0.21754144115646437</v>
      </c>
      <c r="E13" s="21">
        <v>64749</v>
      </c>
      <c r="F13" s="11">
        <f t="shared" si="1"/>
        <v>4.8882332557495189E-2</v>
      </c>
      <c r="G13" s="21">
        <v>8421</v>
      </c>
      <c r="H13" s="11">
        <f t="shared" si="2"/>
        <v>6.3574437051794937E-3</v>
      </c>
    </row>
    <row r="14" spans="1:8" x14ac:dyDescent="0.45">
      <c r="A14" s="12" t="s">
        <v>73</v>
      </c>
      <c r="B14" s="20">
        <v>974726</v>
      </c>
      <c r="C14" s="21">
        <v>253846</v>
      </c>
      <c r="D14" s="11">
        <f t="shared" si="0"/>
        <v>0.26042805875702507</v>
      </c>
      <c r="E14" s="21">
        <v>50373</v>
      </c>
      <c r="F14" s="11">
        <f t="shared" si="1"/>
        <v>5.1679138547653394E-2</v>
      </c>
      <c r="G14" s="21">
        <v>6193</v>
      </c>
      <c r="H14" s="11">
        <f t="shared" si="2"/>
        <v>6.3535803907970034E-3</v>
      </c>
    </row>
    <row r="15" spans="1:8" x14ac:dyDescent="0.45">
      <c r="A15" s="12" t="s">
        <v>74</v>
      </c>
      <c r="B15" s="20">
        <v>3759920</v>
      </c>
      <c r="C15" s="21">
        <v>531134</v>
      </c>
      <c r="D15" s="11">
        <f t="shared" si="0"/>
        <v>0.14126204812868359</v>
      </c>
      <c r="E15" s="21">
        <v>185461</v>
      </c>
      <c r="F15" s="11">
        <f t="shared" si="1"/>
        <v>4.932578352730909E-2</v>
      </c>
      <c r="G15" s="21">
        <v>30352</v>
      </c>
      <c r="H15" s="11">
        <f t="shared" si="2"/>
        <v>8.0725121811102366E-3</v>
      </c>
    </row>
    <row r="16" spans="1:8" x14ac:dyDescent="0.45">
      <c r="A16" s="12" t="s">
        <v>75</v>
      </c>
      <c r="B16" s="20">
        <v>1521562.0000000002</v>
      </c>
      <c r="C16" s="21">
        <v>301784</v>
      </c>
      <c r="D16" s="11">
        <f t="shared" si="0"/>
        <v>0.19833828657655747</v>
      </c>
      <c r="E16" s="21">
        <v>70560</v>
      </c>
      <c r="F16" s="11">
        <f t="shared" si="1"/>
        <v>4.6373397863511308E-2</v>
      </c>
      <c r="G16" s="21">
        <v>9253</v>
      </c>
      <c r="H16" s="11">
        <f t="shared" si="2"/>
        <v>6.0812507147260499E-3</v>
      </c>
    </row>
    <row r="17" spans="1:8" x14ac:dyDescent="0.45">
      <c r="A17" s="12" t="s">
        <v>76</v>
      </c>
      <c r="B17" s="20">
        <v>718601</v>
      </c>
      <c r="C17" s="21">
        <v>180564</v>
      </c>
      <c r="D17" s="11">
        <f t="shared" si="0"/>
        <v>0.25127156794939054</v>
      </c>
      <c r="E17" s="21">
        <v>53642</v>
      </c>
      <c r="F17" s="11">
        <f t="shared" si="1"/>
        <v>7.4647822644276871E-2</v>
      </c>
      <c r="G17" s="21">
        <v>7589</v>
      </c>
      <c r="H17" s="11">
        <f t="shared" si="2"/>
        <v>1.0560797994993048E-2</v>
      </c>
    </row>
    <row r="18" spans="1:8" x14ac:dyDescent="0.45">
      <c r="A18" s="12" t="s">
        <v>77</v>
      </c>
      <c r="B18" s="20">
        <v>784774</v>
      </c>
      <c r="C18" s="21">
        <v>172959</v>
      </c>
      <c r="D18" s="11">
        <f t="shared" si="0"/>
        <v>0.22039338714075646</v>
      </c>
      <c r="E18" s="21">
        <v>43900</v>
      </c>
      <c r="F18" s="11">
        <f t="shared" si="1"/>
        <v>5.5939671803602056E-2</v>
      </c>
      <c r="G18" s="21">
        <v>5311</v>
      </c>
      <c r="H18" s="11">
        <f t="shared" si="2"/>
        <v>6.7675534612512646E-3</v>
      </c>
    </row>
    <row r="19" spans="1:8" x14ac:dyDescent="0.45">
      <c r="A19" s="12" t="s">
        <v>78</v>
      </c>
      <c r="B19" s="20">
        <v>694295.99999999988</v>
      </c>
      <c r="C19" s="21">
        <v>111347</v>
      </c>
      <c r="D19" s="11">
        <f t="shared" si="0"/>
        <v>0.16037396153801839</v>
      </c>
      <c r="E19" s="21">
        <v>30423</v>
      </c>
      <c r="F19" s="11">
        <f t="shared" si="1"/>
        <v>4.3818486639704113E-2</v>
      </c>
      <c r="G19" s="21">
        <v>6178</v>
      </c>
      <c r="H19" s="11">
        <f t="shared" si="2"/>
        <v>8.8982220839526668E-3</v>
      </c>
    </row>
    <row r="20" spans="1:8" x14ac:dyDescent="0.45">
      <c r="A20" s="12" t="s">
        <v>79</v>
      </c>
      <c r="B20" s="20">
        <v>799966</v>
      </c>
      <c r="C20" s="21">
        <v>209800</v>
      </c>
      <c r="D20" s="11">
        <f t="shared" si="0"/>
        <v>0.26226114609870921</v>
      </c>
      <c r="E20" s="21">
        <v>45430</v>
      </c>
      <c r="F20" s="11">
        <f t="shared" si="1"/>
        <v>5.6789913571326782E-2</v>
      </c>
      <c r="G20" s="21">
        <v>5291</v>
      </c>
      <c r="H20" s="11">
        <f t="shared" si="2"/>
        <v>6.6140310963215933E-3</v>
      </c>
    </row>
    <row r="21" spans="1:8" x14ac:dyDescent="0.45">
      <c r="A21" s="12" t="s">
        <v>80</v>
      </c>
      <c r="B21" s="20">
        <v>2300944</v>
      </c>
      <c r="C21" s="21">
        <v>481614</v>
      </c>
      <c r="D21" s="11">
        <f t="shared" si="0"/>
        <v>0.20931148259149288</v>
      </c>
      <c r="E21" s="21">
        <v>109435</v>
      </c>
      <c r="F21" s="11">
        <f t="shared" si="1"/>
        <v>4.7560914129157424E-2</v>
      </c>
      <c r="G21" s="21">
        <v>13344</v>
      </c>
      <c r="H21" s="11">
        <f t="shared" si="2"/>
        <v>5.79935887183695E-3</v>
      </c>
    </row>
    <row r="22" spans="1:8" x14ac:dyDescent="0.45">
      <c r="A22" s="12" t="s">
        <v>81</v>
      </c>
      <c r="B22" s="20">
        <v>1400720</v>
      </c>
      <c r="C22" s="21">
        <v>298274</v>
      </c>
      <c r="D22" s="11">
        <f t="shared" si="0"/>
        <v>0.21294334342338225</v>
      </c>
      <c r="E22" s="21">
        <v>70968</v>
      </c>
      <c r="F22" s="11">
        <f t="shared" si="1"/>
        <v>5.0665372094351478E-2</v>
      </c>
      <c r="G22" s="21">
        <v>10682</v>
      </c>
      <c r="H22" s="11">
        <f t="shared" si="2"/>
        <v>7.6260780170198184E-3</v>
      </c>
    </row>
    <row r="23" spans="1:8" x14ac:dyDescent="0.45">
      <c r="A23" s="12" t="s">
        <v>82</v>
      </c>
      <c r="B23" s="20">
        <v>2739963</v>
      </c>
      <c r="C23" s="21">
        <v>412670</v>
      </c>
      <c r="D23" s="11">
        <f t="shared" si="0"/>
        <v>0.15061152285633053</v>
      </c>
      <c r="E23" s="21">
        <v>110270</v>
      </c>
      <c r="F23" s="11">
        <f t="shared" si="1"/>
        <v>4.0245069002756609E-2</v>
      </c>
      <c r="G23" s="21">
        <v>18086</v>
      </c>
      <c r="H23" s="11">
        <f t="shared" si="2"/>
        <v>6.6008190621552193E-3</v>
      </c>
    </row>
    <row r="24" spans="1:8" x14ac:dyDescent="0.45">
      <c r="A24" s="12" t="s">
        <v>83</v>
      </c>
      <c r="B24" s="20">
        <v>831479.00000000012</v>
      </c>
      <c r="C24" s="21">
        <v>196922</v>
      </c>
      <c r="D24" s="11">
        <f t="shared" si="0"/>
        <v>0.23683340168543038</v>
      </c>
      <c r="E24" s="21">
        <v>45888</v>
      </c>
      <c r="F24" s="11">
        <f t="shared" si="1"/>
        <v>5.5188405239338566E-2</v>
      </c>
      <c r="G24" s="21">
        <v>8654</v>
      </c>
      <c r="H24" s="11">
        <f t="shared" si="2"/>
        <v>1.0407959792129445E-2</v>
      </c>
    </row>
    <row r="25" spans="1:8" x14ac:dyDescent="0.45">
      <c r="A25" s="12" t="s">
        <v>84</v>
      </c>
      <c r="B25" s="20">
        <v>1526835</v>
      </c>
      <c r="C25" s="21">
        <v>356257</v>
      </c>
      <c r="D25" s="11">
        <f t="shared" si="0"/>
        <v>0.23333038606005232</v>
      </c>
      <c r="E25" s="21">
        <v>70089</v>
      </c>
      <c r="F25" s="11">
        <f t="shared" si="1"/>
        <v>4.5904763776046527E-2</v>
      </c>
      <c r="G25" s="21">
        <v>9147</v>
      </c>
      <c r="H25" s="11">
        <f t="shared" si="2"/>
        <v>5.9908241558518111E-3</v>
      </c>
    </row>
    <row r="26" spans="1:8" x14ac:dyDescent="0.45">
      <c r="A26" s="12" t="s">
        <v>85</v>
      </c>
      <c r="B26" s="20">
        <v>708155</v>
      </c>
      <c r="C26" s="21">
        <v>205794</v>
      </c>
      <c r="D26" s="11">
        <f t="shared" si="0"/>
        <v>0.29060587018378747</v>
      </c>
      <c r="E26" s="21">
        <v>31955</v>
      </c>
      <c r="F26" s="11">
        <f t="shared" si="1"/>
        <v>4.5124301883062323E-2</v>
      </c>
      <c r="G26" s="21">
        <v>4287</v>
      </c>
      <c r="H26" s="11">
        <f t="shared" si="2"/>
        <v>6.0537594170767695E-3</v>
      </c>
    </row>
    <row r="27" spans="1:8" x14ac:dyDescent="0.45">
      <c r="A27" s="12" t="s">
        <v>86</v>
      </c>
      <c r="B27" s="20">
        <v>1194817</v>
      </c>
      <c r="C27" s="21">
        <v>274557</v>
      </c>
      <c r="D27" s="11">
        <f t="shared" si="0"/>
        <v>0.22979000131400876</v>
      </c>
      <c r="E27" s="21">
        <v>55055</v>
      </c>
      <c r="F27" s="11">
        <f t="shared" si="1"/>
        <v>4.607818603183584E-2</v>
      </c>
      <c r="G27" s="21">
        <v>7532</v>
      </c>
      <c r="H27" s="11">
        <f t="shared" si="2"/>
        <v>6.3038942365232498E-3</v>
      </c>
    </row>
    <row r="28" spans="1:8" x14ac:dyDescent="0.45">
      <c r="A28" s="12" t="s">
        <v>87</v>
      </c>
      <c r="B28" s="20">
        <v>944709</v>
      </c>
      <c r="C28" s="21">
        <v>188482</v>
      </c>
      <c r="D28" s="11">
        <f t="shared" si="0"/>
        <v>0.19951328927743886</v>
      </c>
      <c r="E28" s="21">
        <v>51512</v>
      </c>
      <c r="F28" s="11">
        <f t="shared" si="1"/>
        <v>5.4526843715895584E-2</v>
      </c>
      <c r="G28" s="21">
        <v>1988</v>
      </c>
      <c r="H28" s="11">
        <f t="shared" si="2"/>
        <v>2.1043517104208809E-3</v>
      </c>
    </row>
    <row r="29" spans="1:8" x14ac:dyDescent="0.45">
      <c r="A29" s="12" t="s">
        <v>88</v>
      </c>
      <c r="B29" s="20">
        <v>1562767</v>
      </c>
      <c r="C29" s="21">
        <v>355395</v>
      </c>
      <c r="D29" s="11">
        <f t="shared" si="0"/>
        <v>0.22741393950601721</v>
      </c>
      <c r="E29" s="21">
        <v>70970</v>
      </c>
      <c r="F29" s="11">
        <f t="shared" si="1"/>
        <v>4.5413039819755599E-2</v>
      </c>
      <c r="G29" s="21">
        <v>10010</v>
      </c>
      <c r="H29" s="11">
        <f t="shared" si="2"/>
        <v>6.4053054614027554E-3</v>
      </c>
    </row>
    <row r="30" spans="1:8" x14ac:dyDescent="0.45">
      <c r="A30" s="12" t="s">
        <v>89</v>
      </c>
      <c r="B30" s="20">
        <v>732702</v>
      </c>
      <c r="C30" s="21">
        <v>155807</v>
      </c>
      <c r="D30" s="11">
        <f t="shared" si="0"/>
        <v>0.21264716078296497</v>
      </c>
      <c r="E30" s="21">
        <v>40798</v>
      </c>
      <c r="F30" s="11">
        <f t="shared" si="1"/>
        <v>5.5681573136145392E-2</v>
      </c>
      <c r="G30" s="21">
        <v>4110</v>
      </c>
      <c r="H30" s="11">
        <f t="shared" si="2"/>
        <v>5.6093746161468101E-3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72" t="str">
        <f>E5</f>
        <v>直近1週間</v>
      </c>
      <c r="F34" s="73"/>
      <c r="G34" s="72">
        <f>'進捗状況 (都道府県別)'!G5:H5</f>
        <v>44623</v>
      </c>
      <c r="H34" s="73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2202202</v>
      </c>
      <c r="D39" s="11">
        <f>C39/$B39</f>
        <v>0.23004873305648538</v>
      </c>
      <c r="E39" s="21">
        <v>514034</v>
      </c>
      <c r="F39" s="11">
        <f>E39/$B39</f>
        <v>5.3697558374734652E-2</v>
      </c>
      <c r="G39" s="21">
        <v>77887</v>
      </c>
      <c r="H39" s="11">
        <f>G39/$B39</f>
        <v>8.1363134133791877E-3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Normal="100" zoomScaleSheetLayoutView="100" workbookViewId="0">
      <selection activeCell="A7" sqref="A7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（3月4日公表時点）</v>
      </c>
    </row>
    <row r="3" spans="1:14" x14ac:dyDescent="0.45">
      <c r="A3" s="86" t="s">
        <v>3</v>
      </c>
      <c r="B3" s="93" t="s">
        <v>95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4" x14ac:dyDescent="0.45">
      <c r="A4" s="87"/>
      <c r="B4" s="87"/>
      <c r="C4" s="89" t="s">
        <v>96</v>
      </c>
      <c r="D4" s="90"/>
      <c r="E4" s="89" t="s">
        <v>97</v>
      </c>
      <c r="F4" s="90"/>
      <c r="G4" s="89" t="s">
        <v>98</v>
      </c>
      <c r="H4" s="96"/>
      <c r="I4" s="96"/>
      <c r="J4" s="96"/>
      <c r="K4" s="96"/>
      <c r="L4" s="90"/>
    </row>
    <row r="5" spans="1:14" x14ac:dyDescent="0.45">
      <c r="A5" s="87"/>
      <c r="B5" s="87"/>
      <c r="C5" s="91"/>
      <c r="D5" s="92"/>
      <c r="E5" s="91"/>
      <c r="F5" s="92"/>
      <c r="G5" s="91"/>
      <c r="H5" s="92"/>
      <c r="I5" s="27" t="s">
        <v>99</v>
      </c>
      <c r="J5" s="27" t="s">
        <v>100</v>
      </c>
      <c r="K5" s="28" t="s">
        <v>101</v>
      </c>
      <c r="L5" s="61" t="s">
        <v>102</v>
      </c>
    </row>
    <row r="6" spans="1:14" x14ac:dyDescent="0.45">
      <c r="A6" s="88"/>
      <c r="B6" s="88"/>
      <c r="C6" s="29" t="s">
        <v>9</v>
      </c>
      <c r="D6" s="29" t="s">
        <v>103</v>
      </c>
      <c r="E6" s="29" t="s">
        <v>9</v>
      </c>
      <c r="F6" s="29" t="s">
        <v>103</v>
      </c>
      <c r="G6" s="29" t="s">
        <v>9</v>
      </c>
      <c r="H6" s="29" t="s">
        <v>103</v>
      </c>
      <c r="I6" s="97" t="s">
        <v>9</v>
      </c>
      <c r="J6" s="98"/>
      <c r="K6" s="98"/>
      <c r="L6" s="99"/>
      <c r="N6" s="30" t="s">
        <v>104</v>
      </c>
    </row>
    <row r="7" spans="1:14" x14ac:dyDescent="0.45">
      <c r="A7" s="31" t="s">
        <v>13</v>
      </c>
      <c r="B7" s="32">
        <f>C7+E7+G7</f>
        <v>230934065</v>
      </c>
      <c r="C7" s="32">
        <f t="shared" ref="C7:J7" si="0">SUM(C8:C54)</f>
        <v>101705113</v>
      </c>
      <c r="D7" s="33">
        <f t="shared" ref="D7:D54" si="1">C7/N7</f>
        <v>0.80307231176273997</v>
      </c>
      <c r="E7" s="32">
        <f t="shared" si="0"/>
        <v>100210654</v>
      </c>
      <c r="F7" s="34">
        <f t="shared" ref="F7:F54" si="2">E7/N7</f>
        <v>0.79127193507996074</v>
      </c>
      <c r="G7" s="35">
        <f t="shared" si="0"/>
        <v>29018298</v>
      </c>
      <c r="H7" s="34">
        <f t="shared" ref="H7:H54" si="3">G7/N7</f>
        <v>0.22913097454874362</v>
      </c>
      <c r="I7" s="35">
        <f t="shared" si="0"/>
        <v>955034</v>
      </c>
      <c r="J7" s="35">
        <f t="shared" si="0"/>
        <v>4833998</v>
      </c>
      <c r="K7" s="35">
        <f>SUM(K8:K54)</f>
        <v>21356277</v>
      </c>
      <c r="L7" s="35">
        <f>SUM(L8:L54)</f>
        <v>1872989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9518948</v>
      </c>
      <c r="C8" s="37">
        <f>SUM(一般接種!D7+一般接種!G7+一般接種!J7+医療従事者等!C5)</f>
        <v>4233456</v>
      </c>
      <c r="D8" s="33">
        <f t="shared" si="1"/>
        <v>0.80998231547335808</v>
      </c>
      <c r="E8" s="37">
        <f>SUM(一般接種!E7+一般接種!H7+一般接種!K7+医療従事者等!D5)</f>
        <v>4167170</v>
      </c>
      <c r="F8" s="34">
        <f t="shared" si="2"/>
        <v>0.79729989057902428</v>
      </c>
      <c r="G8" s="32">
        <f>SUM(I8:L8)</f>
        <v>1118322</v>
      </c>
      <c r="H8" s="34">
        <f t="shared" si="3"/>
        <v>0.21396727472892049</v>
      </c>
      <c r="I8" s="38">
        <v>40402</v>
      </c>
      <c r="J8" s="38">
        <v>210047</v>
      </c>
      <c r="K8" s="38">
        <v>807535</v>
      </c>
      <c r="L8" s="38">
        <v>60338</v>
      </c>
      <c r="N8" s="1">
        <v>5226603</v>
      </c>
    </row>
    <row r="9" spans="1:14" x14ac:dyDescent="0.45">
      <c r="A9" s="36" t="s">
        <v>15</v>
      </c>
      <c r="B9" s="32">
        <f t="shared" si="4"/>
        <v>2377787</v>
      </c>
      <c r="C9" s="37">
        <f>SUM(一般接種!D8+一般接種!G8+一般接種!J8+医療従事者等!C6)</f>
        <v>1061618</v>
      </c>
      <c r="D9" s="33">
        <f t="shared" si="1"/>
        <v>0.8428114939882424</v>
      </c>
      <c r="E9" s="37">
        <f>SUM(一般接種!E8+一般接種!H8+一般接種!K8+医療従事者等!D6)</f>
        <v>1047650</v>
      </c>
      <c r="F9" s="34">
        <f t="shared" si="2"/>
        <v>0.83172239136561565</v>
      </c>
      <c r="G9" s="32">
        <f t="shared" ref="G9:G54" si="5">SUM(I9:L9)</f>
        <v>268519</v>
      </c>
      <c r="H9" s="34">
        <f t="shared" si="3"/>
        <v>0.21317545440471891</v>
      </c>
      <c r="I9" s="38">
        <v>10475</v>
      </c>
      <c r="J9" s="38">
        <v>40275</v>
      </c>
      <c r="K9" s="38">
        <v>202184</v>
      </c>
      <c r="L9" s="38">
        <v>15585</v>
      </c>
      <c r="N9" s="1">
        <v>1259615</v>
      </c>
    </row>
    <row r="10" spans="1:14" x14ac:dyDescent="0.45">
      <c r="A10" s="36" t="s">
        <v>16</v>
      </c>
      <c r="B10" s="32">
        <f t="shared" si="4"/>
        <v>2314140</v>
      </c>
      <c r="C10" s="37">
        <f>SUM(一般接種!D9+一般接種!G9+一般接種!J9+医療従事者等!C7)</f>
        <v>1028327</v>
      </c>
      <c r="D10" s="33">
        <f t="shared" si="1"/>
        <v>0.84232276095715763</v>
      </c>
      <c r="E10" s="37">
        <f>SUM(一般接種!E9+一般接種!H9+一般接種!K9+医療従事者等!D7)</f>
        <v>1013167</v>
      </c>
      <c r="F10" s="34">
        <f t="shared" si="2"/>
        <v>0.8299049084101463</v>
      </c>
      <c r="G10" s="32">
        <f t="shared" si="5"/>
        <v>272646</v>
      </c>
      <c r="H10" s="34">
        <f t="shared" si="3"/>
        <v>0.22332967186889499</v>
      </c>
      <c r="I10" s="38">
        <v>9309</v>
      </c>
      <c r="J10" s="38">
        <v>44887</v>
      </c>
      <c r="K10" s="38">
        <v>199618</v>
      </c>
      <c r="L10" s="38">
        <v>18832</v>
      </c>
      <c r="N10" s="1">
        <v>1220823</v>
      </c>
    </row>
    <row r="11" spans="1:14" x14ac:dyDescent="0.45">
      <c r="A11" s="36" t="s">
        <v>17</v>
      </c>
      <c r="B11" s="32">
        <f t="shared" si="4"/>
        <v>4309637</v>
      </c>
      <c r="C11" s="37">
        <f>SUM(一般接種!D10+一般接種!G10+一般接種!J10+医療従事者等!C8)</f>
        <v>1886628</v>
      </c>
      <c r="D11" s="33">
        <f t="shared" si="1"/>
        <v>0.82674719290934351</v>
      </c>
      <c r="E11" s="37">
        <f>SUM(一般接種!E10+一般接種!H10+一般接種!K10+医療従事者等!D8)</f>
        <v>1852176</v>
      </c>
      <c r="F11" s="34">
        <f t="shared" si="2"/>
        <v>0.81164983705004712</v>
      </c>
      <c r="G11" s="32">
        <f t="shared" si="5"/>
        <v>570833</v>
      </c>
      <c r="H11" s="34">
        <f t="shared" si="3"/>
        <v>0.25014713041999764</v>
      </c>
      <c r="I11" s="38">
        <v>17441</v>
      </c>
      <c r="J11" s="38">
        <v>112071</v>
      </c>
      <c r="K11" s="38">
        <v>422653</v>
      </c>
      <c r="L11" s="38">
        <v>18668</v>
      </c>
      <c r="N11" s="1">
        <v>2281989</v>
      </c>
    </row>
    <row r="12" spans="1:14" x14ac:dyDescent="0.45">
      <c r="A12" s="36" t="s">
        <v>18</v>
      </c>
      <c r="B12" s="32">
        <f t="shared" si="4"/>
        <v>1812681</v>
      </c>
      <c r="C12" s="37">
        <f>SUM(一般接種!D11+一般接種!G11+一般接種!J11+医療従事者等!C9)</f>
        <v>828516</v>
      </c>
      <c r="D12" s="33">
        <f t="shared" si="1"/>
        <v>0.85300755285764884</v>
      </c>
      <c r="E12" s="37">
        <f>SUM(一般接種!E11+一般接種!H11+一般接種!K11+医療従事者等!D9)</f>
        <v>816481</v>
      </c>
      <c r="F12" s="34">
        <f t="shared" si="2"/>
        <v>0.84061678925303307</v>
      </c>
      <c r="G12" s="32">
        <f t="shared" si="5"/>
        <v>167684</v>
      </c>
      <c r="H12" s="34">
        <f t="shared" si="3"/>
        <v>0.17264086450156904</v>
      </c>
      <c r="I12" s="38">
        <v>4849</v>
      </c>
      <c r="J12" s="38">
        <v>28925</v>
      </c>
      <c r="K12" s="38">
        <v>118754</v>
      </c>
      <c r="L12" s="38">
        <v>15156</v>
      </c>
      <c r="N12" s="1">
        <v>971288</v>
      </c>
    </row>
    <row r="13" spans="1:14" x14ac:dyDescent="0.45">
      <c r="A13" s="36" t="s">
        <v>19</v>
      </c>
      <c r="B13" s="32">
        <f t="shared" si="4"/>
        <v>2036394</v>
      </c>
      <c r="C13" s="37">
        <f>SUM(一般接種!D12+一般接種!G12+一般接種!J12+医療従事者等!C10)</f>
        <v>900546</v>
      </c>
      <c r="D13" s="33">
        <f t="shared" si="1"/>
        <v>0.84197643521366694</v>
      </c>
      <c r="E13" s="37">
        <f>SUM(一般接種!E12+一般接種!H12+一般接種!K12+医療従事者等!D10)</f>
        <v>890421</v>
      </c>
      <c r="F13" s="34">
        <f t="shared" si="2"/>
        <v>0.83250994332259376</v>
      </c>
      <c r="G13" s="32">
        <f t="shared" si="5"/>
        <v>245427</v>
      </c>
      <c r="H13" s="34">
        <f t="shared" si="3"/>
        <v>0.22946495855312735</v>
      </c>
      <c r="I13" s="38">
        <v>8983</v>
      </c>
      <c r="J13" s="38">
        <v>33332</v>
      </c>
      <c r="K13" s="38">
        <v>182741</v>
      </c>
      <c r="L13" s="38">
        <v>20371</v>
      </c>
      <c r="N13" s="1">
        <v>1069562</v>
      </c>
    </row>
    <row r="14" spans="1:14" x14ac:dyDescent="0.45">
      <c r="A14" s="36" t="s">
        <v>20</v>
      </c>
      <c r="B14" s="32">
        <f t="shared" si="4"/>
        <v>3522502</v>
      </c>
      <c r="C14" s="37">
        <f>SUM(一般接種!D13+一般接種!G13+一般接種!J13+医療従事者等!C11)</f>
        <v>1547590</v>
      </c>
      <c r="D14" s="33">
        <f t="shared" si="1"/>
        <v>0.83111759616639425</v>
      </c>
      <c r="E14" s="37">
        <f>SUM(一般接種!E13+一般接種!H13+一般接種!K13+医療従事者等!D11)</f>
        <v>1528274</v>
      </c>
      <c r="F14" s="34">
        <f t="shared" si="2"/>
        <v>0.82074413324175011</v>
      </c>
      <c r="G14" s="32">
        <f t="shared" si="5"/>
        <v>446638</v>
      </c>
      <c r="H14" s="34">
        <f t="shared" si="3"/>
        <v>0.23986243185634826</v>
      </c>
      <c r="I14" s="38">
        <v>18341</v>
      </c>
      <c r="J14" s="38">
        <v>70672</v>
      </c>
      <c r="K14" s="38">
        <v>324655</v>
      </c>
      <c r="L14" s="38">
        <v>32970</v>
      </c>
      <c r="N14" s="1">
        <v>1862059</v>
      </c>
    </row>
    <row r="15" spans="1:14" x14ac:dyDescent="0.45">
      <c r="A15" s="36" t="s">
        <v>21</v>
      </c>
      <c r="B15" s="32">
        <f t="shared" si="4"/>
        <v>5529875</v>
      </c>
      <c r="C15" s="37">
        <f>SUM(一般接種!D14+一般接種!G14+一般接種!J14+医療従事者等!C12)</f>
        <v>2412198</v>
      </c>
      <c r="D15" s="33">
        <f t="shared" si="1"/>
        <v>0.82959684283835022</v>
      </c>
      <c r="E15" s="37">
        <f>SUM(一般接種!E14+一般接種!H14+一般接種!K14+医療従事者等!D12)</f>
        <v>2378552</v>
      </c>
      <c r="F15" s="34">
        <f t="shared" si="2"/>
        <v>0.81802539829932852</v>
      </c>
      <c r="G15" s="32">
        <f t="shared" si="5"/>
        <v>739125</v>
      </c>
      <c r="H15" s="34">
        <f t="shared" si="3"/>
        <v>0.25419794165441462</v>
      </c>
      <c r="I15" s="38">
        <v>20226</v>
      </c>
      <c r="J15" s="38">
        <v>133321</v>
      </c>
      <c r="K15" s="38">
        <v>532256</v>
      </c>
      <c r="L15" s="38">
        <v>53322</v>
      </c>
      <c r="N15" s="1">
        <v>2907675</v>
      </c>
    </row>
    <row r="16" spans="1:14" x14ac:dyDescent="0.45">
      <c r="A16" s="39" t="s">
        <v>22</v>
      </c>
      <c r="B16" s="32">
        <f t="shared" si="4"/>
        <v>3620611</v>
      </c>
      <c r="C16" s="37">
        <f>SUM(一般接種!D15+一般接種!G15+一般接種!J15+医療従事者等!C13)</f>
        <v>1590963</v>
      </c>
      <c r="D16" s="33">
        <f t="shared" si="1"/>
        <v>0.81362492910661288</v>
      </c>
      <c r="E16" s="37">
        <f>SUM(一般接種!E15+一般接種!H15+一般接種!K15+医療従事者等!D13)</f>
        <v>1569872</v>
      </c>
      <c r="F16" s="34">
        <f t="shared" si="2"/>
        <v>0.80283890618855158</v>
      </c>
      <c r="G16" s="32">
        <f t="shared" si="5"/>
        <v>459776</v>
      </c>
      <c r="H16" s="34">
        <f t="shared" si="3"/>
        <v>0.23513131066210971</v>
      </c>
      <c r="I16" s="38">
        <v>14529</v>
      </c>
      <c r="J16" s="38">
        <v>67718</v>
      </c>
      <c r="K16" s="38">
        <v>349393</v>
      </c>
      <c r="L16" s="38">
        <v>28136</v>
      </c>
      <c r="N16" s="1">
        <v>1955401</v>
      </c>
    </row>
    <row r="17" spans="1:14" x14ac:dyDescent="0.45">
      <c r="A17" s="36" t="s">
        <v>23</v>
      </c>
      <c r="B17" s="32">
        <f t="shared" si="4"/>
        <v>3667654</v>
      </c>
      <c r="C17" s="37">
        <f>SUM(一般接種!D16+一般接種!G16+一般接種!J16+医療従事者等!C14)</f>
        <v>1583567</v>
      </c>
      <c r="D17" s="33">
        <f t="shared" si="1"/>
        <v>0.80872590331142269</v>
      </c>
      <c r="E17" s="37">
        <f>SUM(一般接種!E16+一般接種!H16+一般接種!K16+医療従事者等!D14)</f>
        <v>1557627</v>
      </c>
      <c r="F17" s="34">
        <f t="shared" si="2"/>
        <v>0.79547837420030942</v>
      </c>
      <c r="G17" s="32">
        <f t="shared" si="5"/>
        <v>526460</v>
      </c>
      <c r="H17" s="34">
        <f t="shared" si="3"/>
        <v>0.2688625356914684</v>
      </c>
      <c r="I17" s="38">
        <v>15722</v>
      </c>
      <c r="J17" s="38">
        <v>68245</v>
      </c>
      <c r="K17" s="38">
        <v>393682</v>
      </c>
      <c r="L17" s="38">
        <v>48811</v>
      </c>
      <c r="N17" s="1">
        <v>1958101</v>
      </c>
    </row>
    <row r="18" spans="1:14" x14ac:dyDescent="0.45">
      <c r="A18" s="36" t="s">
        <v>24</v>
      </c>
      <c r="B18" s="32">
        <f t="shared" si="4"/>
        <v>13532710</v>
      </c>
      <c r="C18" s="37">
        <f>SUM(一般接種!D17+一般接種!G17+一般接種!J17+医療従事者等!C15)</f>
        <v>6000840</v>
      </c>
      <c r="D18" s="33">
        <f t="shared" si="1"/>
        <v>0.81160442689881074</v>
      </c>
      <c r="E18" s="37">
        <f>SUM(一般接種!E17+一般接種!H17+一般接種!K17+医療従事者等!D15)</f>
        <v>5910137</v>
      </c>
      <c r="F18" s="34">
        <f t="shared" si="2"/>
        <v>0.79933698495184946</v>
      </c>
      <c r="G18" s="32">
        <f t="shared" si="5"/>
        <v>1621733</v>
      </c>
      <c r="H18" s="34">
        <f t="shared" si="3"/>
        <v>0.2193369065077371</v>
      </c>
      <c r="I18" s="38">
        <v>45417</v>
      </c>
      <c r="J18" s="38">
        <v>247496</v>
      </c>
      <c r="K18" s="38">
        <v>1224134</v>
      </c>
      <c r="L18" s="38">
        <v>104686</v>
      </c>
      <c r="N18" s="1">
        <v>7393799</v>
      </c>
    </row>
    <row r="19" spans="1:14" x14ac:dyDescent="0.45">
      <c r="A19" s="36" t="s">
        <v>25</v>
      </c>
      <c r="B19" s="32">
        <f t="shared" si="4"/>
        <v>11505314</v>
      </c>
      <c r="C19" s="37">
        <f>SUM(一般接種!D18+一般接種!G18+一般接種!J18+医療従事者等!C16)</f>
        <v>5106297</v>
      </c>
      <c r="D19" s="33">
        <f t="shared" si="1"/>
        <v>0.80758883751296084</v>
      </c>
      <c r="E19" s="37">
        <f>SUM(一般接種!E18+一般接種!H18+一般接種!K18+医療従事者等!D16)</f>
        <v>5037975</v>
      </c>
      <c r="F19" s="34">
        <f t="shared" si="2"/>
        <v>0.79678333901638676</v>
      </c>
      <c r="G19" s="32">
        <f t="shared" si="5"/>
        <v>1361042</v>
      </c>
      <c r="H19" s="34">
        <f t="shared" si="3"/>
        <v>0.21525624666687332</v>
      </c>
      <c r="I19" s="38">
        <v>40599</v>
      </c>
      <c r="J19" s="38">
        <v>197662</v>
      </c>
      <c r="K19" s="38">
        <v>1017512</v>
      </c>
      <c r="L19" s="38">
        <v>105269</v>
      </c>
      <c r="N19" s="1">
        <v>6322892</v>
      </c>
    </row>
    <row r="20" spans="1:14" x14ac:dyDescent="0.45">
      <c r="A20" s="36" t="s">
        <v>26</v>
      </c>
      <c r="B20" s="32">
        <f t="shared" si="4"/>
        <v>25270651</v>
      </c>
      <c r="C20" s="37">
        <f>SUM(一般接種!D19+一般接種!G19+一般接種!J19+医療従事者等!C17)</f>
        <v>11083914</v>
      </c>
      <c r="D20" s="33">
        <f t="shared" si="1"/>
        <v>0.80066824966740302</v>
      </c>
      <c r="E20" s="37">
        <f>SUM(一般接種!E19+一般接種!H19+一般接種!K19+医療従事者等!D17)</f>
        <v>10933779</v>
      </c>
      <c r="F20" s="34">
        <f t="shared" si="2"/>
        <v>0.78982295371293998</v>
      </c>
      <c r="G20" s="32">
        <f t="shared" si="5"/>
        <v>3252958</v>
      </c>
      <c r="H20" s="34">
        <f t="shared" si="3"/>
        <v>0.23498379616637011</v>
      </c>
      <c r="I20" s="38">
        <v>88065</v>
      </c>
      <c r="J20" s="38">
        <v>540881</v>
      </c>
      <c r="K20" s="38">
        <v>2371198</v>
      </c>
      <c r="L20" s="38">
        <v>252814</v>
      </c>
      <c r="N20" s="1">
        <v>13843329</v>
      </c>
    </row>
    <row r="21" spans="1:14" x14ac:dyDescent="0.45">
      <c r="A21" s="36" t="s">
        <v>27</v>
      </c>
      <c r="B21" s="32">
        <f t="shared" si="4"/>
        <v>16628722</v>
      </c>
      <c r="C21" s="37">
        <f>SUM(一般接種!D20+一般接種!G20+一般接種!J20+医療従事者等!C18)</f>
        <v>7468115</v>
      </c>
      <c r="D21" s="33">
        <f t="shared" si="1"/>
        <v>0.80997268390749622</v>
      </c>
      <c r="E21" s="37">
        <f>SUM(一般接種!E20+一般接種!H20+一般接種!K20+医療従事者等!D18)</f>
        <v>7374350</v>
      </c>
      <c r="F21" s="34">
        <f t="shared" si="2"/>
        <v>0.79980317142588786</v>
      </c>
      <c r="G21" s="32">
        <f t="shared" si="5"/>
        <v>1786257</v>
      </c>
      <c r="H21" s="34">
        <f t="shared" si="3"/>
        <v>0.19373287321346183</v>
      </c>
      <c r="I21" s="38">
        <v>44775</v>
      </c>
      <c r="J21" s="38">
        <v>258009</v>
      </c>
      <c r="K21" s="38">
        <v>1320073</v>
      </c>
      <c r="L21" s="38">
        <v>163400</v>
      </c>
      <c r="N21" s="1">
        <v>9220206</v>
      </c>
    </row>
    <row r="22" spans="1:14" x14ac:dyDescent="0.45">
      <c r="A22" s="36" t="s">
        <v>28</v>
      </c>
      <c r="B22" s="32">
        <f t="shared" si="4"/>
        <v>4111759</v>
      </c>
      <c r="C22" s="37">
        <f>SUM(一般接種!D21+一般接種!G21+一般接種!J21+医療従事者等!C19)</f>
        <v>1855111</v>
      </c>
      <c r="D22" s="33">
        <f t="shared" si="1"/>
        <v>0.83821290147091909</v>
      </c>
      <c r="E22" s="37">
        <f>SUM(一般接種!E21+一般接種!H21+一般接種!K21+医療従事者等!D19)</f>
        <v>1823595</v>
      </c>
      <c r="F22" s="34">
        <f t="shared" si="2"/>
        <v>0.82397271972289576</v>
      </c>
      <c r="G22" s="32">
        <f t="shared" si="5"/>
        <v>433053</v>
      </c>
      <c r="H22" s="34">
        <f t="shared" si="3"/>
        <v>0.19567056182658932</v>
      </c>
      <c r="I22" s="38">
        <v>15894</v>
      </c>
      <c r="J22" s="38">
        <v>61541</v>
      </c>
      <c r="K22" s="38">
        <v>320620</v>
      </c>
      <c r="L22" s="38">
        <v>34998</v>
      </c>
      <c r="N22" s="1">
        <v>2213174</v>
      </c>
    </row>
    <row r="23" spans="1:14" x14ac:dyDescent="0.45">
      <c r="A23" s="36" t="s">
        <v>29</v>
      </c>
      <c r="B23" s="32">
        <f t="shared" si="4"/>
        <v>2013483</v>
      </c>
      <c r="C23" s="37">
        <f>SUM(一般接種!D22+一般接種!G22+一般接種!J22+医療従事者等!C20)</f>
        <v>879489</v>
      </c>
      <c r="D23" s="33">
        <f t="shared" si="1"/>
        <v>0.83946819335022149</v>
      </c>
      <c r="E23" s="37">
        <f>SUM(一般接種!E22+一般接種!H22+一般接種!K22+医療従事者等!D20)</f>
        <v>870907</v>
      </c>
      <c r="F23" s="34">
        <f t="shared" si="2"/>
        <v>0.83127671393964153</v>
      </c>
      <c r="G23" s="32">
        <f t="shared" si="5"/>
        <v>263087</v>
      </c>
      <c r="H23" s="34">
        <f t="shared" si="3"/>
        <v>0.25111532785962043</v>
      </c>
      <c r="I23" s="38">
        <v>9860</v>
      </c>
      <c r="J23" s="38">
        <v>36296</v>
      </c>
      <c r="K23" s="38">
        <v>199839</v>
      </c>
      <c r="L23" s="38">
        <v>17092</v>
      </c>
      <c r="N23" s="1">
        <v>1047674</v>
      </c>
    </row>
    <row r="24" spans="1:14" x14ac:dyDescent="0.45">
      <c r="A24" s="36" t="s">
        <v>30</v>
      </c>
      <c r="B24" s="32">
        <f t="shared" si="4"/>
        <v>2096675</v>
      </c>
      <c r="C24" s="37">
        <f>SUM(一般接種!D23+一般接種!G23+一般接種!J23+医療従事者等!C21)</f>
        <v>917581</v>
      </c>
      <c r="D24" s="33">
        <f t="shared" si="1"/>
        <v>0.81011445663996839</v>
      </c>
      <c r="E24" s="37">
        <f>SUM(一般接種!E23+一般接種!H23+一般接種!K23+医療従事者等!D21)</f>
        <v>905418</v>
      </c>
      <c r="F24" s="34">
        <f t="shared" si="2"/>
        <v>0.79937597999745735</v>
      </c>
      <c r="G24" s="32">
        <f t="shared" si="5"/>
        <v>273676</v>
      </c>
      <c r="H24" s="34">
        <f t="shared" si="3"/>
        <v>0.24162322894153213</v>
      </c>
      <c r="I24" s="38">
        <v>7937</v>
      </c>
      <c r="J24" s="38">
        <v>52757</v>
      </c>
      <c r="K24" s="38">
        <v>194444</v>
      </c>
      <c r="L24" s="38">
        <v>18538</v>
      </c>
      <c r="N24" s="1">
        <v>1132656</v>
      </c>
    </row>
    <row r="25" spans="1:14" x14ac:dyDescent="0.45">
      <c r="A25" s="36" t="s">
        <v>31</v>
      </c>
      <c r="B25" s="32">
        <f t="shared" si="4"/>
        <v>1445375</v>
      </c>
      <c r="C25" s="37">
        <f>SUM(一般接種!D24+一般接種!G24+一般接種!J24+医療従事者等!C22)</f>
        <v>633865</v>
      </c>
      <c r="D25" s="33">
        <f t="shared" si="1"/>
        <v>0.81833063725901545</v>
      </c>
      <c r="E25" s="37">
        <f>SUM(一般接種!E24+一般接種!H24+一般接種!K24+医療従事者等!D22)</f>
        <v>626451</v>
      </c>
      <c r="F25" s="34">
        <f t="shared" si="2"/>
        <v>0.80875903550684691</v>
      </c>
      <c r="G25" s="32">
        <f t="shared" si="5"/>
        <v>185059</v>
      </c>
      <c r="H25" s="34">
        <f t="shared" si="3"/>
        <v>0.23891435778993342</v>
      </c>
      <c r="I25" s="38">
        <v>7474</v>
      </c>
      <c r="J25" s="38">
        <v>31321</v>
      </c>
      <c r="K25" s="38">
        <v>137242</v>
      </c>
      <c r="L25" s="38">
        <v>9022</v>
      </c>
      <c r="N25" s="1">
        <v>774583</v>
      </c>
    </row>
    <row r="26" spans="1:14" x14ac:dyDescent="0.45">
      <c r="A26" s="36" t="s">
        <v>32</v>
      </c>
      <c r="B26" s="32">
        <f t="shared" si="4"/>
        <v>1539777</v>
      </c>
      <c r="C26" s="37">
        <f>SUM(一般接種!D25+一般接種!G25+一般接種!J25+医療従事者等!C23)</f>
        <v>669262</v>
      </c>
      <c r="D26" s="33">
        <f t="shared" si="1"/>
        <v>0.81518202867976375</v>
      </c>
      <c r="E26" s="37">
        <f>SUM(一般接種!E25+一般接種!H25+一般接種!K25+医療従事者等!D23)</f>
        <v>659890</v>
      </c>
      <c r="F26" s="34">
        <f t="shared" si="2"/>
        <v>0.80376663982937824</v>
      </c>
      <c r="G26" s="32">
        <f t="shared" si="5"/>
        <v>210625</v>
      </c>
      <c r="H26" s="34">
        <f t="shared" si="3"/>
        <v>0.25654783147806876</v>
      </c>
      <c r="I26" s="38">
        <v>6093</v>
      </c>
      <c r="J26" s="38">
        <v>36219</v>
      </c>
      <c r="K26" s="38">
        <v>160795</v>
      </c>
      <c r="L26" s="38">
        <v>7518</v>
      </c>
      <c r="N26" s="1">
        <v>820997</v>
      </c>
    </row>
    <row r="27" spans="1:14" x14ac:dyDescent="0.45">
      <c r="A27" s="36" t="s">
        <v>33</v>
      </c>
      <c r="B27" s="32">
        <f t="shared" si="4"/>
        <v>3883848</v>
      </c>
      <c r="C27" s="37">
        <f>SUM(一般接種!D26+一般接種!G26+一般接種!J26+医療従事者等!C24)</f>
        <v>1691595</v>
      </c>
      <c r="D27" s="33">
        <f t="shared" si="1"/>
        <v>0.81651049336860804</v>
      </c>
      <c r="E27" s="37">
        <f>SUM(一般接種!E26+一般接種!H26+一般接種!K26+医療従事者等!D24)</f>
        <v>1666805</v>
      </c>
      <c r="F27" s="34">
        <f t="shared" si="2"/>
        <v>0.80454468882874608</v>
      </c>
      <c r="G27" s="32">
        <f t="shared" si="5"/>
        <v>525448</v>
      </c>
      <c r="H27" s="34">
        <f t="shared" si="3"/>
        <v>0.25362678757004387</v>
      </c>
      <c r="I27" s="38">
        <v>13780</v>
      </c>
      <c r="J27" s="38">
        <v>65423</v>
      </c>
      <c r="K27" s="38">
        <v>417218</v>
      </c>
      <c r="L27" s="38">
        <v>29027</v>
      </c>
      <c r="N27" s="1">
        <v>2071737</v>
      </c>
    </row>
    <row r="28" spans="1:14" x14ac:dyDescent="0.45">
      <c r="A28" s="36" t="s">
        <v>34</v>
      </c>
      <c r="B28" s="32">
        <f t="shared" si="4"/>
        <v>3848433</v>
      </c>
      <c r="C28" s="37">
        <f>SUM(一般接種!D27+一般接種!G27+一般接種!J27+医療従事者等!C25)</f>
        <v>1637756</v>
      </c>
      <c r="D28" s="33">
        <f t="shared" si="1"/>
        <v>0.81206034735379129</v>
      </c>
      <c r="E28" s="37">
        <f>SUM(一般接種!E27+一般接種!H27+一般接種!K27+医療従事者等!D25)</f>
        <v>1622549</v>
      </c>
      <c r="F28" s="34">
        <f t="shared" si="2"/>
        <v>0.80452015107167774</v>
      </c>
      <c r="G28" s="32">
        <f t="shared" si="5"/>
        <v>588128</v>
      </c>
      <c r="H28" s="34">
        <f t="shared" si="3"/>
        <v>0.29161574005437352</v>
      </c>
      <c r="I28" s="38">
        <v>15236</v>
      </c>
      <c r="J28" s="38">
        <v>83631</v>
      </c>
      <c r="K28" s="38">
        <v>456892</v>
      </c>
      <c r="L28" s="38">
        <v>32369</v>
      </c>
      <c r="N28" s="1">
        <v>2016791</v>
      </c>
    </row>
    <row r="29" spans="1:14" x14ac:dyDescent="0.45">
      <c r="A29" s="36" t="s">
        <v>35</v>
      </c>
      <c r="B29" s="32">
        <f t="shared" si="4"/>
        <v>6908614</v>
      </c>
      <c r="C29" s="37">
        <f>SUM(一般接種!D28+一般接種!G28+一般接種!J28+医療従事者等!C26)</f>
        <v>3072863</v>
      </c>
      <c r="D29" s="33">
        <f t="shared" si="1"/>
        <v>0.83359909501771445</v>
      </c>
      <c r="E29" s="37">
        <f>SUM(一般接種!E28+一般接種!H28+一般接種!K28+医療従事者等!D26)</f>
        <v>3037190</v>
      </c>
      <c r="F29" s="34">
        <f t="shared" si="2"/>
        <v>0.82392180692626127</v>
      </c>
      <c r="G29" s="32">
        <f t="shared" si="5"/>
        <v>798561</v>
      </c>
      <c r="H29" s="34">
        <f t="shared" si="3"/>
        <v>0.21663176227395789</v>
      </c>
      <c r="I29" s="38">
        <v>21375</v>
      </c>
      <c r="J29" s="38">
        <v>106871</v>
      </c>
      <c r="K29" s="38">
        <v>611127</v>
      </c>
      <c r="L29" s="38">
        <v>59188</v>
      </c>
      <c r="N29" s="1">
        <v>3686260</v>
      </c>
    </row>
    <row r="30" spans="1:14" x14ac:dyDescent="0.45">
      <c r="A30" s="36" t="s">
        <v>36</v>
      </c>
      <c r="B30" s="32">
        <f t="shared" si="4"/>
        <v>13507044</v>
      </c>
      <c r="C30" s="37">
        <f>SUM(一般接種!D29+一般接種!G29+一般接種!J29+医療従事者等!C27)</f>
        <v>5911489</v>
      </c>
      <c r="D30" s="33">
        <f t="shared" si="1"/>
        <v>0.78206692012834833</v>
      </c>
      <c r="E30" s="37">
        <f>SUM(一般接種!E29+一般接種!H29+一般接種!K29+医療従事者等!D27)</f>
        <v>5800926</v>
      </c>
      <c r="F30" s="34">
        <f t="shared" si="2"/>
        <v>0.76743986679370624</v>
      </c>
      <c r="G30" s="32">
        <f t="shared" si="5"/>
        <v>1794629</v>
      </c>
      <c r="H30" s="34">
        <f t="shared" si="3"/>
        <v>0.23742241164671332</v>
      </c>
      <c r="I30" s="38">
        <v>42148</v>
      </c>
      <c r="J30" s="38">
        <v>354361</v>
      </c>
      <c r="K30" s="38">
        <v>1293396</v>
      </c>
      <c r="L30" s="38">
        <v>104724</v>
      </c>
      <c r="N30" s="1">
        <v>7558802</v>
      </c>
    </row>
    <row r="31" spans="1:14" x14ac:dyDescent="0.45">
      <c r="A31" s="36" t="s">
        <v>37</v>
      </c>
      <c r="B31" s="32">
        <f t="shared" si="4"/>
        <v>3288285</v>
      </c>
      <c r="C31" s="37">
        <f>SUM(一般接種!D30+一般接種!G30+一般接種!J30+医療従事者等!C28)</f>
        <v>1453784</v>
      </c>
      <c r="D31" s="33">
        <f t="shared" si="1"/>
        <v>0.80740792987947618</v>
      </c>
      <c r="E31" s="37">
        <f>SUM(一般接種!E30+一般接種!H30+一般接種!K30+医療従事者等!D28)</f>
        <v>1436136</v>
      </c>
      <c r="F31" s="34">
        <f t="shared" si="2"/>
        <v>0.79760651842735331</v>
      </c>
      <c r="G31" s="32">
        <f t="shared" si="5"/>
        <v>398365</v>
      </c>
      <c r="H31" s="34">
        <f t="shared" si="3"/>
        <v>0.22124542572104078</v>
      </c>
      <c r="I31" s="38">
        <v>15268</v>
      </c>
      <c r="J31" s="38">
        <v>62797</v>
      </c>
      <c r="K31" s="38">
        <v>310452</v>
      </c>
      <c r="L31" s="38">
        <v>9848</v>
      </c>
      <c r="N31" s="1">
        <v>1800557</v>
      </c>
    </row>
    <row r="32" spans="1:14" x14ac:dyDescent="0.45">
      <c r="A32" s="36" t="s">
        <v>38</v>
      </c>
      <c r="B32" s="32">
        <f t="shared" si="4"/>
        <v>2562954</v>
      </c>
      <c r="C32" s="37">
        <f>SUM(一般接種!D31+一般接種!G31+一般接種!J31+医療従事者等!C29)</f>
        <v>1138377</v>
      </c>
      <c r="D32" s="33">
        <f t="shared" si="1"/>
        <v>0.8023276712081604</v>
      </c>
      <c r="E32" s="37">
        <f>SUM(一般接種!E31+一般接種!H31+一般接種!K31+医療従事者等!D29)</f>
        <v>1125576</v>
      </c>
      <c r="F32" s="34">
        <f t="shared" si="2"/>
        <v>0.79330553133785764</v>
      </c>
      <c r="G32" s="32">
        <f t="shared" si="5"/>
        <v>299001</v>
      </c>
      <c r="H32" s="34">
        <f t="shared" si="3"/>
        <v>0.21073578965396453</v>
      </c>
      <c r="I32" s="38">
        <v>8513</v>
      </c>
      <c r="J32" s="38">
        <v>50029</v>
      </c>
      <c r="K32" s="38">
        <v>220344</v>
      </c>
      <c r="L32" s="38">
        <v>20115</v>
      </c>
      <c r="N32" s="1">
        <v>1418843</v>
      </c>
    </row>
    <row r="33" spans="1:14" x14ac:dyDescent="0.45">
      <c r="A33" s="36" t="s">
        <v>39</v>
      </c>
      <c r="B33" s="32">
        <f t="shared" si="4"/>
        <v>4491799</v>
      </c>
      <c r="C33" s="37">
        <f>SUM(一般接種!D32+一般接種!G32+一般接種!J32+医療従事者等!C30)</f>
        <v>2001530</v>
      </c>
      <c r="D33" s="33">
        <f t="shared" si="1"/>
        <v>0.79094913263640754</v>
      </c>
      <c r="E33" s="37">
        <f>SUM(一般接種!E32+一般接種!H32+一般接種!K32+医療従事者等!D30)</f>
        <v>1967683</v>
      </c>
      <c r="F33" s="34">
        <f t="shared" si="2"/>
        <v>0.77757373716776879</v>
      </c>
      <c r="G33" s="32">
        <f t="shared" si="5"/>
        <v>522586</v>
      </c>
      <c r="H33" s="34">
        <f t="shared" si="3"/>
        <v>0.20651149042379063</v>
      </c>
      <c r="I33" s="38">
        <v>23538</v>
      </c>
      <c r="J33" s="38">
        <v>79171</v>
      </c>
      <c r="K33" s="38">
        <v>388183</v>
      </c>
      <c r="L33" s="38">
        <v>31694</v>
      </c>
      <c r="N33" s="1">
        <v>2530542</v>
      </c>
    </row>
    <row r="34" spans="1:14" x14ac:dyDescent="0.45">
      <c r="A34" s="36" t="s">
        <v>40</v>
      </c>
      <c r="B34" s="32">
        <f t="shared" si="4"/>
        <v>15300582</v>
      </c>
      <c r="C34" s="37">
        <f>SUM(一般接種!D33+一般接種!G33+一般接種!J33+医療従事者等!C31)</f>
        <v>6821669</v>
      </c>
      <c r="D34" s="33">
        <f t="shared" si="1"/>
        <v>0.77172470287100725</v>
      </c>
      <c r="E34" s="37">
        <f>SUM(一般接種!E33+一般接種!H33+一般接種!K33+医療従事者等!D31)</f>
        <v>6721746</v>
      </c>
      <c r="F34" s="34">
        <f t="shared" si="2"/>
        <v>0.7604205707759174</v>
      </c>
      <c r="G34" s="32">
        <f t="shared" si="5"/>
        <v>1757167</v>
      </c>
      <c r="H34" s="34">
        <f t="shared" si="3"/>
        <v>0.19878554367996148</v>
      </c>
      <c r="I34" s="38">
        <v>53875</v>
      </c>
      <c r="J34" s="38">
        <v>324651</v>
      </c>
      <c r="K34" s="38">
        <v>1273605</v>
      </c>
      <c r="L34" s="38">
        <v>105036</v>
      </c>
      <c r="N34" s="1">
        <v>8839511</v>
      </c>
    </row>
    <row r="35" spans="1:14" x14ac:dyDescent="0.45">
      <c r="A35" s="36" t="s">
        <v>41</v>
      </c>
      <c r="B35" s="32">
        <f t="shared" si="4"/>
        <v>9936923</v>
      </c>
      <c r="C35" s="37">
        <f>SUM(一般接種!D34+一般接種!G34+一般接種!J34+医療従事者等!C32)</f>
        <v>4375952</v>
      </c>
      <c r="D35" s="33">
        <f t="shared" si="1"/>
        <v>0.79222467129828689</v>
      </c>
      <c r="E35" s="37">
        <f>SUM(一般接種!E34+一般接種!H34+一般接種!K34+医療従事者等!D32)</f>
        <v>4316790</v>
      </c>
      <c r="F35" s="34">
        <f t="shared" si="2"/>
        <v>0.78151395143587765</v>
      </c>
      <c r="G35" s="32">
        <f t="shared" si="5"/>
        <v>1244181</v>
      </c>
      <c r="H35" s="34">
        <f t="shared" si="3"/>
        <v>0.22524718821426146</v>
      </c>
      <c r="I35" s="38">
        <v>40909</v>
      </c>
      <c r="J35" s="38">
        <v>216904</v>
      </c>
      <c r="K35" s="38">
        <v>914465</v>
      </c>
      <c r="L35" s="38">
        <v>71903</v>
      </c>
      <c r="N35" s="1">
        <v>5523625</v>
      </c>
    </row>
    <row r="36" spans="1:14" x14ac:dyDescent="0.45">
      <c r="A36" s="36" t="s">
        <v>42</v>
      </c>
      <c r="B36" s="32">
        <f t="shared" si="4"/>
        <v>2495771</v>
      </c>
      <c r="C36" s="37">
        <f>SUM(一般接種!D35+一般接種!G35+一般接種!J35+医療従事者等!C33)</f>
        <v>1081117</v>
      </c>
      <c r="D36" s="33">
        <f t="shared" si="1"/>
        <v>0.80396047113975277</v>
      </c>
      <c r="E36" s="37">
        <f>SUM(一般接種!E35+一般接種!H35+一般接種!K35+医療従事者等!D33)</f>
        <v>1068634</v>
      </c>
      <c r="F36" s="34">
        <f t="shared" si="2"/>
        <v>0.79467762889304172</v>
      </c>
      <c r="G36" s="32">
        <f t="shared" si="5"/>
        <v>346020</v>
      </c>
      <c r="H36" s="34">
        <f t="shared" si="3"/>
        <v>0.25731387280357004</v>
      </c>
      <c r="I36" s="38">
        <v>6192</v>
      </c>
      <c r="J36" s="38">
        <v>48624</v>
      </c>
      <c r="K36" s="38">
        <v>276723</v>
      </c>
      <c r="L36" s="38">
        <v>14481</v>
      </c>
      <c r="N36" s="1">
        <v>1344739</v>
      </c>
    </row>
    <row r="37" spans="1:14" x14ac:dyDescent="0.45">
      <c r="A37" s="36" t="s">
        <v>43</v>
      </c>
      <c r="B37" s="32">
        <f t="shared" si="4"/>
        <v>1730063</v>
      </c>
      <c r="C37" s="37">
        <f>SUM(一般接種!D36+一般接種!G36+一般接種!J36+医療従事者等!C34)</f>
        <v>739908</v>
      </c>
      <c r="D37" s="33">
        <f t="shared" si="1"/>
        <v>0.7834423230047266</v>
      </c>
      <c r="E37" s="37">
        <f>SUM(一般接種!E36+一般接種!H36+一般接種!K36+医療従事者等!D34)</f>
        <v>728932</v>
      </c>
      <c r="F37" s="34">
        <f t="shared" si="2"/>
        <v>0.77182052281159474</v>
      </c>
      <c r="G37" s="32">
        <f t="shared" si="5"/>
        <v>261223</v>
      </c>
      <c r="H37" s="34">
        <f t="shared" si="3"/>
        <v>0.27659270333914987</v>
      </c>
      <c r="I37" s="38">
        <v>7463</v>
      </c>
      <c r="J37" s="38">
        <v>42752</v>
      </c>
      <c r="K37" s="38">
        <v>196883</v>
      </c>
      <c r="L37" s="38">
        <v>14125</v>
      </c>
      <c r="N37" s="1">
        <v>944432</v>
      </c>
    </row>
    <row r="38" spans="1:14" x14ac:dyDescent="0.45">
      <c r="A38" s="36" t="s">
        <v>44</v>
      </c>
      <c r="B38" s="32">
        <f t="shared" si="4"/>
        <v>1004759</v>
      </c>
      <c r="C38" s="37">
        <f>SUM(一般接種!D37+一般接種!G37+一般接種!J37+医療従事者等!C35)</f>
        <v>433972</v>
      </c>
      <c r="D38" s="33">
        <f t="shared" si="1"/>
        <v>0.77942053348850904</v>
      </c>
      <c r="E38" s="37">
        <f>SUM(一般接種!E37+一般接種!H37+一般接種!K37+医療従事者等!D35)</f>
        <v>428230</v>
      </c>
      <c r="F38" s="34">
        <f t="shared" si="2"/>
        <v>0.76910781123156391</v>
      </c>
      <c r="G38" s="32">
        <f t="shared" si="5"/>
        <v>142557</v>
      </c>
      <c r="H38" s="34">
        <f t="shared" si="3"/>
        <v>0.25603461281493134</v>
      </c>
      <c r="I38" s="38">
        <v>4850</v>
      </c>
      <c r="J38" s="38">
        <v>22565</v>
      </c>
      <c r="K38" s="38">
        <v>106176</v>
      </c>
      <c r="L38" s="38">
        <v>8966</v>
      </c>
      <c r="N38" s="1">
        <v>556788</v>
      </c>
    </row>
    <row r="39" spans="1:14" x14ac:dyDescent="0.45">
      <c r="A39" s="36" t="s">
        <v>45</v>
      </c>
      <c r="B39" s="32">
        <f t="shared" si="4"/>
        <v>1243536</v>
      </c>
      <c r="C39" s="37">
        <f>SUM(一般接種!D38+一般接種!G38+一般接種!J38+医療従事者等!C36)</f>
        <v>550142</v>
      </c>
      <c r="D39" s="33">
        <f t="shared" si="1"/>
        <v>0.81767201979741833</v>
      </c>
      <c r="E39" s="37">
        <f>SUM(一般接種!E38+一般接種!H38+一般接種!K38+医療従事者等!D36)</f>
        <v>540264</v>
      </c>
      <c r="F39" s="34">
        <f t="shared" si="2"/>
        <v>0.80299042084376837</v>
      </c>
      <c r="G39" s="32">
        <f t="shared" si="5"/>
        <v>153130</v>
      </c>
      <c r="H39" s="34">
        <f t="shared" si="3"/>
        <v>0.22759599592755811</v>
      </c>
      <c r="I39" s="38">
        <v>4800</v>
      </c>
      <c r="J39" s="38">
        <v>29518</v>
      </c>
      <c r="K39" s="38">
        <v>106985</v>
      </c>
      <c r="L39" s="38">
        <v>11827</v>
      </c>
      <c r="N39" s="1">
        <v>672815</v>
      </c>
    </row>
    <row r="40" spans="1:14" x14ac:dyDescent="0.45">
      <c r="A40" s="36" t="s">
        <v>46</v>
      </c>
      <c r="B40" s="32">
        <f t="shared" si="4"/>
        <v>3458830</v>
      </c>
      <c r="C40" s="37">
        <f>SUM(一般接種!D39+一般接種!G39+一般接種!J39+医療従事者等!C37)</f>
        <v>1486789</v>
      </c>
      <c r="D40" s="33">
        <f t="shared" si="1"/>
        <v>0.78508610506650423</v>
      </c>
      <c r="E40" s="37">
        <f>SUM(一般接種!E39+一般接種!H39+一般接種!K39+医療従事者等!D37)</f>
        <v>1455820</v>
      </c>
      <c r="F40" s="34">
        <f t="shared" si="2"/>
        <v>0.76873319178304256</v>
      </c>
      <c r="G40" s="32">
        <f t="shared" si="5"/>
        <v>516221</v>
      </c>
      <c r="H40" s="34">
        <f t="shared" si="3"/>
        <v>0.27258604566184969</v>
      </c>
      <c r="I40" s="38">
        <v>21776</v>
      </c>
      <c r="J40" s="38">
        <v>133484</v>
      </c>
      <c r="K40" s="38">
        <v>337329</v>
      </c>
      <c r="L40" s="38">
        <v>23632</v>
      </c>
      <c r="N40" s="1">
        <v>1893791</v>
      </c>
    </row>
    <row r="41" spans="1:14" x14ac:dyDescent="0.45">
      <c r="A41" s="36" t="s">
        <v>47</v>
      </c>
      <c r="B41" s="32">
        <f t="shared" si="4"/>
        <v>5092682</v>
      </c>
      <c r="C41" s="37">
        <f>SUM(一般接種!D40+一般接種!G40+一般接種!J40+医療従事者等!C38)</f>
        <v>2204014</v>
      </c>
      <c r="D41" s="33">
        <f t="shared" si="1"/>
        <v>0.78366809093763301</v>
      </c>
      <c r="E41" s="37">
        <f>SUM(一般接種!E40+一般接種!H40+一般接種!K40+医療従事者等!D38)</f>
        <v>2173743</v>
      </c>
      <c r="F41" s="34">
        <f t="shared" si="2"/>
        <v>0.77290481231019548</v>
      </c>
      <c r="G41" s="32">
        <f t="shared" si="5"/>
        <v>714925</v>
      </c>
      <c r="H41" s="34">
        <f t="shared" si="3"/>
        <v>0.25420161120282686</v>
      </c>
      <c r="I41" s="38">
        <v>22201</v>
      </c>
      <c r="J41" s="38">
        <v>117171</v>
      </c>
      <c r="K41" s="38">
        <v>528443</v>
      </c>
      <c r="L41" s="38">
        <v>47110</v>
      </c>
      <c r="N41" s="1">
        <v>2812433</v>
      </c>
    </row>
    <row r="42" spans="1:14" x14ac:dyDescent="0.45">
      <c r="A42" s="36" t="s">
        <v>48</v>
      </c>
      <c r="B42" s="32">
        <f t="shared" si="4"/>
        <v>2571850</v>
      </c>
      <c r="C42" s="37">
        <f>SUM(一般接種!D41+一般接種!G41+一般接種!J41+医療従事者等!C39)</f>
        <v>1100680</v>
      </c>
      <c r="D42" s="33">
        <f t="shared" si="1"/>
        <v>0.8116450730397976</v>
      </c>
      <c r="E42" s="37">
        <f>SUM(一般接種!E41+一般接種!H41+一般接種!K41+医療従事者等!D39)</f>
        <v>1075879</v>
      </c>
      <c r="F42" s="34">
        <f t="shared" si="2"/>
        <v>0.79335673359830694</v>
      </c>
      <c r="G42" s="32">
        <f t="shared" si="5"/>
        <v>395291</v>
      </c>
      <c r="H42" s="34">
        <f t="shared" si="3"/>
        <v>0.29148889101916509</v>
      </c>
      <c r="I42" s="38">
        <v>44245</v>
      </c>
      <c r="J42" s="38">
        <v>44870</v>
      </c>
      <c r="K42" s="38">
        <v>276604</v>
      </c>
      <c r="L42" s="38">
        <v>29572</v>
      </c>
      <c r="N42" s="1">
        <v>1356110</v>
      </c>
    </row>
    <row r="43" spans="1:14" x14ac:dyDescent="0.45">
      <c r="A43" s="36" t="s">
        <v>49</v>
      </c>
      <c r="B43" s="32">
        <f t="shared" si="4"/>
        <v>1360714</v>
      </c>
      <c r="C43" s="37">
        <f>SUM(一般接種!D42+一般接種!G42+一般接種!J42+医療従事者等!C40)</f>
        <v>588798</v>
      </c>
      <c r="D43" s="33">
        <f t="shared" si="1"/>
        <v>0.8011413036822963</v>
      </c>
      <c r="E43" s="37">
        <f>SUM(一般接種!E42+一般接種!H42+一般接種!K42+医療従事者等!D40)</f>
        <v>581000</v>
      </c>
      <c r="F43" s="34">
        <f t="shared" si="2"/>
        <v>0.79053104365064786</v>
      </c>
      <c r="G43" s="32">
        <f t="shared" si="5"/>
        <v>190916</v>
      </c>
      <c r="H43" s="34">
        <f t="shared" si="3"/>
        <v>0.25976768456042526</v>
      </c>
      <c r="I43" s="38">
        <v>7661</v>
      </c>
      <c r="J43" s="38">
        <v>37061</v>
      </c>
      <c r="K43" s="38">
        <v>137470</v>
      </c>
      <c r="L43" s="38">
        <v>8724</v>
      </c>
      <c r="N43" s="1">
        <v>734949</v>
      </c>
    </row>
    <row r="44" spans="1:14" x14ac:dyDescent="0.45">
      <c r="A44" s="36" t="s">
        <v>50</v>
      </c>
      <c r="B44" s="32">
        <f t="shared" si="4"/>
        <v>1737653</v>
      </c>
      <c r="C44" s="37">
        <f>SUM(一般接種!D43+一般接種!G43+一般接種!J43+医療従事者等!C41)</f>
        <v>764658</v>
      </c>
      <c r="D44" s="33">
        <f t="shared" si="1"/>
        <v>0.78515365090317657</v>
      </c>
      <c r="E44" s="37">
        <f>SUM(一般接種!E43+一般接種!H43+一般接種!K43+医療従事者等!D41)</f>
        <v>755518</v>
      </c>
      <c r="F44" s="34">
        <f t="shared" si="2"/>
        <v>0.77576866523735599</v>
      </c>
      <c r="G44" s="32">
        <f t="shared" si="5"/>
        <v>217477</v>
      </c>
      <c r="H44" s="34">
        <f t="shared" si="3"/>
        <v>0.22330618464394555</v>
      </c>
      <c r="I44" s="38">
        <v>9193</v>
      </c>
      <c r="J44" s="38">
        <v>43068</v>
      </c>
      <c r="K44" s="38">
        <v>159194</v>
      </c>
      <c r="L44" s="38">
        <v>6022</v>
      </c>
      <c r="N44" s="1">
        <v>973896</v>
      </c>
    </row>
    <row r="45" spans="1:14" x14ac:dyDescent="0.45">
      <c r="A45" s="36" t="s">
        <v>51</v>
      </c>
      <c r="B45" s="32">
        <f t="shared" si="4"/>
        <v>2505555</v>
      </c>
      <c r="C45" s="37">
        <f>SUM(一般接種!D44+一般接種!G44+一般接種!J44+医療従事者等!C42)</f>
        <v>1090869</v>
      </c>
      <c r="D45" s="33">
        <f t="shared" si="1"/>
        <v>0.80434575831779376</v>
      </c>
      <c r="E45" s="37">
        <f>SUM(一般接種!E44+一般接種!H44+一般接種!K44+医療従事者等!D42)</f>
        <v>1078640</v>
      </c>
      <c r="F45" s="34">
        <f t="shared" si="2"/>
        <v>0.79532877802183866</v>
      </c>
      <c r="G45" s="32">
        <f t="shared" si="5"/>
        <v>336046</v>
      </c>
      <c r="H45" s="34">
        <f t="shared" si="3"/>
        <v>0.24778151611207336</v>
      </c>
      <c r="I45" s="38">
        <v>11797</v>
      </c>
      <c r="J45" s="38">
        <v>52430</v>
      </c>
      <c r="K45" s="38">
        <v>258198</v>
      </c>
      <c r="L45" s="38">
        <v>13621</v>
      </c>
      <c r="N45" s="1">
        <v>1356219</v>
      </c>
    </row>
    <row r="46" spans="1:14" x14ac:dyDescent="0.45">
      <c r="A46" s="36" t="s">
        <v>52</v>
      </c>
      <c r="B46" s="32">
        <f t="shared" si="4"/>
        <v>1288804</v>
      </c>
      <c r="C46" s="37">
        <f>SUM(一般接種!D45+一般接種!G45+一般接種!J45+医療従事者等!C43)</f>
        <v>555781</v>
      </c>
      <c r="D46" s="33">
        <f t="shared" si="1"/>
        <v>0.79265139403309059</v>
      </c>
      <c r="E46" s="37">
        <f>SUM(一般接種!E45+一般接種!H45+一般接種!K45+医療従事者等!D43)</f>
        <v>548419</v>
      </c>
      <c r="F46" s="34">
        <f t="shared" si="2"/>
        <v>0.78215175557320871</v>
      </c>
      <c r="G46" s="32">
        <f t="shared" si="5"/>
        <v>184604</v>
      </c>
      <c r="H46" s="34">
        <f t="shared" si="3"/>
        <v>0.26328107283999391</v>
      </c>
      <c r="I46" s="38">
        <v>10353</v>
      </c>
      <c r="J46" s="38">
        <v>32872</v>
      </c>
      <c r="K46" s="38">
        <v>134309</v>
      </c>
      <c r="L46" s="38">
        <v>7070</v>
      </c>
      <c r="N46" s="1">
        <v>701167</v>
      </c>
    </row>
    <row r="47" spans="1:14" x14ac:dyDescent="0.45">
      <c r="A47" s="36" t="s">
        <v>53</v>
      </c>
      <c r="B47" s="32">
        <f t="shared" si="4"/>
        <v>9225244</v>
      </c>
      <c r="C47" s="37">
        <f>SUM(一般接種!D46+一般接種!G46+一般接種!J46+医療従事者等!C44)</f>
        <v>4065874</v>
      </c>
      <c r="D47" s="33">
        <f t="shared" si="1"/>
        <v>0.79346977168985411</v>
      </c>
      <c r="E47" s="37">
        <f>SUM(一般接種!E46+一般接種!H46+一般接種!K46+医療従事者等!D44)</f>
        <v>3980617</v>
      </c>
      <c r="F47" s="34">
        <f t="shared" si="2"/>
        <v>0.77683156491685479</v>
      </c>
      <c r="G47" s="32">
        <f t="shared" si="5"/>
        <v>1178753</v>
      </c>
      <c r="H47" s="34">
        <f t="shared" si="3"/>
        <v>0.2300378402746201</v>
      </c>
      <c r="I47" s="38">
        <v>38836</v>
      </c>
      <c r="J47" s="38">
        <v>208563</v>
      </c>
      <c r="K47" s="38">
        <v>858893</v>
      </c>
      <c r="L47" s="38">
        <v>72461</v>
      </c>
      <c r="N47" s="1">
        <v>5124170</v>
      </c>
    </row>
    <row r="48" spans="1:14" x14ac:dyDescent="0.45">
      <c r="A48" s="36" t="s">
        <v>54</v>
      </c>
      <c r="B48" s="32">
        <f t="shared" si="4"/>
        <v>1522720</v>
      </c>
      <c r="C48" s="37">
        <f>SUM(一般接種!D47+一般接種!G47+一般接種!J47+医療従事者等!C45)</f>
        <v>645807</v>
      </c>
      <c r="D48" s="33">
        <f t="shared" si="1"/>
        <v>0.78928090420448238</v>
      </c>
      <c r="E48" s="37">
        <f>SUM(一般接種!E47+一般接種!H47+一般接種!K47+医療従事者等!D45)</f>
        <v>636994</v>
      </c>
      <c r="F48" s="34">
        <f t="shared" si="2"/>
        <v>0.77850998873166455</v>
      </c>
      <c r="G48" s="32">
        <f t="shared" si="5"/>
        <v>239919</v>
      </c>
      <c r="H48" s="34">
        <f t="shared" si="3"/>
        <v>0.29321993297662491</v>
      </c>
      <c r="I48" s="38">
        <v>8269</v>
      </c>
      <c r="J48" s="38">
        <v>55100</v>
      </c>
      <c r="K48" s="38">
        <v>160290</v>
      </c>
      <c r="L48" s="38">
        <v>16260</v>
      </c>
      <c r="N48" s="1">
        <v>818222</v>
      </c>
    </row>
    <row r="49" spans="1:14" x14ac:dyDescent="0.45">
      <c r="A49" s="36" t="s">
        <v>55</v>
      </c>
      <c r="B49" s="32">
        <f t="shared" si="4"/>
        <v>2479259</v>
      </c>
      <c r="C49" s="37">
        <f>SUM(一般接種!D48+一般接種!G48+一般接種!J48+医療従事者等!C46)</f>
        <v>1078665</v>
      </c>
      <c r="D49" s="33">
        <f t="shared" si="1"/>
        <v>0.80742145219314065</v>
      </c>
      <c r="E49" s="37">
        <f>SUM(一般接種!E48+一般接種!H48+一般接種!K48+医療従事者等!D46)</f>
        <v>1062013</v>
      </c>
      <c r="F49" s="34">
        <f t="shared" si="2"/>
        <v>0.79495680188751272</v>
      </c>
      <c r="G49" s="32">
        <f t="shared" si="5"/>
        <v>338581</v>
      </c>
      <c r="H49" s="34">
        <f t="shared" si="3"/>
        <v>0.2534406536830302</v>
      </c>
      <c r="I49" s="38">
        <v>13757</v>
      </c>
      <c r="J49" s="38">
        <v>58763</v>
      </c>
      <c r="K49" s="38">
        <v>247905</v>
      </c>
      <c r="L49" s="38">
        <v>18156</v>
      </c>
      <c r="N49" s="1">
        <v>1335938</v>
      </c>
    </row>
    <row r="50" spans="1:14" x14ac:dyDescent="0.45">
      <c r="A50" s="36" t="s">
        <v>56</v>
      </c>
      <c r="B50" s="32">
        <f t="shared" si="4"/>
        <v>3280718</v>
      </c>
      <c r="C50" s="37">
        <f>SUM(一般接種!D49+一般接種!G49+一般接種!J49+医療従事者等!C47)</f>
        <v>1431077</v>
      </c>
      <c r="D50" s="33">
        <f t="shared" si="1"/>
        <v>0.81373841792971291</v>
      </c>
      <c r="E50" s="37">
        <f>SUM(一般接種!E49+一般接種!H49+一般接種!K49+医療従事者等!D47)</f>
        <v>1414438</v>
      </c>
      <c r="F50" s="34">
        <f t="shared" si="2"/>
        <v>0.80427715656087495</v>
      </c>
      <c r="G50" s="32">
        <f t="shared" si="5"/>
        <v>435203</v>
      </c>
      <c r="H50" s="34">
        <f t="shared" si="3"/>
        <v>0.24746495170998126</v>
      </c>
      <c r="I50" s="38">
        <v>20738</v>
      </c>
      <c r="J50" s="38">
        <v>75231</v>
      </c>
      <c r="K50" s="38">
        <v>314613</v>
      </c>
      <c r="L50" s="38">
        <v>24621</v>
      </c>
      <c r="N50" s="1">
        <v>1758645</v>
      </c>
    </row>
    <row r="51" spans="1:14" x14ac:dyDescent="0.45">
      <c r="A51" s="36" t="s">
        <v>57</v>
      </c>
      <c r="B51" s="32">
        <f t="shared" si="4"/>
        <v>2073547</v>
      </c>
      <c r="C51" s="37">
        <f>SUM(一般接種!D50+一般接種!G50+一般接種!J50+医療従事者等!C48)</f>
        <v>907870</v>
      </c>
      <c r="D51" s="33">
        <f t="shared" si="1"/>
        <v>0.79516282589483955</v>
      </c>
      <c r="E51" s="37">
        <f>SUM(一般接種!E50+一般接種!H50+一般接種!K50+医療従事者等!D48)</f>
        <v>892230</v>
      </c>
      <c r="F51" s="34">
        <f t="shared" si="2"/>
        <v>0.7814644477162509</v>
      </c>
      <c r="G51" s="32">
        <f t="shared" si="5"/>
        <v>273447</v>
      </c>
      <c r="H51" s="34">
        <f t="shared" si="3"/>
        <v>0.23950002671358916</v>
      </c>
      <c r="I51" s="38">
        <v>17813</v>
      </c>
      <c r="J51" s="38">
        <v>48583</v>
      </c>
      <c r="K51" s="38">
        <v>193629</v>
      </c>
      <c r="L51" s="38">
        <v>13422</v>
      </c>
      <c r="N51" s="1">
        <v>1141741</v>
      </c>
    </row>
    <row r="52" spans="1:14" x14ac:dyDescent="0.45">
      <c r="A52" s="36" t="s">
        <v>58</v>
      </c>
      <c r="B52" s="32">
        <f t="shared" si="4"/>
        <v>1951966</v>
      </c>
      <c r="C52" s="37">
        <f>SUM(一般接種!D51+一般接種!G51+一般接種!J51+医療従事者等!C49)</f>
        <v>851669</v>
      </c>
      <c r="D52" s="33">
        <f t="shared" si="1"/>
        <v>0.78333046675024209</v>
      </c>
      <c r="E52" s="37">
        <f>SUM(一般接種!E51+一般接種!H51+一般接種!K51+医療従事者等!D49)</f>
        <v>839536</v>
      </c>
      <c r="F52" s="34">
        <f t="shared" si="2"/>
        <v>0.77217102739870924</v>
      </c>
      <c r="G52" s="32">
        <f t="shared" si="5"/>
        <v>260761</v>
      </c>
      <c r="H52" s="34">
        <f t="shared" si="3"/>
        <v>0.23983734976881851</v>
      </c>
      <c r="I52" s="38">
        <v>10675</v>
      </c>
      <c r="J52" s="38">
        <v>44538</v>
      </c>
      <c r="K52" s="38">
        <v>183379</v>
      </c>
      <c r="L52" s="38">
        <v>22169</v>
      </c>
      <c r="N52" s="1">
        <v>1087241</v>
      </c>
    </row>
    <row r="53" spans="1:14" x14ac:dyDescent="0.45">
      <c r="A53" s="36" t="s">
        <v>59</v>
      </c>
      <c r="B53" s="32">
        <f t="shared" si="4"/>
        <v>2976331</v>
      </c>
      <c r="C53" s="37">
        <f>SUM(一般接種!D52+一般接種!G52+一般接種!J52+医療従事者等!C50)</f>
        <v>1291589</v>
      </c>
      <c r="D53" s="33">
        <f t="shared" si="1"/>
        <v>0.79850103584691845</v>
      </c>
      <c r="E53" s="37">
        <f>SUM(一般接種!E52+一般接種!H52+一般接種!K52+医療従事者等!D50)</f>
        <v>1268324</v>
      </c>
      <c r="F53" s="34">
        <f t="shared" si="2"/>
        <v>0.78411787944114342</v>
      </c>
      <c r="G53" s="32">
        <f t="shared" si="5"/>
        <v>416418</v>
      </c>
      <c r="H53" s="34">
        <f t="shared" si="3"/>
        <v>0.25744273475951102</v>
      </c>
      <c r="I53" s="38">
        <v>16800</v>
      </c>
      <c r="J53" s="38">
        <v>68119</v>
      </c>
      <c r="K53" s="38">
        <v>313201</v>
      </c>
      <c r="L53" s="38">
        <v>18298</v>
      </c>
      <c r="N53" s="1">
        <v>1617517</v>
      </c>
    </row>
    <row r="54" spans="1:14" x14ac:dyDescent="0.45">
      <c r="A54" s="36" t="s">
        <v>60</v>
      </c>
      <c r="B54" s="32">
        <f t="shared" si="4"/>
        <v>2350886</v>
      </c>
      <c r="C54" s="37">
        <f>SUM(一般接種!D53+一般接種!G53+一般接種!J53+医療従事者等!C51)</f>
        <v>1042936</v>
      </c>
      <c r="D54" s="40">
        <f t="shared" si="1"/>
        <v>0.70225800239442249</v>
      </c>
      <c r="E54" s="37">
        <f>SUM(一般接種!E53+一般接種!H53+一般接種!K53+医療従事者等!D51)</f>
        <v>1022130</v>
      </c>
      <c r="F54" s="34">
        <f t="shared" si="2"/>
        <v>0.68824834120925071</v>
      </c>
      <c r="G54" s="32">
        <f t="shared" si="5"/>
        <v>285820</v>
      </c>
      <c r="H54" s="34">
        <f t="shared" si="3"/>
        <v>0.19245608766441455</v>
      </c>
      <c r="I54" s="38">
        <v>16582</v>
      </c>
      <c r="J54" s="38">
        <v>55173</v>
      </c>
      <c r="K54" s="38">
        <v>201043</v>
      </c>
      <c r="L54" s="38">
        <v>13022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5" t="s">
        <v>105</v>
      </c>
      <c r="B56" s="85"/>
      <c r="C56" s="85"/>
      <c r="D56" s="85"/>
      <c r="E56" s="85"/>
      <c r="F56" s="85"/>
      <c r="G56" s="85"/>
      <c r="H56" s="85"/>
      <c r="I56" s="85"/>
      <c r="J56" s="22"/>
      <c r="K56" s="22"/>
    </row>
    <row r="57" spans="1:14" x14ac:dyDescent="0.45">
      <c r="A57" s="22" t="s">
        <v>106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5" t="s">
        <v>109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4" x14ac:dyDescent="0.45">
      <c r="A61" s="24" t="s">
        <v>110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G18" sqref="G18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111</v>
      </c>
      <c r="B1" s="23"/>
      <c r="C1" s="24"/>
      <c r="D1" s="24"/>
    </row>
    <row r="2" spans="1:18" x14ac:dyDescent="0.45">
      <c r="B2"/>
      <c r="Q2" s="101" t="str">
        <f>'進捗状況 (都道府県別)'!H3</f>
        <v>（3月4日公表時点）</v>
      </c>
      <c r="R2" s="101"/>
    </row>
    <row r="3" spans="1:18" ht="37.5" customHeight="1" x14ac:dyDescent="0.45">
      <c r="A3" s="102" t="s">
        <v>3</v>
      </c>
      <c r="B3" s="105" t="s">
        <v>112</v>
      </c>
      <c r="C3" s="105"/>
      <c r="D3" s="105"/>
      <c r="E3" s="105"/>
      <c r="F3" s="105"/>
      <c r="G3" s="105"/>
      <c r="H3" s="105"/>
      <c r="I3" s="105"/>
      <c r="J3" s="105"/>
      <c r="K3" s="105"/>
      <c r="M3" s="105" t="s">
        <v>113</v>
      </c>
      <c r="N3" s="105"/>
      <c r="O3" s="105"/>
      <c r="P3" s="105"/>
      <c r="Q3" s="105"/>
      <c r="R3" s="105"/>
    </row>
    <row r="4" spans="1:18" ht="18.75" customHeight="1" x14ac:dyDescent="0.45">
      <c r="A4" s="103"/>
      <c r="B4" s="106" t="s">
        <v>13</v>
      </c>
      <c r="C4" s="107" t="s">
        <v>114</v>
      </c>
      <c r="D4" s="107"/>
      <c r="E4" s="107"/>
      <c r="F4" s="108" t="s">
        <v>115</v>
      </c>
      <c r="G4" s="109"/>
      <c r="H4" s="110"/>
      <c r="I4" s="108" t="s">
        <v>116</v>
      </c>
      <c r="J4" s="109"/>
      <c r="K4" s="110"/>
      <c r="M4" s="111" t="s">
        <v>117</v>
      </c>
      <c r="N4" s="111"/>
      <c r="O4" s="105" t="s">
        <v>118</v>
      </c>
      <c r="P4" s="105"/>
      <c r="Q4" s="107" t="s">
        <v>116</v>
      </c>
      <c r="R4" s="107"/>
    </row>
    <row r="5" spans="1:18" ht="36" x14ac:dyDescent="0.45">
      <c r="A5" s="104"/>
      <c r="B5" s="106"/>
      <c r="C5" s="41" t="s">
        <v>119</v>
      </c>
      <c r="D5" s="41" t="s">
        <v>96</v>
      </c>
      <c r="E5" s="41" t="s">
        <v>97</v>
      </c>
      <c r="F5" s="41" t="s">
        <v>119</v>
      </c>
      <c r="G5" s="41" t="s">
        <v>96</v>
      </c>
      <c r="H5" s="41" t="s">
        <v>97</v>
      </c>
      <c r="I5" s="41" t="s">
        <v>119</v>
      </c>
      <c r="J5" s="41" t="s">
        <v>96</v>
      </c>
      <c r="K5" s="41" t="s">
        <v>97</v>
      </c>
      <c r="M5" s="42" t="s">
        <v>120</v>
      </c>
      <c r="N5" s="42" t="s">
        <v>121</v>
      </c>
      <c r="O5" s="42" t="s">
        <v>122</v>
      </c>
      <c r="P5" s="42" t="s">
        <v>123</v>
      </c>
      <c r="Q5" s="42" t="s">
        <v>122</v>
      </c>
      <c r="R5" s="42" t="s">
        <v>121</v>
      </c>
    </row>
    <row r="6" spans="1:18" x14ac:dyDescent="0.45">
      <c r="A6" s="31" t="s">
        <v>124</v>
      </c>
      <c r="B6" s="43">
        <f>SUM(B7:B53)</f>
        <v>189621652</v>
      </c>
      <c r="C6" s="43">
        <f t="shared" ref="C6" si="0">SUM(C7:C53)</f>
        <v>157384680</v>
      </c>
      <c r="D6" s="43">
        <f>SUM(D7:D53)</f>
        <v>78993739</v>
      </c>
      <c r="E6" s="44">
        <f>SUM(E7:E53)</f>
        <v>78390941</v>
      </c>
      <c r="F6" s="44">
        <f t="shared" ref="F6:Q6" si="1">SUM(F7:F53)</f>
        <v>32120446</v>
      </c>
      <c r="G6" s="44">
        <f>SUM(G7:G53)</f>
        <v>16120801</v>
      </c>
      <c r="H6" s="44">
        <f t="shared" ref="H6:K6" si="2">SUM(H7:H53)</f>
        <v>15999645</v>
      </c>
      <c r="I6" s="44">
        <f>SUM(I7:I53)</f>
        <v>116526</v>
      </c>
      <c r="J6" s="44">
        <f t="shared" si="2"/>
        <v>58409</v>
      </c>
      <c r="K6" s="44">
        <f t="shared" si="2"/>
        <v>58117</v>
      </c>
      <c r="L6" s="45"/>
      <c r="M6" s="44">
        <f>SUM(M7:M53)</f>
        <v>165197210</v>
      </c>
      <c r="N6" s="46">
        <f>C6/M6</f>
        <v>0.95270785747531694</v>
      </c>
      <c r="O6" s="44">
        <f t="shared" si="1"/>
        <v>34255250</v>
      </c>
      <c r="P6" s="47">
        <f>F6/O6</f>
        <v>0.93767950898037522</v>
      </c>
      <c r="Q6" s="44">
        <f t="shared" si="1"/>
        <v>195380</v>
      </c>
      <c r="R6" s="47">
        <f>I6/Q6</f>
        <v>0.59640700174019856</v>
      </c>
    </row>
    <row r="7" spans="1:18" x14ac:dyDescent="0.45">
      <c r="A7" s="48" t="s">
        <v>14</v>
      </c>
      <c r="B7" s="43">
        <v>7778616</v>
      </c>
      <c r="C7" s="43">
        <v>6288229</v>
      </c>
      <c r="D7" s="43">
        <v>3157296</v>
      </c>
      <c r="E7" s="44">
        <v>3130933</v>
      </c>
      <c r="F7" s="49">
        <v>1489558</v>
      </c>
      <c r="G7" s="44">
        <v>746626</v>
      </c>
      <c r="H7" s="44">
        <v>742932</v>
      </c>
      <c r="I7" s="44">
        <v>829</v>
      </c>
      <c r="J7" s="44">
        <v>413</v>
      </c>
      <c r="K7" s="44">
        <v>416</v>
      </c>
      <c r="L7" s="45"/>
      <c r="M7" s="44">
        <v>6947460</v>
      </c>
      <c r="N7" s="46">
        <v>0.90510000000000002</v>
      </c>
      <c r="O7" s="50">
        <v>1518200</v>
      </c>
      <c r="P7" s="46">
        <v>0.98109999999999997</v>
      </c>
      <c r="Q7" s="44">
        <v>900</v>
      </c>
      <c r="R7" s="47">
        <v>0.92110000000000003</v>
      </c>
    </row>
    <row r="8" spans="1:18" x14ac:dyDescent="0.45">
      <c r="A8" s="48" t="s">
        <v>15</v>
      </c>
      <c r="B8" s="43">
        <v>1981633</v>
      </c>
      <c r="C8" s="43">
        <v>1793678</v>
      </c>
      <c r="D8" s="43">
        <v>899486</v>
      </c>
      <c r="E8" s="44">
        <v>894192</v>
      </c>
      <c r="F8" s="49">
        <v>185560</v>
      </c>
      <c r="G8" s="44">
        <v>93252</v>
      </c>
      <c r="H8" s="44">
        <v>92308</v>
      </c>
      <c r="I8" s="44">
        <v>2395</v>
      </c>
      <c r="J8" s="44">
        <v>1208</v>
      </c>
      <c r="K8" s="44">
        <v>1187</v>
      </c>
      <c r="L8" s="45"/>
      <c r="M8" s="44">
        <v>1807955</v>
      </c>
      <c r="N8" s="46">
        <v>0.99209999999999998</v>
      </c>
      <c r="O8" s="50">
        <v>186500</v>
      </c>
      <c r="P8" s="46">
        <v>0.995</v>
      </c>
      <c r="Q8" s="44">
        <v>3640</v>
      </c>
      <c r="R8" s="47">
        <v>0.65800000000000003</v>
      </c>
    </row>
    <row r="9" spans="1:18" x14ac:dyDescent="0.45">
      <c r="A9" s="48" t="s">
        <v>16</v>
      </c>
      <c r="B9" s="43">
        <v>1905154</v>
      </c>
      <c r="C9" s="43">
        <v>1662550</v>
      </c>
      <c r="D9" s="43">
        <v>834013</v>
      </c>
      <c r="E9" s="44">
        <v>828537</v>
      </c>
      <c r="F9" s="49">
        <v>242512</v>
      </c>
      <c r="G9" s="44">
        <v>121828</v>
      </c>
      <c r="H9" s="44">
        <v>120684</v>
      </c>
      <c r="I9" s="44">
        <v>92</v>
      </c>
      <c r="J9" s="44">
        <v>48</v>
      </c>
      <c r="K9" s="44">
        <v>44</v>
      </c>
      <c r="L9" s="45"/>
      <c r="M9" s="44">
        <v>1740685</v>
      </c>
      <c r="N9" s="46">
        <v>0.95509999999999995</v>
      </c>
      <c r="O9" s="50">
        <v>227500</v>
      </c>
      <c r="P9" s="46">
        <v>1.0660000000000001</v>
      </c>
      <c r="Q9" s="44">
        <v>120</v>
      </c>
      <c r="R9" s="47">
        <v>0.76670000000000005</v>
      </c>
    </row>
    <row r="10" spans="1:18" x14ac:dyDescent="0.45">
      <c r="A10" s="48" t="s">
        <v>17</v>
      </c>
      <c r="B10" s="43">
        <v>3459546</v>
      </c>
      <c r="C10" s="43">
        <v>2721280</v>
      </c>
      <c r="D10" s="43">
        <v>1365360</v>
      </c>
      <c r="E10" s="44">
        <v>1355920</v>
      </c>
      <c r="F10" s="49">
        <v>738219</v>
      </c>
      <c r="G10" s="44">
        <v>370232</v>
      </c>
      <c r="H10" s="44">
        <v>367987</v>
      </c>
      <c r="I10" s="44">
        <v>47</v>
      </c>
      <c r="J10" s="44">
        <v>24</v>
      </c>
      <c r="K10" s="44">
        <v>23</v>
      </c>
      <c r="L10" s="45"/>
      <c r="M10" s="44">
        <v>2897265</v>
      </c>
      <c r="N10" s="46">
        <v>0.93930000000000002</v>
      </c>
      <c r="O10" s="50">
        <v>854400</v>
      </c>
      <c r="P10" s="46">
        <v>0.86399999999999999</v>
      </c>
      <c r="Q10" s="44">
        <v>120</v>
      </c>
      <c r="R10" s="47">
        <v>0.39169999999999999</v>
      </c>
    </row>
    <row r="11" spans="1:18" x14ac:dyDescent="0.45">
      <c r="A11" s="48" t="s">
        <v>18</v>
      </c>
      <c r="B11" s="43">
        <v>1535029</v>
      </c>
      <c r="C11" s="43">
        <v>1441103</v>
      </c>
      <c r="D11" s="43">
        <v>722900</v>
      </c>
      <c r="E11" s="44">
        <v>718203</v>
      </c>
      <c r="F11" s="49">
        <v>93870</v>
      </c>
      <c r="G11" s="44">
        <v>47805</v>
      </c>
      <c r="H11" s="44">
        <v>46065</v>
      </c>
      <c r="I11" s="44">
        <v>56</v>
      </c>
      <c r="J11" s="44">
        <v>28</v>
      </c>
      <c r="K11" s="44">
        <v>28</v>
      </c>
      <c r="L11" s="45"/>
      <c r="M11" s="44">
        <v>1445355</v>
      </c>
      <c r="N11" s="46">
        <v>0.99709999999999999</v>
      </c>
      <c r="O11" s="50">
        <v>87900</v>
      </c>
      <c r="P11" s="46">
        <v>1.0679000000000001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1676409</v>
      </c>
      <c r="C12" s="43">
        <v>1600014</v>
      </c>
      <c r="D12" s="43">
        <v>802596</v>
      </c>
      <c r="E12" s="44">
        <v>797418</v>
      </c>
      <c r="F12" s="49">
        <v>76234</v>
      </c>
      <c r="G12" s="44">
        <v>38359</v>
      </c>
      <c r="H12" s="44">
        <v>37875</v>
      </c>
      <c r="I12" s="44">
        <v>161</v>
      </c>
      <c r="J12" s="44">
        <v>80</v>
      </c>
      <c r="K12" s="44">
        <v>81</v>
      </c>
      <c r="L12" s="45"/>
      <c r="M12" s="44">
        <v>1614795</v>
      </c>
      <c r="N12" s="46">
        <v>0.99080000000000001</v>
      </c>
      <c r="O12" s="50">
        <v>61700</v>
      </c>
      <c r="P12" s="46">
        <v>1.2356</v>
      </c>
      <c r="Q12" s="44">
        <v>340</v>
      </c>
      <c r="R12" s="47">
        <v>0.47349999999999998</v>
      </c>
    </row>
    <row r="13" spans="1:18" x14ac:dyDescent="0.45">
      <c r="A13" s="48" t="s">
        <v>20</v>
      </c>
      <c r="B13" s="43">
        <v>2873741</v>
      </c>
      <c r="C13" s="43">
        <v>2667979</v>
      </c>
      <c r="D13" s="43">
        <v>1338837</v>
      </c>
      <c r="E13" s="44">
        <v>1329142</v>
      </c>
      <c r="F13" s="49">
        <v>205512</v>
      </c>
      <c r="G13" s="44">
        <v>103413</v>
      </c>
      <c r="H13" s="44">
        <v>102099</v>
      </c>
      <c r="I13" s="44">
        <v>250</v>
      </c>
      <c r="J13" s="44">
        <v>126</v>
      </c>
      <c r="K13" s="44">
        <v>124</v>
      </c>
      <c r="L13" s="45"/>
      <c r="M13" s="44">
        <v>2736240</v>
      </c>
      <c r="N13" s="46">
        <v>0.97509999999999997</v>
      </c>
      <c r="O13" s="50">
        <v>178600</v>
      </c>
      <c r="P13" s="46">
        <v>1.1507000000000001</v>
      </c>
      <c r="Q13" s="44">
        <v>520</v>
      </c>
      <c r="R13" s="47">
        <v>0.48080000000000001</v>
      </c>
    </row>
    <row r="14" spans="1:18" x14ac:dyDescent="0.45">
      <c r="A14" s="48" t="s">
        <v>21</v>
      </c>
      <c r="B14" s="43">
        <v>4518377</v>
      </c>
      <c r="C14" s="43">
        <v>3651304</v>
      </c>
      <c r="D14" s="43">
        <v>1831775</v>
      </c>
      <c r="E14" s="44">
        <v>1819529</v>
      </c>
      <c r="F14" s="49">
        <v>866709</v>
      </c>
      <c r="G14" s="44">
        <v>435055</v>
      </c>
      <c r="H14" s="44">
        <v>431654</v>
      </c>
      <c r="I14" s="44">
        <v>364</v>
      </c>
      <c r="J14" s="44">
        <v>178</v>
      </c>
      <c r="K14" s="44">
        <v>186</v>
      </c>
      <c r="L14" s="45"/>
      <c r="M14" s="44">
        <v>3804905</v>
      </c>
      <c r="N14" s="46">
        <v>0.95960000000000001</v>
      </c>
      <c r="O14" s="50">
        <v>892500</v>
      </c>
      <c r="P14" s="46">
        <v>0.97109999999999996</v>
      </c>
      <c r="Q14" s="44">
        <v>800</v>
      </c>
      <c r="R14" s="47">
        <v>0.45500000000000002</v>
      </c>
    </row>
    <row r="15" spans="1:18" x14ac:dyDescent="0.45">
      <c r="A15" s="51" t="s">
        <v>22</v>
      </c>
      <c r="B15" s="43">
        <v>3000099</v>
      </c>
      <c r="C15" s="43">
        <v>2618878</v>
      </c>
      <c r="D15" s="43">
        <v>1313942</v>
      </c>
      <c r="E15" s="44">
        <v>1304936</v>
      </c>
      <c r="F15" s="49">
        <v>380396</v>
      </c>
      <c r="G15" s="44">
        <v>191432</v>
      </c>
      <c r="H15" s="44">
        <v>188964</v>
      </c>
      <c r="I15" s="44">
        <v>825</v>
      </c>
      <c r="J15" s="44">
        <v>419</v>
      </c>
      <c r="K15" s="44">
        <v>406</v>
      </c>
      <c r="L15" s="45"/>
      <c r="M15" s="44">
        <v>2654650</v>
      </c>
      <c r="N15" s="46">
        <v>0.98650000000000004</v>
      </c>
      <c r="O15" s="50">
        <v>375900</v>
      </c>
      <c r="P15" s="46">
        <v>1.012</v>
      </c>
      <c r="Q15" s="44">
        <v>1080</v>
      </c>
      <c r="R15" s="47">
        <v>0.76390000000000002</v>
      </c>
    </row>
    <row r="16" spans="1:18" x14ac:dyDescent="0.45">
      <c r="A16" s="48" t="s">
        <v>23</v>
      </c>
      <c r="B16" s="43">
        <v>2947591</v>
      </c>
      <c r="C16" s="43">
        <v>2100685</v>
      </c>
      <c r="D16" s="43">
        <v>1054381</v>
      </c>
      <c r="E16" s="44">
        <v>1046304</v>
      </c>
      <c r="F16" s="49">
        <v>846696</v>
      </c>
      <c r="G16" s="44">
        <v>424987</v>
      </c>
      <c r="H16" s="44">
        <v>421709</v>
      </c>
      <c r="I16" s="44">
        <v>210</v>
      </c>
      <c r="J16" s="44">
        <v>94</v>
      </c>
      <c r="K16" s="44">
        <v>116</v>
      </c>
      <c r="L16" s="45"/>
      <c r="M16" s="44">
        <v>2286995</v>
      </c>
      <c r="N16" s="46">
        <v>0.91849999999999998</v>
      </c>
      <c r="O16" s="50">
        <v>887500</v>
      </c>
      <c r="P16" s="46">
        <v>0.95399999999999996</v>
      </c>
      <c r="Q16" s="44">
        <v>320</v>
      </c>
      <c r="R16" s="47">
        <v>0.65629999999999999</v>
      </c>
    </row>
    <row r="17" spans="1:18" x14ac:dyDescent="0.45">
      <c r="A17" s="48" t="s">
        <v>24</v>
      </c>
      <c r="B17" s="43">
        <v>11316792</v>
      </c>
      <c r="C17" s="43">
        <v>9630226</v>
      </c>
      <c r="D17" s="43">
        <v>4839164</v>
      </c>
      <c r="E17" s="44">
        <v>4791062</v>
      </c>
      <c r="F17" s="49">
        <v>1668572</v>
      </c>
      <c r="G17" s="44">
        <v>836011</v>
      </c>
      <c r="H17" s="44">
        <v>832561</v>
      </c>
      <c r="I17" s="44">
        <v>17994</v>
      </c>
      <c r="J17" s="44">
        <v>9036</v>
      </c>
      <c r="K17" s="44">
        <v>8958</v>
      </c>
      <c r="L17" s="45"/>
      <c r="M17" s="44">
        <v>9975810</v>
      </c>
      <c r="N17" s="46">
        <v>0.96540000000000004</v>
      </c>
      <c r="O17" s="50">
        <v>659400</v>
      </c>
      <c r="P17" s="46">
        <v>2.5304000000000002</v>
      </c>
      <c r="Q17" s="44">
        <v>36860</v>
      </c>
      <c r="R17" s="47">
        <v>0.48820000000000002</v>
      </c>
    </row>
    <row r="18" spans="1:18" x14ac:dyDescent="0.45">
      <c r="A18" s="48" t="s">
        <v>25</v>
      </c>
      <c r="B18" s="43">
        <v>9633892</v>
      </c>
      <c r="C18" s="43">
        <v>7947529</v>
      </c>
      <c r="D18" s="43">
        <v>3990364</v>
      </c>
      <c r="E18" s="44">
        <v>3957165</v>
      </c>
      <c r="F18" s="49">
        <v>1685597</v>
      </c>
      <c r="G18" s="44">
        <v>844815</v>
      </c>
      <c r="H18" s="44">
        <v>840782</v>
      </c>
      <c r="I18" s="44">
        <v>766</v>
      </c>
      <c r="J18" s="44">
        <v>357</v>
      </c>
      <c r="K18" s="44">
        <v>409</v>
      </c>
      <c r="L18" s="45"/>
      <c r="M18" s="44">
        <v>8203845</v>
      </c>
      <c r="N18" s="46">
        <v>0.96879999999999999</v>
      </c>
      <c r="O18" s="50">
        <v>643300</v>
      </c>
      <c r="P18" s="46">
        <v>2.6202000000000001</v>
      </c>
      <c r="Q18" s="44">
        <v>4260</v>
      </c>
      <c r="R18" s="47">
        <v>0.17979999999999999</v>
      </c>
    </row>
    <row r="19" spans="1:18" x14ac:dyDescent="0.45">
      <c r="A19" s="48" t="s">
        <v>26</v>
      </c>
      <c r="B19" s="43">
        <v>20861264</v>
      </c>
      <c r="C19" s="43">
        <v>15517145</v>
      </c>
      <c r="D19" s="43">
        <v>7791420</v>
      </c>
      <c r="E19" s="44">
        <v>7725725</v>
      </c>
      <c r="F19" s="49">
        <v>5330788</v>
      </c>
      <c r="G19" s="44">
        <v>2675472</v>
      </c>
      <c r="H19" s="44">
        <v>2655316</v>
      </c>
      <c r="I19" s="44">
        <v>13331</v>
      </c>
      <c r="J19" s="44">
        <v>6538</v>
      </c>
      <c r="K19" s="44">
        <v>6793</v>
      </c>
      <c r="L19" s="45"/>
      <c r="M19" s="44">
        <v>16590990</v>
      </c>
      <c r="N19" s="46">
        <v>0.93530000000000002</v>
      </c>
      <c r="O19" s="50">
        <v>10132950</v>
      </c>
      <c r="P19" s="46">
        <v>0.52610000000000001</v>
      </c>
      <c r="Q19" s="44">
        <v>42380</v>
      </c>
      <c r="R19" s="47">
        <v>0.31459999999999999</v>
      </c>
    </row>
    <row r="20" spans="1:18" x14ac:dyDescent="0.45">
      <c r="A20" s="48" t="s">
        <v>27</v>
      </c>
      <c r="B20" s="43">
        <v>14098004</v>
      </c>
      <c r="C20" s="43">
        <v>10771292</v>
      </c>
      <c r="D20" s="43">
        <v>5405433</v>
      </c>
      <c r="E20" s="44">
        <v>5365859</v>
      </c>
      <c r="F20" s="49">
        <v>3320635</v>
      </c>
      <c r="G20" s="44">
        <v>1663212</v>
      </c>
      <c r="H20" s="44">
        <v>1657423</v>
      </c>
      <c r="I20" s="44">
        <v>6077</v>
      </c>
      <c r="J20" s="44">
        <v>3064</v>
      </c>
      <c r="K20" s="44">
        <v>3013</v>
      </c>
      <c r="L20" s="45"/>
      <c r="M20" s="44">
        <v>11191635</v>
      </c>
      <c r="N20" s="46">
        <v>0.96240000000000003</v>
      </c>
      <c r="O20" s="50">
        <v>1939600</v>
      </c>
      <c r="P20" s="46">
        <v>1.712</v>
      </c>
      <c r="Q20" s="44">
        <v>11520</v>
      </c>
      <c r="R20" s="47">
        <v>0.52749999999999997</v>
      </c>
    </row>
    <row r="21" spans="1:18" x14ac:dyDescent="0.45">
      <c r="A21" s="48" t="s">
        <v>28</v>
      </c>
      <c r="B21" s="43">
        <v>3459329</v>
      </c>
      <c r="C21" s="43">
        <v>2891022</v>
      </c>
      <c r="D21" s="43">
        <v>1449147</v>
      </c>
      <c r="E21" s="44">
        <v>1441875</v>
      </c>
      <c r="F21" s="49">
        <v>568232</v>
      </c>
      <c r="G21" s="44">
        <v>285265</v>
      </c>
      <c r="H21" s="44">
        <v>282967</v>
      </c>
      <c r="I21" s="44">
        <v>75</v>
      </c>
      <c r="J21" s="44">
        <v>34</v>
      </c>
      <c r="K21" s="44">
        <v>41</v>
      </c>
      <c r="L21" s="45"/>
      <c r="M21" s="44">
        <v>3030105</v>
      </c>
      <c r="N21" s="46">
        <v>0.95409999999999995</v>
      </c>
      <c r="O21" s="50">
        <v>584800</v>
      </c>
      <c r="P21" s="46">
        <v>0.97170000000000001</v>
      </c>
      <c r="Q21" s="44">
        <v>240</v>
      </c>
      <c r="R21" s="47">
        <v>0.3125</v>
      </c>
    </row>
    <row r="22" spans="1:18" x14ac:dyDescent="0.45">
      <c r="A22" s="48" t="s">
        <v>29</v>
      </c>
      <c r="B22" s="43">
        <v>1642029</v>
      </c>
      <c r="C22" s="43">
        <v>1456571</v>
      </c>
      <c r="D22" s="43">
        <v>730445</v>
      </c>
      <c r="E22" s="44">
        <v>726126</v>
      </c>
      <c r="F22" s="49">
        <v>185247</v>
      </c>
      <c r="G22" s="44">
        <v>92881</v>
      </c>
      <c r="H22" s="44">
        <v>92366</v>
      </c>
      <c r="I22" s="44">
        <v>211</v>
      </c>
      <c r="J22" s="44">
        <v>110</v>
      </c>
      <c r="K22" s="44">
        <v>101</v>
      </c>
      <c r="L22" s="45"/>
      <c r="M22" s="44">
        <v>1489620</v>
      </c>
      <c r="N22" s="46">
        <v>0.9778</v>
      </c>
      <c r="O22" s="50">
        <v>176600</v>
      </c>
      <c r="P22" s="46">
        <v>1.0489999999999999</v>
      </c>
      <c r="Q22" s="44">
        <v>400</v>
      </c>
      <c r="R22" s="47">
        <v>0.52749999999999997</v>
      </c>
    </row>
    <row r="23" spans="1:18" x14ac:dyDescent="0.45">
      <c r="A23" s="48" t="s">
        <v>30</v>
      </c>
      <c r="B23" s="43">
        <v>1695156</v>
      </c>
      <c r="C23" s="43">
        <v>1489853</v>
      </c>
      <c r="D23" s="43">
        <v>747495</v>
      </c>
      <c r="E23" s="44">
        <v>742358</v>
      </c>
      <c r="F23" s="49">
        <v>204305</v>
      </c>
      <c r="G23" s="44">
        <v>102586</v>
      </c>
      <c r="H23" s="44">
        <v>101719</v>
      </c>
      <c r="I23" s="44">
        <v>998</v>
      </c>
      <c r="J23" s="44">
        <v>504</v>
      </c>
      <c r="K23" s="44">
        <v>494</v>
      </c>
      <c r="L23" s="45"/>
      <c r="M23" s="44">
        <v>1519930</v>
      </c>
      <c r="N23" s="46">
        <v>0.98019999999999996</v>
      </c>
      <c r="O23" s="50">
        <v>220900</v>
      </c>
      <c r="P23" s="46">
        <v>0.92490000000000006</v>
      </c>
      <c r="Q23" s="44">
        <v>1060</v>
      </c>
      <c r="R23" s="47">
        <v>0.9415</v>
      </c>
    </row>
    <row r="24" spans="1:18" x14ac:dyDescent="0.45">
      <c r="A24" s="48" t="s">
        <v>31</v>
      </c>
      <c r="B24" s="43">
        <v>1165920</v>
      </c>
      <c r="C24" s="43">
        <v>1025393</v>
      </c>
      <c r="D24" s="43">
        <v>514549</v>
      </c>
      <c r="E24" s="44">
        <v>510844</v>
      </c>
      <c r="F24" s="49">
        <v>140452</v>
      </c>
      <c r="G24" s="44">
        <v>70718</v>
      </c>
      <c r="H24" s="44">
        <v>69734</v>
      </c>
      <c r="I24" s="44">
        <v>75</v>
      </c>
      <c r="J24" s="44">
        <v>33</v>
      </c>
      <c r="K24" s="44">
        <v>42</v>
      </c>
      <c r="L24" s="45"/>
      <c r="M24" s="44">
        <v>1050870</v>
      </c>
      <c r="N24" s="46">
        <v>0.9758</v>
      </c>
      <c r="O24" s="50">
        <v>145200</v>
      </c>
      <c r="P24" s="46">
        <v>0.96730000000000005</v>
      </c>
      <c r="Q24" s="44">
        <v>120</v>
      </c>
      <c r="R24" s="47">
        <v>0.625</v>
      </c>
    </row>
    <row r="25" spans="1:18" x14ac:dyDescent="0.45">
      <c r="A25" s="48" t="s">
        <v>32</v>
      </c>
      <c r="B25" s="43">
        <v>1248482</v>
      </c>
      <c r="C25" s="43">
        <v>1100910</v>
      </c>
      <c r="D25" s="43">
        <v>552375</v>
      </c>
      <c r="E25" s="44">
        <v>548535</v>
      </c>
      <c r="F25" s="49">
        <v>147545</v>
      </c>
      <c r="G25" s="44">
        <v>74288</v>
      </c>
      <c r="H25" s="44">
        <v>73257</v>
      </c>
      <c r="I25" s="44">
        <v>27</v>
      </c>
      <c r="J25" s="44">
        <v>10</v>
      </c>
      <c r="K25" s="44">
        <v>17</v>
      </c>
      <c r="L25" s="45"/>
      <c r="M25" s="44">
        <v>1178390</v>
      </c>
      <c r="N25" s="46">
        <v>0.93420000000000003</v>
      </c>
      <c r="O25" s="50">
        <v>139400</v>
      </c>
      <c r="P25" s="46">
        <v>1.0584</v>
      </c>
      <c r="Q25" s="44">
        <v>220</v>
      </c>
      <c r="R25" s="47">
        <v>0.1227</v>
      </c>
    </row>
    <row r="26" spans="1:18" x14ac:dyDescent="0.45">
      <c r="A26" s="48" t="s">
        <v>33</v>
      </c>
      <c r="B26" s="43">
        <v>3161991</v>
      </c>
      <c r="C26" s="43">
        <v>2876167</v>
      </c>
      <c r="D26" s="43">
        <v>1442946</v>
      </c>
      <c r="E26" s="44">
        <v>1433221</v>
      </c>
      <c r="F26" s="49">
        <v>285711</v>
      </c>
      <c r="G26" s="44">
        <v>143791</v>
      </c>
      <c r="H26" s="44">
        <v>141920</v>
      </c>
      <c r="I26" s="44">
        <v>113</v>
      </c>
      <c r="J26" s="44">
        <v>55</v>
      </c>
      <c r="K26" s="44">
        <v>58</v>
      </c>
      <c r="L26" s="45"/>
      <c r="M26" s="44">
        <v>2953470</v>
      </c>
      <c r="N26" s="46">
        <v>0.9738</v>
      </c>
      <c r="O26" s="50">
        <v>268100</v>
      </c>
      <c r="P26" s="46">
        <v>1.0657000000000001</v>
      </c>
      <c r="Q26" s="44">
        <v>140</v>
      </c>
      <c r="R26" s="47">
        <v>0.80710000000000004</v>
      </c>
    </row>
    <row r="27" spans="1:18" x14ac:dyDescent="0.45">
      <c r="A27" s="48" t="s">
        <v>34</v>
      </c>
      <c r="B27" s="43">
        <v>3058178</v>
      </c>
      <c r="C27" s="43">
        <v>2718546</v>
      </c>
      <c r="D27" s="43">
        <v>1362627</v>
      </c>
      <c r="E27" s="44">
        <v>1355919</v>
      </c>
      <c r="F27" s="49">
        <v>337505</v>
      </c>
      <c r="G27" s="44">
        <v>169987</v>
      </c>
      <c r="H27" s="44">
        <v>167518</v>
      </c>
      <c r="I27" s="44">
        <v>2127</v>
      </c>
      <c r="J27" s="44">
        <v>1066</v>
      </c>
      <c r="K27" s="44">
        <v>1061</v>
      </c>
      <c r="L27" s="45"/>
      <c r="M27" s="44">
        <v>2783025</v>
      </c>
      <c r="N27" s="46">
        <v>0.9768</v>
      </c>
      <c r="O27" s="50">
        <v>279600</v>
      </c>
      <c r="P27" s="46">
        <v>1.2071000000000001</v>
      </c>
      <c r="Q27" s="44">
        <v>2540</v>
      </c>
      <c r="R27" s="47">
        <v>0.83740000000000003</v>
      </c>
    </row>
    <row r="28" spans="1:18" x14ac:dyDescent="0.45">
      <c r="A28" s="48" t="s">
        <v>35</v>
      </c>
      <c r="B28" s="43">
        <v>5799025</v>
      </c>
      <c r="C28" s="43">
        <v>5023202</v>
      </c>
      <c r="D28" s="43">
        <v>2519927</v>
      </c>
      <c r="E28" s="44">
        <v>2503275</v>
      </c>
      <c r="F28" s="49">
        <v>775652</v>
      </c>
      <c r="G28" s="44">
        <v>389164</v>
      </c>
      <c r="H28" s="44">
        <v>386488</v>
      </c>
      <c r="I28" s="44">
        <v>171</v>
      </c>
      <c r="J28" s="44">
        <v>88</v>
      </c>
      <c r="K28" s="44">
        <v>83</v>
      </c>
      <c r="L28" s="45"/>
      <c r="M28" s="44">
        <v>5046120</v>
      </c>
      <c r="N28" s="46">
        <v>0.99550000000000005</v>
      </c>
      <c r="O28" s="50">
        <v>752600</v>
      </c>
      <c r="P28" s="46">
        <v>1.0306</v>
      </c>
      <c r="Q28" s="44">
        <v>920</v>
      </c>
      <c r="R28" s="47">
        <v>0.18590000000000001</v>
      </c>
    </row>
    <row r="29" spans="1:18" x14ac:dyDescent="0.45">
      <c r="A29" s="48" t="s">
        <v>36</v>
      </c>
      <c r="B29" s="43">
        <v>11028813</v>
      </c>
      <c r="C29" s="43">
        <v>8604599</v>
      </c>
      <c r="D29" s="43">
        <v>4317364</v>
      </c>
      <c r="E29" s="44">
        <v>4287235</v>
      </c>
      <c r="F29" s="49">
        <v>2423501</v>
      </c>
      <c r="G29" s="44">
        <v>1216049</v>
      </c>
      <c r="H29" s="44">
        <v>1207452</v>
      </c>
      <c r="I29" s="44">
        <v>713</v>
      </c>
      <c r="J29" s="44">
        <v>341</v>
      </c>
      <c r="K29" s="44">
        <v>372</v>
      </c>
      <c r="L29" s="45"/>
      <c r="M29" s="44">
        <v>9308910</v>
      </c>
      <c r="N29" s="46">
        <v>0.92430000000000001</v>
      </c>
      <c r="O29" s="50">
        <v>2709600</v>
      </c>
      <c r="P29" s="46">
        <v>0.89439999999999997</v>
      </c>
      <c r="Q29" s="44">
        <v>1260</v>
      </c>
      <c r="R29" s="47">
        <v>0.56589999999999996</v>
      </c>
    </row>
    <row r="30" spans="1:18" x14ac:dyDescent="0.45">
      <c r="A30" s="48" t="s">
        <v>37</v>
      </c>
      <c r="B30" s="43">
        <v>2719192</v>
      </c>
      <c r="C30" s="43">
        <v>2449577</v>
      </c>
      <c r="D30" s="43">
        <v>1228748</v>
      </c>
      <c r="E30" s="44">
        <v>1220829</v>
      </c>
      <c r="F30" s="49">
        <v>269152</v>
      </c>
      <c r="G30" s="44">
        <v>135414</v>
      </c>
      <c r="H30" s="44">
        <v>133738</v>
      </c>
      <c r="I30" s="44">
        <v>463</v>
      </c>
      <c r="J30" s="44">
        <v>239</v>
      </c>
      <c r="K30" s="44">
        <v>224</v>
      </c>
      <c r="L30" s="45"/>
      <c r="M30" s="44">
        <v>2519015</v>
      </c>
      <c r="N30" s="46">
        <v>0.97240000000000004</v>
      </c>
      <c r="O30" s="50">
        <v>239400</v>
      </c>
      <c r="P30" s="46">
        <v>1.1243000000000001</v>
      </c>
      <c r="Q30" s="44">
        <v>760</v>
      </c>
      <c r="R30" s="47">
        <v>0.60919999999999996</v>
      </c>
    </row>
    <row r="31" spans="1:18" x14ac:dyDescent="0.45">
      <c r="A31" s="48" t="s">
        <v>38</v>
      </c>
      <c r="B31" s="43">
        <v>2142799</v>
      </c>
      <c r="C31" s="43">
        <v>1774567</v>
      </c>
      <c r="D31" s="43">
        <v>890730</v>
      </c>
      <c r="E31" s="44">
        <v>883837</v>
      </c>
      <c r="F31" s="49">
        <v>368140</v>
      </c>
      <c r="G31" s="44">
        <v>184470</v>
      </c>
      <c r="H31" s="44">
        <v>183670</v>
      </c>
      <c r="I31" s="44">
        <v>92</v>
      </c>
      <c r="J31" s="44">
        <v>51</v>
      </c>
      <c r="K31" s="44">
        <v>41</v>
      </c>
      <c r="L31" s="45"/>
      <c r="M31" s="44">
        <v>1803280</v>
      </c>
      <c r="N31" s="46">
        <v>0.98409999999999997</v>
      </c>
      <c r="O31" s="50">
        <v>348300</v>
      </c>
      <c r="P31" s="46">
        <v>1.0569999999999999</v>
      </c>
      <c r="Q31" s="44">
        <v>240</v>
      </c>
      <c r="R31" s="47">
        <v>0.38329999999999997</v>
      </c>
    </row>
    <row r="32" spans="1:18" x14ac:dyDescent="0.45">
      <c r="A32" s="48" t="s">
        <v>39</v>
      </c>
      <c r="B32" s="43">
        <v>3706399</v>
      </c>
      <c r="C32" s="43">
        <v>3056942</v>
      </c>
      <c r="D32" s="43">
        <v>1533685</v>
      </c>
      <c r="E32" s="44">
        <v>1523257</v>
      </c>
      <c r="F32" s="49">
        <v>648964</v>
      </c>
      <c r="G32" s="44">
        <v>325928</v>
      </c>
      <c r="H32" s="44">
        <v>323036</v>
      </c>
      <c r="I32" s="44">
        <v>493</v>
      </c>
      <c r="J32" s="44">
        <v>254</v>
      </c>
      <c r="K32" s="44">
        <v>239</v>
      </c>
      <c r="L32" s="45"/>
      <c r="M32" s="44">
        <v>3214895</v>
      </c>
      <c r="N32" s="46">
        <v>0.95089999999999997</v>
      </c>
      <c r="O32" s="50">
        <v>704200</v>
      </c>
      <c r="P32" s="46">
        <v>0.92159999999999997</v>
      </c>
      <c r="Q32" s="44">
        <v>1040</v>
      </c>
      <c r="R32" s="47">
        <v>0.47399999999999998</v>
      </c>
    </row>
    <row r="33" spans="1:18" x14ac:dyDescent="0.45">
      <c r="A33" s="48" t="s">
        <v>40</v>
      </c>
      <c r="B33" s="43">
        <v>12754566</v>
      </c>
      <c r="C33" s="43">
        <v>9828055</v>
      </c>
      <c r="D33" s="43">
        <v>4933846</v>
      </c>
      <c r="E33" s="44">
        <v>4894209</v>
      </c>
      <c r="F33" s="49">
        <v>2862719</v>
      </c>
      <c r="G33" s="44">
        <v>1435704</v>
      </c>
      <c r="H33" s="44">
        <v>1427015</v>
      </c>
      <c r="I33" s="44">
        <v>63792</v>
      </c>
      <c r="J33" s="44">
        <v>32141</v>
      </c>
      <c r="K33" s="44">
        <v>31651</v>
      </c>
      <c r="L33" s="45"/>
      <c r="M33" s="44">
        <v>10848165</v>
      </c>
      <c r="N33" s="46">
        <v>0.90600000000000003</v>
      </c>
      <c r="O33" s="50">
        <v>3481300</v>
      </c>
      <c r="P33" s="46">
        <v>0.82230000000000003</v>
      </c>
      <c r="Q33" s="44">
        <v>72500</v>
      </c>
      <c r="R33" s="47">
        <v>0.87990000000000002</v>
      </c>
    </row>
    <row r="34" spans="1:18" x14ac:dyDescent="0.45">
      <c r="A34" s="48" t="s">
        <v>41</v>
      </c>
      <c r="B34" s="43">
        <v>8188917</v>
      </c>
      <c r="C34" s="43">
        <v>6809411</v>
      </c>
      <c r="D34" s="43">
        <v>3416614</v>
      </c>
      <c r="E34" s="44">
        <v>3392797</v>
      </c>
      <c r="F34" s="49">
        <v>1378399</v>
      </c>
      <c r="G34" s="44">
        <v>693079</v>
      </c>
      <c r="H34" s="44">
        <v>685320</v>
      </c>
      <c r="I34" s="44">
        <v>1107</v>
      </c>
      <c r="J34" s="44">
        <v>546</v>
      </c>
      <c r="K34" s="44">
        <v>561</v>
      </c>
      <c r="L34" s="45"/>
      <c r="M34" s="44">
        <v>7170735</v>
      </c>
      <c r="N34" s="46">
        <v>0.9496</v>
      </c>
      <c r="O34" s="50">
        <v>1135400</v>
      </c>
      <c r="P34" s="46">
        <v>1.214</v>
      </c>
      <c r="Q34" s="44">
        <v>2420</v>
      </c>
      <c r="R34" s="47">
        <v>0.45739999999999997</v>
      </c>
    </row>
    <row r="35" spans="1:18" x14ac:dyDescent="0.45">
      <c r="A35" s="48" t="s">
        <v>42</v>
      </c>
      <c r="B35" s="43">
        <v>2011624</v>
      </c>
      <c r="C35" s="43">
        <v>1790089</v>
      </c>
      <c r="D35" s="43">
        <v>898131</v>
      </c>
      <c r="E35" s="44">
        <v>891958</v>
      </c>
      <c r="F35" s="49">
        <v>221352</v>
      </c>
      <c r="G35" s="44">
        <v>110958</v>
      </c>
      <c r="H35" s="44">
        <v>110394</v>
      </c>
      <c r="I35" s="44">
        <v>183</v>
      </c>
      <c r="J35" s="44">
        <v>89</v>
      </c>
      <c r="K35" s="44">
        <v>94</v>
      </c>
      <c r="L35" s="45"/>
      <c r="M35" s="44">
        <v>1903500</v>
      </c>
      <c r="N35" s="46">
        <v>0.94040000000000001</v>
      </c>
      <c r="O35" s="50">
        <v>127300</v>
      </c>
      <c r="P35" s="46">
        <v>1.7387999999999999</v>
      </c>
      <c r="Q35" s="44">
        <v>660</v>
      </c>
      <c r="R35" s="47">
        <v>0.27729999999999999</v>
      </c>
    </row>
    <row r="36" spans="1:18" x14ac:dyDescent="0.45">
      <c r="A36" s="48" t="s">
        <v>43</v>
      </c>
      <c r="B36" s="43">
        <v>1366851</v>
      </c>
      <c r="C36" s="43">
        <v>1305108</v>
      </c>
      <c r="D36" s="43">
        <v>655144</v>
      </c>
      <c r="E36" s="44">
        <v>649964</v>
      </c>
      <c r="F36" s="49">
        <v>61668</v>
      </c>
      <c r="G36" s="44">
        <v>30961</v>
      </c>
      <c r="H36" s="44">
        <v>30707</v>
      </c>
      <c r="I36" s="44">
        <v>75</v>
      </c>
      <c r="J36" s="44">
        <v>39</v>
      </c>
      <c r="K36" s="44">
        <v>36</v>
      </c>
      <c r="L36" s="45"/>
      <c r="M36" s="44">
        <v>1343745</v>
      </c>
      <c r="N36" s="46">
        <v>0.97119999999999995</v>
      </c>
      <c r="O36" s="50">
        <v>46100</v>
      </c>
      <c r="P36" s="46">
        <v>1.3376999999999999</v>
      </c>
      <c r="Q36" s="44">
        <v>160</v>
      </c>
      <c r="R36" s="47">
        <v>0.46879999999999999</v>
      </c>
    </row>
    <row r="37" spans="1:18" x14ac:dyDescent="0.45">
      <c r="A37" s="48" t="s">
        <v>44</v>
      </c>
      <c r="B37" s="43">
        <v>797395</v>
      </c>
      <c r="C37" s="43">
        <v>697834</v>
      </c>
      <c r="D37" s="43">
        <v>350258</v>
      </c>
      <c r="E37" s="44">
        <v>347576</v>
      </c>
      <c r="F37" s="49">
        <v>99499</v>
      </c>
      <c r="G37" s="44">
        <v>49950</v>
      </c>
      <c r="H37" s="44">
        <v>49549</v>
      </c>
      <c r="I37" s="44">
        <v>62</v>
      </c>
      <c r="J37" s="44">
        <v>30</v>
      </c>
      <c r="K37" s="44">
        <v>32</v>
      </c>
      <c r="L37" s="45"/>
      <c r="M37" s="44">
        <v>758360</v>
      </c>
      <c r="N37" s="46">
        <v>0.92020000000000002</v>
      </c>
      <c r="O37" s="50">
        <v>110800</v>
      </c>
      <c r="P37" s="46">
        <v>0.89800000000000002</v>
      </c>
      <c r="Q37" s="44">
        <v>320</v>
      </c>
      <c r="R37" s="47">
        <v>0.1938</v>
      </c>
    </row>
    <row r="38" spans="1:18" x14ac:dyDescent="0.45">
      <c r="A38" s="48" t="s">
        <v>45</v>
      </c>
      <c r="B38" s="43">
        <v>1014439</v>
      </c>
      <c r="C38" s="43">
        <v>959289</v>
      </c>
      <c r="D38" s="43">
        <v>481556</v>
      </c>
      <c r="E38" s="44">
        <v>477733</v>
      </c>
      <c r="F38" s="49">
        <v>55042</v>
      </c>
      <c r="G38" s="44">
        <v>27620</v>
      </c>
      <c r="H38" s="44">
        <v>27422</v>
      </c>
      <c r="I38" s="44">
        <v>108</v>
      </c>
      <c r="J38" s="44">
        <v>50</v>
      </c>
      <c r="K38" s="44">
        <v>58</v>
      </c>
      <c r="L38" s="45"/>
      <c r="M38" s="44">
        <v>994700</v>
      </c>
      <c r="N38" s="46">
        <v>0.96440000000000003</v>
      </c>
      <c r="O38" s="50">
        <v>47400</v>
      </c>
      <c r="P38" s="46">
        <v>1.1612</v>
      </c>
      <c r="Q38" s="44">
        <v>640</v>
      </c>
      <c r="R38" s="47">
        <v>0.16880000000000001</v>
      </c>
    </row>
    <row r="39" spans="1:18" x14ac:dyDescent="0.45">
      <c r="A39" s="48" t="s">
        <v>46</v>
      </c>
      <c r="B39" s="43">
        <v>2697150</v>
      </c>
      <c r="C39" s="43">
        <v>2365142</v>
      </c>
      <c r="D39" s="43">
        <v>1187189</v>
      </c>
      <c r="E39" s="44">
        <v>1177953</v>
      </c>
      <c r="F39" s="49">
        <v>331702</v>
      </c>
      <c r="G39" s="44">
        <v>166531</v>
      </c>
      <c r="H39" s="44">
        <v>165171</v>
      </c>
      <c r="I39" s="44">
        <v>306</v>
      </c>
      <c r="J39" s="44">
        <v>155</v>
      </c>
      <c r="K39" s="44">
        <v>151</v>
      </c>
      <c r="L39" s="45"/>
      <c r="M39" s="44">
        <v>2598930</v>
      </c>
      <c r="N39" s="46">
        <v>0.91</v>
      </c>
      <c r="O39" s="50">
        <v>385900</v>
      </c>
      <c r="P39" s="46">
        <v>0.85960000000000003</v>
      </c>
      <c r="Q39" s="44">
        <v>700</v>
      </c>
      <c r="R39" s="47">
        <v>0.43709999999999999</v>
      </c>
    </row>
    <row r="40" spans="1:18" x14ac:dyDescent="0.45">
      <c r="A40" s="48" t="s">
        <v>47</v>
      </c>
      <c r="B40" s="43">
        <v>4060642</v>
      </c>
      <c r="C40" s="43">
        <v>3471977</v>
      </c>
      <c r="D40" s="43">
        <v>1741996</v>
      </c>
      <c r="E40" s="44">
        <v>1729981</v>
      </c>
      <c r="F40" s="49">
        <v>588550</v>
      </c>
      <c r="G40" s="44">
        <v>295740</v>
      </c>
      <c r="H40" s="44">
        <v>292810</v>
      </c>
      <c r="I40" s="44">
        <v>115</v>
      </c>
      <c r="J40" s="44">
        <v>59</v>
      </c>
      <c r="K40" s="44">
        <v>56</v>
      </c>
      <c r="L40" s="45"/>
      <c r="M40" s="44">
        <v>3659030</v>
      </c>
      <c r="N40" s="46">
        <v>0.94889999999999997</v>
      </c>
      <c r="O40" s="50">
        <v>616200</v>
      </c>
      <c r="P40" s="46">
        <v>0.95509999999999995</v>
      </c>
      <c r="Q40" s="44">
        <v>1120</v>
      </c>
      <c r="R40" s="47">
        <v>0.1027</v>
      </c>
    </row>
    <row r="41" spans="1:18" x14ac:dyDescent="0.45">
      <c r="A41" s="48" t="s">
        <v>48</v>
      </c>
      <c r="B41" s="43">
        <v>1990928</v>
      </c>
      <c r="C41" s="43">
        <v>1779274</v>
      </c>
      <c r="D41" s="43">
        <v>892628</v>
      </c>
      <c r="E41" s="44">
        <v>886646</v>
      </c>
      <c r="F41" s="49">
        <v>211601</v>
      </c>
      <c r="G41" s="44">
        <v>106336</v>
      </c>
      <c r="H41" s="44">
        <v>105265</v>
      </c>
      <c r="I41" s="44">
        <v>53</v>
      </c>
      <c r="J41" s="44">
        <v>31</v>
      </c>
      <c r="K41" s="44">
        <v>22</v>
      </c>
      <c r="L41" s="45"/>
      <c r="M41" s="44">
        <v>1888575</v>
      </c>
      <c r="N41" s="46">
        <v>0.94210000000000005</v>
      </c>
      <c r="O41" s="50">
        <v>210200</v>
      </c>
      <c r="P41" s="46">
        <v>1.0066999999999999</v>
      </c>
      <c r="Q41" s="44">
        <v>300</v>
      </c>
      <c r="R41" s="47">
        <v>0.1767</v>
      </c>
    </row>
    <row r="42" spans="1:18" x14ac:dyDescent="0.45">
      <c r="A42" s="48" t="s">
        <v>49</v>
      </c>
      <c r="B42" s="43">
        <v>1071555</v>
      </c>
      <c r="C42" s="43">
        <v>920302</v>
      </c>
      <c r="D42" s="43">
        <v>461701</v>
      </c>
      <c r="E42" s="44">
        <v>458601</v>
      </c>
      <c r="F42" s="49">
        <v>151090</v>
      </c>
      <c r="G42" s="44">
        <v>75701</v>
      </c>
      <c r="H42" s="44">
        <v>75389</v>
      </c>
      <c r="I42" s="44">
        <v>163</v>
      </c>
      <c r="J42" s="44">
        <v>79</v>
      </c>
      <c r="K42" s="44">
        <v>84</v>
      </c>
      <c r="L42" s="45"/>
      <c r="M42" s="44">
        <v>956405</v>
      </c>
      <c r="N42" s="46">
        <v>0.96230000000000004</v>
      </c>
      <c r="O42" s="50">
        <v>152900</v>
      </c>
      <c r="P42" s="46">
        <v>0.98819999999999997</v>
      </c>
      <c r="Q42" s="44">
        <v>560</v>
      </c>
      <c r="R42" s="47">
        <v>0.29110000000000003</v>
      </c>
    </row>
    <row r="43" spans="1:18" x14ac:dyDescent="0.45">
      <c r="A43" s="48" t="s">
        <v>50</v>
      </c>
      <c r="B43" s="43">
        <v>1415339</v>
      </c>
      <c r="C43" s="43">
        <v>1303599</v>
      </c>
      <c r="D43" s="43">
        <v>653993</v>
      </c>
      <c r="E43" s="44">
        <v>649606</v>
      </c>
      <c r="F43" s="49">
        <v>111567</v>
      </c>
      <c r="G43" s="44">
        <v>55885</v>
      </c>
      <c r="H43" s="44">
        <v>55682</v>
      </c>
      <c r="I43" s="44">
        <v>173</v>
      </c>
      <c r="J43" s="44">
        <v>85</v>
      </c>
      <c r="K43" s="44">
        <v>88</v>
      </c>
      <c r="L43" s="45"/>
      <c r="M43" s="44">
        <v>1353110</v>
      </c>
      <c r="N43" s="46">
        <v>0.96340000000000003</v>
      </c>
      <c r="O43" s="50">
        <v>102300</v>
      </c>
      <c r="P43" s="46">
        <v>1.0906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2010704</v>
      </c>
      <c r="C44" s="43">
        <v>1879172</v>
      </c>
      <c r="D44" s="43">
        <v>942718</v>
      </c>
      <c r="E44" s="44">
        <v>936454</v>
      </c>
      <c r="F44" s="49">
        <v>131478</v>
      </c>
      <c r="G44" s="44">
        <v>66244</v>
      </c>
      <c r="H44" s="44">
        <v>65234</v>
      </c>
      <c r="I44" s="44">
        <v>54</v>
      </c>
      <c r="J44" s="44">
        <v>27</v>
      </c>
      <c r="K44" s="44">
        <v>27</v>
      </c>
      <c r="L44" s="45"/>
      <c r="M44" s="44">
        <v>1944350</v>
      </c>
      <c r="N44" s="46">
        <v>0.96650000000000003</v>
      </c>
      <c r="O44" s="50">
        <v>128400</v>
      </c>
      <c r="P44" s="46">
        <v>1.024</v>
      </c>
      <c r="Q44" s="44">
        <v>100</v>
      </c>
      <c r="R44" s="47">
        <v>0.54</v>
      </c>
    </row>
    <row r="45" spans="1:18" x14ac:dyDescent="0.45">
      <c r="A45" s="48" t="s">
        <v>52</v>
      </c>
      <c r="B45" s="43">
        <v>1018120</v>
      </c>
      <c r="C45" s="43">
        <v>959913</v>
      </c>
      <c r="D45" s="43">
        <v>482231</v>
      </c>
      <c r="E45" s="44">
        <v>477682</v>
      </c>
      <c r="F45" s="49">
        <v>58136</v>
      </c>
      <c r="G45" s="44">
        <v>29225</v>
      </c>
      <c r="H45" s="44">
        <v>28911</v>
      </c>
      <c r="I45" s="44">
        <v>71</v>
      </c>
      <c r="J45" s="44">
        <v>32</v>
      </c>
      <c r="K45" s="44">
        <v>39</v>
      </c>
      <c r="L45" s="45"/>
      <c r="M45" s="44">
        <v>1003795</v>
      </c>
      <c r="N45" s="46">
        <v>0.95630000000000004</v>
      </c>
      <c r="O45" s="50">
        <v>55600</v>
      </c>
      <c r="P45" s="46">
        <v>1.0456000000000001</v>
      </c>
      <c r="Q45" s="44">
        <v>120</v>
      </c>
      <c r="R45" s="47">
        <v>0.5917</v>
      </c>
    </row>
    <row r="46" spans="1:18" x14ac:dyDescent="0.45">
      <c r="A46" s="48" t="s">
        <v>53</v>
      </c>
      <c r="B46" s="43">
        <v>7521557</v>
      </c>
      <c r="C46" s="43">
        <v>6553456</v>
      </c>
      <c r="D46" s="43">
        <v>3292808</v>
      </c>
      <c r="E46" s="44">
        <v>3260648</v>
      </c>
      <c r="F46" s="49">
        <v>967916</v>
      </c>
      <c r="G46" s="44">
        <v>488610</v>
      </c>
      <c r="H46" s="44">
        <v>479306</v>
      </c>
      <c r="I46" s="44">
        <v>185</v>
      </c>
      <c r="J46" s="44">
        <v>100</v>
      </c>
      <c r="K46" s="44">
        <v>85</v>
      </c>
      <c r="L46" s="45"/>
      <c r="M46" s="44">
        <v>6570330</v>
      </c>
      <c r="N46" s="46">
        <v>0.99739999999999995</v>
      </c>
      <c r="O46" s="50">
        <v>1044200</v>
      </c>
      <c r="P46" s="46">
        <v>0.92689999999999995</v>
      </c>
      <c r="Q46" s="44">
        <v>700</v>
      </c>
      <c r="R46" s="47">
        <v>0.26429999999999998</v>
      </c>
    </row>
    <row r="47" spans="1:18" x14ac:dyDescent="0.45">
      <c r="A47" s="48" t="s">
        <v>54</v>
      </c>
      <c r="B47" s="43">
        <v>1166755</v>
      </c>
      <c r="C47" s="43">
        <v>1083610</v>
      </c>
      <c r="D47" s="43">
        <v>543830</v>
      </c>
      <c r="E47" s="44">
        <v>539780</v>
      </c>
      <c r="F47" s="49">
        <v>83129</v>
      </c>
      <c r="G47" s="44">
        <v>41887</v>
      </c>
      <c r="H47" s="44">
        <v>41242</v>
      </c>
      <c r="I47" s="44">
        <v>16</v>
      </c>
      <c r="J47" s="44">
        <v>5</v>
      </c>
      <c r="K47" s="44">
        <v>11</v>
      </c>
      <c r="L47" s="45"/>
      <c r="M47" s="44">
        <v>1146405</v>
      </c>
      <c r="N47" s="46">
        <v>0.94520000000000004</v>
      </c>
      <c r="O47" s="50">
        <v>74400</v>
      </c>
      <c r="P47" s="46">
        <v>1.1173</v>
      </c>
      <c r="Q47" s="44">
        <v>140</v>
      </c>
      <c r="R47" s="47">
        <v>0.1143</v>
      </c>
    </row>
    <row r="48" spans="1:18" x14ac:dyDescent="0.45">
      <c r="A48" s="48" t="s">
        <v>55</v>
      </c>
      <c r="B48" s="43">
        <v>1989499</v>
      </c>
      <c r="C48" s="43">
        <v>1706501</v>
      </c>
      <c r="D48" s="43">
        <v>856861</v>
      </c>
      <c r="E48" s="44">
        <v>849640</v>
      </c>
      <c r="F48" s="49">
        <v>282969</v>
      </c>
      <c r="G48" s="44">
        <v>141788</v>
      </c>
      <c r="H48" s="44">
        <v>141181</v>
      </c>
      <c r="I48" s="44">
        <v>29</v>
      </c>
      <c r="J48" s="44">
        <v>12</v>
      </c>
      <c r="K48" s="44">
        <v>17</v>
      </c>
      <c r="L48" s="45"/>
      <c r="M48" s="44">
        <v>1756950</v>
      </c>
      <c r="N48" s="46">
        <v>0.97130000000000005</v>
      </c>
      <c r="O48" s="50">
        <v>288800</v>
      </c>
      <c r="P48" s="46">
        <v>0.9798</v>
      </c>
      <c r="Q48" s="44">
        <v>160</v>
      </c>
      <c r="R48" s="47">
        <v>0.18129999999999999</v>
      </c>
    </row>
    <row r="49" spans="1:18" x14ac:dyDescent="0.45">
      <c r="A49" s="48" t="s">
        <v>56</v>
      </c>
      <c r="B49" s="43">
        <v>2611318</v>
      </c>
      <c r="C49" s="43">
        <v>2244044</v>
      </c>
      <c r="D49" s="43">
        <v>1125795</v>
      </c>
      <c r="E49" s="44">
        <v>1118249</v>
      </c>
      <c r="F49" s="49">
        <v>367025</v>
      </c>
      <c r="G49" s="44">
        <v>184125</v>
      </c>
      <c r="H49" s="44">
        <v>182900</v>
      </c>
      <c r="I49" s="44">
        <v>249</v>
      </c>
      <c r="J49" s="44">
        <v>125</v>
      </c>
      <c r="K49" s="44">
        <v>124</v>
      </c>
      <c r="L49" s="45"/>
      <c r="M49" s="44">
        <v>2318355</v>
      </c>
      <c r="N49" s="46">
        <v>0.96789999999999998</v>
      </c>
      <c r="O49" s="50">
        <v>349700</v>
      </c>
      <c r="P49" s="46">
        <v>1.0495000000000001</v>
      </c>
      <c r="Q49" s="44">
        <v>680</v>
      </c>
      <c r="R49" s="47">
        <v>0.36620000000000003</v>
      </c>
    </row>
    <row r="50" spans="1:18" x14ac:dyDescent="0.45">
      <c r="A50" s="48" t="s">
        <v>57</v>
      </c>
      <c r="B50" s="43">
        <v>1660975</v>
      </c>
      <c r="C50" s="43">
        <v>1525749</v>
      </c>
      <c r="D50" s="43">
        <v>766089</v>
      </c>
      <c r="E50" s="44">
        <v>759660</v>
      </c>
      <c r="F50" s="49">
        <v>135135</v>
      </c>
      <c r="G50" s="44">
        <v>67828</v>
      </c>
      <c r="H50" s="44">
        <v>67307</v>
      </c>
      <c r="I50" s="44">
        <v>91</v>
      </c>
      <c r="J50" s="44">
        <v>39</v>
      </c>
      <c r="K50" s="44">
        <v>52</v>
      </c>
      <c r="L50" s="45"/>
      <c r="M50" s="44">
        <v>1559025</v>
      </c>
      <c r="N50" s="46">
        <v>0.97870000000000001</v>
      </c>
      <c r="O50" s="50">
        <v>125500</v>
      </c>
      <c r="P50" s="46">
        <v>1.0768</v>
      </c>
      <c r="Q50" s="44">
        <v>300</v>
      </c>
      <c r="R50" s="47">
        <v>0.30330000000000001</v>
      </c>
    </row>
    <row r="51" spans="1:18" x14ac:dyDescent="0.45">
      <c r="A51" s="48" t="s">
        <v>58</v>
      </c>
      <c r="B51" s="43">
        <v>1573403</v>
      </c>
      <c r="C51" s="43">
        <v>1510975</v>
      </c>
      <c r="D51" s="43">
        <v>758431</v>
      </c>
      <c r="E51" s="44">
        <v>752544</v>
      </c>
      <c r="F51" s="49">
        <v>62401</v>
      </c>
      <c r="G51" s="44">
        <v>31342</v>
      </c>
      <c r="H51" s="44">
        <v>31059</v>
      </c>
      <c r="I51" s="44">
        <v>27</v>
      </c>
      <c r="J51" s="44">
        <v>10</v>
      </c>
      <c r="K51" s="44">
        <v>17</v>
      </c>
      <c r="L51" s="45"/>
      <c r="M51" s="44">
        <v>1567995</v>
      </c>
      <c r="N51" s="46">
        <v>0.96360000000000001</v>
      </c>
      <c r="O51" s="50">
        <v>55600</v>
      </c>
      <c r="P51" s="46">
        <v>1.1223000000000001</v>
      </c>
      <c r="Q51" s="44">
        <v>180</v>
      </c>
      <c r="R51" s="47">
        <v>0.15</v>
      </c>
    </row>
    <row r="52" spans="1:18" x14ac:dyDescent="0.45">
      <c r="A52" s="48" t="s">
        <v>59</v>
      </c>
      <c r="B52" s="43">
        <v>2355042</v>
      </c>
      <c r="C52" s="43">
        <v>2158703</v>
      </c>
      <c r="D52" s="43">
        <v>1083724</v>
      </c>
      <c r="E52" s="44">
        <v>1074979</v>
      </c>
      <c r="F52" s="49">
        <v>196105</v>
      </c>
      <c r="G52" s="44">
        <v>98617</v>
      </c>
      <c r="H52" s="44">
        <v>97488</v>
      </c>
      <c r="I52" s="44">
        <v>234</v>
      </c>
      <c r="J52" s="44">
        <v>115</v>
      </c>
      <c r="K52" s="44">
        <v>119</v>
      </c>
      <c r="L52" s="45"/>
      <c r="M52" s="44">
        <v>2222610</v>
      </c>
      <c r="N52" s="46">
        <v>0.97119999999999995</v>
      </c>
      <c r="O52" s="50">
        <v>197100</v>
      </c>
      <c r="P52" s="46">
        <v>0.995</v>
      </c>
      <c r="Q52" s="44">
        <v>340</v>
      </c>
      <c r="R52" s="47">
        <v>0.68820000000000003</v>
      </c>
    </row>
    <row r="53" spans="1:18" x14ac:dyDescent="0.45">
      <c r="A53" s="48" t="s">
        <v>60</v>
      </c>
      <c r="B53" s="43">
        <v>1931413</v>
      </c>
      <c r="C53" s="43">
        <v>1653236</v>
      </c>
      <c r="D53" s="43">
        <v>831191</v>
      </c>
      <c r="E53" s="44">
        <v>822045</v>
      </c>
      <c r="F53" s="49">
        <v>277699</v>
      </c>
      <c r="G53" s="44">
        <v>139630</v>
      </c>
      <c r="H53" s="44">
        <v>138069</v>
      </c>
      <c r="I53" s="44">
        <v>478</v>
      </c>
      <c r="J53" s="44">
        <v>242</v>
      </c>
      <c r="K53" s="44">
        <v>236</v>
      </c>
      <c r="L53" s="45"/>
      <c r="M53" s="44">
        <v>1835925</v>
      </c>
      <c r="N53" s="46">
        <v>0.90049999999999997</v>
      </c>
      <c r="O53" s="50">
        <v>305500</v>
      </c>
      <c r="P53" s="46">
        <v>0.90900000000000003</v>
      </c>
      <c r="Q53" s="44">
        <v>1140</v>
      </c>
      <c r="R53" s="47">
        <v>0.41930000000000001</v>
      </c>
    </row>
    <row r="55" spans="1:18" x14ac:dyDescent="0.45">
      <c r="A55" s="100" t="s">
        <v>125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1:18" x14ac:dyDescent="0.45">
      <c r="A56" s="112" t="s">
        <v>126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</row>
    <row r="57" spans="1:18" x14ac:dyDescent="0.45">
      <c r="A57" s="112" t="s">
        <v>127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</row>
    <row r="58" spans="1:18" x14ac:dyDescent="0.45">
      <c r="A58" s="112" t="s">
        <v>128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</row>
    <row r="59" spans="1:18" ht="18" customHeight="1" x14ac:dyDescent="0.45">
      <c r="A59" s="100" t="s">
        <v>129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1:18" x14ac:dyDescent="0.45">
      <c r="A60" s="22" t="s">
        <v>130</v>
      </c>
    </row>
    <row r="61" spans="1:18" x14ac:dyDescent="0.45">
      <c r="A61" s="22"/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G27" sqref="G2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131</v>
      </c>
    </row>
    <row r="2" spans="1:6" x14ac:dyDescent="0.45">
      <c r="D2" s="52" t="s">
        <v>132</v>
      </c>
    </row>
    <row r="3" spans="1:6" ht="36" x14ac:dyDescent="0.45">
      <c r="A3" s="48" t="s">
        <v>3</v>
      </c>
      <c r="B3" s="42" t="s">
        <v>133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134</v>
      </c>
    </row>
    <row r="54" spans="1:4" x14ac:dyDescent="0.45">
      <c r="A54" t="s">
        <v>135</v>
      </c>
    </row>
    <row r="55" spans="1:4" x14ac:dyDescent="0.45">
      <c r="A55" t="s">
        <v>136</v>
      </c>
    </row>
    <row r="56" spans="1:4" x14ac:dyDescent="0.45">
      <c r="A56" t="s">
        <v>137</v>
      </c>
    </row>
    <row r="57" spans="1:4" x14ac:dyDescent="0.45">
      <c r="A57" s="22" t="s">
        <v>138</v>
      </c>
    </row>
    <row r="58" spans="1:4" x14ac:dyDescent="0.45">
      <c r="A58" t="s">
        <v>139</v>
      </c>
    </row>
    <row r="59" spans="1:4" x14ac:dyDescent="0.45">
      <c r="A59" t="s">
        <v>140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DIGI-808455956-3451258</_dlc_DocId>
    <_dlc_DocIdUrl xmlns="89559dea-130d-4237-8e78-1ce7f44b9a24">
      <Url>https://digitalgojp.sharepoint.com/sites/digi_portal/_layouts/15/DocIdRedir.aspx?ID=DIGI-808455956-3451258</Url>
      <Description>DIGI-808455956-3451258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2022-03-04T04:04:36Z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95771482-b077-482f-850d-5b1f84f42cfd</vt:lpwstr>
  </property>
</Properties>
</file>