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2112" yWindow="2184" windowWidth="34560" windowHeight="18684"/>
  </bookViews>
  <sheets>
    <sheet name="進捗状況 (都道府県別)" sheetId="9" r:id="rId1"/>
    <sheet name="進捗状況（政令市・特別区）" sheetId="10" r:id="rId2"/>
    <sheet name="総接種回数" sheetId="11" r:id="rId3"/>
    <sheet name="一般接種" sheetId="12" r:id="rId4"/>
    <sheet name="医療従事者等" sheetId="13" r:id="rId5"/>
  </sheets>
  <definedNames>
    <definedName name="_xlnm.Print_Area" localSheetId="0">'進捗状況 (都道府県別)'!$A$1:$H$63</definedName>
    <definedName name="_xlnm.Print_Area" localSheetId="1">'進捗状況（政令市・特別区）'!$A$1:$H$45</definedName>
    <definedName name="_xlnm.Print_Area" localSheetId="2">総接種回数!$A$1:$M$61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7" i="11" l="1"/>
  <c r="G5" i="10"/>
  <c r="G9" i="11" l="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8" i="11"/>
  <c r="M7" i="11"/>
  <c r="J7" i="11" l="1"/>
  <c r="K7" i="11"/>
  <c r="I7" i="11"/>
  <c r="Q2" i="12"/>
  <c r="M2" i="11"/>
  <c r="B51" i="13"/>
  <c r="B50" i="13"/>
  <c r="B49" i="13"/>
  <c r="B48" i="13"/>
  <c r="B47" i="13"/>
  <c r="B46" i="13"/>
  <c r="B45" i="13"/>
  <c r="B44" i="13"/>
  <c r="B43" i="13"/>
  <c r="B42" i="13"/>
  <c r="B41" i="13"/>
  <c r="B40" i="13"/>
  <c r="B39" i="13"/>
  <c r="B38" i="13"/>
  <c r="B37" i="13"/>
  <c r="B36" i="13"/>
  <c r="B35" i="13"/>
  <c r="B34" i="13"/>
  <c r="B33" i="13"/>
  <c r="B32" i="13"/>
  <c r="B31" i="13"/>
  <c r="B30" i="13"/>
  <c r="B29" i="13"/>
  <c r="B28" i="13"/>
  <c r="B27" i="13"/>
  <c r="B26" i="13"/>
  <c r="B25" i="13"/>
  <c r="B24" i="13"/>
  <c r="B23" i="13"/>
  <c r="B22" i="13"/>
  <c r="B21" i="13"/>
  <c r="B20" i="13"/>
  <c r="B19" i="13"/>
  <c r="B18" i="13"/>
  <c r="B17" i="13"/>
  <c r="B16" i="13"/>
  <c r="B15" i="13"/>
  <c r="B14" i="13"/>
  <c r="B13" i="13"/>
  <c r="B12" i="13"/>
  <c r="B11" i="13"/>
  <c r="B10" i="13"/>
  <c r="B9" i="13"/>
  <c r="B8" i="13"/>
  <c r="B7" i="13"/>
  <c r="B6" i="13"/>
  <c r="B5" i="13"/>
  <c r="D4" i="13"/>
  <c r="C4" i="13"/>
  <c r="H54" i="11"/>
  <c r="H53" i="11"/>
  <c r="H52" i="11"/>
  <c r="H51" i="11"/>
  <c r="H50" i="11"/>
  <c r="H49" i="11"/>
  <c r="H46" i="11"/>
  <c r="H45" i="11"/>
  <c r="H44" i="11"/>
  <c r="H43" i="11"/>
  <c r="H42" i="11"/>
  <c r="H41" i="11"/>
  <c r="H38" i="11"/>
  <c r="H37" i="11"/>
  <c r="H36" i="11"/>
  <c r="H34" i="11"/>
  <c r="H33" i="11"/>
  <c r="H30" i="11"/>
  <c r="H29" i="11"/>
  <c r="H28" i="11"/>
  <c r="H27" i="11"/>
  <c r="H26" i="11"/>
  <c r="H24" i="11"/>
  <c r="H22" i="11"/>
  <c r="H21" i="11"/>
  <c r="H20" i="11"/>
  <c r="H18" i="11"/>
  <c r="H16" i="11"/>
  <c r="H14" i="11"/>
  <c r="H13" i="11"/>
  <c r="H12" i="11"/>
  <c r="H11" i="11"/>
  <c r="H10" i="11"/>
  <c r="H8" i="11"/>
  <c r="B4" i="13" l="1"/>
  <c r="O6" i="12"/>
  <c r="E16" i="11"/>
  <c r="F16" i="11" s="1"/>
  <c r="E28" i="11"/>
  <c r="F28" i="11" s="1"/>
  <c r="C31" i="11"/>
  <c r="D31" i="11" s="1"/>
  <c r="C34" i="11"/>
  <c r="D34" i="11" s="1"/>
  <c r="E40" i="11"/>
  <c r="F40" i="11" s="1"/>
  <c r="C43" i="11"/>
  <c r="C15" i="11"/>
  <c r="D15" i="11" s="1"/>
  <c r="C19" i="11"/>
  <c r="D19" i="11" s="1"/>
  <c r="C22" i="11"/>
  <c r="C46" i="11"/>
  <c r="Q6" i="12"/>
  <c r="E15" i="11"/>
  <c r="F15" i="11" s="1"/>
  <c r="E36" i="11"/>
  <c r="F36" i="11" s="1"/>
  <c r="C39" i="11"/>
  <c r="D39" i="11" s="1"/>
  <c r="C42" i="11"/>
  <c r="D42" i="11" s="1"/>
  <c r="C18" i="11"/>
  <c r="D18" i="11" s="1"/>
  <c r="C14" i="11"/>
  <c r="E24" i="11"/>
  <c r="F24" i="11" s="1"/>
  <c r="C27" i="11"/>
  <c r="C30" i="11"/>
  <c r="E44" i="11"/>
  <c r="F44" i="11" s="1"/>
  <c r="C47" i="11"/>
  <c r="D47" i="11" s="1"/>
  <c r="G6" i="12"/>
  <c r="E32" i="11"/>
  <c r="F32" i="11" s="1"/>
  <c r="C35" i="11"/>
  <c r="D35" i="11" s="1"/>
  <c r="C38" i="11"/>
  <c r="D38" i="11" s="1"/>
  <c r="H6" i="12"/>
  <c r="E20" i="11"/>
  <c r="F20" i="11" s="1"/>
  <c r="C23" i="11"/>
  <c r="D23" i="11" s="1"/>
  <c r="C26" i="11"/>
  <c r="D26" i="11" s="1"/>
  <c r="J6" i="12"/>
  <c r="E14" i="11"/>
  <c r="F14" i="11" s="1"/>
  <c r="E18" i="11"/>
  <c r="F18" i="11" s="1"/>
  <c r="E22" i="11"/>
  <c r="F22" i="11" s="1"/>
  <c r="E26" i="11"/>
  <c r="F26" i="11" s="1"/>
  <c r="E30" i="11"/>
  <c r="F30" i="11" s="1"/>
  <c r="E34" i="11"/>
  <c r="F34" i="11" s="1"/>
  <c r="E38" i="11"/>
  <c r="F38" i="11" s="1"/>
  <c r="E42" i="11"/>
  <c r="F42" i="11" s="1"/>
  <c r="E46" i="11"/>
  <c r="F46" i="11" s="1"/>
  <c r="K6" i="12"/>
  <c r="C13" i="11"/>
  <c r="D13" i="11" s="1"/>
  <c r="C17" i="11"/>
  <c r="D17" i="11" s="1"/>
  <c r="C21" i="11"/>
  <c r="D21" i="11" s="1"/>
  <c r="C25" i="11"/>
  <c r="D25" i="11" s="1"/>
  <c r="C29" i="11"/>
  <c r="D29" i="11" s="1"/>
  <c r="C33" i="11"/>
  <c r="D33" i="11" s="1"/>
  <c r="C37" i="11"/>
  <c r="D37" i="11" s="1"/>
  <c r="C41" i="11"/>
  <c r="C45" i="11"/>
  <c r="D45" i="11" s="1"/>
  <c r="D6" i="12"/>
  <c r="C8" i="11"/>
  <c r="D8" i="11" s="1"/>
  <c r="M6" i="12"/>
  <c r="C9" i="11"/>
  <c r="D9" i="11" s="1"/>
  <c r="C10" i="11"/>
  <c r="D10" i="11" s="1"/>
  <c r="C11" i="11"/>
  <c r="D11" i="11" s="1"/>
  <c r="C12" i="11"/>
  <c r="E13" i="11"/>
  <c r="F13" i="11" s="1"/>
  <c r="E17" i="11"/>
  <c r="F17" i="11" s="1"/>
  <c r="E21" i="11"/>
  <c r="F21" i="11" s="1"/>
  <c r="E25" i="11"/>
  <c r="F25" i="11" s="1"/>
  <c r="E29" i="11"/>
  <c r="F29" i="11" s="1"/>
  <c r="E33" i="11"/>
  <c r="F33" i="11" s="1"/>
  <c r="E37" i="11"/>
  <c r="F37" i="11" s="1"/>
  <c r="E41" i="11"/>
  <c r="F41" i="11" s="1"/>
  <c r="E45" i="11"/>
  <c r="F45" i="11" s="1"/>
  <c r="E8" i="11"/>
  <c r="F8" i="11" s="1"/>
  <c r="E6" i="12"/>
  <c r="E9" i="11"/>
  <c r="F9" i="11" s="1"/>
  <c r="E10" i="11"/>
  <c r="F10" i="11" s="1"/>
  <c r="E11" i="11"/>
  <c r="F11" i="11" s="1"/>
  <c r="E12" i="11"/>
  <c r="F12" i="11" s="1"/>
  <c r="C16" i="11"/>
  <c r="D16" i="11" s="1"/>
  <c r="C20" i="11"/>
  <c r="D20" i="11" s="1"/>
  <c r="C24" i="11"/>
  <c r="D24" i="11" s="1"/>
  <c r="C28" i="11"/>
  <c r="D28" i="11" s="1"/>
  <c r="C32" i="11"/>
  <c r="D32" i="11" s="1"/>
  <c r="C36" i="11"/>
  <c r="D36" i="11" s="1"/>
  <c r="C40" i="11"/>
  <c r="D40" i="11" s="1"/>
  <c r="C44" i="11"/>
  <c r="D44" i="11" s="1"/>
  <c r="E19" i="11"/>
  <c r="F19" i="11" s="1"/>
  <c r="E23" i="11"/>
  <c r="F23" i="11" s="1"/>
  <c r="E27" i="11"/>
  <c r="F27" i="11" s="1"/>
  <c r="E31" i="11"/>
  <c r="F31" i="11" s="1"/>
  <c r="E35" i="11"/>
  <c r="F35" i="11" s="1"/>
  <c r="E39" i="11"/>
  <c r="F39" i="11" s="1"/>
  <c r="E43" i="11"/>
  <c r="F43" i="11" s="1"/>
  <c r="E47" i="11"/>
  <c r="F47" i="11" s="1"/>
  <c r="C48" i="11"/>
  <c r="D48" i="11" s="1"/>
  <c r="C49" i="11"/>
  <c r="C50" i="11"/>
  <c r="D50" i="11" s="1"/>
  <c r="C51" i="11"/>
  <c r="D51" i="11" s="1"/>
  <c r="C52" i="11"/>
  <c r="D52" i="11" s="1"/>
  <c r="C53" i="11"/>
  <c r="D53" i="11" s="1"/>
  <c r="C54" i="11"/>
  <c r="D54" i="11" s="1"/>
  <c r="E48" i="11"/>
  <c r="F48" i="11" s="1"/>
  <c r="E49" i="11"/>
  <c r="F49" i="11" s="1"/>
  <c r="E50" i="11"/>
  <c r="F50" i="11" s="1"/>
  <c r="E51" i="11"/>
  <c r="F51" i="11" s="1"/>
  <c r="E52" i="11"/>
  <c r="F52" i="11" s="1"/>
  <c r="E53" i="11"/>
  <c r="F53" i="11" s="1"/>
  <c r="E54" i="11"/>
  <c r="F54" i="11" s="1"/>
  <c r="H35" i="11"/>
  <c r="H23" i="11"/>
  <c r="H17" i="11"/>
  <c r="H47" i="11"/>
  <c r="H19" i="11"/>
  <c r="H39" i="11"/>
  <c r="H31" i="11"/>
  <c r="H9" i="11"/>
  <c r="H25" i="11"/>
  <c r="H15" i="11"/>
  <c r="G7" i="11"/>
  <c r="H7" i="11" s="1"/>
  <c r="B45" i="11"/>
  <c r="D30" i="11"/>
  <c r="D46" i="11"/>
  <c r="H32" i="11"/>
  <c r="H40" i="11"/>
  <c r="H48" i="11"/>
  <c r="B30" i="11" l="1"/>
  <c r="B37" i="11"/>
  <c r="B47" i="11"/>
  <c r="B28" i="11"/>
  <c r="B39" i="11"/>
  <c r="B31" i="11"/>
  <c r="B23" i="11"/>
  <c r="B33" i="11"/>
  <c r="B8" i="11"/>
  <c r="B46" i="11"/>
  <c r="B14" i="11"/>
  <c r="B22" i="11"/>
  <c r="B11" i="11"/>
  <c r="B42" i="11"/>
  <c r="D22" i="11"/>
  <c r="B38" i="11"/>
  <c r="C7" i="11"/>
  <c r="D7" i="11" s="1"/>
  <c r="B20" i="11"/>
  <c r="B10" i="11"/>
  <c r="B16" i="11"/>
  <c r="B15" i="11"/>
  <c r="E7" i="11"/>
  <c r="F7" i="11" s="1"/>
  <c r="B19" i="11"/>
  <c r="B25" i="11"/>
  <c r="B24" i="11"/>
  <c r="B35" i="11"/>
  <c r="I6" i="12"/>
  <c r="R6" i="12" s="1"/>
  <c r="B26" i="11"/>
  <c r="D14" i="11"/>
  <c r="B51" i="11"/>
  <c r="B21" i="11"/>
  <c r="B32" i="11"/>
  <c r="B48" i="11"/>
  <c r="B52" i="11"/>
  <c r="B13" i="11"/>
  <c r="D41" i="11"/>
  <c r="B41" i="11"/>
  <c r="B34" i="11"/>
  <c r="B44" i="11"/>
  <c r="B18" i="11"/>
  <c r="B36" i="11"/>
  <c r="B12" i="11"/>
  <c r="B53" i="11"/>
  <c r="B40" i="11"/>
  <c r="B29" i="11"/>
  <c r="B50" i="11"/>
  <c r="D12" i="11"/>
  <c r="B9" i="11"/>
  <c r="B54" i="11"/>
  <c r="B6" i="12"/>
  <c r="C6" i="12"/>
  <c r="N6" i="12" s="1"/>
  <c r="D27" i="11"/>
  <c r="B27" i="11"/>
  <c r="D43" i="11"/>
  <c r="B43" i="11"/>
  <c r="B17" i="11"/>
  <c r="D49" i="11"/>
  <c r="B49" i="11"/>
  <c r="F6" i="12"/>
  <c r="P6" i="12" s="1"/>
  <c r="B7" i="11" l="1"/>
  <c r="H39" i="10"/>
  <c r="H26" i="10"/>
  <c r="H18" i="10"/>
  <c r="F25" i="10"/>
  <c r="F23" i="10"/>
  <c r="F17" i="10"/>
  <c r="F15" i="10"/>
  <c r="D25" i="10"/>
  <c r="D17" i="10"/>
  <c r="H53" i="9"/>
  <c r="H50" i="9"/>
  <c r="H45" i="9"/>
  <c r="H42" i="9"/>
  <c r="H29" i="9"/>
  <c r="H26" i="9"/>
  <c r="H21" i="9"/>
  <c r="H18" i="9"/>
  <c r="H13" i="9"/>
  <c r="H23" i="10"/>
  <c r="H15" i="10"/>
  <c r="D18" i="10"/>
  <c r="D13" i="10"/>
  <c r="H44" i="9"/>
  <c r="H36" i="9"/>
  <c r="H34" i="9"/>
  <c r="H28" i="9"/>
  <c r="H20" i="9"/>
  <c r="H12" i="9"/>
  <c r="F52" i="9"/>
  <c r="F44" i="9"/>
  <c r="F36" i="9"/>
  <c r="F28" i="9"/>
  <c r="F20" i="9"/>
  <c r="F12" i="9"/>
  <c r="C10" i="10"/>
  <c r="D10" i="10" s="1"/>
  <c r="E10" i="10"/>
  <c r="G10" i="10"/>
  <c r="F39" i="10"/>
  <c r="H29" i="10"/>
  <c r="H28" i="10"/>
  <c r="H21" i="10"/>
  <c r="H20" i="10"/>
  <c r="H13" i="10"/>
  <c r="H12" i="10"/>
  <c r="F29" i="10"/>
  <c r="F28" i="10"/>
  <c r="F21" i="10"/>
  <c r="F20" i="10"/>
  <c r="F13" i="10"/>
  <c r="F12" i="10"/>
  <c r="D23" i="10"/>
  <c r="D15" i="10"/>
  <c r="F50" i="9"/>
  <c r="F42" i="9"/>
  <c r="F34" i="9"/>
  <c r="F26" i="9"/>
  <c r="F18" i="9"/>
  <c r="H30" i="10"/>
  <c r="H22" i="10"/>
  <c r="H17" i="10"/>
  <c r="H14" i="10"/>
  <c r="F30" i="10"/>
  <c r="F14" i="10"/>
  <c r="H52" i="9"/>
  <c r="F51" i="9"/>
  <c r="F43" i="9"/>
  <c r="F35" i="9"/>
  <c r="F11" i="9"/>
  <c r="E5" i="10"/>
  <c r="E34" i="10" s="1"/>
  <c r="F22" i="10"/>
  <c r="H11" i="10"/>
  <c r="H16" i="10"/>
  <c r="H19" i="10"/>
  <c r="H24" i="10"/>
  <c r="H25" i="10"/>
  <c r="H27" i="10"/>
  <c r="F11" i="10"/>
  <c r="F16" i="10"/>
  <c r="F18" i="10"/>
  <c r="F19" i="10"/>
  <c r="F24" i="10"/>
  <c r="F26" i="10"/>
  <c r="F27" i="10"/>
  <c r="D11" i="10"/>
  <c r="D12" i="10"/>
  <c r="D14" i="10"/>
  <c r="D16" i="10"/>
  <c r="D19" i="10"/>
  <c r="D20" i="10"/>
  <c r="D21" i="10"/>
  <c r="D22" i="10"/>
  <c r="D24" i="10"/>
  <c r="D26" i="10"/>
  <c r="D27" i="10"/>
  <c r="D28" i="10"/>
  <c r="D29" i="10"/>
  <c r="D30" i="10"/>
  <c r="H3" i="10"/>
  <c r="H11" i="9"/>
  <c r="H14" i="9"/>
  <c r="H15" i="9"/>
  <c r="H16" i="9"/>
  <c r="H17" i="9"/>
  <c r="H19" i="9"/>
  <c r="H22" i="9"/>
  <c r="H23" i="9"/>
  <c r="H24" i="9"/>
  <c r="H25" i="9"/>
  <c r="H27" i="9"/>
  <c r="H30" i="9"/>
  <c r="H31" i="9"/>
  <c r="H32" i="9"/>
  <c r="H33" i="9"/>
  <c r="H35" i="9"/>
  <c r="H37" i="9"/>
  <c r="H38" i="9"/>
  <c r="H39" i="9"/>
  <c r="H40" i="9"/>
  <c r="H41" i="9"/>
  <c r="H43" i="9"/>
  <c r="H46" i="9"/>
  <c r="H47" i="9"/>
  <c r="H48" i="9"/>
  <c r="H49" i="9"/>
  <c r="H51" i="9"/>
  <c r="H54" i="9"/>
  <c r="H55" i="9"/>
  <c r="H56" i="9"/>
  <c r="H57" i="9"/>
  <c r="F13" i="9"/>
  <c r="F14" i="9"/>
  <c r="F15" i="9"/>
  <c r="F16" i="9"/>
  <c r="F17" i="9"/>
  <c r="F19" i="9"/>
  <c r="F21" i="9"/>
  <c r="F22" i="9"/>
  <c r="F23" i="9"/>
  <c r="F24" i="9"/>
  <c r="F25" i="9"/>
  <c r="F27" i="9"/>
  <c r="F29" i="9"/>
  <c r="F30" i="9"/>
  <c r="F31" i="9"/>
  <c r="F32" i="9"/>
  <c r="F33" i="9"/>
  <c r="F37" i="9"/>
  <c r="F38" i="9"/>
  <c r="F39" i="9"/>
  <c r="F40" i="9"/>
  <c r="F41" i="9"/>
  <c r="F45" i="9"/>
  <c r="F46" i="9"/>
  <c r="F47" i="9"/>
  <c r="F48" i="9"/>
  <c r="F49" i="9"/>
  <c r="F53" i="9"/>
  <c r="F54" i="9"/>
  <c r="F55" i="9"/>
  <c r="F56" i="9"/>
  <c r="F57" i="9"/>
  <c r="G10" i="9"/>
  <c r="H10" i="9" s="1"/>
  <c r="G34" i="10"/>
  <c r="D39" i="10" l="1"/>
  <c r="E10" i="9"/>
  <c r="F10" i="9" s="1"/>
  <c r="H10" i="10"/>
  <c r="F10" i="10"/>
  <c r="D11" i="9"/>
  <c r="D12" i="9"/>
  <c r="D14" i="9"/>
  <c r="D15" i="9"/>
  <c r="D16" i="9"/>
  <c r="D17" i="9"/>
  <c r="D18" i="9"/>
  <c r="D19" i="9"/>
  <c r="D20" i="9"/>
  <c r="D21" i="9"/>
  <c r="D22" i="9"/>
  <c r="D23" i="9"/>
  <c r="D24" i="9"/>
  <c r="D25" i="9"/>
  <c r="D27" i="9"/>
  <c r="D30" i="9"/>
  <c r="D32" i="9"/>
  <c r="D33" i="9"/>
  <c r="D35" i="9"/>
  <c r="D36" i="9"/>
  <c r="D37" i="9"/>
  <c r="D38" i="9"/>
  <c r="D39" i="9"/>
  <c r="D40" i="9"/>
  <c r="D41" i="9"/>
  <c r="D43" i="9"/>
  <c r="D46" i="9"/>
  <c r="D49" i="9"/>
  <c r="D51" i="9"/>
  <c r="D52" i="9"/>
  <c r="D54" i="9"/>
  <c r="D57" i="9"/>
  <c r="D48" i="9" l="1"/>
  <c r="D29" i="9"/>
  <c r="D26" i="9"/>
  <c r="D50" i="9"/>
  <c r="D45" i="9"/>
  <c r="D28" i="9"/>
  <c r="D13" i="9"/>
  <c r="D53" i="9"/>
  <c r="D55" i="9"/>
  <c r="D42" i="9"/>
  <c r="D47" i="9"/>
  <c r="D56" i="9"/>
  <c r="D31" i="9"/>
  <c r="D44" i="9"/>
  <c r="D34" i="9"/>
  <c r="C10" i="9" l="1"/>
  <c r="D10" i="9" s="1"/>
</calcChain>
</file>

<file path=xl/sharedStrings.xml><?xml version="1.0" encoding="utf-8"?>
<sst xmlns="http://schemas.openxmlformats.org/spreadsheetml/2006/main" count="335" uniqueCount="143">
  <si>
    <t>３回目接種の進捗状況（都道府県別）</t>
    <rPh sb="1" eb="3">
      <t>カイメ</t>
    </rPh>
    <rPh sb="3" eb="5">
      <t>セッシュ</t>
    </rPh>
    <rPh sb="6" eb="8">
      <t>シンチョク</t>
    </rPh>
    <rPh sb="8" eb="10">
      <t>ジョウキョウ</t>
    </rPh>
    <rPh sb="11" eb="15">
      <t>トドウフケン</t>
    </rPh>
    <rPh sb="15" eb="16">
      <t>ベツ</t>
    </rPh>
    <phoneticPr fontId="2"/>
  </si>
  <si>
    <t>（4月27日公表時点）</t>
  </si>
  <si>
    <t>（単位：人口（人）、増加回数（回））</t>
    <rPh sb="1" eb="3">
      <t>タンイ</t>
    </rPh>
    <rPh sb="4" eb="6">
      <t>ジンコウ</t>
    </rPh>
    <rPh sb="7" eb="8">
      <t>ヒト</t>
    </rPh>
    <rPh sb="10" eb="12">
      <t>ゾウカ</t>
    </rPh>
    <rPh sb="12" eb="14">
      <t>カイスウ</t>
    </rPh>
    <rPh sb="15" eb="16">
      <t>カイ</t>
    </rPh>
    <rPh sb="16" eb="17">
      <t>マンカイ</t>
    </rPh>
    <phoneticPr fontId="2"/>
  </si>
  <si>
    <t>都道府県名</t>
    <rPh sb="0" eb="4">
      <t>トドウフケン</t>
    </rPh>
    <rPh sb="4" eb="5">
      <t>メイ</t>
    </rPh>
    <phoneticPr fontId="2"/>
  </si>
  <si>
    <t>人口</t>
    <rPh sb="0" eb="2">
      <t>ジンコウ</t>
    </rPh>
    <phoneticPr fontId="2"/>
  </si>
  <si>
    <t>累計接種回数</t>
    <rPh sb="0" eb="2">
      <t>ルイケイ</t>
    </rPh>
    <rPh sb="2" eb="4">
      <t>セッシュ</t>
    </rPh>
    <rPh sb="4" eb="6">
      <t>カイスウ</t>
    </rPh>
    <phoneticPr fontId="2"/>
  </si>
  <si>
    <t>直近1週間</t>
  </si>
  <si>
    <t>（増加回数ベース）※1</t>
    <phoneticPr fontId="2"/>
  </si>
  <si>
    <t>（増加回数ベース）※2</t>
    <phoneticPr fontId="2"/>
  </si>
  <si>
    <t>接種回数</t>
    <rPh sb="0" eb="2">
      <t>セッシュ</t>
    </rPh>
    <rPh sb="2" eb="4">
      <t>カイスウ</t>
    </rPh>
    <phoneticPr fontId="2"/>
  </si>
  <si>
    <t>増加回数</t>
    <rPh sb="0" eb="2">
      <t>ゾウカ</t>
    </rPh>
    <rPh sb="2" eb="4">
      <t>カイスウ</t>
    </rPh>
    <phoneticPr fontId="2"/>
  </si>
  <si>
    <t>人口比</t>
    <rPh sb="0" eb="3">
      <t>ジンコウヒ</t>
    </rPh>
    <phoneticPr fontId="2"/>
  </si>
  <si>
    <t>人口比</t>
    <rPh sb="0" eb="2">
      <t>ジンコウ</t>
    </rPh>
    <rPh sb="2" eb="3">
      <t>ヒ</t>
    </rPh>
    <phoneticPr fontId="2"/>
  </si>
  <si>
    <t>合計</t>
    <rPh sb="0" eb="2">
      <t>ゴウケイ</t>
    </rPh>
    <phoneticPr fontId="2"/>
  </si>
  <si>
    <t>01 北海道</t>
  </si>
  <si>
    <t>02 青森県</t>
  </si>
  <si>
    <t>03 岩手県</t>
  </si>
  <si>
    <t>04 宮城県</t>
  </si>
  <si>
    <t>05 秋田県</t>
  </si>
  <si>
    <t>06 山形県</t>
  </si>
  <si>
    <t>07 福島県</t>
  </si>
  <si>
    <t>08 茨城県</t>
  </si>
  <si>
    <t>09 栃木県</t>
  </si>
  <si>
    <t>10 群馬県</t>
  </si>
  <si>
    <t>11 埼玉県</t>
  </si>
  <si>
    <t>12 千葉県</t>
  </si>
  <si>
    <t>13 東京都</t>
  </si>
  <si>
    <t>14 神奈川県</t>
  </si>
  <si>
    <t>15 新潟県</t>
  </si>
  <si>
    <t>16 富山県</t>
  </si>
  <si>
    <t>17 石川県</t>
  </si>
  <si>
    <t>18 福井県</t>
  </si>
  <si>
    <t>19 山梨県</t>
  </si>
  <si>
    <t>20 長野県</t>
  </si>
  <si>
    <t>21 岐阜県</t>
  </si>
  <si>
    <t>22 静岡県</t>
  </si>
  <si>
    <t>23 愛知県</t>
  </si>
  <si>
    <t>24 三重県</t>
  </si>
  <si>
    <t>25 滋賀県</t>
  </si>
  <si>
    <t>26 京都府</t>
  </si>
  <si>
    <t>27 大阪府</t>
  </si>
  <si>
    <t>28 兵庫県</t>
  </si>
  <si>
    <t>29 奈良県</t>
  </si>
  <si>
    <t>30 和歌山県</t>
  </si>
  <si>
    <t>31 鳥取県</t>
  </si>
  <si>
    <t>32 島根県</t>
  </si>
  <si>
    <t>33 岡山県</t>
  </si>
  <si>
    <t>34 広島県</t>
  </si>
  <si>
    <t>35 山口県</t>
  </si>
  <si>
    <t>36 徳島県</t>
  </si>
  <si>
    <t>37 香川県</t>
  </si>
  <si>
    <t>38 愛媛県</t>
  </si>
  <si>
    <t>39 高知県</t>
  </si>
  <si>
    <t>40 福岡県</t>
  </si>
  <si>
    <t>41 佐賀県</t>
  </si>
  <si>
    <t>42 長崎県</t>
  </si>
  <si>
    <t>43 熊本県</t>
  </si>
  <si>
    <t>44 大分県</t>
  </si>
  <si>
    <t>45 宮崎県</t>
  </si>
  <si>
    <t>46 鹿児島県</t>
  </si>
  <si>
    <t>47 沖縄県</t>
  </si>
  <si>
    <t>注：人口は、総務省が公表している、「令和3年住民基本台帳年齢階級別人口（市区町村別）」のうち、</t>
  </si>
  <si>
    <t>各市町村の性別及び年齢階級の数字を集計したものを使用</t>
    <phoneticPr fontId="2"/>
  </si>
  <si>
    <t>※1：前週同曜日の公表分との差を使用</t>
    <rPh sb="3" eb="5">
      <t>ゼンシュウ</t>
    </rPh>
    <rPh sb="5" eb="6">
      <t>ドウ</t>
    </rPh>
    <rPh sb="6" eb="8">
      <t>ヨウビ</t>
    </rPh>
    <rPh sb="9" eb="11">
      <t>コウヒョウ</t>
    </rPh>
    <rPh sb="11" eb="12">
      <t>ブン</t>
    </rPh>
    <rPh sb="14" eb="15">
      <t>サ</t>
    </rPh>
    <rPh sb="16" eb="18">
      <t>シヨウ</t>
    </rPh>
    <phoneticPr fontId="2"/>
  </si>
  <si>
    <t>※2：直近の公表分との差を使用。</t>
    <rPh sb="3" eb="5">
      <t>チョッキン</t>
    </rPh>
    <rPh sb="6" eb="8">
      <t>コウヒョウ</t>
    </rPh>
    <rPh sb="8" eb="9">
      <t>ブン</t>
    </rPh>
    <rPh sb="11" eb="12">
      <t>サ</t>
    </rPh>
    <rPh sb="13" eb="15">
      <t>シヨウ</t>
    </rPh>
    <phoneticPr fontId="2"/>
  </si>
  <si>
    <t>ただし、土日祝日直後の公表においては、直近の平日１日の入力数（直近の公表分とその翌日の集計値との差）を使用。</t>
    <phoneticPr fontId="2"/>
  </si>
  <si>
    <t>３回目接種の進捗状況（政令指定都市・特別区）</t>
    <rPh sb="1" eb="3">
      <t>カイメ</t>
    </rPh>
    <rPh sb="3" eb="5">
      <t>セッシュ</t>
    </rPh>
    <rPh sb="6" eb="8">
      <t>シンチョク</t>
    </rPh>
    <rPh sb="8" eb="10">
      <t>ジョウキョウ</t>
    </rPh>
    <rPh sb="11" eb="13">
      <t>セイレイ</t>
    </rPh>
    <rPh sb="13" eb="15">
      <t>シテイ</t>
    </rPh>
    <rPh sb="15" eb="17">
      <t>トシ</t>
    </rPh>
    <rPh sb="18" eb="21">
      <t>トクベツク</t>
    </rPh>
    <phoneticPr fontId="2"/>
  </si>
  <si>
    <t>（１）政令指定都市</t>
    <rPh sb="3" eb="5">
      <t>セイレイ</t>
    </rPh>
    <rPh sb="5" eb="7">
      <t>シテイ</t>
    </rPh>
    <rPh sb="7" eb="9">
      <t>トシ</t>
    </rPh>
    <phoneticPr fontId="2"/>
  </si>
  <si>
    <t>政令指定
都市名</t>
    <rPh sb="0" eb="2">
      <t>セイレイ</t>
    </rPh>
    <rPh sb="2" eb="4">
      <t>シテイ</t>
    </rPh>
    <rPh sb="5" eb="7">
      <t>トシ</t>
    </rPh>
    <rPh sb="7" eb="8">
      <t>メイ</t>
    </rPh>
    <phoneticPr fontId="2"/>
  </si>
  <si>
    <t>合計</t>
    <rPh sb="0" eb="2">
      <t>ゴウケイ</t>
    </rPh>
    <phoneticPr fontId="1"/>
  </si>
  <si>
    <t>札幌市</t>
  </si>
  <si>
    <t>仙台市</t>
  </si>
  <si>
    <t>さいたま市</t>
  </si>
  <si>
    <t>千葉市</t>
  </si>
  <si>
    <t>横浜市</t>
  </si>
  <si>
    <t>川崎市</t>
  </si>
  <si>
    <t>相模原市</t>
  </si>
  <si>
    <t>新潟市</t>
  </si>
  <si>
    <t>静岡市</t>
  </si>
  <si>
    <t>浜松市</t>
  </si>
  <si>
    <t>名古屋市</t>
  </si>
  <si>
    <t>京都市</t>
  </si>
  <si>
    <t>大阪市</t>
  </si>
  <si>
    <t>堺市</t>
  </si>
  <si>
    <t>神戸市</t>
  </si>
  <si>
    <t>岡山市</t>
  </si>
  <si>
    <t>広島市</t>
  </si>
  <si>
    <t>北九州市</t>
  </si>
  <si>
    <t>福岡市</t>
  </si>
  <si>
    <t>熊本市</t>
  </si>
  <si>
    <t>（２）特別区</t>
    <rPh sb="3" eb="6">
      <t>トクベツク</t>
    </rPh>
    <phoneticPr fontId="2"/>
  </si>
  <si>
    <t>注：人口は、総務省が公表している、「令和3年住民基本台帳年齢階級別人口（市区町村別）」のうち、</t>
    <rPh sb="0" eb="1">
      <t>チュウ</t>
    </rPh>
    <rPh sb="2" eb="4">
      <t>ジンコウ</t>
    </rPh>
    <rPh sb="6" eb="9">
      <t>ソウムショウ</t>
    </rPh>
    <rPh sb="10" eb="12">
      <t>コウヒョウ</t>
    </rPh>
    <rPh sb="18" eb="20">
      <t>レイワ</t>
    </rPh>
    <rPh sb="21" eb="22">
      <t>ネン</t>
    </rPh>
    <rPh sb="22" eb="24">
      <t>ジュウミン</t>
    </rPh>
    <rPh sb="24" eb="26">
      <t>キホン</t>
    </rPh>
    <rPh sb="26" eb="28">
      <t>ダイチョウ</t>
    </rPh>
    <rPh sb="28" eb="30">
      <t>ネンレイ</t>
    </rPh>
    <rPh sb="30" eb="32">
      <t>カイキュウ</t>
    </rPh>
    <rPh sb="32" eb="33">
      <t>ベツ</t>
    </rPh>
    <rPh sb="33" eb="35">
      <t>ジンコウ</t>
    </rPh>
    <rPh sb="36" eb="38">
      <t>シク</t>
    </rPh>
    <rPh sb="38" eb="40">
      <t>チョウソン</t>
    </rPh>
    <rPh sb="40" eb="41">
      <t>ベツ</t>
    </rPh>
    <phoneticPr fontId="2"/>
  </si>
  <si>
    <t>各市町村の性別及び年齢階級の数字を集計したものを使用</t>
  </si>
  <si>
    <t>※2：直近の公表分との差を使用</t>
    <rPh sb="3" eb="5">
      <t>チョッキン</t>
    </rPh>
    <rPh sb="6" eb="8">
      <t>コウヒョウ</t>
    </rPh>
    <rPh sb="8" eb="9">
      <t>ブン</t>
    </rPh>
    <rPh sb="11" eb="12">
      <t>サ</t>
    </rPh>
    <rPh sb="13" eb="15">
      <t>シヨウ</t>
    </rPh>
    <phoneticPr fontId="2"/>
  </si>
  <si>
    <t>これまでのワクチン総接種回数（都道府県別）</t>
    <rPh sb="9" eb="10">
      <t>ソウ</t>
    </rPh>
    <rPh sb="10" eb="12">
      <t>セッシュ</t>
    </rPh>
    <rPh sb="12" eb="14">
      <t>カイスウ</t>
    </rPh>
    <rPh sb="15" eb="19">
      <t>トドウフケン</t>
    </rPh>
    <rPh sb="19" eb="20">
      <t>ベツ</t>
    </rPh>
    <phoneticPr fontId="2"/>
  </si>
  <si>
    <t>接種回数（4月26日まで）</t>
  </si>
  <si>
    <t>内１回目</t>
    <rPh sb="0" eb="1">
      <t>ウチ</t>
    </rPh>
    <phoneticPr fontId="2"/>
  </si>
  <si>
    <t>内２回目</t>
    <rPh sb="0" eb="1">
      <t>ウチ</t>
    </rPh>
    <phoneticPr fontId="2"/>
  </si>
  <si>
    <t>内３回目</t>
    <rPh sb="0" eb="1">
      <t>ウチ</t>
    </rPh>
    <phoneticPr fontId="2"/>
  </si>
  <si>
    <t>内12月分</t>
    <rPh sb="0" eb="1">
      <t>ウチ</t>
    </rPh>
    <rPh sb="3" eb="4">
      <t>ガツ</t>
    </rPh>
    <rPh sb="4" eb="5">
      <t>ブン</t>
    </rPh>
    <phoneticPr fontId="2"/>
  </si>
  <si>
    <t>内1月分</t>
    <rPh sb="0" eb="1">
      <t>ウチ</t>
    </rPh>
    <rPh sb="2" eb="3">
      <t>ガツ</t>
    </rPh>
    <rPh sb="3" eb="4">
      <t>ブン</t>
    </rPh>
    <phoneticPr fontId="2"/>
  </si>
  <si>
    <t>内2月分</t>
    <rPh sb="0" eb="1">
      <t>ウチ</t>
    </rPh>
    <rPh sb="2" eb="3">
      <t>ガツ</t>
    </rPh>
    <rPh sb="3" eb="4">
      <t>ブン</t>
    </rPh>
    <phoneticPr fontId="2"/>
  </si>
  <si>
    <t>内3月分</t>
    <rPh sb="0" eb="1">
      <t>ウチ</t>
    </rPh>
    <rPh sb="2" eb="3">
      <t>ガツ</t>
    </rPh>
    <rPh sb="3" eb="4">
      <t>ブン</t>
    </rPh>
    <phoneticPr fontId="2"/>
  </si>
  <si>
    <t>内4月分</t>
  </si>
  <si>
    <t>接種率</t>
    <rPh sb="0" eb="2">
      <t>セッシュ</t>
    </rPh>
    <rPh sb="2" eb="3">
      <t>リツ</t>
    </rPh>
    <phoneticPr fontId="2"/>
  </si>
  <si>
    <t>参考：人口</t>
    <rPh sb="0" eb="2">
      <t>サンコウ</t>
    </rPh>
    <rPh sb="3" eb="5">
      <t>ジンコウ</t>
    </rPh>
    <phoneticPr fontId="2"/>
  </si>
  <si>
    <t>注：１回目及び２回目は、接種回数は一般接種（高齢者含む）と医療従事者等の合計。</t>
    <rPh sb="0" eb="1">
      <t>チュウ</t>
    </rPh>
    <rPh sb="3" eb="5">
      <t>カイメ</t>
    </rPh>
    <rPh sb="5" eb="6">
      <t>オヨ</t>
    </rPh>
    <rPh sb="8" eb="10">
      <t>カイメ</t>
    </rPh>
    <rPh sb="12" eb="14">
      <t>セッシュ</t>
    </rPh>
    <rPh sb="14" eb="16">
      <t>カイスウ</t>
    </rPh>
    <rPh sb="17" eb="19">
      <t>イッパン</t>
    </rPh>
    <rPh sb="19" eb="21">
      <t>セッシュ</t>
    </rPh>
    <rPh sb="22" eb="25">
      <t>コウレイシャ</t>
    </rPh>
    <rPh sb="25" eb="26">
      <t>フク</t>
    </rPh>
    <rPh sb="29" eb="31">
      <t>イリョウ</t>
    </rPh>
    <rPh sb="31" eb="34">
      <t>ジュウジシャ</t>
    </rPh>
    <rPh sb="34" eb="35">
      <t>トウ</t>
    </rPh>
    <rPh sb="36" eb="38">
      <t>ゴウケイ</t>
    </rPh>
    <phoneticPr fontId="2"/>
  </si>
  <si>
    <t>　　一般接種（高齢者含む）はワクチン接種記録システム(VRS)への報告と、</t>
    <rPh sb="7" eb="10">
      <t>コウレイシャ</t>
    </rPh>
    <rPh sb="10" eb="11">
      <t>フク</t>
    </rPh>
    <phoneticPr fontId="2"/>
  </si>
  <si>
    <t>　　医療従事者等はワクチン接種円滑化システム（V-SYS）への報告を、公表日で集計したもの。</t>
    <rPh sb="39" eb="41">
      <t>シュウケイ</t>
    </rPh>
    <phoneticPr fontId="2"/>
  </si>
  <si>
    <t>注：３回目は、ワクチン接種記録システム（VRS）への報告を、公表日で集計したもの。</t>
    <rPh sb="0" eb="1">
      <t>チュウ</t>
    </rPh>
    <rPh sb="3" eb="5">
      <t>カイメ</t>
    </rPh>
    <rPh sb="11" eb="13">
      <t>セッシュ</t>
    </rPh>
    <rPh sb="13" eb="15">
      <t>キロク</t>
    </rPh>
    <rPh sb="26" eb="28">
      <t>ホウコク</t>
    </rPh>
    <rPh sb="30" eb="32">
      <t>コウヒョウ</t>
    </rPh>
    <rPh sb="32" eb="33">
      <t>ビ</t>
    </rPh>
    <rPh sb="34" eb="36">
      <t>シュウケイ</t>
    </rPh>
    <phoneticPr fontId="2"/>
  </si>
  <si>
    <t>　　月ごとの内訳は、公表日時点で、各月を接種日とする接種実績を集計したもの。</t>
    <rPh sb="2" eb="3">
      <t>ツキ</t>
    </rPh>
    <rPh sb="6" eb="8">
      <t>ウチワケ</t>
    </rPh>
    <rPh sb="10" eb="12">
      <t>コウヒョウ</t>
    </rPh>
    <rPh sb="12" eb="13">
      <t>ビ</t>
    </rPh>
    <rPh sb="13" eb="15">
      <t>ジテン</t>
    </rPh>
    <rPh sb="17" eb="19">
      <t>カクツキ</t>
    </rPh>
    <rPh sb="20" eb="22">
      <t>セッシュ</t>
    </rPh>
    <rPh sb="22" eb="23">
      <t>ビ</t>
    </rPh>
    <rPh sb="26" eb="28">
      <t>セッシュ</t>
    </rPh>
    <rPh sb="28" eb="30">
      <t>ジッセキ</t>
    </rPh>
    <rPh sb="31" eb="33">
      <t>シュウケイ</t>
    </rPh>
    <phoneticPr fontId="2"/>
  </si>
  <si>
    <t>注：公表日におけるデータの計上方法等の注釈については、以下を参照（https://www.kantei.go.jp/jp/content/000086996.pdf）</t>
    <rPh sb="2" eb="5">
      <t>コウヒョウビ</t>
    </rPh>
    <rPh sb="13" eb="15">
      <t>ケイジョウ</t>
    </rPh>
    <rPh sb="15" eb="17">
      <t>ホウホウ</t>
    </rPh>
    <rPh sb="17" eb="18">
      <t>トウ</t>
    </rPh>
    <rPh sb="19" eb="21">
      <t>チュウシャク</t>
    </rPh>
    <rPh sb="27" eb="29">
      <t>イカ</t>
    </rPh>
    <rPh sb="30" eb="32">
      <t>サンショウ</t>
    </rPh>
    <phoneticPr fontId="2"/>
  </si>
  <si>
    <r>
      <t>これまでのワクチン総接種回数およびワクチン供給量（</t>
    </r>
    <r>
      <rPr>
        <sz val="11"/>
        <rFont val="游ゴシック"/>
        <family val="3"/>
        <charset val="128"/>
        <scheme val="minor"/>
      </rPr>
      <t>一般接種（高齢者含む）、都道府県別）</t>
    </r>
    <rPh sb="9" eb="10">
      <t>ソウ</t>
    </rPh>
    <rPh sb="10" eb="12">
      <t>セッシュ</t>
    </rPh>
    <rPh sb="12" eb="14">
      <t>カイスウ</t>
    </rPh>
    <rPh sb="21" eb="24">
      <t>キョウキュウリョウ</t>
    </rPh>
    <rPh sb="25" eb="27">
      <t>イッパン</t>
    </rPh>
    <rPh sb="27" eb="29">
      <t>セッシュ</t>
    </rPh>
    <rPh sb="30" eb="33">
      <t>コウレイシャ</t>
    </rPh>
    <rPh sb="33" eb="34">
      <t>フク</t>
    </rPh>
    <rPh sb="37" eb="41">
      <t>トドウフケン</t>
    </rPh>
    <rPh sb="41" eb="42">
      <t>ベツ</t>
    </rPh>
    <phoneticPr fontId="2"/>
  </si>
  <si>
    <t>接種回数
（4月26日まで）</t>
  </si>
  <si>
    <t>ワクチン供給量
（4月26日まで）※4</t>
  </si>
  <si>
    <r>
      <t>ファイザー社</t>
    </r>
    <r>
      <rPr>
        <sz val="8"/>
        <color theme="1"/>
        <rFont val="游ゴシック"/>
        <family val="3"/>
        <charset val="128"/>
        <scheme val="minor"/>
      </rPr>
      <t>※6</t>
    </r>
    <phoneticPr fontId="2"/>
  </si>
  <si>
    <t>武田/モデルナ社</t>
    <rPh sb="0" eb="2">
      <t>タケダ</t>
    </rPh>
    <rPh sb="7" eb="8">
      <t>シャ</t>
    </rPh>
    <phoneticPr fontId="2"/>
  </si>
  <si>
    <t>アストラゼネカ社</t>
    <rPh sb="7" eb="8">
      <t>シャ</t>
    </rPh>
    <phoneticPr fontId="2"/>
  </si>
  <si>
    <r>
      <t>ファイザー社</t>
    </r>
    <r>
      <rPr>
        <sz val="8"/>
        <rFont val="游ゴシック"/>
        <family val="3"/>
        <charset val="128"/>
        <scheme val="minor"/>
      </rPr>
      <t>※5※6</t>
    </r>
    <phoneticPr fontId="2"/>
  </si>
  <si>
    <r>
      <t>武田/モデルナ社</t>
    </r>
    <r>
      <rPr>
        <sz val="8"/>
        <color theme="1"/>
        <rFont val="游ゴシック"/>
        <family val="3"/>
        <charset val="128"/>
        <scheme val="minor"/>
      </rPr>
      <t>※1</t>
    </r>
    <rPh sb="0" eb="2">
      <t>タケダ</t>
    </rPh>
    <rPh sb="7" eb="8">
      <t>シャ</t>
    </rPh>
    <phoneticPr fontId="2"/>
  </si>
  <si>
    <t>計</t>
    <rPh sb="0" eb="1">
      <t>ケイ</t>
    </rPh>
    <phoneticPr fontId="2"/>
  </si>
  <si>
    <t>ワクチン
累積供給量</t>
    <phoneticPr fontId="2"/>
  </si>
  <si>
    <r>
      <t>対供給量
接種率</t>
    </r>
    <r>
      <rPr>
        <sz val="8"/>
        <color theme="1"/>
        <rFont val="游ゴシック"/>
        <family val="3"/>
        <charset val="128"/>
        <scheme val="minor"/>
      </rPr>
      <t>※3</t>
    </r>
    <rPh sb="0" eb="1">
      <t>タイ</t>
    </rPh>
    <rPh sb="1" eb="4">
      <t>キョウキュウリョウセッシュリツ</t>
    </rPh>
    <phoneticPr fontId="2"/>
  </si>
  <si>
    <r>
      <t>ワクチン
累積供給量</t>
    </r>
    <r>
      <rPr>
        <sz val="8"/>
        <color theme="1"/>
        <rFont val="游ゴシック"/>
        <family val="3"/>
        <charset val="128"/>
        <scheme val="minor"/>
      </rPr>
      <t>※2</t>
    </r>
    <rPh sb="5" eb="7">
      <t>ルイセキ</t>
    </rPh>
    <rPh sb="7" eb="10">
      <t>キョウキュウリョウ</t>
    </rPh>
    <phoneticPr fontId="2"/>
  </si>
  <si>
    <r>
      <t>対供給量
接種率</t>
    </r>
    <r>
      <rPr>
        <sz val="8"/>
        <color theme="1"/>
        <rFont val="游ゴシック"/>
        <family val="3"/>
        <charset val="128"/>
        <scheme val="minor"/>
      </rPr>
      <t>※3</t>
    </r>
    <phoneticPr fontId="2"/>
  </si>
  <si>
    <t>全国</t>
    <rPh sb="0" eb="2">
      <t>ゼンコク</t>
    </rPh>
    <phoneticPr fontId="2"/>
  </si>
  <si>
    <t>注：ワクチン接種記録システム(VRS)への報告を居住地の都道府県別に集計。</t>
    <rPh sb="0" eb="1">
      <t>チュウ</t>
    </rPh>
    <rPh sb="8" eb="10">
      <t>キロク</t>
    </rPh>
    <rPh sb="21" eb="23">
      <t>ホウコク</t>
    </rPh>
    <phoneticPr fontId="2"/>
  </si>
  <si>
    <t>※1：武田/モデルナ社のワクチンは、大規模接種会場（一部会場を除く）と職域接種会場で利用。</t>
    <rPh sb="3" eb="5">
      <t>タケダ</t>
    </rPh>
    <rPh sb="10" eb="11">
      <t>シャ</t>
    </rPh>
    <rPh sb="18" eb="25">
      <t>ダイキボセッシュカイジョウ</t>
    </rPh>
    <rPh sb="26" eb="28">
      <t>イチブ</t>
    </rPh>
    <rPh sb="28" eb="30">
      <t>カイジョウ</t>
    </rPh>
    <rPh sb="31" eb="32">
      <t>ノゾ</t>
    </rPh>
    <rPh sb="35" eb="37">
      <t>ショクイキ</t>
    </rPh>
    <rPh sb="37" eb="39">
      <t>セッシュ</t>
    </rPh>
    <rPh sb="39" eb="41">
      <t>カイジョウ</t>
    </rPh>
    <rPh sb="42" eb="44">
      <t>リヨウ</t>
    </rPh>
    <phoneticPr fontId="2"/>
  </si>
  <si>
    <t>※2：職域接種等の会場の種別を問わず、ワクチンが配送された先の施設が所在する都道府県ごとに集計。</t>
    <rPh sb="3" eb="5">
      <t>ショクイキ</t>
    </rPh>
    <rPh sb="5" eb="7">
      <t>セッシュ</t>
    </rPh>
    <rPh sb="7" eb="8">
      <t>トウ</t>
    </rPh>
    <rPh sb="9" eb="11">
      <t>カイジョウ</t>
    </rPh>
    <rPh sb="12" eb="14">
      <t>シュベツ</t>
    </rPh>
    <rPh sb="15" eb="16">
      <t>ト</t>
    </rPh>
    <rPh sb="24" eb="26">
      <t>ハイソウ</t>
    </rPh>
    <rPh sb="29" eb="30">
      <t>サキ</t>
    </rPh>
    <rPh sb="31" eb="33">
      <t>シセツ</t>
    </rPh>
    <rPh sb="34" eb="36">
      <t>ショザイ</t>
    </rPh>
    <rPh sb="38" eb="42">
      <t>トドウフケン</t>
    </rPh>
    <rPh sb="45" eb="47">
      <t>シュウケイ</t>
    </rPh>
    <phoneticPr fontId="2"/>
  </si>
  <si>
    <t>※3：VRSに登録された接種回数を、ワクチン接種円滑化システム(V-SYS)に登録されたワクチンの累計供給量で除したもの。</t>
    <phoneticPr fontId="2"/>
  </si>
  <si>
    <t>※4：一般接種用の1、2回目向け供給が対象。</t>
  </si>
  <si>
    <t>※5：ファイザー社から無償提供された、2020年東京オリンピック・パラリンピック競技大会関係者分を含む。</t>
    <phoneticPr fontId="2"/>
  </si>
  <si>
    <t>※6：小児（5-11歳）対象の接種およびワクチンも含む</t>
  </si>
  <si>
    <t>これまでのワクチン総接種回数（医療従事者等、都道府県別）</t>
    <rPh sb="9" eb="10">
      <t>ソウ</t>
    </rPh>
    <rPh sb="10" eb="12">
      <t>セッシュ</t>
    </rPh>
    <rPh sb="12" eb="14">
      <t>カイスウ</t>
    </rPh>
    <rPh sb="15" eb="17">
      <t>イリョウ</t>
    </rPh>
    <rPh sb="17" eb="20">
      <t>ジュウジシャ</t>
    </rPh>
    <rPh sb="20" eb="21">
      <t>トウ</t>
    </rPh>
    <rPh sb="22" eb="26">
      <t>トドウフケン</t>
    </rPh>
    <rPh sb="26" eb="27">
      <t>ベツ</t>
    </rPh>
    <phoneticPr fontId="2"/>
  </si>
  <si>
    <t>（8月2日公表時点）</t>
    <rPh sb="2" eb="3">
      <t>ガツ</t>
    </rPh>
    <rPh sb="4" eb="5">
      <t>ニチ</t>
    </rPh>
    <rPh sb="5" eb="7">
      <t>コウヒョウ</t>
    </rPh>
    <rPh sb="7" eb="9">
      <t>ジテン</t>
    </rPh>
    <phoneticPr fontId="2"/>
  </si>
  <si>
    <t>接種回数
（7月30日まで）</t>
    <rPh sb="0" eb="2">
      <t>セッシュ</t>
    </rPh>
    <rPh sb="2" eb="4">
      <t>カイスウ</t>
    </rPh>
    <rPh sb="7" eb="8">
      <t>ガツ</t>
    </rPh>
    <rPh sb="10" eb="11">
      <t>ニチ</t>
    </rPh>
    <phoneticPr fontId="2"/>
  </si>
  <si>
    <t>注：ワクチン接種円滑化システム（V-SYS）への報告（17時時点）を</t>
    <rPh sb="6" eb="8">
      <t>セッシュ</t>
    </rPh>
    <rPh sb="8" eb="11">
      <t>エンカツカ</t>
    </rPh>
    <rPh sb="24" eb="26">
      <t>ホウコク</t>
    </rPh>
    <rPh sb="29" eb="30">
      <t>ジ</t>
    </rPh>
    <rPh sb="30" eb="32">
      <t>ジテン</t>
    </rPh>
    <phoneticPr fontId="2"/>
  </si>
  <si>
    <r>
      <t>　　接種実施機関所在地の都道府県別に集計（</t>
    </r>
    <r>
      <rPr>
        <sz val="11"/>
        <rFont val="游ゴシック"/>
        <family val="3"/>
        <charset val="128"/>
        <scheme val="minor"/>
      </rPr>
      <t>高齢者、基礎疾患保有者、その他</t>
    </r>
    <r>
      <rPr>
        <sz val="11"/>
        <color theme="1"/>
        <rFont val="游ゴシック"/>
        <family val="2"/>
        <charset val="128"/>
        <scheme val="minor"/>
      </rPr>
      <t>を除く）。</t>
    </r>
    <rPh sb="2" eb="4">
      <t>セッシュ</t>
    </rPh>
    <rPh sb="4" eb="6">
      <t>ジッシ</t>
    </rPh>
    <rPh sb="6" eb="8">
      <t>キカン</t>
    </rPh>
    <rPh sb="8" eb="11">
      <t>ショザイチ</t>
    </rPh>
    <rPh sb="12" eb="16">
      <t>トドウフケン</t>
    </rPh>
    <rPh sb="16" eb="17">
      <t>ベツ</t>
    </rPh>
    <rPh sb="21" eb="24">
      <t>コウレイシャ</t>
    </rPh>
    <rPh sb="25" eb="27">
      <t>キソ</t>
    </rPh>
    <rPh sb="27" eb="29">
      <t>シッカン</t>
    </rPh>
    <rPh sb="29" eb="32">
      <t>ホユウシャ</t>
    </rPh>
    <rPh sb="35" eb="36">
      <t>ホカ</t>
    </rPh>
    <phoneticPr fontId="2"/>
  </si>
  <si>
    <t>　　医療従事者等向け優先接種の接種実績は、45都道府県は7月21日時点まで、兵庫県、沖縄県は７月27日時点までの実績を集計。</t>
    <phoneticPr fontId="2"/>
  </si>
  <si>
    <t>　　高齢者施設等従事者向け優先接種の接種実績は、７月30日時点までの実績を集計。</t>
    <phoneticPr fontId="2"/>
  </si>
  <si>
    <r>
      <t>　　</t>
    </r>
    <r>
      <rPr>
        <sz val="11"/>
        <rFont val="游ゴシック"/>
        <family val="3"/>
        <charset val="128"/>
        <scheme val="minor"/>
      </rPr>
      <t>医療従事者等は、令和３年７月30日で集計を終了。</t>
    </r>
    <rPh sb="10" eb="12">
      <t>レイワ</t>
    </rPh>
    <rPh sb="13" eb="14">
      <t>ネン</t>
    </rPh>
    <rPh sb="15" eb="16">
      <t>ガツ</t>
    </rPh>
    <rPh sb="18" eb="19">
      <t>ニチ</t>
    </rPh>
    <rPh sb="20" eb="22">
      <t>シュウケイ</t>
    </rPh>
    <rPh sb="23" eb="25">
      <t>シュウリョウ</t>
    </rPh>
    <phoneticPr fontId="2"/>
  </si>
  <si>
    <t>　　4月9日までの接種実績は厚生労働省の「新型コロナワクチン接種実績」のページをご覧ください。</t>
    <rPh sb="3" eb="4">
      <t>ガツ</t>
    </rPh>
    <rPh sb="5" eb="6">
      <t>ニチ</t>
    </rPh>
    <rPh sb="9" eb="11">
      <t>セッシュ</t>
    </rPh>
    <rPh sb="11" eb="13">
      <t>ジッセキ</t>
    </rPh>
    <rPh sb="14" eb="16">
      <t>コウセイ</t>
    </rPh>
    <rPh sb="16" eb="19">
      <t>ロウドウショウ</t>
    </rPh>
    <rPh sb="21" eb="23">
      <t>シンガタ</t>
    </rPh>
    <rPh sb="30" eb="32">
      <t>セッシュ</t>
    </rPh>
    <rPh sb="32" eb="34">
      <t>ジッセキ</t>
    </rPh>
    <rPh sb="41" eb="42">
      <t>ラン</t>
    </rPh>
    <phoneticPr fontId="2"/>
  </si>
  <si>
    <t>　　https://www.mhlw.go.jp/stf/seisakunitsuite/bunya/vaccine_sesshujisseki.html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</si>
</sst>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#,##0_ "/>
    <numFmt numFmtId="177" formatCode="0.0%"/>
    <numFmt numFmtId="178" formatCode="#,##0.0;[Red]\-#,##0.0"/>
    <numFmt numFmtId="179" formatCode="#,##0_ ;[Red]\-#,##0\ "/>
    <numFmt numFmtId="180" formatCode="#,##0_);[Red]\(#,##0\)"/>
  </numFmts>
  <fonts count="13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theme="1"/>
      <name val="游ゴシック"/>
      <family val="2"/>
      <scheme val="minor"/>
    </font>
    <font>
      <sz val="11"/>
      <color theme="1"/>
      <name val="游ゴシック"/>
      <family val="3"/>
      <charset val="128"/>
      <scheme val="minor"/>
    </font>
    <font>
      <sz val="11"/>
      <color rgb="FF000000"/>
      <name val="游ゴシック"/>
      <family val="3"/>
      <charset val="128"/>
    </font>
    <font>
      <sz val="11"/>
      <color rgb="FFFF0000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  <font>
      <sz val="8"/>
      <color theme="1"/>
      <name val="游ゴシック"/>
      <family val="3"/>
      <charset val="128"/>
      <scheme val="minor"/>
    </font>
    <font>
      <sz val="11"/>
      <name val="游ゴシック"/>
      <family val="3"/>
      <charset val="128"/>
    </font>
    <font>
      <sz val="8"/>
      <name val="游ゴシック"/>
      <family val="3"/>
      <charset val="128"/>
      <scheme val="minor"/>
    </font>
    <font>
      <sz val="11"/>
      <color rgb="FF000000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4" fillId="0" borderId="0"/>
    <xf numFmtId="9" fontId="1" fillId="0" borderId="0" applyFont="0" applyFill="0" applyBorder="0" applyAlignment="0" applyProtection="0">
      <alignment vertical="center"/>
    </xf>
  </cellStyleXfs>
  <cellXfs count="115">
    <xf numFmtId="0" fontId="0" fillId="0" borderId="0" xfId="0">
      <alignment vertical="center"/>
    </xf>
    <xf numFmtId="38" fontId="0" fillId="0" borderId="0" xfId="1" applyFont="1">
      <alignment vertical="center"/>
    </xf>
    <xf numFmtId="0" fontId="5" fillId="0" borderId="0" xfId="0" applyFont="1" applyAlignment="1">
      <alignment horizontal="left" vertical="center"/>
    </xf>
    <xf numFmtId="38" fontId="5" fillId="0" borderId="0" xfId="1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38" fontId="5" fillId="0" borderId="0" xfId="1" applyFont="1" applyAlignment="1">
      <alignment horizontal="center" vertical="center"/>
    </xf>
    <xf numFmtId="176" fontId="6" fillId="0" borderId="0" xfId="0" applyNumberFormat="1" applyFont="1">
      <alignment vertical="center"/>
    </xf>
    <xf numFmtId="0" fontId="5" fillId="0" borderId="0" xfId="0" applyFont="1" applyAlignment="1">
      <alignment horizontal="right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1" xfId="0" applyFont="1" applyBorder="1" applyAlignment="1">
      <alignment horizontal="right" vertical="center"/>
    </xf>
    <xf numFmtId="177" fontId="5" fillId="0" borderId="1" xfId="3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38" fontId="3" fillId="0" borderId="0" xfId="1" applyFont="1" applyFill="1" applyBorder="1" applyAlignment="1">
      <alignment horizontal="center" vertical="center"/>
    </xf>
    <xf numFmtId="38" fontId="5" fillId="0" borderId="0" xfId="1" applyFont="1" applyFill="1" applyBorder="1" applyAlignment="1">
      <alignment horizontal="center" vertical="center"/>
    </xf>
    <xf numFmtId="177" fontId="5" fillId="0" borderId="0" xfId="3" applyNumberFormat="1" applyFont="1" applyFill="1" applyBorder="1" applyAlignment="1">
      <alignment horizontal="center" vertical="center"/>
    </xf>
    <xf numFmtId="178" fontId="5" fillId="0" borderId="0" xfId="1" applyNumberFormat="1" applyFont="1" applyFill="1" applyBorder="1" applyAlignment="1">
      <alignment horizontal="center" vertical="center"/>
    </xf>
    <xf numFmtId="38" fontId="5" fillId="0" borderId="0" xfId="1" applyFont="1">
      <alignment vertical="center"/>
    </xf>
    <xf numFmtId="0" fontId="5" fillId="0" borderId="0" xfId="0" applyFont="1">
      <alignment vertical="center"/>
    </xf>
    <xf numFmtId="38" fontId="6" fillId="0" borderId="0" xfId="1" applyFont="1">
      <alignment vertical="center"/>
    </xf>
    <xf numFmtId="179" fontId="3" fillId="0" borderId="1" xfId="1" applyNumberFormat="1" applyFont="1" applyFill="1" applyBorder="1" applyAlignment="1">
      <alignment vertical="center"/>
    </xf>
    <xf numFmtId="179" fontId="5" fillId="0" borderId="1" xfId="1" applyNumberFormat="1" applyFont="1" applyFill="1" applyBorder="1" applyAlignment="1">
      <alignment vertical="center"/>
    </xf>
    <xf numFmtId="0" fontId="8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7" fillId="0" borderId="0" xfId="0" applyFont="1" applyAlignment="1">
      <alignment horizontal="right" vertical="center"/>
    </xf>
    <xf numFmtId="0" fontId="8" fillId="0" borderId="0" xfId="0" applyFont="1" applyAlignment="1">
      <alignment horizontal="right" vertical="center"/>
    </xf>
    <xf numFmtId="0" fontId="3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right" vertical="center"/>
    </xf>
    <xf numFmtId="180" fontId="3" fillId="0" borderId="1" xfId="1" applyNumberFormat="1" applyFont="1" applyBorder="1">
      <alignment vertical="center"/>
    </xf>
    <xf numFmtId="10" fontId="3" fillId="0" borderId="1" xfId="3" applyNumberFormat="1" applyFont="1" applyBorder="1">
      <alignment vertical="center"/>
    </xf>
    <xf numFmtId="10" fontId="3" fillId="0" borderId="6" xfId="3" applyNumberFormat="1" applyFont="1" applyBorder="1">
      <alignment vertical="center"/>
    </xf>
    <xf numFmtId="180" fontId="3" fillId="0" borderId="6" xfId="1" applyNumberFormat="1" applyFont="1" applyBorder="1">
      <alignment vertical="center"/>
    </xf>
    <xf numFmtId="0" fontId="3" fillId="0" borderId="1" xfId="0" applyFont="1" applyBorder="1" applyAlignment="1">
      <alignment horizontal="left" vertical="center"/>
    </xf>
    <xf numFmtId="180" fontId="3" fillId="0" borderId="1" xfId="1" applyNumberFormat="1" applyFont="1" applyFill="1" applyBorder="1">
      <alignment vertical="center"/>
    </xf>
    <xf numFmtId="180" fontId="3" fillId="0" borderId="1" xfId="0" applyNumberFormat="1" applyFont="1" applyBorder="1">
      <alignment vertical="center"/>
    </xf>
    <xf numFmtId="38" fontId="3" fillId="0" borderId="1" xfId="1" applyFont="1" applyBorder="1" applyAlignment="1">
      <alignment horizontal="left" vertical="center"/>
    </xf>
    <xf numFmtId="10" fontId="3" fillId="0" borderId="1" xfId="3" applyNumberFormat="1" applyFont="1" applyFill="1" applyBorder="1">
      <alignment vertical="center"/>
    </xf>
    <xf numFmtId="0" fontId="0" fillId="0" borderId="1" xfId="0" applyBorder="1" applyAlignment="1"/>
    <xf numFmtId="0" fontId="0" fillId="0" borderId="1" xfId="0" applyBorder="1" applyAlignment="1">
      <alignment vertical="center" wrapText="1"/>
    </xf>
    <xf numFmtId="180" fontId="0" fillId="0" borderId="1" xfId="1" applyNumberFormat="1" applyFont="1" applyBorder="1">
      <alignment vertical="center"/>
    </xf>
    <xf numFmtId="180" fontId="0" fillId="0" borderId="1" xfId="0" applyNumberFormat="1" applyBorder="1">
      <alignment vertical="center"/>
    </xf>
    <xf numFmtId="180" fontId="0" fillId="0" borderId="0" xfId="0" applyNumberFormat="1">
      <alignment vertical="center"/>
    </xf>
    <xf numFmtId="10" fontId="0" fillId="0" borderId="1" xfId="0" applyNumberFormat="1" applyBorder="1">
      <alignment vertical="center"/>
    </xf>
    <xf numFmtId="10" fontId="0" fillId="0" borderId="1" xfId="3" applyNumberFormat="1" applyFont="1" applyBorder="1">
      <alignment vertical="center"/>
    </xf>
    <xf numFmtId="0" fontId="0" fillId="0" borderId="1" xfId="0" applyBorder="1" applyAlignment="1">
      <alignment horizontal="left" vertical="center"/>
    </xf>
    <xf numFmtId="180" fontId="4" fillId="0" borderId="1" xfId="3" applyNumberFormat="1" applyFont="1" applyBorder="1" applyAlignment="1"/>
    <xf numFmtId="176" fontId="0" fillId="0" borderId="1" xfId="0" applyNumberFormat="1" applyBorder="1">
      <alignment vertical="center"/>
    </xf>
    <xf numFmtId="38" fontId="0" fillId="0" borderId="1" xfId="1" applyFont="1" applyBorder="1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1" xfId="0" applyBorder="1">
      <alignment vertical="center"/>
    </xf>
    <xf numFmtId="38" fontId="0" fillId="0" borderId="1" xfId="1" applyFont="1" applyBorder="1">
      <alignment vertical="center"/>
    </xf>
    <xf numFmtId="38" fontId="3" fillId="0" borderId="0" xfId="1" applyFont="1">
      <alignment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38" fontId="10" fillId="0" borderId="0" xfId="1" applyFont="1" applyFill="1">
      <alignment vertical="center"/>
    </xf>
    <xf numFmtId="38" fontId="0" fillId="0" borderId="0" xfId="1" applyFont="1" applyFill="1">
      <alignment vertical="center"/>
    </xf>
    <xf numFmtId="38" fontId="3" fillId="0" borderId="0" xfId="1" applyFont="1" applyFill="1">
      <alignment vertical="center"/>
    </xf>
    <xf numFmtId="0" fontId="0" fillId="0" borderId="1" xfId="0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38" fontId="5" fillId="0" borderId="1" xfId="1" applyFont="1" applyFill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56" fontId="12" fillId="0" borderId="2" xfId="0" applyNumberFormat="1" applyFont="1" applyBorder="1" applyAlignment="1">
      <alignment horizontal="center" vertical="center" wrapText="1"/>
    </xf>
    <xf numFmtId="56" fontId="12" fillId="0" borderId="2" xfId="0" applyNumberFormat="1" applyFont="1" applyBorder="1" applyAlignment="1">
      <alignment horizontal="center" vertical="center"/>
    </xf>
    <xf numFmtId="56" fontId="3" fillId="0" borderId="7" xfId="0" applyNumberFormat="1" applyFont="1" applyBorder="1" applyAlignment="1">
      <alignment horizontal="center" vertical="center" wrapText="1"/>
    </xf>
    <xf numFmtId="56" fontId="3" fillId="0" borderId="8" xfId="0" applyNumberFormat="1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56" fontId="5" fillId="0" borderId="9" xfId="0" applyNumberFormat="1" applyFont="1" applyBorder="1" applyAlignment="1">
      <alignment horizontal="center" vertical="center" wrapText="1"/>
    </xf>
    <xf numFmtId="56" fontId="5" fillId="0" borderId="10" xfId="0" applyNumberFormat="1" applyFont="1" applyBorder="1" applyAlignment="1">
      <alignment horizontal="center" vertical="center" wrapText="1"/>
    </xf>
    <xf numFmtId="38" fontId="5" fillId="0" borderId="3" xfId="1" applyFont="1" applyFill="1" applyBorder="1" applyAlignment="1">
      <alignment horizontal="center" vertical="center"/>
    </xf>
    <xf numFmtId="38" fontId="5" fillId="0" borderId="1" xfId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56" fontId="5" fillId="0" borderId="2" xfId="0" applyNumberFormat="1" applyFont="1" applyBorder="1" applyAlignment="1">
      <alignment horizontal="center" vertical="center" wrapText="1"/>
    </xf>
    <xf numFmtId="56" fontId="5" fillId="0" borderId="2" xfId="0" applyNumberFormat="1" applyFont="1" applyBorder="1" applyAlignment="1">
      <alignment horizontal="center" vertical="center"/>
    </xf>
    <xf numFmtId="56" fontId="3" fillId="0" borderId="2" xfId="0" applyNumberFormat="1" applyFont="1" applyBorder="1" applyAlignment="1">
      <alignment horizontal="center" vertical="center" wrapText="1"/>
    </xf>
    <xf numFmtId="56" fontId="3" fillId="0" borderId="2" xfId="0" applyNumberFormat="1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0" fontId="0" fillId="0" borderId="2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</cellXfs>
  <cellStyles count="4">
    <cellStyle name="パーセント" xfId="3" builtinId="5"/>
    <cellStyle name="桁区切り" xfId="1" builtinId="6"/>
    <cellStyle name="標準" xfId="0" builtinId="0"/>
    <cellStyle name="標準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63"/>
  <sheetViews>
    <sheetView tabSelected="1" view="pageBreakPreview" zoomScaleNormal="100" zoomScaleSheetLayoutView="100" workbookViewId="0">
      <selection activeCell="C17" sqref="C17"/>
    </sheetView>
  </sheetViews>
  <sheetFormatPr defaultRowHeight="18" x14ac:dyDescent="0.45"/>
  <cols>
    <col min="1" max="1" width="13.59765625" customWidth="1"/>
    <col min="2" max="3" width="13.59765625" style="1" customWidth="1"/>
    <col min="4" max="8" width="13.59765625" customWidth="1"/>
    <col min="10" max="10" width="10.5" bestFit="1" customWidth="1"/>
  </cols>
  <sheetData>
    <row r="1" spans="1:8" x14ac:dyDescent="0.45">
      <c r="A1" s="67" t="s">
        <v>0</v>
      </c>
      <c r="B1" s="67"/>
      <c r="C1" s="67"/>
      <c r="D1" s="67"/>
      <c r="E1" s="67"/>
      <c r="F1" s="67"/>
      <c r="G1" s="67"/>
      <c r="H1" s="67"/>
    </row>
    <row r="2" spans="1:8" x14ac:dyDescent="0.45">
      <c r="A2" s="2"/>
      <c r="B2" s="3"/>
      <c r="C2" s="3"/>
      <c r="D2" s="2"/>
      <c r="E2" s="2"/>
      <c r="F2" s="2"/>
      <c r="G2" s="2"/>
      <c r="H2" s="2"/>
    </row>
    <row r="3" spans="1:8" x14ac:dyDescent="0.45">
      <c r="A3" s="2"/>
      <c r="B3" s="3"/>
      <c r="C3" s="3"/>
      <c r="D3" s="2"/>
      <c r="E3" s="2"/>
      <c r="F3" s="2"/>
      <c r="G3" s="57"/>
      <c r="H3" s="56" t="s">
        <v>1</v>
      </c>
    </row>
    <row r="4" spans="1:8" x14ac:dyDescent="0.45">
      <c r="A4" s="4"/>
      <c r="B4" s="5"/>
      <c r="C4" s="5"/>
      <c r="D4" s="4"/>
      <c r="E4" s="6"/>
      <c r="F4" s="6"/>
      <c r="G4" s="6"/>
      <c r="H4" s="7" t="s">
        <v>2</v>
      </c>
    </row>
    <row r="5" spans="1:8" ht="19.5" customHeight="1" x14ac:dyDescent="0.45">
      <c r="A5" s="63" t="s">
        <v>3</v>
      </c>
      <c r="B5" s="68" t="s">
        <v>4</v>
      </c>
      <c r="C5" s="64" t="s">
        <v>5</v>
      </c>
      <c r="D5" s="69"/>
      <c r="E5" s="72" t="s">
        <v>6</v>
      </c>
      <c r="F5" s="73"/>
      <c r="G5" s="74">
        <v>44677</v>
      </c>
      <c r="H5" s="75"/>
    </row>
    <row r="6" spans="1:8" ht="21.75" customHeight="1" x14ac:dyDescent="0.45">
      <c r="A6" s="63"/>
      <c r="B6" s="68"/>
      <c r="C6" s="70"/>
      <c r="D6" s="71"/>
      <c r="E6" s="76" t="s">
        <v>7</v>
      </c>
      <c r="F6" s="77"/>
      <c r="G6" s="78" t="s">
        <v>8</v>
      </c>
      <c r="H6" s="79"/>
    </row>
    <row r="7" spans="1:8" ht="18.75" customHeight="1" x14ac:dyDescent="0.45">
      <c r="A7" s="63"/>
      <c r="B7" s="68"/>
      <c r="C7" s="80" t="s">
        <v>9</v>
      </c>
      <c r="D7" s="8"/>
      <c r="E7" s="62" t="s">
        <v>10</v>
      </c>
      <c r="F7" s="8"/>
      <c r="G7" s="62" t="s">
        <v>10</v>
      </c>
      <c r="H7" s="9"/>
    </row>
    <row r="8" spans="1:8" ht="18.75" customHeight="1" x14ac:dyDescent="0.45">
      <c r="A8" s="63"/>
      <c r="B8" s="68"/>
      <c r="C8" s="81"/>
      <c r="D8" s="64" t="s">
        <v>11</v>
      </c>
      <c r="E8" s="63"/>
      <c r="F8" s="64" t="s">
        <v>12</v>
      </c>
      <c r="G8" s="63"/>
      <c r="H8" s="66" t="s">
        <v>12</v>
      </c>
    </row>
    <row r="9" spans="1:8" ht="35.1" customHeight="1" x14ac:dyDescent="0.45">
      <c r="A9" s="63"/>
      <c r="B9" s="68"/>
      <c r="C9" s="81"/>
      <c r="D9" s="65"/>
      <c r="E9" s="63"/>
      <c r="F9" s="65"/>
      <c r="G9" s="63"/>
      <c r="H9" s="65"/>
    </row>
    <row r="10" spans="1:8" x14ac:dyDescent="0.45">
      <c r="A10" s="10" t="s">
        <v>13</v>
      </c>
      <c r="B10" s="20">
        <v>126645025.00000003</v>
      </c>
      <c r="C10" s="21">
        <f>SUM(C11:C57)</f>
        <v>65516060</v>
      </c>
      <c r="D10" s="11">
        <f>C10/$B10</f>
        <v>0.51732043955141538</v>
      </c>
      <c r="E10" s="21">
        <f>SUM(E11:E57)</f>
        <v>3295401</v>
      </c>
      <c r="F10" s="11">
        <f>E10/$B10</f>
        <v>2.6020769469625823E-2</v>
      </c>
      <c r="G10" s="21">
        <f>SUM(G11:G57)</f>
        <v>490698</v>
      </c>
      <c r="H10" s="11">
        <f>G10/$B10</f>
        <v>3.8745935736520238E-3</v>
      </c>
    </row>
    <row r="11" spans="1:8" x14ac:dyDescent="0.45">
      <c r="A11" s="12" t="s">
        <v>14</v>
      </c>
      <c r="B11" s="20">
        <v>5226603</v>
      </c>
      <c r="C11" s="21">
        <v>2767618</v>
      </c>
      <c r="D11" s="11">
        <f t="shared" ref="D11:D57" si="0">C11/$B11</f>
        <v>0.52952520021130356</v>
      </c>
      <c r="E11" s="21">
        <v>160802</v>
      </c>
      <c r="F11" s="11">
        <f t="shared" ref="F11:F57" si="1">E11/$B11</f>
        <v>3.0766063540697466E-2</v>
      </c>
      <c r="G11" s="21">
        <v>29444</v>
      </c>
      <c r="H11" s="11">
        <f t="shared" ref="H11:H57" si="2">G11/$B11</f>
        <v>5.6334869895417732E-3</v>
      </c>
    </row>
    <row r="12" spans="1:8" x14ac:dyDescent="0.45">
      <c r="A12" s="12" t="s">
        <v>15</v>
      </c>
      <c r="B12" s="20">
        <v>1259615</v>
      </c>
      <c r="C12" s="21">
        <v>687857</v>
      </c>
      <c r="D12" s="11">
        <f t="shared" si="0"/>
        <v>0.54608511330843157</v>
      </c>
      <c r="E12" s="21">
        <v>47640</v>
      </c>
      <c r="F12" s="11">
        <f t="shared" si="1"/>
        <v>3.7821080250711528E-2</v>
      </c>
      <c r="G12" s="21">
        <v>9686</v>
      </c>
      <c r="H12" s="11">
        <f t="shared" si="2"/>
        <v>7.6896512029469323E-3</v>
      </c>
    </row>
    <row r="13" spans="1:8" x14ac:dyDescent="0.45">
      <c r="A13" s="12" t="s">
        <v>16</v>
      </c>
      <c r="B13" s="20">
        <v>1220823</v>
      </c>
      <c r="C13" s="21">
        <v>664686</v>
      </c>
      <c r="D13" s="11">
        <f t="shared" si="0"/>
        <v>0.54445730462155451</v>
      </c>
      <c r="E13" s="21">
        <v>34347</v>
      </c>
      <c r="F13" s="11">
        <f t="shared" si="1"/>
        <v>2.8134299566767666E-2</v>
      </c>
      <c r="G13" s="21">
        <v>6183</v>
      </c>
      <c r="H13" s="11">
        <f t="shared" si="2"/>
        <v>5.0646162465812E-3</v>
      </c>
    </row>
    <row r="14" spans="1:8" x14ac:dyDescent="0.45">
      <c r="A14" s="12" t="s">
        <v>17</v>
      </c>
      <c r="B14" s="20">
        <v>2281989</v>
      </c>
      <c r="C14" s="21">
        <v>1194773</v>
      </c>
      <c r="D14" s="11">
        <f t="shared" si="0"/>
        <v>0.5235665027307318</v>
      </c>
      <c r="E14" s="21">
        <v>69084</v>
      </c>
      <c r="F14" s="11">
        <f t="shared" si="1"/>
        <v>3.0273590275851463E-2</v>
      </c>
      <c r="G14" s="21">
        <v>14931</v>
      </c>
      <c r="H14" s="11">
        <f t="shared" si="2"/>
        <v>6.5429763246010386E-3</v>
      </c>
    </row>
    <row r="15" spans="1:8" x14ac:dyDescent="0.45">
      <c r="A15" s="12" t="s">
        <v>18</v>
      </c>
      <c r="B15" s="20">
        <v>971288</v>
      </c>
      <c r="C15" s="21">
        <v>544077</v>
      </c>
      <c r="D15" s="11">
        <f t="shared" si="0"/>
        <v>0.5601603231997101</v>
      </c>
      <c r="E15" s="21">
        <v>45962</v>
      </c>
      <c r="F15" s="11">
        <f t="shared" si="1"/>
        <v>4.732067110887811E-2</v>
      </c>
      <c r="G15" s="21">
        <v>6680</v>
      </c>
      <c r="H15" s="11">
        <f t="shared" si="2"/>
        <v>6.8774657979919444E-3</v>
      </c>
    </row>
    <row r="16" spans="1:8" x14ac:dyDescent="0.45">
      <c r="A16" s="12" t="s">
        <v>19</v>
      </c>
      <c r="B16" s="20">
        <v>1069562</v>
      </c>
      <c r="C16" s="21">
        <v>623739</v>
      </c>
      <c r="D16" s="11">
        <f t="shared" si="0"/>
        <v>0.58317236401442829</v>
      </c>
      <c r="E16" s="21">
        <v>31208</v>
      </c>
      <c r="F16" s="11">
        <f t="shared" si="1"/>
        <v>2.9178299154233228E-2</v>
      </c>
      <c r="G16" s="21">
        <v>5660</v>
      </c>
      <c r="H16" s="11">
        <f t="shared" si="2"/>
        <v>5.2918858373801614E-3</v>
      </c>
    </row>
    <row r="17" spans="1:8" x14ac:dyDescent="0.45">
      <c r="A17" s="12" t="s">
        <v>20</v>
      </c>
      <c r="B17" s="20">
        <v>1862059.0000000002</v>
      </c>
      <c r="C17" s="21">
        <v>1050105</v>
      </c>
      <c r="D17" s="11">
        <f t="shared" si="0"/>
        <v>0.56394829594550966</v>
      </c>
      <c r="E17" s="21">
        <v>57843</v>
      </c>
      <c r="F17" s="11">
        <f t="shared" si="1"/>
        <v>3.1063999583257024E-2</v>
      </c>
      <c r="G17" s="21">
        <v>10259</v>
      </c>
      <c r="H17" s="11">
        <f t="shared" si="2"/>
        <v>5.5094924489503278E-3</v>
      </c>
    </row>
    <row r="18" spans="1:8" x14ac:dyDescent="0.45">
      <c r="A18" s="12" t="s">
        <v>21</v>
      </c>
      <c r="B18" s="20">
        <v>2907675</v>
      </c>
      <c r="C18" s="21">
        <v>1594397</v>
      </c>
      <c r="D18" s="11">
        <f t="shared" si="0"/>
        <v>0.54834085652626241</v>
      </c>
      <c r="E18" s="21">
        <v>79229</v>
      </c>
      <c r="F18" s="11">
        <f t="shared" si="1"/>
        <v>2.7248230974919824E-2</v>
      </c>
      <c r="G18" s="21">
        <v>12814</v>
      </c>
      <c r="H18" s="11">
        <f t="shared" si="2"/>
        <v>4.4069574488207934E-3</v>
      </c>
    </row>
    <row r="19" spans="1:8" x14ac:dyDescent="0.45">
      <c r="A19" s="12" t="s">
        <v>22</v>
      </c>
      <c r="B19" s="20">
        <v>1955401</v>
      </c>
      <c r="C19" s="21">
        <v>1000770</v>
      </c>
      <c r="D19" s="11">
        <f t="shared" si="0"/>
        <v>0.51179783584032124</v>
      </c>
      <c r="E19" s="21">
        <v>66249</v>
      </c>
      <c r="F19" s="11">
        <f t="shared" si="1"/>
        <v>3.388000722102525E-2</v>
      </c>
      <c r="G19" s="21">
        <v>9041</v>
      </c>
      <c r="H19" s="11">
        <f t="shared" si="2"/>
        <v>4.6236040587071398E-3</v>
      </c>
    </row>
    <row r="20" spans="1:8" x14ac:dyDescent="0.45">
      <c r="A20" s="12" t="s">
        <v>23</v>
      </c>
      <c r="B20" s="20">
        <v>1958101</v>
      </c>
      <c r="C20" s="21">
        <v>1108045</v>
      </c>
      <c r="D20" s="11">
        <f t="shared" si="0"/>
        <v>0.56587734749126828</v>
      </c>
      <c r="E20" s="21">
        <v>50091</v>
      </c>
      <c r="F20" s="11">
        <f t="shared" si="1"/>
        <v>2.5581417914601955E-2</v>
      </c>
      <c r="G20" s="21">
        <v>6696</v>
      </c>
      <c r="H20" s="11">
        <f t="shared" si="2"/>
        <v>3.4196397427916129E-3</v>
      </c>
    </row>
    <row r="21" spans="1:8" x14ac:dyDescent="0.45">
      <c r="A21" s="12" t="s">
        <v>24</v>
      </c>
      <c r="B21" s="20">
        <v>7393799</v>
      </c>
      <c r="C21" s="21">
        <v>3690460</v>
      </c>
      <c r="D21" s="11">
        <f t="shared" si="0"/>
        <v>0.49912906747938374</v>
      </c>
      <c r="E21" s="21">
        <v>202895</v>
      </c>
      <c r="F21" s="11">
        <f t="shared" si="1"/>
        <v>2.7441238259249406E-2</v>
      </c>
      <c r="G21" s="21">
        <v>29195</v>
      </c>
      <c r="H21" s="11">
        <f t="shared" si="2"/>
        <v>3.9485790728149362E-3</v>
      </c>
    </row>
    <row r="22" spans="1:8" x14ac:dyDescent="0.45">
      <c r="A22" s="12" t="s">
        <v>25</v>
      </c>
      <c r="B22" s="20">
        <v>6322892.0000000009</v>
      </c>
      <c r="C22" s="21">
        <v>3263826</v>
      </c>
      <c r="D22" s="11">
        <f t="shared" si="0"/>
        <v>0.51619195773073456</v>
      </c>
      <c r="E22" s="21">
        <v>179691</v>
      </c>
      <c r="F22" s="11">
        <f t="shared" si="1"/>
        <v>2.8419115809664306E-2</v>
      </c>
      <c r="G22" s="21">
        <v>30036</v>
      </c>
      <c r="H22" s="11">
        <f t="shared" si="2"/>
        <v>4.7503579058443502E-3</v>
      </c>
    </row>
    <row r="23" spans="1:8" x14ac:dyDescent="0.45">
      <c r="A23" s="12" t="s">
        <v>26</v>
      </c>
      <c r="B23" s="20">
        <v>13843329.000000002</v>
      </c>
      <c r="C23" s="21">
        <v>7183663</v>
      </c>
      <c r="D23" s="11">
        <f t="shared" si="0"/>
        <v>0.51892597510324279</v>
      </c>
      <c r="E23" s="21">
        <v>347172</v>
      </c>
      <c r="F23" s="11">
        <f t="shared" si="1"/>
        <v>2.5078649795869185E-2</v>
      </c>
      <c r="G23" s="21">
        <v>45425</v>
      </c>
      <c r="H23" s="11">
        <f t="shared" si="2"/>
        <v>3.2813638973689056E-3</v>
      </c>
    </row>
    <row r="24" spans="1:8" x14ac:dyDescent="0.45">
      <c r="A24" s="12" t="s">
        <v>27</v>
      </c>
      <c r="B24" s="20">
        <v>9220206</v>
      </c>
      <c r="C24" s="21">
        <v>4724441</v>
      </c>
      <c r="D24" s="11">
        <f t="shared" si="0"/>
        <v>0.51240080753076445</v>
      </c>
      <c r="E24" s="21">
        <v>255618</v>
      </c>
      <c r="F24" s="11">
        <f t="shared" si="1"/>
        <v>2.7723675588159309E-2</v>
      </c>
      <c r="G24" s="21">
        <v>33686</v>
      </c>
      <c r="H24" s="11">
        <f t="shared" si="2"/>
        <v>3.6534975465841004E-3</v>
      </c>
    </row>
    <row r="25" spans="1:8" x14ac:dyDescent="0.45">
      <c r="A25" s="12" t="s">
        <v>28</v>
      </c>
      <c r="B25" s="20">
        <v>2213174</v>
      </c>
      <c r="C25" s="21">
        <v>1294414</v>
      </c>
      <c r="D25" s="11">
        <f t="shared" si="0"/>
        <v>0.58486770583785996</v>
      </c>
      <c r="E25" s="21">
        <v>87777</v>
      </c>
      <c r="F25" s="11">
        <f t="shared" si="1"/>
        <v>3.9661138256639562E-2</v>
      </c>
      <c r="G25" s="21">
        <v>17088</v>
      </c>
      <c r="H25" s="11">
        <f t="shared" si="2"/>
        <v>7.7210377494042496E-3</v>
      </c>
    </row>
    <row r="26" spans="1:8" x14ac:dyDescent="0.45">
      <c r="A26" s="12" t="s">
        <v>29</v>
      </c>
      <c r="B26" s="20">
        <v>1047674</v>
      </c>
      <c r="C26" s="21">
        <v>582766</v>
      </c>
      <c r="D26" s="11">
        <f t="shared" si="0"/>
        <v>0.55624745865603231</v>
      </c>
      <c r="E26" s="21">
        <v>26731</v>
      </c>
      <c r="F26" s="11">
        <f t="shared" si="1"/>
        <v>2.5514616187859964E-2</v>
      </c>
      <c r="G26" s="21">
        <v>3707</v>
      </c>
      <c r="H26" s="11">
        <f t="shared" si="2"/>
        <v>3.5383143993265079E-3</v>
      </c>
    </row>
    <row r="27" spans="1:8" x14ac:dyDescent="0.45">
      <c r="A27" s="12" t="s">
        <v>30</v>
      </c>
      <c r="B27" s="20">
        <v>1132656</v>
      </c>
      <c r="C27" s="21">
        <v>593219</v>
      </c>
      <c r="D27" s="11">
        <f t="shared" si="0"/>
        <v>0.52374154200392709</v>
      </c>
      <c r="E27" s="21">
        <v>30520</v>
      </c>
      <c r="F27" s="11">
        <f t="shared" si="1"/>
        <v>2.6945515672896273E-2</v>
      </c>
      <c r="G27" s="21">
        <v>3249</v>
      </c>
      <c r="H27" s="11">
        <f t="shared" si="2"/>
        <v>2.8684790439462643E-3</v>
      </c>
    </row>
    <row r="28" spans="1:8" x14ac:dyDescent="0.45">
      <c r="A28" s="12" t="s">
        <v>31</v>
      </c>
      <c r="B28" s="20">
        <v>774582.99999999988</v>
      </c>
      <c r="C28" s="21">
        <v>426338</v>
      </c>
      <c r="D28" s="11">
        <f t="shared" si="0"/>
        <v>0.55040970431832359</v>
      </c>
      <c r="E28" s="21">
        <v>18381</v>
      </c>
      <c r="F28" s="11">
        <f t="shared" si="1"/>
        <v>2.3730187726815594E-2</v>
      </c>
      <c r="G28" s="21">
        <v>3866</v>
      </c>
      <c r="H28" s="11">
        <f t="shared" si="2"/>
        <v>4.9910726158462048E-3</v>
      </c>
    </row>
    <row r="29" spans="1:8" x14ac:dyDescent="0.45">
      <c r="A29" s="12" t="s">
        <v>32</v>
      </c>
      <c r="B29" s="20">
        <v>820997</v>
      </c>
      <c r="C29" s="21">
        <v>455993</v>
      </c>
      <c r="D29" s="11">
        <f t="shared" si="0"/>
        <v>0.55541372258363919</v>
      </c>
      <c r="E29" s="21">
        <v>22421</v>
      </c>
      <c r="F29" s="11">
        <f t="shared" si="1"/>
        <v>2.7309478597363938E-2</v>
      </c>
      <c r="G29" s="21">
        <v>2225</v>
      </c>
      <c r="H29" s="11">
        <f t="shared" si="2"/>
        <v>2.7101195254063048E-3</v>
      </c>
    </row>
    <row r="30" spans="1:8" x14ac:dyDescent="0.45">
      <c r="A30" s="12" t="s">
        <v>33</v>
      </c>
      <c r="B30" s="20">
        <v>2071737</v>
      </c>
      <c r="C30" s="21">
        <v>1153505</v>
      </c>
      <c r="D30" s="11">
        <f t="shared" si="0"/>
        <v>0.55678157990130983</v>
      </c>
      <c r="E30" s="21">
        <v>59322</v>
      </c>
      <c r="F30" s="11">
        <f t="shared" si="1"/>
        <v>2.8633943401117034E-2</v>
      </c>
      <c r="G30" s="21">
        <v>11329</v>
      </c>
      <c r="H30" s="11">
        <f t="shared" si="2"/>
        <v>5.4683581941144073E-3</v>
      </c>
    </row>
    <row r="31" spans="1:8" x14ac:dyDescent="0.45">
      <c r="A31" s="12" t="s">
        <v>34</v>
      </c>
      <c r="B31" s="20">
        <v>2016791</v>
      </c>
      <c r="C31" s="21">
        <v>1128213</v>
      </c>
      <c r="D31" s="11">
        <f t="shared" si="0"/>
        <v>0.55940997356691891</v>
      </c>
      <c r="E31" s="21">
        <v>44753</v>
      </c>
      <c r="F31" s="11">
        <f t="shared" si="1"/>
        <v>2.2190202157784323E-2</v>
      </c>
      <c r="G31" s="21">
        <v>6678</v>
      </c>
      <c r="H31" s="11">
        <f t="shared" si="2"/>
        <v>3.3112008135696759E-3</v>
      </c>
    </row>
    <row r="32" spans="1:8" x14ac:dyDescent="0.45">
      <c r="A32" s="12" t="s">
        <v>35</v>
      </c>
      <c r="B32" s="20">
        <v>3686259.9999999995</v>
      </c>
      <c r="C32" s="21">
        <v>1905604</v>
      </c>
      <c r="D32" s="11">
        <f t="shared" si="0"/>
        <v>0.51694780075198177</v>
      </c>
      <c r="E32" s="21">
        <v>104080</v>
      </c>
      <c r="F32" s="11">
        <f t="shared" si="1"/>
        <v>2.8234579221216086E-2</v>
      </c>
      <c r="G32" s="21">
        <v>14952</v>
      </c>
      <c r="H32" s="11">
        <f t="shared" si="2"/>
        <v>4.0561436252461846E-3</v>
      </c>
    </row>
    <row r="33" spans="1:8" x14ac:dyDescent="0.45">
      <c r="A33" s="12" t="s">
        <v>36</v>
      </c>
      <c r="B33" s="20">
        <v>7558801.9999999991</v>
      </c>
      <c r="C33" s="21">
        <v>3735697</v>
      </c>
      <c r="D33" s="11">
        <f t="shared" si="0"/>
        <v>0.49421813139172061</v>
      </c>
      <c r="E33" s="21">
        <v>176478</v>
      </c>
      <c r="F33" s="11">
        <f t="shared" si="1"/>
        <v>2.3347350545761092E-2</v>
      </c>
      <c r="G33" s="21">
        <v>22448</v>
      </c>
      <c r="H33" s="11">
        <f t="shared" si="2"/>
        <v>2.9697827777470562E-3</v>
      </c>
    </row>
    <row r="34" spans="1:8" x14ac:dyDescent="0.45">
      <c r="A34" s="12" t="s">
        <v>37</v>
      </c>
      <c r="B34" s="20">
        <v>1800557</v>
      </c>
      <c r="C34" s="21">
        <v>924195</v>
      </c>
      <c r="D34" s="11">
        <f t="shared" si="0"/>
        <v>0.5132828341452117</v>
      </c>
      <c r="E34" s="21">
        <v>42941</v>
      </c>
      <c r="F34" s="11">
        <f t="shared" si="1"/>
        <v>2.38487312537176E-2</v>
      </c>
      <c r="G34" s="21">
        <v>11380</v>
      </c>
      <c r="H34" s="11">
        <f t="shared" si="2"/>
        <v>6.3202664508815887E-3</v>
      </c>
    </row>
    <row r="35" spans="1:8" x14ac:dyDescent="0.45">
      <c r="A35" s="12" t="s">
        <v>38</v>
      </c>
      <c r="B35" s="20">
        <v>1418843</v>
      </c>
      <c r="C35" s="21">
        <v>715471</v>
      </c>
      <c r="D35" s="11">
        <f t="shared" si="0"/>
        <v>0.50426368527032239</v>
      </c>
      <c r="E35" s="21">
        <v>35873</v>
      </c>
      <c r="F35" s="11">
        <f t="shared" si="1"/>
        <v>2.5283276585217673E-2</v>
      </c>
      <c r="G35" s="21">
        <v>4416</v>
      </c>
      <c r="H35" s="11">
        <f t="shared" si="2"/>
        <v>3.1123950993873178E-3</v>
      </c>
    </row>
    <row r="36" spans="1:8" x14ac:dyDescent="0.45">
      <c r="A36" s="12" t="s">
        <v>39</v>
      </c>
      <c r="B36" s="20">
        <v>2530542</v>
      </c>
      <c r="C36" s="21">
        <v>1226145</v>
      </c>
      <c r="D36" s="11">
        <f t="shared" si="0"/>
        <v>0.4845384901732514</v>
      </c>
      <c r="E36" s="21">
        <v>59064</v>
      </c>
      <c r="F36" s="11">
        <f t="shared" si="1"/>
        <v>2.3340454337450238E-2</v>
      </c>
      <c r="G36" s="21">
        <v>9136</v>
      </c>
      <c r="H36" s="11">
        <f t="shared" si="2"/>
        <v>3.6102937631542968E-3</v>
      </c>
    </row>
    <row r="37" spans="1:8" x14ac:dyDescent="0.45">
      <c r="A37" s="12" t="s">
        <v>40</v>
      </c>
      <c r="B37" s="20">
        <v>8839511</v>
      </c>
      <c r="C37" s="21">
        <v>4035450</v>
      </c>
      <c r="D37" s="11">
        <f t="shared" si="0"/>
        <v>0.45652412220540256</v>
      </c>
      <c r="E37" s="21">
        <v>181743</v>
      </c>
      <c r="F37" s="11">
        <f t="shared" si="1"/>
        <v>2.0560300224752252E-2</v>
      </c>
      <c r="G37" s="21">
        <v>24532</v>
      </c>
      <c r="H37" s="11">
        <f t="shared" si="2"/>
        <v>2.7752666408809266E-3</v>
      </c>
    </row>
    <row r="38" spans="1:8" x14ac:dyDescent="0.45">
      <c r="A38" s="12" t="s">
        <v>41</v>
      </c>
      <c r="B38" s="20">
        <v>5523625</v>
      </c>
      <c r="C38" s="21">
        <v>2742969</v>
      </c>
      <c r="D38" s="11">
        <f t="shared" si="0"/>
        <v>0.49658856276448887</v>
      </c>
      <c r="E38" s="21">
        <v>129859</v>
      </c>
      <c r="F38" s="11">
        <f t="shared" si="1"/>
        <v>2.3509742243544775E-2</v>
      </c>
      <c r="G38" s="21">
        <v>16331</v>
      </c>
      <c r="H38" s="11">
        <f t="shared" si="2"/>
        <v>2.956572902758605E-3</v>
      </c>
    </row>
    <row r="39" spans="1:8" x14ac:dyDescent="0.45">
      <c r="A39" s="12" t="s">
        <v>42</v>
      </c>
      <c r="B39" s="20">
        <v>1344738.9999999998</v>
      </c>
      <c r="C39" s="21">
        <v>718425</v>
      </c>
      <c r="D39" s="11">
        <f t="shared" si="0"/>
        <v>0.53424865345617267</v>
      </c>
      <c r="E39" s="21">
        <v>35171</v>
      </c>
      <c r="F39" s="11">
        <f t="shared" si="1"/>
        <v>2.6154517716820889E-2</v>
      </c>
      <c r="G39" s="21">
        <v>3431</v>
      </c>
      <c r="H39" s="11">
        <f t="shared" si="2"/>
        <v>2.5514244771662016E-3</v>
      </c>
    </row>
    <row r="40" spans="1:8" x14ac:dyDescent="0.45">
      <c r="A40" s="12" t="s">
        <v>43</v>
      </c>
      <c r="B40" s="20">
        <v>944432</v>
      </c>
      <c r="C40" s="21">
        <v>526150</v>
      </c>
      <c r="D40" s="11">
        <f t="shared" si="0"/>
        <v>0.55710734070848933</v>
      </c>
      <c r="E40" s="21">
        <v>17966</v>
      </c>
      <c r="F40" s="11">
        <f t="shared" si="1"/>
        <v>1.902307418638928E-2</v>
      </c>
      <c r="G40" s="21">
        <v>2631</v>
      </c>
      <c r="H40" s="11">
        <f t="shared" si="2"/>
        <v>2.7858014129127349E-3</v>
      </c>
    </row>
    <row r="41" spans="1:8" x14ac:dyDescent="0.45">
      <c r="A41" s="12" t="s">
        <v>44</v>
      </c>
      <c r="B41" s="20">
        <v>556788</v>
      </c>
      <c r="C41" s="21">
        <v>297749</v>
      </c>
      <c r="D41" s="11">
        <f t="shared" si="0"/>
        <v>0.53476188423601079</v>
      </c>
      <c r="E41" s="21">
        <v>12790</v>
      </c>
      <c r="F41" s="11">
        <f t="shared" si="1"/>
        <v>2.2971041042551203E-2</v>
      </c>
      <c r="G41" s="21">
        <v>1662</v>
      </c>
      <c r="H41" s="11">
        <f t="shared" si="2"/>
        <v>2.984978124528546E-3</v>
      </c>
    </row>
    <row r="42" spans="1:8" x14ac:dyDescent="0.45">
      <c r="A42" s="12" t="s">
        <v>45</v>
      </c>
      <c r="B42" s="20">
        <v>672814.99999999988</v>
      </c>
      <c r="C42" s="21">
        <v>357282</v>
      </c>
      <c r="D42" s="11">
        <f t="shared" si="0"/>
        <v>0.53102561625409672</v>
      </c>
      <c r="E42" s="21">
        <v>20748</v>
      </c>
      <c r="F42" s="11">
        <f t="shared" si="1"/>
        <v>3.0837600231861662E-2</v>
      </c>
      <c r="G42" s="21">
        <v>2270</v>
      </c>
      <c r="H42" s="11">
        <f t="shared" si="2"/>
        <v>3.3738843515676679E-3</v>
      </c>
    </row>
    <row r="43" spans="1:8" x14ac:dyDescent="0.45">
      <c r="A43" s="12" t="s">
        <v>46</v>
      </c>
      <c r="B43" s="20">
        <v>1893791</v>
      </c>
      <c r="C43" s="21">
        <v>964150</v>
      </c>
      <c r="D43" s="11">
        <f t="shared" si="0"/>
        <v>0.50911108987211362</v>
      </c>
      <c r="E43" s="21">
        <v>38864</v>
      </c>
      <c r="F43" s="11">
        <f t="shared" si="1"/>
        <v>2.0521799924067649E-2</v>
      </c>
      <c r="G43" s="21">
        <v>6124</v>
      </c>
      <c r="H43" s="11">
        <f t="shared" si="2"/>
        <v>3.2337253688501E-3</v>
      </c>
    </row>
    <row r="44" spans="1:8" x14ac:dyDescent="0.45">
      <c r="A44" s="12" t="s">
        <v>47</v>
      </c>
      <c r="B44" s="20">
        <v>2812432.9999999995</v>
      </c>
      <c r="C44" s="21">
        <v>1457987</v>
      </c>
      <c r="D44" s="11">
        <f t="shared" si="0"/>
        <v>0.5184077274018617</v>
      </c>
      <c r="E44" s="21">
        <v>67518</v>
      </c>
      <c r="F44" s="11">
        <f t="shared" si="1"/>
        <v>2.4006971899419475E-2</v>
      </c>
      <c r="G44" s="21">
        <v>8460</v>
      </c>
      <c r="H44" s="11">
        <f t="shared" si="2"/>
        <v>3.0080716589515203E-3</v>
      </c>
    </row>
    <row r="45" spans="1:8" x14ac:dyDescent="0.45">
      <c r="A45" s="12" t="s">
        <v>48</v>
      </c>
      <c r="B45" s="20">
        <v>1356110</v>
      </c>
      <c r="C45" s="21">
        <v>800065</v>
      </c>
      <c r="D45" s="11">
        <f t="shared" si="0"/>
        <v>0.58997057760801119</v>
      </c>
      <c r="E45" s="21">
        <v>30533</v>
      </c>
      <c r="F45" s="11">
        <f t="shared" si="1"/>
        <v>2.2515135202896521E-2</v>
      </c>
      <c r="G45" s="21">
        <v>3191</v>
      </c>
      <c r="H45" s="11">
        <f t="shared" si="2"/>
        <v>2.3530539558000458E-3</v>
      </c>
    </row>
    <row r="46" spans="1:8" x14ac:dyDescent="0.45">
      <c r="A46" s="12" t="s">
        <v>49</v>
      </c>
      <c r="B46" s="20">
        <v>734949</v>
      </c>
      <c r="C46" s="21">
        <v>407915</v>
      </c>
      <c r="D46" s="11">
        <f t="shared" si="0"/>
        <v>0.55502490649011016</v>
      </c>
      <c r="E46" s="21">
        <v>14213</v>
      </c>
      <c r="F46" s="11">
        <f t="shared" si="1"/>
        <v>1.9338756838909912E-2</v>
      </c>
      <c r="G46" s="21">
        <v>2288</v>
      </c>
      <c r="H46" s="11">
        <f t="shared" si="2"/>
        <v>3.1131411839460969E-3</v>
      </c>
    </row>
    <row r="47" spans="1:8" x14ac:dyDescent="0.45">
      <c r="A47" s="12" t="s">
        <v>50</v>
      </c>
      <c r="B47" s="20">
        <v>973896</v>
      </c>
      <c r="C47" s="21">
        <v>489687</v>
      </c>
      <c r="D47" s="11">
        <f t="shared" si="0"/>
        <v>0.50281241528869614</v>
      </c>
      <c r="E47" s="21">
        <v>25456</v>
      </c>
      <c r="F47" s="11">
        <f t="shared" si="1"/>
        <v>2.6138314563362002E-2</v>
      </c>
      <c r="G47" s="21">
        <v>2128</v>
      </c>
      <c r="H47" s="11">
        <f t="shared" si="2"/>
        <v>2.1850382381691678E-3</v>
      </c>
    </row>
    <row r="48" spans="1:8" x14ac:dyDescent="0.45">
      <c r="A48" s="12" t="s">
        <v>51</v>
      </c>
      <c r="B48" s="20">
        <v>1356219</v>
      </c>
      <c r="C48" s="21">
        <v>733563</v>
      </c>
      <c r="D48" s="11">
        <f t="shared" si="0"/>
        <v>0.54088830786178344</v>
      </c>
      <c r="E48" s="21">
        <v>37093</v>
      </c>
      <c r="F48" s="11">
        <f t="shared" si="1"/>
        <v>2.7350302569127849E-2</v>
      </c>
      <c r="G48" s="21">
        <v>4236</v>
      </c>
      <c r="H48" s="11">
        <f t="shared" si="2"/>
        <v>3.1233893641071241E-3</v>
      </c>
    </row>
    <row r="49" spans="1:8" x14ac:dyDescent="0.45">
      <c r="A49" s="12" t="s">
        <v>52</v>
      </c>
      <c r="B49" s="20">
        <v>701167</v>
      </c>
      <c r="C49" s="21">
        <v>364000</v>
      </c>
      <c r="D49" s="11">
        <f t="shared" si="0"/>
        <v>0.51913452857878362</v>
      </c>
      <c r="E49" s="21">
        <v>15086</v>
      </c>
      <c r="F49" s="11">
        <f t="shared" si="1"/>
        <v>2.1515559060822885E-2</v>
      </c>
      <c r="G49" s="21">
        <v>1501</v>
      </c>
      <c r="H49" s="11">
        <f t="shared" si="2"/>
        <v>2.1407168335075668E-3</v>
      </c>
    </row>
    <row r="50" spans="1:8" x14ac:dyDescent="0.45">
      <c r="A50" s="12" t="s">
        <v>53</v>
      </c>
      <c r="B50" s="20">
        <v>5124170</v>
      </c>
      <c r="C50" s="21">
        <v>2600510</v>
      </c>
      <c r="D50" s="11">
        <f t="shared" si="0"/>
        <v>0.50749877541143251</v>
      </c>
      <c r="E50" s="21">
        <v>115379</v>
      </c>
      <c r="F50" s="11">
        <f t="shared" si="1"/>
        <v>2.2516622204181359E-2</v>
      </c>
      <c r="G50" s="21">
        <v>15443</v>
      </c>
      <c r="H50" s="11">
        <f t="shared" si="2"/>
        <v>3.0137563742030416E-3</v>
      </c>
    </row>
    <row r="51" spans="1:8" x14ac:dyDescent="0.45">
      <c r="A51" s="12" t="s">
        <v>54</v>
      </c>
      <c r="B51" s="20">
        <v>818222</v>
      </c>
      <c r="C51" s="21">
        <v>427183</v>
      </c>
      <c r="D51" s="11">
        <f t="shared" si="0"/>
        <v>0.5220869152870492</v>
      </c>
      <c r="E51" s="21">
        <v>14145</v>
      </c>
      <c r="F51" s="11">
        <f t="shared" si="1"/>
        <v>1.7287484325769778E-2</v>
      </c>
      <c r="G51" s="21">
        <v>1607</v>
      </c>
      <c r="H51" s="11">
        <f t="shared" si="2"/>
        <v>1.9640146561691082E-3</v>
      </c>
    </row>
    <row r="52" spans="1:8" x14ac:dyDescent="0.45">
      <c r="A52" s="12" t="s">
        <v>55</v>
      </c>
      <c r="B52" s="20">
        <v>1335937.9999999998</v>
      </c>
      <c r="C52" s="21">
        <v>757234</v>
      </c>
      <c r="D52" s="11">
        <f t="shared" si="0"/>
        <v>0.56681822060604614</v>
      </c>
      <c r="E52" s="21">
        <v>33344</v>
      </c>
      <c r="F52" s="11">
        <f t="shared" si="1"/>
        <v>2.4959242120517575E-2</v>
      </c>
      <c r="G52" s="21">
        <v>3323</v>
      </c>
      <c r="H52" s="11">
        <f t="shared" si="2"/>
        <v>2.4873908819121851E-3</v>
      </c>
    </row>
    <row r="53" spans="1:8" x14ac:dyDescent="0.45">
      <c r="A53" s="12" t="s">
        <v>56</v>
      </c>
      <c r="B53" s="20">
        <v>1758645</v>
      </c>
      <c r="C53" s="21">
        <v>1010543</v>
      </c>
      <c r="D53" s="11">
        <f t="shared" si="0"/>
        <v>0.5746145469949876</v>
      </c>
      <c r="E53" s="21">
        <v>42268</v>
      </c>
      <c r="F53" s="11">
        <f t="shared" si="1"/>
        <v>2.4034412857626183E-2</v>
      </c>
      <c r="G53" s="21">
        <v>10230</v>
      </c>
      <c r="H53" s="11">
        <f t="shared" si="2"/>
        <v>5.8169784123572408E-3</v>
      </c>
    </row>
    <row r="54" spans="1:8" x14ac:dyDescent="0.45">
      <c r="A54" s="12" t="s">
        <v>57</v>
      </c>
      <c r="B54" s="20">
        <v>1141741</v>
      </c>
      <c r="C54" s="21">
        <v>595181</v>
      </c>
      <c r="D54" s="11">
        <f t="shared" si="0"/>
        <v>0.5212924822704974</v>
      </c>
      <c r="E54" s="21">
        <v>26883</v>
      </c>
      <c r="F54" s="11">
        <f t="shared" si="1"/>
        <v>2.3545620241368227E-2</v>
      </c>
      <c r="G54" s="21">
        <v>5448</v>
      </c>
      <c r="H54" s="11">
        <f t="shared" si="2"/>
        <v>4.7716601225672025E-3</v>
      </c>
    </row>
    <row r="55" spans="1:8" x14ac:dyDescent="0.45">
      <c r="A55" s="12" t="s">
        <v>58</v>
      </c>
      <c r="B55" s="20">
        <v>1087241</v>
      </c>
      <c r="C55" s="21">
        <v>558966</v>
      </c>
      <c r="D55" s="11">
        <f t="shared" si="0"/>
        <v>0.51411416604046389</v>
      </c>
      <c r="E55" s="21">
        <v>28160</v>
      </c>
      <c r="F55" s="11">
        <f t="shared" si="1"/>
        <v>2.5900421341726442E-2</v>
      </c>
      <c r="G55" s="21">
        <v>3678</v>
      </c>
      <c r="H55" s="11">
        <f t="shared" si="2"/>
        <v>3.3828746340507764E-3</v>
      </c>
    </row>
    <row r="56" spans="1:8" x14ac:dyDescent="0.45">
      <c r="A56" s="12" t="s">
        <v>59</v>
      </c>
      <c r="B56" s="20">
        <v>1617517</v>
      </c>
      <c r="C56" s="21">
        <v>859136</v>
      </c>
      <c r="D56" s="11">
        <f t="shared" si="0"/>
        <v>0.531144958600126</v>
      </c>
      <c r="E56" s="21">
        <v>43238</v>
      </c>
      <c r="F56" s="11">
        <f t="shared" si="1"/>
        <v>2.6731094634554073E-2</v>
      </c>
      <c r="G56" s="21">
        <v>8066</v>
      </c>
      <c r="H56" s="11">
        <f t="shared" si="2"/>
        <v>4.9866554725545385E-3</v>
      </c>
    </row>
    <row r="57" spans="1:8" x14ac:dyDescent="0.45">
      <c r="A57" s="12" t="s">
        <v>60</v>
      </c>
      <c r="B57" s="20">
        <v>1485118</v>
      </c>
      <c r="C57" s="21">
        <v>571898</v>
      </c>
      <c r="D57" s="11">
        <f t="shared" si="0"/>
        <v>0.38508589889826939</v>
      </c>
      <c r="E57" s="21">
        <v>28772</v>
      </c>
      <c r="F57" s="11">
        <f t="shared" si="1"/>
        <v>1.9373544728432352E-2</v>
      </c>
      <c r="G57" s="21">
        <v>3908</v>
      </c>
      <c r="H57" s="11">
        <f t="shared" si="2"/>
        <v>2.6314407340022813E-3</v>
      </c>
    </row>
    <row r="58" spans="1:8" ht="9.75" customHeight="1" x14ac:dyDescent="0.45">
      <c r="A58" s="4"/>
      <c r="B58" s="13"/>
      <c r="C58" s="14"/>
      <c r="D58" s="15"/>
      <c r="E58" s="16"/>
      <c r="F58" s="15"/>
      <c r="G58" s="16"/>
      <c r="H58" s="15"/>
    </row>
    <row r="59" spans="1:8" ht="18.75" customHeight="1" x14ac:dyDescent="0.45">
      <c r="A59" s="2" t="s">
        <v>61</v>
      </c>
      <c r="B59" s="13"/>
      <c r="C59" s="14"/>
      <c r="D59" s="15"/>
      <c r="E59" s="16"/>
      <c r="F59" s="15"/>
      <c r="G59" s="16"/>
      <c r="H59" s="15"/>
    </row>
    <row r="60" spans="1:8" ht="18.75" customHeight="1" x14ac:dyDescent="0.45">
      <c r="A60" s="2" t="s">
        <v>62</v>
      </c>
      <c r="B60" s="13"/>
      <c r="C60" s="14"/>
      <c r="D60" s="15"/>
      <c r="E60" s="16"/>
      <c r="F60" s="15"/>
      <c r="G60" s="16"/>
      <c r="H60" s="15"/>
    </row>
    <row r="61" spans="1:8" x14ac:dyDescent="0.45">
      <c r="A61" s="2" t="s">
        <v>63</v>
      </c>
      <c r="B61" s="17"/>
      <c r="C61" s="17"/>
      <c r="D61" s="18"/>
      <c r="E61" s="18"/>
      <c r="F61" s="18"/>
      <c r="G61" s="18"/>
      <c r="H61" s="18"/>
    </row>
    <row r="62" spans="1:8" x14ac:dyDescent="0.45">
      <c r="A62" s="2" t="s">
        <v>64</v>
      </c>
    </row>
    <row r="63" spans="1:8" x14ac:dyDescent="0.45">
      <c r="A63" s="57" t="s">
        <v>65</v>
      </c>
      <c r="B63" s="60"/>
      <c r="C63" s="60"/>
      <c r="D63" s="24"/>
      <c r="E63" s="24"/>
      <c r="F63" s="24"/>
      <c r="G63" s="24"/>
      <c r="H63" s="24"/>
    </row>
  </sheetData>
  <mergeCells count="14">
    <mergeCell ref="G7:G9"/>
    <mergeCell ref="D8:D9"/>
    <mergeCell ref="F8:F9"/>
    <mergeCell ref="H8:H9"/>
    <mergeCell ref="A1:H1"/>
    <mergeCell ref="A5:A9"/>
    <mergeCell ref="B5:B9"/>
    <mergeCell ref="C5:D6"/>
    <mergeCell ref="E5:F5"/>
    <mergeCell ref="G5:H5"/>
    <mergeCell ref="E6:F6"/>
    <mergeCell ref="G6:H6"/>
    <mergeCell ref="C7:C9"/>
    <mergeCell ref="E7:E9"/>
  </mergeCells>
  <phoneticPr fontId="2"/>
  <pageMargins left="0.7" right="0.7" top="0.75" bottom="0.75" header="0.3" footer="0.3"/>
  <pageSetup paperSize="9" scale="6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5"/>
  <sheetViews>
    <sheetView view="pageBreakPreview" zoomScaleNormal="100" zoomScaleSheetLayoutView="100" workbookViewId="0">
      <selection activeCell="G39" sqref="G39"/>
    </sheetView>
  </sheetViews>
  <sheetFormatPr defaultRowHeight="18" x14ac:dyDescent="0.45"/>
  <cols>
    <col min="1" max="1" width="13.59765625" customWidth="1"/>
    <col min="2" max="3" width="13.59765625" style="1" customWidth="1"/>
    <col min="4" max="4" width="13.59765625" customWidth="1"/>
    <col min="5" max="5" width="13.59765625" style="1" customWidth="1"/>
    <col min="6" max="6" width="13.59765625" customWidth="1"/>
    <col min="7" max="7" width="13.59765625" style="1" customWidth="1"/>
    <col min="8" max="8" width="13.59765625" customWidth="1"/>
    <col min="10" max="10" width="9.5" bestFit="1" customWidth="1"/>
  </cols>
  <sheetData>
    <row r="1" spans="1:8" x14ac:dyDescent="0.45">
      <c r="A1" s="67" t="s">
        <v>66</v>
      </c>
      <c r="B1" s="67"/>
      <c r="C1" s="67"/>
      <c r="D1" s="67"/>
      <c r="E1" s="67"/>
      <c r="F1" s="67"/>
      <c r="G1" s="67"/>
      <c r="H1" s="67"/>
    </row>
    <row r="2" spans="1:8" x14ac:dyDescent="0.45">
      <c r="A2" s="2"/>
      <c r="B2" s="3"/>
      <c r="C2" s="3"/>
      <c r="D2" s="2"/>
      <c r="E2" s="3"/>
      <c r="F2" s="2"/>
      <c r="G2" s="3"/>
      <c r="H2" s="2"/>
    </row>
    <row r="3" spans="1:8" x14ac:dyDescent="0.45">
      <c r="A3" s="4"/>
      <c r="B3" s="5"/>
      <c r="C3" s="5"/>
      <c r="D3" s="4"/>
      <c r="E3" s="19"/>
      <c r="F3" s="6"/>
      <c r="G3" s="58"/>
      <c r="H3" s="56" t="str">
        <f>'進捗状況 (都道府県別)'!H3</f>
        <v>（4月27日公表時点）</v>
      </c>
    </row>
    <row r="4" spans="1:8" x14ac:dyDescent="0.45">
      <c r="A4" s="2" t="s">
        <v>67</v>
      </c>
      <c r="B4" s="5"/>
      <c r="C4" s="5"/>
      <c r="D4" s="4"/>
      <c r="E4" s="19"/>
      <c r="F4" s="6"/>
      <c r="G4" s="19"/>
      <c r="H4" s="7" t="s">
        <v>2</v>
      </c>
    </row>
    <row r="5" spans="1:8" ht="24" customHeight="1" x14ac:dyDescent="0.45">
      <c r="A5" s="82" t="s">
        <v>68</v>
      </c>
      <c r="B5" s="68" t="s">
        <v>4</v>
      </c>
      <c r="C5" s="64" t="s">
        <v>5</v>
      </c>
      <c r="D5" s="69"/>
      <c r="E5" s="83" t="str">
        <f>'進捗状況 (都道府県別)'!E5</f>
        <v>直近1週間</v>
      </c>
      <c r="F5" s="84"/>
      <c r="G5" s="85">
        <f>'進捗状況 (都道府県別)'!G5:H5</f>
        <v>44677</v>
      </c>
      <c r="H5" s="86"/>
    </row>
    <row r="6" spans="1:8" ht="23.25" customHeight="1" x14ac:dyDescent="0.45">
      <c r="A6" s="82"/>
      <c r="B6" s="68"/>
      <c r="C6" s="70"/>
      <c r="D6" s="71"/>
      <c r="E6" s="76" t="s">
        <v>7</v>
      </c>
      <c r="F6" s="77"/>
      <c r="G6" s="78" t="s">
        <v>8</v>
      </c>
      <c r="H6" s="79"/>
    </row>
    <row r="7" spans="1:8" ht="18.75" customHeight="1" x14ac:dyDescent="0.45">
      <c r="A7" s="63"/>
      <c r="B7" s="68"/>
      <c r="C7" s="80" t="s">
        <v>9</v>
      </c>
      <c r="D7" s="8"/>
      <c r="E7" s="80" t="s">
        <v>10</v>
      </c>
      <c r="F7" s="8"/>
      <c r="G7" s="80" t="s">
        <v>10</v>
      </c>
      <c r="H7" s="9"/>
    </row>
    <row r="8" spans="1:8" ht="18.75" customHeight="1" x14ac:dyDescent="0.45">
      <c r="A8" s="63"/>
      <c r="B8" s="68"/>
      <c r="C8" s="81"/>
      <c r="D8" s="66" t="s">
        <v>11</v>
      </c>
      <c r="E8" s="81"/>
      <c r="F8" s="64" t="s">
        <v>12</v>
      </c>
      <c r="G8" s="81"/>
      <c r="H8" s="66" t="s">
        <v>12</v>
      </c>
    </row>
    <row r="9" spans="1:8" ht="35.1" customHeight="1" x14ac:dyDescent="0.45">
      <c r="A9" s="63"/>
      <c r="B9" s="68"/>
      <c r="C9" s="81"/>
      <c r="D9" s="65"/>
      <c r="E9" s="81"/>
      <c r="F9" s="65"/>
      <c r="G9" s="81"/>
      <c r="H9" s="65"/>
    </row>
    <row r="10" spans="1:8" x14ac:dyDescent="0.45">
      <c r="A10" s="10" t="s">
        <v>69</v>
      </c>
      <c r="B10" s="20">
        <v>27549031.999999996</v>
      </c>
      <c r="C10" s="21">
        <f>SUM(C11:C30)</f>
        <v>13418630</v>
      </c>
      <c r="D10" s="11">
        <f>C10/$B10</f>
        <v>0.48708172396039184</v>
      </c>
      <c r="E10" s="21">
        <f>SUM(E11:E30)</f>
        <v>703725</v>
      </c>
      <c r="F10" s="11">
        <f>E10/$B10</f>
        <v>2.5544454701711482E-2</v>
      </c>
      <c r="G10" s="21">
        <f>SUM(G11:G30)</f>
        <v>104390</v>
      </c>
      <c r="H10" s="11">
        <f>G10/$B10</f>
        <v>3.7892438471159354E-3</v>
      </c>
    </row>
    <row r="11" spans="1:8" x14ac:dyDescent="0.45">
      <c r="A11" s="12" t="s">
        <v>70</v>
      </c>
      <c r="B11" s="20">
        <v>1961575</v>
      </c>
      <c r="C11" s="21">
        <v>940596</v>
      </c>
      <c r="D11" s="11">
        <f t="shared" ref="D11:D30" si="0">C11/$B11</f>
        <v>0.47951059735161794</v>
      </c>
      <c r="E11" s="21">
        <v>59745</v>
      </c>
      <c r="F11" s="11">
        <f t="shared" ref="F11:F30" si="1">E11/$B11</f>
        <v>3.0457667945401019E-2</v>
      </c>
      <c r="G11" s="21">
        <v>12632</v>
      </c>
      <c r="H11" s="11">
        <f t="shared" ref="H11:H30" si="2">G11/$B11</f>
        <v>6.4397231816270091E-3</v>
      </c>
    </row>
    <row r="12" spans="1:8" x14ac:dyDescent="0.45">
      <c r="A12" s="12" t="s">
        <v>71</v>
      </c>
      <c r="B12" s="20">
        <v>1065932</v>
      </c>
      <c r="C12" s="21">
        <v>514604</v>
      </c>
      <c r="D12" s="11">
        <f t="shared" si="0"/>
        <v>0.48277376042749442</v>
      </c>
      <c r="E12" s="21">
        <v>29490</v>
      </c>
      <c r="F12" s="11">
        <f t="shared" si="1"/>
        <v>2.7665929909224979E-2</v>
      </c>
      <c r="G12" s="21">
        <v>8545</v>
      </c>
      <c r="H12" s="11">
        <f t="shared" si="2"/>
        <v>8.0164588360233102E-3</v>
      </c>
    </row>
    <row r="13" spans="1:8" x14ac:dyDescent="0.45">
      <c r="A13" s="12" t="s">
        <v>72</v>
      </c>
      <c r="B13" s="20">
        <v>1324589</v>
      </c>
      <c r="C13" s="21">
        <v>616241</v>
      </c>
      <c r="D13" s="11">
        <f t="shared" si="0"/>
        <v>0.46523185682502272</v>
      </c>
      <c r="E13" s="21">
        <v>38848</v>
      </c>
      <c r="F13" s="11">
        <f t="shared" si="1"/>
        <v>2.9328342602875306E-2</v>
      </c>
      <c r="G13" s="21">
        <v>6281</v>
      </c>
      <c r="H13" s="11">
        <f t="shared" si="2"/>
        <v>4.7418482261290104E-3</v>
      </c>
    </row>
    <row r="14" spans="1:8" x14ac:dyDescent="0.45">
      <c r="A14" s="12" t="s">
        <v>73</v>
      </c>
      <c r="B14" s="20">
        <v>974726</v>
      </c>
      <c r="C14" s="21">
        <v>508005</v>
      </c>
      <c r="D14" s="11">
        <f t="shared" si="0"/>
        <v>0.52117723339687261</v>
      </c>
      <c r="E14" s="21">
        <v>26677</v>
      </c>
      <c r="F14" s="11">
        <f t="shared" si="1"/>
        <v>2.7368716952251196E-2</v>
      </c>
      <c r="G14" s="21">
        <v>3181</v>
      </c>
      <c r="H14" s="11">
        <f t="shared" si="2"/>
        <v>3.2634812244671835E-3</v>
      </c>
    </row>
    <row r="15" spans="1:8" x14ac:dyDescent="0.45">
      <c r="A15" s="12" t="s">
        <v>74</v>
      </c>
      <c r="B15" s="20">
        <v>3759920</v>
      </c>
      <c r="C15" s="21">
        <v>1931470</v>
      </c>
      <c r="D15" s="11">
        <f t="shared" si="0"/>
        <v>0.51369975956935254</v>
      </c>
      <c r="E15" s="21">
        <v>117676</v>
      </c>
      <c r="F15" s="11">
        <f t="shared" si="1"/>
        <v>3.1297474414349241E-2</v>
      </c>
      <c r="G15" s="21">
        <v>14899</v>
      </c>
      <c r="H15" s="11">
        <f t="shared" si="2"/>
        <v>3.9625843103044747E-3</v>
      </c>
    </row>
    <row r="16" spans="1:8" x14ac:dyDescent="0.45">
      <c r="A16" s="12" t="s">
        <v>75</v>
      </c>
      <c r="B16" s="20">
        <v>1521562.0000000002</v>
      </c>
      <c r="C16" s="21">
        <v>749495</v>
      </c>
      <c r="D16" s="11">
        <f t="shared" si="0"/>
        <v>0.49258262233152506</v>
      </c>
      <c r="E16" s="21">
        <v>39748</v>
      </c>
      <c r="F16" s="11">
        <f t="shared" si="1"/>
        <v>2.6123155020958723E-2</v>
      </c>
      <c r="G16" s="21">
        <v>4943</v>
      </c>
      <c r="H16" s="11">
        <f t="shared" si="2"/>
        <v>3.2486352840042005E-3</v>
      </c>
    </row>
    <row r="17" spans="1:8" x14ac:dyDescent="0.45">
      <c r="A17" s="12" t="s">
        <v>76</v>
      </c>
      <c r="B17" s="20">
        <v>718601</v>
      </c>
      <c r="C17" s="21">
        <v>385700</v>
      </c>
      <c r="D17" s="11">
        <f t="shared" si="0"/>
        <v>0.53673735494384223</v>
      </c>
      <c r="E17" s="21">
        <v>15889</v>
      </c>
      <c r="F17" s="11">
        <f t="shared" si="1"/>
        <v>2.2111018492877131E-2</v>
      </c>
      <c r="G17" s="21">
        <v>1346</v>
      </c>
      <c r="H17" s="11">
        <f t="shared" si="2"/>
        <v>1.8730839506207199E-3</v>
      </c>
    </row>
    <row r="18" spans="1:8" x14ac:dyDescent="0.45">
      <c r="A18" s="12" t="s">
        <v>77</v>
      </c>
      <c r="B18" s="20">
        <v>784774</v>
      </c>
      <c r="C18" s="21">
        <v>426645</v>
      </c>
      <c r="D18" s="11">
        <f t="shared" si="0"/>
        <v>0.5436533320420911</v>
      </c>
      <c r="E18" s="21">
        <v>22350</v>
      </c>
      <c r="F18" s="11">
        <f t="shared" si="1"/>
        <v>2.8479536783838404E-2</v>
      </c>
      <c r="G18" s="21">
        <v>2786</v>
      </c>
      <c r="H18" s="11">
        <f t="shared" si="2"/>
        <v>3.5500666433903264E-3</v>
      </c>
    </row>
    <row r="19" spans="1:8" x14ac:dyDescent="0.45">
      <c r="A19" s="12" t="s">
        <v>78</v>
      </c>
      <c r="B19" s="20">
        <v>694295.99999999988</v>
      </c>
      <c r="C19" s="21">
        <v>337443</v>
      </c>
      <c r="D19" s="11">
        <f t="shared" si="0"/>
        <v>0.48602181202253802</v>
      </c>
      <c r="E19" s="21">
        <v>20603</v>
      </c>
      <c r="F19" s="11">
        <f t="shared" si="1"/>
        <v>2.967466325601761E-2</v>
      </c>
      <c r="G19" s="21">
        <v>3247</v>
      </c>
      <c r="H19" s="11">
        <f t="shared" si="2"/>
        <v>4.6766796870499044E-3</v>
      </c>
    </row>
    <row r="20" spans="1:8" x14ac:dyDescent="0.45">
      <c r="A20" s="12" t="s">
        <v>79</v>
      </c>
      <c r="B20" s="20">
        <v>799966</v>
      </c>
      <c r="C20" s="21">
        <v>436674</v>
      </c>
      <c r="D20" s="11">
        <f t="shared" si="0"/>
        <v>0.54586569929221995</v>
      </c>
      <c r="E20" s="21">
        <v>18811</v>
      </c>
      <c r="F20" s="11">
        <f t="shared" si="1"/>
        <v>2.3514749376848516E-2</v>
      </c>
      <c r="G20" s="21">
        <v>2283</v>
      </c>
      <c r="H20" s="11">
        <f t="shared" si="2"/>
        <v>2.8538712895298051E-3</v>
      </c>
    </row>
    <row r="21" spans="1:8" x14ac:dyDescent="0.45">
      <c r="A21" s="12" t="s">
        <v>80</v>
      </c>
      <c r="B21" s="20">
        <v>2300944</v>
      </c>
      <c r="C21" s="21">
        <v>1094992</v>
      </c>
      <c r="D21" s="11">
        <f t="shared" si="0"/>
        <v>0.47588815720851962</v>
      </c>
      <c r="E21" s="21">
        <v>51880</v>
      </c>
      <c r="F21" s="11">
        <f t="shared" si="1"/>
        <v>2.2547267556272555E-2</v>
      </c>
      <c r="G21" s="21">
        <v>7202</v>
      </c>
      <c r="H21" s="11">
        <f t="shared" si="2"/>
        <v>3.1300196788796252E-3</v>
      </c>
    </row>
    <row r="22" spans="1:8" x14ac:dyDescent="0.45">
      <c r="A22" s="12" t="s">
        <v>81</v>
      </c>
      <c r="B22" s="20">
        <v>1400720</v>
      </c>
      <c r="C22" s="21">
        <v>659800</v>
      </c>
      <c r="D22" s="11">
        <f t="shared" si="0"/>
        <v>0.47104346336169972</v>
      </c>
      <c r="E22" s="21">
        <v>30253</v>
      </c>
      <c r="F22" s="11">
        <f t="shared" si="1"/>
        <v>2.1598178079844651E-2</v>
      </c>
      <c r="G22" s="21">
        <v>6332</v>
      </c>
      <c r="H22" s="11">
        <f t="shared" si="2"/>
        <v>4.5205322976754813E-3</v>
      </c>
    </row>
    <row r="23" spans="1:8" x14ac:dyDescent="0.45">
      <c r="A23" s="12" t="s">
        <v>82</v>
      </c>
      <c r="B23" s="20">
        <v>2739963</v>
      </c>
      <c r="C23" s="21">
        <v>1123455</v>
      </c>
      <c r="D23" s="11">
        <f t="shared" si="0"/>
        <v>0.41002560983487735</v>
      </c>
      <c r="E23" s="21">
        <v>67770</v>
      </c>
      <c r="F23" s="11">
        <f t="shared" si="1"/>
        <v>2.4733910640399159E-2</v>
      </c>
      <c r="G23" s="21">
        <v>8507</v>
      </c>
      <c r="H23" s="11">
        <f t="shared" si="2"/>
        <v>3.104786451495878E-3</v>
      </c>
    </row>
    <row r="24" spans="1:8" x14ac:dyDescent="0.45">
      <c r="A24" s="12" t="s">
        <v>83</v>
      </c>
      <c r="B24" s="20">
        <v>831479.00000000012</v>
      </c>
      <c r="C24" s="21">
        <v>404950</v>
      </c>
      <c r="D24" s="11">
        <f t="shared" si="0"/>
        <v>0.48702372519330006</v>
      </c>
      <c r="E24" s="21">
        <v>12500</v>
      </c>
      <c r="F24" s="11">
        <f t="shared" si="1"/>
        <v>1.503345243836585E-2</v>
      </c>
      <c r="G24" s="21">
        <v>2839</v>
      </c>
      <c r="H24" s="11">
        <f t="shared" si="2"/>
        <v>3.4143977178016519E-3</v>
      </c>
    </row>
    <row r="25" spans="1:8" x14ac:dyDescent="0.45">
      <c r="A25" s="12" t="s">
        <v>84</v>
      </c>
      <c r="B25" s="20">
        <v>1526835</v>
      </c>
      <c r="C25" s="21">
        <v>722964</v>
      </c>
      <c r="D25" s="11">
        <f t="shared" si="0"/>
        <v>0.4735049956282113</v>
      </c>
      <c r="E25" s="21">
        <v>33663</v>
      </c>
      <c r="F25" s="11">
        <f t="shared" si="1"/>
        <v>2.2047568990755387E-2</v>
      </c>
      <c r="G25" s="21">
        <v>3844</v>
      </c>
      <c r="H25" s="11">
        <f t="shared" si="2"/>
        <v>2.5176263315944422E-3</v>
      </c>
    </row>
    <row r="26" spans="1:8" x14ac:dyDescent="0.45">
      <c r="A26" s="12" t="s">
        <v>85</v>
      </c>
      <c r="B26" s="20">
        <v>708155</v>
      </c>
      <c r="C26" s="21">
        <v>337766</v>
      </c>
      <c r="D26" s="11">
        <f t="shared" si="0"/>
        <v>0.47696620090234482</v>
      </c>
      <c r="E26" s="21">
        <v>13504</v>
      </c>
      <c r="F26" s="11">
        <f t="shared" si="1"/>
        <v>1.9069271557780428E-2</v>
      </c>
      <c r="G26" s="21">
        <v>1457</v>
      </c>
      <c r="H26" s="11">
        <f t="shared" si="2"/>
        <v>2.0574591720739104E-3</v>
      </c>
    </row>
    <row r="27" spans="1:8" x14ac:dyDescent="0.45">
      <c r="A27" s="12" t="s">
        <v>86</v>
      </c>
      <c r="B27" s="20">
        <v>1194817</v>
      </c>
      <c r="C27" s="21">
        <v>579535</v>
      </c>
      <c r="D27" s="11">
        <f t="shared" si="0"/>
        <v>0.4850408054120422</v>
      </c>
      <c r="E27" s="21">
        <v>31536</v>
      </c>
      <c r="F27" s="11">
        <f t="shared" si="1"/>
        <v>2.6394000085368723E-2</v>
      </c>
      <c r="G27" s="21">
        <v>3564</v>
      </c>
      <c r="H27" s="11">
        <f t="shared" si="2"/>
        <v>2.9828835712916706E-3</v>
      </c>
    </row>
    <row r="28" spans="1:8" x14ac:dyDescent="0.45">
      <c r="A28" s="12" t="s">
        <v>87</v>
      </c>
      <c r="B28" s="20">
        <v>944709</v>
      </c>
      <c r="C28" s="21">
        <v>485267</v>
      </c>
      <c r="D28" s="11">
        <f t="shared" si="0"/>
        <v>0.51366823011107121</v>
      </c>
      <c r="E28" s="21">
        <v>26925</v>
      </c>
      <c r="F28" s="11">
        <f t="shared" si="1"/>
        <v>2.8500839941188238E-2</v>
      </c>
      <c r="G28" s="21">
        <v>2379</v>
      </c>
      <c r="H28" s="11">
        <f t="shared" si="2"/>
        <v>2.5182357741907824E-3</v>
      </c>
    </row>
    <row r="29" spans="1:8" x14ac:dyDescent="0.45">
      <c r="A29" s="12" t="s">
        <v>88</v>
      </c>
      <c r="B29" s="20">
        <v>1562767</v>
      </c>
      <c r="C29" s="21">
        <v>765813</v>
      </c>
      <c r="D29" s="11">
        <f t="shared" si="0"/>
        <v>0.49003658254877408</v>
      </c>
      <c r="E29" s="21">
        <v>29941</v>
      </c>
      <c r="F29" s="11">
        <f t="shared" si="1"/>
        <v>1.9158966115870119E-2</v>
      </c>
      <c r="G29" s="21">
        <v>3956</v>
      </c>
      <c r="H29" s="11">
        <f t="shared" si="2"/>
        <v>2.5314074330978322E-3</v>
      </c>
    </row>
    <row r="30" spans="1:8" x14ac:dyDescent="0.45">
      <c r="A30" s="12" t="s">
        <v>89</v>
      </c>
      <c r="B30" s="20">
        <v>732702</v>
      </c>
      <c r="C30" s="21">
        <v>397215</v>
      </c>
      <c r="D30" s="11">
        <f t="shared" si="0"/>
        <v>0.54212353726344409</v>
      </c>
      <c r="E30" s="21">
        <v>15916</v>
      </c>
      <c r="F30" s="11">
        <f t="shared" si="1"/>
        <v>2.1722337321312075E-2</v>
      </c>
      <c r="G30" s="21">
        <v>4167</v>
      </c>
      <c r="H30" s="11">
        <f t="shared" si="2"/>
        <v>5.6871688626481164E-3</v>
      </c>
    </row>
    <row r="31" spans="1:8" x14ac:dyDescent="0.45">
      <c r="A31" s="4"/>
      <c r="B31" s="13"/>
      <c r="C31" s="14"/>
      <c r="D31" s="15"/>
      <c r="E31" s="14"/>
      <c r="F31" s="15"/>
      <c r="G31" s="14"/>
      <c r="H31" s="15"/>
    </row>
    <row r="32" spans="1:8" x14ac:dyDescent="0.45">
      <c r="A32" s="4"/>
      <c r="B32" s="13"/>
      <c r="C32" s="14"/>
      <c r="D32" s="15"/>
      <c r="E32" s="14"/>
      <c r="F32" s="15"/>
      <c r="G32" s="14"/>
      <c r="H32" s="15"/>
    </row>
    <row r="33" spans="1:8" x14ac:dyDescent="0.45">
      <c r="A33" s="2" t="s">
        <v>90</v>
      </c>
      <c r="B33" s="5"/>
      <c r="C33" s="5"/>
      <c r="D33" s="4"/>
      <c r="E33" s="19"/>
      <c r="F33" s="6"/>
      <c r="G33" s="19"/>
      <c r="H33" s="6"/>
    </row>
    <row r="34" spans="1:8" ht="22.5" customHeight="1" x14ac:dyDescent="0.45">
      <c r="A34" s="82"/>
      <c r="B34" s="68" t="s">
        <v>4</v>
      </c>
      <c r="C34" s="64" t="s">
        <v>5</v>
      </c>
      <c r="D34" s="69"/>
      <c r="E34" s="83" t="str">
        <f>E5</f>
        <v>直近1週間</v>
      </c>
      <c r="F34" s="84"/>
      <c r="G34" s="83">
        <f>'進捗状況 (都道府県別)'!G5:H5</f>
        <v>44677</v>
      </c>
      <c r="H34" s="84"/>
    </row>
    <row r="35" spans="1:8" ht="24" customHeight="1" x14ac:dyDescent="0.45">
      <c r="A35" s="82"/>
      <c r="B35" s="68"/>
      <c r="C35" s="70"/>
      <c r="D35" s="71"/>
      <c r="E35" s="76" t="s">
        <v>7</v>
      </c>
      <c r="F35" s="77"/>
      <c r="G35" s="78" t="s">
        <v>8</v>
      </c>
      <c r="H35" s="79"/>
    </row>
    <row r="36" spans="1:8" ht="18.75" customHeight="1" x14ac:dyDescent="0.45">
      <c r="A36" s="63"/>
      <c r="B36" s="68"/>
      <c r="C36" s="80" t="s">
        <v>9</v>
      </c>
      <c r="D36" s="8"/>
      <c r="E36" s="80" t="s">
        <v>10</v>
      </c>
      <c r="F36" s="8"/>
      <c r="G36" s="80" t="s">
        <v>10</v>
      </c>
      <c r="H36" s="9"/>
    </row>
    <row r="37" spans="1:8" ht="18.75" customHeight="1" x14ac:dyDescent="0.45">
      <c r="A37" s="63"/>
      <c r="B37" s="68"/>
      <c r="C37" s="81"/>
      <c r="D37" s="66" t="s">
        <v>11</v>
      </c>
      <c r="E37" s="81"/>
      <c r="F37" s="64" t="s">
        <v>12</v>
      </c>
      <c r="G37" s="81"/>
      <c r="H37" s="66" t="s">
        <v>12</v>
      </c>
    </row>
    <row r="38" spans="1:8" ht="35.1" customHeight="1" x14ac:dyDescent="0.45">
      <c r="A38" s="63"/>
      <c r="B38" s="68"/>
      <c r="C38" s="81"/>
      <c r="D38" s="65"/>
      <c r="E38" s="81"/>
      <c r="F38" s="65"/>
      <c r="G38" s="81"/>
      <c r="H38" s="65"/>
    </row>
    <row r="39" spans="1:8" x14ac:dyDescent="0.45">
      <c r="A39" s="10" t="s">
        <v>69</v>
      </c>
      <c r="B39" s="20">
        <v>9572763</v>
      </c>
      <c r="C39" s="21">
        <v>4897902</v>
      </c>
      <c r="D39" s="11">
        <f>C39/$B39</f>
        <v>0.51164977133561129</v>
      </c>
      <c r="E39" s="21">
        <v>245106</v>
      </c>
      <c r="F39" s="11">
        <f>E39/$B39</f>
        <v>2.5604519823586983E-2</v>
      </c>
      <c r="G39" s="21">
        <v>29166</v>
      </c>
      <c r="H39" s="11">
        <f>G39/$B39</f>
        <v>3.0467692556475075E-3</v>
      </c>
    </row>
    <row r="40" spans="1:8" ht="18.75" customHeight="1" x14ac:dyDescent="0.45">
      <c r="A40" s="4"/>
      <c r="B40" s="13"/>
      <c r="C40" s="14"/>
      <c r="D40" s="15"/>
      <c r="E40" s="14"/>
      <c r="F40" s="15"/>
      <c r="G40" s="14"/>
      <c r="H40" s="15"/>
    </row>
    <row r="41" spans="1:8" ht="18.75" customHeight="1" x14ac:dyDescent="0.45">
      <c r="A41" s="2" t="s">
        <v>91</v>
      </c>
      <c r="B41" s="13"/>
      <c r="C41" s="14"/>
      <c r="D41" s="15"/>
      <c r="E41" s="14"/>
      <c r="F41" s="15"/>
      <c r="G41" s="14"/>
      <c r="H41" s="15"/>
    </row>
    <row r="42" spans="1:8" ht="18.75" customHeight="1" x14ac:dyDescent="0.45">
      <c r="A42" s="2" t="s">
        <v>92</v>
      </c>
      <c r="B42" s="13"/>
      <c r="C42" s="14"/>
      <c r="D42" s="15"/>
      <c r="E42" s="14"/>
      <c r="F42" s="15"/>
      <c r="G42" s="14"/>
      <c r="H42" s="15"/>
    </row>
    <row r="43" spans="1:8" x14ac:dyDescent="0.45">
      <c r="A43" s="2" t="s">
        <v>63</v>
      </c>
      <c r="B43" s="17"/>
      <c r="C43" s="17"/>
      <c r="D43" s="18"/>
      <c r="E43" s="17"/>
      <c r="F43" s="18"/>
      <c r="G43" s="17"/>
      <c r="H43" s="18"/>
    </row>
    <row r="44" spans="1:8" x14ac:dyDescent="0.45">
      <c r="A44" s="2" t="s">
        <v>93</v>
      </c>
      <c r="B44" s="17"/>
      <c r="C44" s="17"/>
      <c r="D44" s="18"/>
      <c r="E44" s="17"/>
      <c r="F44" s="18"/>
      <c r="G44" s="17"/>
      <c r="H44" s="18"/>
    </row>
    <row r="45" spans="1:8" x14ac:dyDescent="0.45">
      <c r="A45" s="57" t="s">
        <v>65</v>
      </c>
      <c r="B45" s="59"/>
      <c r="C45" s="59"/>
      <c r="E45" s="59"/>
      <c r="G45" s="59"/>
    </row>
  </sheetData>
  <mergeCells count="27">
    <mergeCell ref="A1:H1"/>
    <mergeCell ref="A5:A9"/>
    <mergeCell ref="B5:B9"/>
    <mergeCell ref="C5:D6"/>
    <mergeCell ref="E5:F5"/>
    <mergeCell ref="G5:H5"/>
    <mergeCell ref="E6:F6"/>
    <mergeCell ref="G6:H6"/>
    <mergeCell ref="C7:C9"/>
    <mergeCell ref="E7:E9"/>
    <mergeCell ref="G7:G9"/>
    <mergeCell ref="D8:D9"/>
    <mergeCell ref="F8:F9"/>
    <mergeCell ref="H8:H9"/>
    <mergeCell ref="A34:A38"/>
    <mergeCell ref="B34:B38"/>
    <mergeCell ref="C34:D35"/>
    <mergeCell ref="E34:F34"/>
    <mergeCell ref="G34:H34"/>
    <mergeCell ref="E35:F35"/>
    <mergeCell ref="G35:H35"/>
    <mergeCell ref="C36:C38"/>
    <mergeCell ref="E36:E38"/>
    <mergeCell ref="G36:G38"/>
    <mergeCell ref="D37:D38"/>
    <mergeCell ref="F37:F38"/>
    <mergeCell ref="H37:H38"/>
  </mergeCells>
  <phoneticPr fontId="2"/>
  <pageMargins left="0.7" right="0.7" top="0.75" bottom="0.75" header="0.3" footer="0.3"/>
  <pageSetup paperSize="9" scale="73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61"/>
  <sheetViews>
    <sheetView view="pageBreakPreview" zoomScale="99" zoomScaleNormal="100" zoomScaleSheetLayoutView="99" workbookViewId="0">
      <selection activeCell="D22" sqref="D22"/>
    </sheetView>
  </sheetViews>
  <sheetFormatPr defaultRowHeight="18" x14ac:dyDescent="0.45"/>
  <cols>
    <col min="1" max="1" width="12.69921875" customWidth="1"/>
    <col min="2" max="2" width="14.09765625" style="30" customWidth="1"/>
    <col min="3" max="4" width="13.8984375" customWidth="1"/>
    <col min="5" max="6" width="14" customWidth="1"/>
    <col min="7" max="8" width="14.09765625" customWidth="1"/>
    <col min="9" max="9" width="12.8984375" customWidth="1"/>
    <col min="10" max="13" width="13.09765625" customWidth="1"/>
    <col min="15" max="15" width="11.59765625" bestFit="1" customWidth="1"/>
  </cols>
  <sheetData>
    <row r="1" spans="1:15" x14ac:dyDescent="0.45">
      <c r="A1" s="22" t="s">
        <v>94</v>
      </c>
      <c r="B1" s="23"/>
      <c r="C1" s="24"/>
      <c r="D1" s="24"/>
      <c r="E1" s="24"/>
      <c r="F1" s="24"/>
      <c r="J1" s="25"/>
    </row>
    <row r="2" spans="1:15" x14ac:dyDescent="0.45">
      <c r="A2" s="22"/>
      <c r="B2" s="22"/>
      <c r="C2" s="22"/>
      <c r="D2" s="22"/>
      <c r="E2" s="22"/>
      <c r="F2" s="22"/>
      <c r="G2" s="22"/>
      <c r="H2" s="22"/>
      <c r="I2" s="22"/>
      <c r="M2" s="26" t="str">
        <f>'進捗状況 (都道府県別)'!H3</f>
        <v>（4月27日公表時点）</v>
      </c>
    </row>
    <row r="3" spans="1:15" x14ac:dyDescent="0.45">
      <c r="A3" s="88" t="s">
        <v>3</v>
      </c>
      <c r="B3" s="95" t="s">
        <v>95</v>
      </c>
      <c r="C3" s="96"/>
      <c r="D3" s="96"/>
      <c r="E3" s="96"/>
      <c r="F3" s="96"/>
      <c r="G3" s="96"/>
      <c r="H3" s="96"/>
      <c r="I3" s="96"/>
      <c r="J3" s="96"/>
      <c r="K3" s="96"/>
      <c r="L3" s="96"/>
      <c r="M3" s="97"/>
    </row>
    <row r="4" spans="1:15" x14ac:dyDescent="0.45">
      <c r="A4" s="89"/>
      <c r="B4" s="89"/>
      <c r="C4" s="91" t="s">
        <v>96</v>
      </c>
      <c r="D4" s="92"/>
      <c r="E4" s="91" t="s">
        <v>97</v>
      </c>
      <c r="F4" s="92"/>
      <c r="G4" s="91" t="s">
        <v>98</v>
      </c>
      <c r="H4" s="98"/>
      <c r="I4" s="98"/>
      <c r="J4" s="98"/>
      <c r="K4" s="98"/>
      <c r="L4" s="98"/>
      <c r="M4" s="92"/>
    </row>
    <row r="5" spans="1:15" x14ac:dyDescent="0.45">
      <c r="A5" s="89"/>
      <c r="B5" s="89"/>
      <c r="C5" s="93"/>
      <c r="D5" s="94"/>
      <c r="E5" s="93"/>
      <c r="F5" s="94"/>
      <c r="G5" s="93"/>
      <c r="H5" s="94"/>
      <c r="I5" s="27" t="s">
        <v>99</v>
      </c>
      <c r="J5" s="27" t="s">
        <v>100</v>
      </c>
      <c r="K5" s="28" t="s">
        <v>101</v>
      </c>
      <c r="L5" s="61" t="s">
        <v>102</v>
      </c>
      <c r="M5" s="61" t="s">
        <v>103</v>
      </c>
    </row>
    <row r="6" spans="1:15" x14ac:dyDescent="0.45">
      <c r="A6" s="90"/>
      <c r="B6" s="90"/>
      <c r="C6" s="29" t="s">
        <v>9</v>
      </c>
      <c r="D6" s="29" t="s">
        <v>104</v>
      </c>
      <c r="E6" s="29" t="s">
        <v>9</v>
      </c>
      <c r="F6" s="29" t="s">
        <v>104</v>
      </c>
      <c r="G6" s="29" t="s">
        <v>9</v>
      </c>
      <c r="H6" s="29" t="s">
        <v>104</v>
      </c>
      <c r="I6" s="99" t="s">
        <v>9</v>
      </c>
      <c r="J6" s="100"/>
      <c r="K6" s="100"/>
      <c r="L6" s="100"/>
      <c r="M6" s="101"/>
      <c r="O6" s="30" t="s">
        <v>105</v>
      </c>
    </row>
    <row r="7" spans="1:15" x14ac:dyDescent="0.45">
      <c r="A7" s="31" t="s">
        <v>13</v>
      </c>
      <c r="B7" s="32">
        <f>C7+E7+G7</f>
        <v>269961724</v>
      </c>
      <c r="C7" s="32">
        <f t="shared" ref="C7:J7" si="0">SUM(C8:C54)</f>
        <v>103092455</v>
      </c>
      <c r="D7" s="33">
        <f t="shared" ref="D7:D54" si="1">C7/O7</f>
        <v>0.81402688340896134</v>
      </c>
      <c r="E7" s="32">
        <f t="shared" si="0"/>
        <v>101353209</v>
      </c>
      <c r="F7" s="34">
        <f t="shared" ref="F7:F54" si="2">E7/O7</f>
        <v>0.80029364753964871</v>
      </c>
      <c r="G7" s="35">
        <f t="shared" si="0"/>
        <v>65516060</v>
      </c>
      <c r="H7" s="34">
        <f t="shared" ref="H7:H54" si="3">G7/O7</f>
        <v>0.51732043955141549</v>
      </c>
      <c r="I7" s="35">
        <f t="shared" si="0"/>
        <v>1010265</v>
      </c>
      <c r="J7" s="35">
        <f t="shared" si="0"/>
        <v>5154831</v>
      </c>
      <c r="K7" s="35">
        <f>SUM(K8:K54)</f>
        <v>22984524</v>
      </c>
      <c r="L7" s="35">
        <f>SUM(L8:L54)</f>
        <v>25196981</v>
      </c>
      <c r="M7" s="35">
        <f>SUM(M8:M54)</f>
        <v>11169459</v>
      </c>
      <c r="O7" s="1">
        <v>126645025</v>
      </c>
    </row>
    <row r="8" spans="1:15" x14ac:dyDescent="0.45">
      <c r="A8" s="36" t="s">
        <v>14</v>
      </c>
      <c r="B8" s="32">
        <f t="shared" ref="B8:B54" si="4">C8+E8+G8</f>
        <v>11271712</v>
      </c>
      <c r="C8" s="37">
        <f>SUM(一般接種!D7+一般接種!G7+一般接種!J7+医療従事者等!C5)</f>
        <v>4291038</v>
      </c>
      <c r="D8" s="33">
        <f t="shared" si="1"/>
        <v>0.82099941395969811</v>
      </c>
      <c r="E8" s="37">
        <f>SUM(一般接種!E7+一般接種!H7+一般接種!K7+医療従事者等!D5)</f>
        <v>4213056</v>
      </c>
      <c r="F8" s="34">
        <f t="shared" si="2"/>
        <v>0.80607920670462252</v>
      </c>
      <c r="G8" s="32">
        <f>SUM(I8:M8)</f>
        <v>2767618</v>
      </c>
      <c r="H8" s="34">
        <f t="shared" si="3"/>
        <v>0.52952520021130356</v>
      </c>
      <c r="I8" s="38">
        <v>41654</v>
      </c>
      <c r="J8" s="38">
        <v>225992</v>
      </c>
      <c r="K8" s="38">
        <v>911600</v>
      </c>
      <c r="L8" s="38">
        <v>1066953</v>
      </c>
      <c r="M8" s="38">
        <v>521419</v>
      </c>
      <c r="O8" s="1">
        <v>5226603</v>
      </c>
    </row>
    <row r="9" spans="1:15" x14ac:dyDescent="0.45">
      <c r="A9" s="36" t="s">
        <v>15</v>
      </c>
      <c r="B9" s="32">
        <f t="shared" si="4"/>
        <v>2831474</v>
      </c>
      <c r="C9" s="37">
        <f>SUM(一般接種!D8+一般接種!G8+一般接種!J8+医療従事者等!C6)</f>
        <v>1081488</v>
      </c>
      <c r="D9" s="33">
        <f t="shared" si="1"/>
        <v>0.85858615529348248</v>
      </c>
      <c r="E9" s="37">
        <f>SUM(一般接種!E8+一般接種!H8+一般接種!K8+医療従事者等!D6)</f>
        <v>1062129</v>
      </c>
      <c r="F9" s="34">
        <f t="shared" si="2"/>
        <v>0.843217173501427</v>
      </c>
      <c r="G9" s="32">
        <f t="shared" ref="G9:G54" si="5">SUM(I9:M9)</f>
        <v>687857</v>
      </c>
      <c r="H9" s="34">
        <f t="shared" si="3"/>
        <v>0.54608511330843157</v>
      </c>
      <c r="I9" s="38">
        <v>10602</v>
      </c>
      <c r="J9" s="38">
        <v>43470</v>
      </c>
      <c r="K9" s="38">
        <v>226121</v>
      </c>
      <c r="L9" s="38">
        <v>261302</v>
      </c>
      <c r="M9" s="38">
        <v>146362</v>
      </c>
      <c r="O9" s="1">
        <v>1259615</v>
      </c>
    </row>
    <row r="10" spans="1:15" x14ac:dyDescent="0.45">
      <c r="A10" s="36" t="s">
        <v>16</v>
      </c>
      <c r="B10" s="32">
        <f t="shared" si="4"/>
        <v>2739566</v>
      </c>
      <c r="C10" s="37">
        <f>SUM(一般接種!D9+一般接種!G9+一般接種!J9+医療従事者等!C7)</f>
        <v>1049032</v>
      </c>
      <c r="D10" s="33">
        <f t="shared" si="1"/>
        <v>0.85928263147073736</v>
      </c>
      <c r="E10" s="37">
        <f>SUM(一般接種!E9+一般接種!H9+一般接種!K9+医療従事者等!D7)</f>
        <v>1025848</v>
      </c>
      <c r="F10" s="34">
        <f t="shared" si="2"/>
        <v>0.84029216356507042</v>
      </c>
      <c r="G10" s="32">
        <f t="shared" si="5"/>
        <v>664686</v>
      </c>
      <c r="H10" s="34">
        <f t="shared" si="3"/>
        <v>0.54445730462155451</v>
      </c>
      <c r="I10" s="38">
        <v>10245</v>
      </c>
      <c r="J10" s="38">
        <v>47342</v>
      </c>
      <c r="K10" s="38">
        <v>218747</v>
      </c>
      <c r="L10" s="38">
        <v>255305</v>
      </c>
      <c r="M10" s="38">
        <v>133047</v>
      </c>
      <c r="O10" s="1">
        <v>1220823</v>
      </c>
    </row>
    <row r="11" spans="1:15" x14ac:dyDescent="0.45">
      <c r="A11" s="36" t="s">
        <v>17</v>
      </c>
      <c r="B11" s="32">
        <f t="shared" si="4"/>
        <v>4983811</v>
      </c>
      <c r="C11" s="37">
        <f>SUM(一般接種!D10+一般接種!G10+一般接種!J10+医療従事者等!C8)</f>
        <v>1914714</v>
      </c>
      <c r="D11" s="33">
        <f t="shared" si="1"/>
        <v>0.83905487712692739</v>
      </c>
      <c r="E11" s="37">
        <f>SUM(一般接種!E10+一般接種!H10+一般接種!K10+医療従事者等!D8)</f>
        <v>1874324</v>
      </c>
      <c r="F11" s="34">
        <f t="shared" si="2"/>
        <v>0.82135540530651108</v>
      </c>
      <c r="G11" s="32">
        <f t="shared" si="5"/>
        <v>1194773</v>
      </c>
      <c r="H11" s="34">
        <f t="shared" si="3"/>
        <v>0.5235665027307318</v>
      </c>
      <c r="I11" s="38">
        <v>18525</v>
      </c>
      <c r="J11" s="38">
        <v>120580</v>
      </c>
      <c r="K11" s="38">
        <v>456227</v>
      </c>
      <c r="L11" s="38">
        <v>388282</v>
      </c>
      <c r="M11" s="38">
        <v>211159</v>
      </c>
      <c r="O11" s="1">
        <v>2281989</v>
      </c>
    </row>
    <row r="12" spans="1:15" x14ac:dyDescent="0.45">
      <c r="A12" s="36" t="s">
        <v>18</v>
      </c>
      <c r="B12" s="32">
        <f t="shared" si="4"/>
        <v>2217181</v>
      </c>
      <c r="C12" s="37">
        <f>SUM(一般接種!D11+一般接種!G11+一般接種!J11+医療従事者等!C9)</f>
        <v>844415</v>
      </c>
      <c r="D12" s="33">
        <f t="shared" si="1"/>
        <v>0.86937653919331859</v>
      </c>
      <c r="E12" s="37">
        <f>SUM(一般接種!E11+一般接種!H11+一般接種!K11+医療従事者等!D9)</f>
        <v>828689</v>
      </c>
      <c r="F12" s="34">
        <f t="shared" si="2"/>
        <v>0.85318566686708786</v>
      </c>
      <c r="G12" s="32">
        <f t="shared" si="5"/>
        <v>544077</v>
      </c>
      <c r="H12" s="34">
        <f t="shared" si="3"/>
        <v>0.5601603231997101</v>
      </c>
      <c r="I12" s="38">
        <v>4865</v>
      </c>
      <c r="J12" s="38">
        <v>29422</v>
      </c>
      <c r="K12" s="38">
        <v>126903</v>
      </c>
      <c r="L12" s="38">
        <v>228118</v>
      </c>
      <c r="M12" s="38">
        <v>154769</v>
      </c>
      <c r="O12" s="1">
        <v>971288</v>
      </c>
    </row>
    <row r="13" spans="1:15" x14ac:dyDescent="0.45">
      <c r="A13" s="36" t="s">
        <v>19</v>
      </c>
      <c r="B13" s="32">
        <f t="shared" si="4"/>
        <v>2452047</v>
      </c>
      <c r="C13" s="37">
        <f>SUM(一般接種!D12+一般接種!G12+一般接種!J12+医療従事者等!C10)</f>
        <v>922101</v>
      </c>
      <c r="D13" s="33">
        <f t="shared" si="1"/>
        <v>0.86212954461732938</v>
      </c>
      <c r="E13" s="37">
        <f>SUM(一般接種!E12+一般接種!H12+一般接種!K12+医療従事者等!D10)</f>
        <v>906207</v>
      </c>
      <c r="F13" s="34">
        <f t="shared" si="2"/>
        <v>0.84726925601320913</v>
      </c>
      <c r="G13" s="32">
        <f t="shared" si="5"/>
        <v>623739</v>
      </c>
      <c r="H13" s="34">
        <f t="shared" si="3"/>
        <v>0.58317236401442829</v>
      </c>
      <c r="I13" s="38">
        <v>9630</v>
      </c>
      <c r="J13" s="38">
        <v>34571</v>
      </c>
      <c r="K13" s="38">
        <v>191945</v>
      </c>
      <c r="L13" s="38">
        <v>269401</v>
      </c>
      <c r="M13" s="38">
        <v>118192</v>
      </c>
      <c r="O13" s="1">
        <v>1069562</v>
      </c>
    </row>
    <row r="14" spans="1:15" x14ac:dyDescent="0.45">
      <c r="A14" s="36" t="s">
        <v>20</v>
      </c>
      <c r="B14" s="32">
        <f t="shared" si="4"/>
        <v>4178797</v>
      </c>
      <c r="C14" s="37">
        <f>SUM(一般接種!D13+一般接種!G13+一般接種!J13+医療従事者等!C11)</f>
        <v>1578175</v>
      </c>
      <c r="D14" s="33">
        <f t="shared" si="1"/>
        <v>0.84754296185029587</v>
      </c>
      <c r="E14" s="37">
        <f>SUM(一般接種!E13+一般接種!H13+一般接種!K13+医療従事者等!D11)</f>
        <v>1550517</v>
      </c>
      <c r="F14" s="34">
        <f t="shared" si="2"/>
        <v>0.83268951198646235</v>
      </c>
      <c r="G14" s="32">
        <f t="shared" si="5"/>
        <v>1050105</v>
      </c>
      <c r="H14" s="34">
        <f t="shared" si="3"/>
        <v>0.56394829594550977</v>
      </c>
      <c r="I14" s="38">
        <v>18756</v>
      </c>
      <c r="J14" s="38">
        <v>73534</v>
      </c>
      <c r="K14" s="38">
        <v>343488</v>
      </c>
      <c r="L14" s="38">
        <v>414513</v>
      </c>
      <c r="M14" s="38">
        <v>199814</v>
      </c>
      <c r="O14" s="1">
        <v>1862059</v>
      </c>
    </row>
    <row r="15" spans="1:15" x14ac:dyDescent="0.45">
      <c r="A15" s="36" t="s">
        <v>21</v>
      </c>
      <c r="B15" s="32">
        <f t="shared" si="4"/>
        <v>6456982</v>
      </c>
      <c r="C15" s="37">
        <f>SUM(一般接種!D14+一般接種!G14+一般接種!J14+医療従事者等!C12)</f>
        <v>2453751</v>
      </c>
      <c r="D15" s="33">
        <f t="shared" si="1"/>
        <v>0.84388764218834633</v>
      </c>
      <c r="E15" s="37">
        <f>SUM(一般接種!E14+一般接種!H14+一般接種!K14+医療従事者等!D12)</f>
        <v>2408834</v>
      </c>
      <c r="F15" s="34">
        <f t="shared" si="2"/>
        <v>0.82843990473488271</v>
      </c>
      <c r="G15" s="32">
        <f t="shared" si="5"/>
        <v>1594397</v>
      </c>
      <c r="H15" s="34">
        <f t="shared" si="3"/>
        <v>0.54834085652626241</v>
      </c>
      <c r="I15" s="38">
        <v>21029</v>
      </c>
      <c r="J15" s="38">
        <v>138181</v>
      </c>
      <c r="K15" s="38">
        <v>549316</v>
      </c>
      <c r="L15" s="38">
        <v>589385</v>
      </c>
      <c r="M15" s="38">
        <v>296486</v>
      </c>
      <c r="O15" s="1">
        <v>2907675</v>
      </c>
    </row>
    <row r="16" spans="1:15" x14ac:dyDescent="0.45">
      <c r="A16" s="39" t="s">
        <v>22</v>
      </c>
      <c r="B16" s="32">
        <f t="shared" si="4"/>
        <v>4206384</v>
      </c>
      <c r="C16" s="37">
        <f>SUM(一般接種!D15+一般接種!G15+一般接種!J15+医療従事者等!C13)</f>
        <v>1615919</v>
      </c>
      <c r="D16" s="33">
        <f t="shared" si="1"/>
        <v>0.82638752869616006</v>
      </c>
      <c r="E16" s="37">
        <f>SUM(一般接種!E15+一般接種!H15+一般接種!K15+医療従事者等!D13)</f>
        <v>1589695</v>
      </c>
      <c r="F16" s="34">
        <f t="shared" si="2"/>
        <v>0.81297646876523022</v>
      </c>
      <c r="G16" s="32">
        <f t="shared" si="5"/>
        <v>1000770</v>
      </c>
      <c r="H16" s="34">
        <f t="shared" si="3"/>
        <v>0.51179783584032124</v>
      </c>
      <c r="I16" s="38">
        <v>14692</v>
      </c>
      <c r="J16" s="38">
        <v>71338</v>
      </c>
      <c r="K16" s="38">
        <v>363955</v>
      </c>
      <c r="L16" s="38">
        <v>344422</v>
      </c>
      <c r="M16" s="38">
        <v>206363</v>
      </c>
      <c r="O16" s="1">
        <v>1955401</v>
      </c>
    </row>
    <row r="17" spans="1:15" x14ac:dyDescent="0.45">
      <c r="A17" s="36" t="s">
        <v>23</v>
      </c>
      <c r="B17" s="32">
        <f t="shared" si="4"/>
        <v>4286510</v>
      </c>
      <c r="C17" s="37">
        <f>SUM(一般接種!D16+一般接種!G16+一般接種!J16+医療従事者等!C14)</f>
        <v>1603835</v>
      </c>
      <c r="D17" s="33">
        <f t="shared" si="1"/>
        <v>0.81907674833933486</v>
      </c>
      <c r="E17" s="37">
        <f>SUM(一般接種!E16+一般接種!H16+一般接種!K16+医療従事者等!D14)</f>
        <v>1574630</v>
      </c>
      <c r="F17" s="34">
        <f t="shared" si="2"/>
        <v>0.80416178736439026</v>
      </c>
      <c r="G17" s="32">
        <f t="shared" si="5"/>
        <v>1108045</v>
      </c>
      <c r="H17" s="34">
        <f t="shared" si="3"/>
        <v>0.56587734749126828</v>
      </c>
      <c r="I17" s="38">
        <v>16144</v>
      </c>
      <c r="J17" s="38">
        <v>71278</v>
      </c>
      <c r="K17" s="38">
        <v>401341</v>
      </c>
      <c r="L17" s="38">
        <v>434185</v>
      </c>
      <c r="M17" s="38">
        <v>185097</v>
      </c>
      <c r="O17" s="1">
        <v>1958101</v>
      </c>
    </row>
    <row r="18" spans="1:15" x14ac:dyDescent="0.45">
      <c r="A18" s="36" t="s">
        <v>24</v>
      </c>
      <c r="B18" s="32">
        <f t="shared" si="4"/>
        <v>15755666</v>
      </c>
      <c r="C18" s="37">
        <f>SUM(一般接種!D17+一般接種!G17+一般接種!J17+医療従事者等!C15)</f>
        <v>6086353</v>
      </c>
      <c r="D18" s="33">
        <f t="shared" si="1"/>
        <v>0.82316992928804256</v>
      </c>
      <c r="E18" s="37">
        <f>SUM(一般接種!E17+一般接種!H17+一般接種!K17+医療従事者等!D15)</f>
        <v>5978853</v>
      </c>
      <c r="F18" s="34">
        <f t="shared" si="2"/>
        <v>0.80863071879557447</v>
      </c>
      <c r="G18" s="32">
        <f t="shared" si="5"/>
        <v>3690460</v>
      </c>
      <c r="H18" s="34">
        <f t="shared" si="3"/>
        <v>0.49912906747938374</v>
      </c>
      <c r="I18" s="38">
        <v>48631</v>
      </c>
      <c r="J18" s="38">
        <v>263331</v>
      </c>
      <c r="K18" s="38">
        <v>1298365</v>
      </c>
      <c r="L18" s="38">
        <v>1400845</v>
      </c>
      <c r="M18" s="38">
        <v>679288</v>
      </c>
      <c r="O18" s="1">
        <v>7393799</v>
      </c>
    </row>
    <row r="19" spans="1:15" x14ac:dyDescent="0.45">
      <c r="A19" s="36" t="s">
        <v>25</v>
      </c>
      <c r="B19" s="32">
        <f t="shared" si="4"/>
        <v>13568836</v>
      </c>
      <c r="C19" s="37">
        <f>SUM(一般接種!D18+一般接種!G18+一般接種!J18+医療従事者等!C16)</f>
        <v>5194656</v>
      </c>
      <c r="D19" s="33">
        <f t="shared" si="1"/>
        <v>0.82156329730129818</v>
      </c>
      <c r="E19" s="37">
        <f>SUM(一般接種!E18+一般接種!H18+一般接種!K18+医療従事者等!D16)</f>
        <v>5110354</v>
      </c>
      <c r="F19" s="34">
        <f t="shared" si="2"/>
        <v>0.80823047428297057</v>
      </c>
      <c r="G19" s="32">
        <f t="shared" si="5"/>
        <v>3263826</v>
      </c>
      <c r="H19" s="34">
        <f t="shared" si="3"/>
        <v>0.51619195773073456</v>
      </c>
      <c r="I19" s="38">
        <v>42133</v>
      </c>
      <c r="J19" s="38">
        <v>208026</v>
      </c>
      <c r="K19" s="38">
        <v>1075480</v>
      </c>
      <c r="L19" s="38">
        <v>1310130</v>
      </c>
      <c r="M19" s="38">
        <v>628057</v>
      </c>
      <c r="O19" s="1">
        <v>6322892</v>
      </c>
    </row>
    <row r="20" spans="1:15" x14ac:dyDescent="0.45">
      <c r="A20" s="36" t="s">
        <v>26</v>
      </c>
      <c r="B20" s="32">
        <f t="shared" si="4"/>
        <v>29482093</v>
      </c>
      <c r="C20" s="37">
        <f>SUM(一般接種!D19+一般接種!G19+一般接種!J19+医療従事者等!C17)</f>
        <v>11236665</v>
      </c>
      <c r="D20" s="33">
        <f t="shared" si="1"/>
        <v>0.81170251750861366</v>
      </c>
      <c r="E20" s="37">
        <f>SUM(一般接種!E19+一般接種!H19+一般接種!K19+医療従事者等!D17)</f>
        <v>11061765</v>
      </c>
      <c r="F20" s="34">
        <f t="shared" si="2"/>
        <v>0.79906827324554663</v>
      </c>
      <c r="G20" s="32">
        <f t="shared" si="5"/>
        <v>7183663</v>
      </c>
      <c r="H20" s="34">
        <f t="shared" si="3"/>
        <v>0.5189259751032429</v>
      </c>
      <c r="I20" s="38">
        <v>97342</v>
      </c>
      <c r="J20" s="38">
        <v>589316</v>
      </c>
      <c r="K20" s="38">
        <v>2590860</v>
      </c>
      <c r="L20" s="38">
        <v>2901285</v>
      </c>
      <c r="M20" s="38">
        <v>1004860</v>
      </c>
      <c r="O20" s="1">
        <v>13843329</v>
      </c>
    </row>
    <row r="21" spans="1:15" x14ac:dyDescent="0.45">
      <c r="A21" s="36" t="s">
        <v>27</v>
      </c>
      <c r="B21" s="32">
        <f t="shared" si="4"/>
        <v>19745447</v>
      </c>
      <c r="C21" s="37">
        <f>SUM(一般接種!D20+一般接種!G20+一般接種!J20+医療従事者等!C18)</f>
        <v>7565236</v>
      </c>
      <c r="D21" s="33">
        <f t="shared" si="1"/>
        <v>0.82050617957993566</v>
      </c>
      <c r="E21" s="37">
        <f>SUM(一般接種!E20+一般接種!H20+一般接種!K20+医療従事者等!D18)</f>
        <v>7455770</v>
      </c>
      <c r="F21" s="34">
        <f t="shared" si="2"/>
        <v>0.80863377672906656</v>
      </c>
      <c r="G21" s="32">
        <f t="shared" si="5"/>
        <v>4724441</v>
      </c>
      <c r="H21" s="34">
        <f t="shared" si="3"/>
        <v>0.51240080753076445</v>
      </c>
      <c r="I21" s="38">
        <v>49099</v>
      </c>
      <c r="J21" s="38">
        <v>291470</v>
      </c>
      <c r="K21" s="38">
        <v>1428915</v>
      </c>
      <c r="L21" s="38">
        <v>2021910</v>
      </c>
      <c r="M21" s="38">
        <v>933047</v>
      </c>
      <c r="O21" s="1">
        <v>9220206</v>
      </c>
    </row>
    <row r="22" spans="1:15" x14ac:dyDescent="0.45">
      <c r="A22" s="36" t="s">
        <v>28</v>
      </c>
      <c r="B22" s="32">
        <f t="shared" si="4"/>
        <v>5020544</v>
      </c>
      <c r="C22" s="37">
        <f>SUM(一般接種!D21+一般接種!G21+一般接種!J21+医療従事者等!C19)</f>
        <v>1883445</v>
      </c>
      <c r="D22" s="33">
        <f t="shared" si="1"/>
        <v>0.85101532911555977</v>
      </c>
      <c r="E22" s="37">
        <f>SUM(一般接種!E21+一般接種!H21+一般接種!K21+医療従事者等!D19)</f>
        <v>1842685</v>
      </c>
      <c r="F22" s="34">
        <f t="shared" si="2"/>
        <v>0.83259834066368033</v>
      </c>
      <c r="G22" s="32">
        <f t="shared" si="5"/>
        <v>1294414</v>
      </c>
      <c r="H22" s="34">
        <f t="shared" si="3"/>
        <v>0.58486770583785996</v>
      </c>
      <c r="I22" s="38">
        <v>16775</v>
      </c>
      <c r="J22" s="38">
        <v>64125</v>
      </c>
      <c r="K22" s="38">
        <v>342824</v>
      </c>
      <c r="L22" s="38">
        <v>564578</v>
      </c>
      <c r="M22" s="38">
        <v>306112</v>
      </c>
      <c r="O22" s="1">
        <v>2213174</v>
      </c>
    </row>
    <row r="23" spans="1:15" x14ac:dyDescent="0.45">
      <c r="A23" s="36" t="s">
        <v>29</v>
      </c>
      <c r="B23" s="32">
        <f t="shared" si="4"/>
        <v>2356609</v>
      </c>
      <c r="C23" s="37">
        <f>SUM(一般接種!D22+一般接種!G22+一般接種!J22+医療従事者等!C20)</f>
        <v>892415</v>
      </c>
      <c r="D23" s="33">
        <f t="shared" si="1"/>
        <v>0.85180600072159851</v>
      </c>
      <c r="E23" s="37">
        <f>SUM(一般接種!E22+一般接種!H22+一般接種!K22+医療従事者等!D20)</f>
        <v>881428</v>
      </c>
      <c r="F23" s="34">
        <f t="shared" si="2"/>
        <v>0.84131895990546679</v>
      </c>
      <c r="G23" s="32">
        <f t="shared" si="5"/>
        <v>582766</v>
      </c>
      <c r="H23" s="34">
        <f t="shared" si="3"/>
        <v>0.55624745865603231</v>
      </c>
      <c r="I23" s="38">
        <v>10191</v>
      </c>
      <c r="J23" s="38">
        <v>38837</v>
      </c>
      <c r="K23" s="38">
        <v>212049</v>
      </c>
      <c r="L23" s="38">
        <v>218076</v>
      </c>
      <c r="M23" s="38">
        <v>103613</v>
      </c>
      <c r="O23" s="1">
        <v>1047674</v>
      </c>
    </row>
    <row r="24" spans="1:15" x14ac:dyDescent="0.45">
      <c r="A24" s="36" t="s">
        <v>30</v>
      </c>
      <c r="B24" s="32">
        <f t="shared" si="4"/>
        <v>2441114</v>
      </c>
      <c r="C24" s="37">
        <f>SUM(一般接種!D23+一般接種!G23+一般接種!J23+医療従事者等!C21)</f>
        <v>931143</v>
      </c>
      <c r="D24" s="33">
        <f t="shared" si="1"/>
        <v>0.8220880832309192</v>
      </c>
      <c r="E24" s="37">
        <f>SUM(一般接種!E23+一般接種!H23+一般接種!K23+医療従事者等!D21)</f>
        <v>916752</v>
      </c>
      <c r="F24" s="34">
        <f t="shared" si="2"/>
        <v>0.809382548629063</v>
      </c>
      <c r="G24" s="32">
        <f t="shared" si="5"/>
        <v>593219</v>
      </c>
      <c r="H24" s="34">
        <f t="shared" si="3"/>
        <v>0.52374154200392709</v>
      </c>
      <c r="I24" s="38">
        <v>9255</v>
      </c>
      <c r="J24" s="38">
        <v>54749</v>
      </c>
      <c r="K24" s="38">
        <v>202764</v>
      </c>
      <c r="L24" s="38">
        <v>214464</v>
      </c>
      <c r="M24" s="38">
        <v>111987</v>
      </c>
      <c r="O24" s="1">
        <v>1132656</v>
      </c>
    </row>
    <row r="25" spans="1:15" x14ac:dyDescent="0.45">
      <c r="A25" s="36" t="s">
        <v>31</v>
      </c>
      <c r="B25" s="32">
        <f t="shared" si="4"/>
        <v>1707316</v>
      </c>
      <c r="C25" s="37">
        <f>SUM(一般接種!D24+一般接種!G24+一般接種!J24+医療従事者等!C22)</f>
        <v>645047</v>
      </c>
      <c r="D25" s="33">
        <f t="shared" si="1"/>
        <v>0.832766791938372</v>
      </c>
      <c r="E25" s="37">
        <f>SUM(一般接種!E24+一般接種!H24+一般接種!K24+医療従事者等!D22)</f>
        <v>635931</v>
      </c>
      <c r="F25" s="34">
        <f t="shared" si="2"/>
        <v>0.82099787885868913</v>
      </c>
      <c r="G25" s="32">
        <f t="shared" si="5"/>
        <v>426338</v>
      </c>
      <c r="H25" s="34">
        <f t="shared" si="3"/>
        <v>0.55040970431832359</v>
      </c>
      <c r="I25" s="38">
        <v>7587</v>
      </c>
      <c r="J25" s="38">
        <v>32073</v>
      </c>
      <c r="K25" s="38">
        <v>143468</v>
      </c>
      <c r="L25" s="38">
        <v>170916</v>
      </c>
      <c r="M25" s="38">
        <v>72294</v>
      </c>
      <c r="O25" s="1">
        <v>774583</v>
      </c>
    </row>
    <row r="26" spans="1:15" x14ac:dyDescent="0.45">
      <c r="A26" s="36" t="s">
        <v>32</v>
      </c>
      <c r="B26" s="32">
        <f t="shared" si="4"/>
        <v>1802101</v>
      </c>
      <c r="C26" s="37">
        <f>SUM(一般接種!D25+一般接種!G25+一般接種!J25+医療従事者等!C23)</f>
        <v>678264</v>
      </c>
      <c r="D26" s="33">
        <f t="shared" si="1"/>
        <v>0.82614674596862103</v>
      </c>
      <c r="E26" s="37">
        <f>SUM(一般接種!E25+一般接種!H25+一般接種!K25+医療従事者等!D23)</f>
        <v>667844</v>
      </c>
      <c r="F26" s="34">
        <f t="shared" si="2"/>
        <v>0.81345486037098791</v>
      </c>
      <c r="G26" s="32">
        <f t="shared" si="5"/>
        <v>455993</v>
      </c>
      <c r="H26" s="34">
        <f t="shared" si="3"/>
        <v>0.55541372258363919</v>
      </c>
      <c r="I26" s="38">
        <v>6245</v>
      </c>
      <c r="J26" s="38">
        <v>37494</v>
      </c>
      <c r="K26" s="38">
        <v>167705</v>
      </c>
      <c r="L26" s="38">
        <v>163549</v>
      </c>
      <c r="M26" s="38">
        <v>81000</v>
      </c>
      <c r="O26" s="1">
        <v>820997</v>
      </c>
    </row>
    <row r="27" spans="1:15" x14ac:dyDescent="0.45">
      <c r="A27" s="36" t="s">
        <v>33</v>
      </c>
      <c r="B27" s="32">
        <f t="shared" si="4"/>
        <v>4555734</v>
      </c>
      <c r="C27" s="37">
        <f>SUM(一般接種!D26+一般接種!G26+一般接種!J26+医療従事者等!C24)</f>
        <v>1715472</v>
      </c>
      <c r="D27" s="33">
        <f t="shared" si="1"/>
        <v>0.82803560490544892</v>
      </c>
      <c r="E27" s="37">
        <f>SUM(一般接種!E26+一般接種!H26+一般接種!K26+医療従事者等!D24)</f>
        <v>1686757</v>
      </c>
      <c r="F27" s="34">
        <f t="shared" si="2"/>
        <v>0.81417525487067133</v>
      </c>
      <c r="G27" s="32">
        <f t="shared" si="5"/>
        <v>1153505</v>
      </c>
      <c r="H27" s="34">
        <f t="shared" si="3"/>
        <v>0.55678157990130983</v>
      </c>
      <c r="I27" s="38">
        <v>14224</v>
      </c>
      <c r="J27" s="38">
        <v>68755</v>
      </c>
      <c r="K27" s="38">
        <v>453614</v>
      </c>
      <c r="L27" s="38">
        <v>431001</v>
      </c>
      <c r="M27" s="38">
        <v>185911</v>
      </c>
      <c r="O27" s="1">
        <v>2071737</v>
      </c>
    </row>
    <row r="28" spans="1:15" x14ac:dyDescent="0.45">
      <c r="A28" s="36" t="s">
        <v>34</v>
      </c>
      <c r="B28" s="32">
        <f t="shared" si="4"/>
        <v>4432789</v>
      </c>
      <c r="C28" s="37">
        <f>SUM(一般接種!D27+一般接種!G27+一般接種!J27+医療従事者等!C25)</f>
        <v>1661818</v>
      </c>
      <c r="D28" s="33">
        <f t="shared" si="1"/>
        <v>0.82399118203125654</v>
      </c>
      <c r="E28" s="37">
        <f>SUM(一般接種!E27+一般接種!H27+一般接種!K27+医療従事者等!D25)</f>
        <v>1642758</v>
      </c>
      <c r="F28" s="34">
        <f t="shared" si="2"/>
        <v>0.81454052502217633</v>
      </c>
      <c r="G28" s="32">
        <f t="shared" si="5"/>
        <v>1128213</v>
      </c>
      <c r="H28" s="34">
        <f t="shared" si="3"/>
        <v>0.55940997356691891</v>
      </c>
      <c r="I28" s="38">
        <v>15409</v>
      </c>
      <c r="J28" s="38">
        <v>84518</v>
      </c>
      <c r="K28" s="38">
        <v>464598</v>
      </c>
      <c r="L28" s="38">
        <v>401918</v>
      </c>
      <c r="M28" s="38">
        <v>161770</v>
      </c>
      <c r="O28" s="1">
        <v>2016791</v>
      </c>
    </row>
    <row r="29" spans="1:15" x14ac:dyDescent="0.45">
      <c r="A29" s="36" t="s">
        <v>35</v>
      </c>
      <c r="B29" s="32">
        <f t="shared" si="4"/>
        <v>8098366</v>
      </c>
      <c r="C29" s="37">
        <f>SUM(一般接種!D28+一般接種!G28+一般接種!J28+医療従事者等!C26)</f>
        <v>3118380</v>
      </c>
      <c r="D29" s="33">
        <f t="shared" si="1"/>
        <v>0.84594684042905277</v>
      </c>
      <c r="E29" s="37">
        <f>SUM(一般接種!E28+一般接種!H28+一般接種!K28+医療従事者等!D26)</f>
        <v>3074382</v>
      </c>
      <c r="F29" s="34">
        <f t="shared" si="2"/>
        <v>0.83401116578863133</v>
      </c>
      <c r="G29" s="32">
        <f t="shared" si="5"/>
        <v>1905604</v>
      </c>
      <c r="H29" s="34">
        <f t="shared" si="3"/>
        <v>0.51694780075198166</v>
      </c>
      <c r="I29" s="38">
        <v>23231</v>
      </c>
      <c r="J29" s="38">
        <v>111489</v>
      </c>
      <c r="K29" s="38">
        <v>650009</v>
      </c>
      <c r="L29" s="38">
        <v>746774</v>
      </c>
      <c r="M29" s="38">
        <v>374101</v>
      </c>
      <c r="O29" s="1">
        <v>3686260</v>
      </c>
    </row>
    <row r="30" spans="1:15" x14ac:dyDescent="0.45">
      <c r="A30" s="36" t="s">
        <v>36</v>
      </c>
      <c r="B30" s="32">
        <f t="shared" si="4"/>
        <v>15585120</v>
      </c>
      <c r="C30" s="37">
        <f>SUM(一般接種!D29+一般接種!G29+一般接種!J29+医療従事者等!C27)</f>
        <v>5985235</v>
      </c>
      <c r="D30" s="33">
        <f t="shared" si="1"/>
        <v>0.79182322807238503</v>
      </c>
      <c r="E30" s="37">
        <f>SUM(一般接種!E29+一般接種!H29+一般接種!K29+医療従事者等!D27)</f>
        <v>5864188</v>
      </c>
      <c r="F30" s="34">
        <f t="shared" si="2"/>
        <v>0.77580918246039521</v>
      </c>
      <c r="G30" s="32">
        <f t="shared" si="5"/>
        <v>3735697</v>
      </c>
      <c r="H30" s="34">
        <f t="shared" si="3"/>
        <v>0.49421813139172055</v>
      </c>
      <c r="I30" s="38">
        <v>42824</v>
      </c>
      <c r="J30" s="38">
        <v>369397</v>
      </c>
      <c r="K30" s="38">
        <v>1342023</v>
      </c>
      <c r="L30" s="38">
        <v>1350111</v>
      </c>
      <c r="M30" s="38">
        <v>631342</v>
      </c>
      <c r="O30" s="1">
        <v>7558802</v>
      </c>
    </row>
    <row r="31" spans="1:15" x14ac:dyDescent="0.45">
      <c r="A31" s="36" t="s">
        <v>37</v>
      </c>
      <c r="B31" s="32">
        <f t="shared" si="4"/>
        <v>3847773</v>
      </c>
      <c r="C31" s="37">
        <f>SUM(一般接種!D30+一般接種!G30+一般接種!J30+医療従事者等!C28)</f>
        <v>1471665</v>
      </c>
      <c r="D31" s="33">
        <f t="shared" si="1"/>
        <v>0.81733874573257048</v>
      </c>
      <c r="E31" s="37">
        <f>SUM(一般接種!E30+一般接種!H30+一般接種!K30+医療従事者等!D28)</f>
        <v>1451913</v>
      </c>
      <c r="F31" s="34">
        <f t="shared" si="2"/>
        <v>0.80636880698583824</v>
      </c>
      <c r="G31" s="32">
        <f t="shared" si="5"/>
        <v>924195</v>
      </c>
      <c r="H31" s="34">
        <f t="shared" si="3"/>
        <v>0.5132828341452117</v>
      </c>
      <c r="I31" s="38">
        <v>16701</v>
      </c>
      <c r="J31" s="38">
        <v>66774</v>
      </c>
      <c r="K31" s="38">
        <v>345015</v>
      </c>
      <c r="L31" s="38">
        <v>351639</v>
      </c>
      <c r="M31" s="38">
        <v>144066</v>
      </c>
      <c r="O31" s="1">
        <v>1800557</v>
      </c>
    </row>
    <row r="32" spans="1:15" x14ac:dyDescent="0.45">
      <c r="A32" s="36" t="s">
        <v>38</v>
      </c>
      <c r="B32" s="32">
        <f t="shared" si="4"/>
        <v>3005328</v>
      </c>
      <c r="C32" s="37">
        <f>SUM(一般接種!D31+一般接種!G31+一般接種!J31+医療従事者等!C29)</f>
        <v>1152524</v>
      </c>
      <c r="D32" s="33">
        <f t="shared" si="1"/>
        <v>0.81229847136011524</v>
      </c>
      <c r="E32" s="37">
        <f>SUM(一般接種!E31+一般接種!H31+一般接種!K31+医療従事者等!D29)</f>
        <v>1137333</v>
      </c>
      <c r="F32" s="34">
        <f t="shared" si="2"/>
        <v>0.80159186041020747</v>
      </c>
      <c r="G32" s="32">
        <f t="shared" si="5"/>
        <v>715471</v>
      </c>
      <c r="H32" s="34">
        <f t="shared" si="3"/>
        <v>0.50426368527032239</v>
      </c>
      <c r="I32" s="38">
        <v>8614</v>
      </c>
      <c r="J32" s="38">
        <v>52270</v>
      </c>
      <c r="K32" s="38">
        <v>237596</v>
      </c>
      <c r="L32" s="38">
        <v>284244</v>
      </c>
      <c r="M32" s="38">
        <v>132747</v>
      </c>
      <c r="O32" s="1">
        <v>1418843</v>
      </c>
    </row>
    <row r="33" spans="1:15" x14ac:dyDescent="0.45">
      <c r="A33" s="36" t="s">
        <v>39</v>
      </c>
      <c r="B33" s="32">
        <f t="shared" si="4"/>
        <v>5230593</v>
      </c>
      <c r="C33" s="37">
        <f>SUM(一般接種!D32+一般接種!G32+一般接種!J32+医療従事者等!C30)</f>
        <v>2020227</v>
      </c>
      <c r="D33" s="33">
        <f t="shared" si="1"/>
        <v>0.79833766837302045</v>
      </c>
      <c r="E33" s="37">
        <f>SUM(一般接種!E32+一般接種!H32+一般接種!K32+医療従事者等!D30)</f>
        <v>1984221</v>
      </c>
      <c r="F33" s="34">
        <f t="shared" si="2"/>
        <v>0.78410909599603562</v>
      </c>
      <c r="G33" s="32">
        <f t="shared" si="5"/>
        <v>1226145</v>
      </c>
      <c r="H33" s="34">
        <f t="shared" si="3"/>
        <v>0.4845384901732514</v>
      </c>
      <c r="I33" s="38">
        <v>25632</v>
      </c>
      <c r="J33" s="38">
        <v>92487</v>
      </c>
      <c r="K33" s="38">
        <v>443497</v>
      </c>
      <c r="L33" s="38">
        <v>466808</v>
      </c>
      <c r="M33" s="38">
        <v>197721</v>
      </c>
      <c r="O33" s="1">
        <v>2530542</v>
      </c>
    </row>
    <row r="34" spans="1:15" x14ac:dyDescent="0.45">
      <c r="A34" s="36" t="s">
        <v>40</v>
      </c>
      <c r="B34" s="32">
        <f t="shared" si="4"/>
        <v>17692214</v>
      </c>
      <c r="C34" s="37">
        <f>SUM(一般接種!D33+一般接種!G33+一般接種!J33+医療従事者等!C31)</f>
        <v>6879089</v>
      </c>
      <c r="D34" s="33">
        <f t="shared" si="1"/>
        <v>0.77822053731252783</v>
      </c>
      <c r="E34" s="37">
        <f>SUM(一般接種!E33+一般接種!H33+一般接種!K33+医療従事者等!D31)</f>
        <v>6777675</v>
      </c>
      <c r="F34" s="34">
        <f t="shared" si="2"/>
        <v>0.76674773072854374</v>
      </c>
      <c r="G34" s="32">
        <f t="shared" si="5"/>
        <v>4035450</v>
      </c>
      <c r="H34" s="34">
        <f t="shared" si="3"/>
        <v>0.45652412220540256</v>
      </c>
      <c r="I34" s="38">
        <v>62209</v>
      </c>
      <c r="J34" s="38">
        <v>358892</v>
      </c>
      <c r="K34" s="38">
        <v>1491090</v>
      </c>
      <c r="L34" s="38">
        <v>1528385</v>
      </c>
      <c r="M34" s="38">
        <v>594874</v>
      </c>
      <c r="O34" s="1">
        <v>8839511</v>
      </c>
    </row>
    <row r="35" spans="1:15" x14ac:dyDescent="0.45">
      <c r="A35" s="36" t="s">
        <v>41</v>
      </c>
      <c r="B35" s="32">
        <f t="shared" si="4"/>
        <v>11517789</v>
      </c>
      <c r="C35" s="37">
        <f>SUM(一般接種!D34+一般接種!G34+一般接種!J34+医療従事者等!C32)</f>
        <v>4417573</v>
      </c>
      <c r="D35" s="33">
        <f t="shared" si="1"/>
        <v>0.79975975921609455</v>
      </c>
      <c r="E35" s="37">
        <f>SUM(一般接種!E34+一般接種!H34+一般接種!K34+医療従事者等!D32)</f>
        <v>4357247</v>
      </c>
      <c r="F35" s="34">
        <f t="shared" si="2"/>
        <v>0.78883830817624301</v>
      </c>
      <c r="G35" s="32">
        <f t="shared" si="5"/>
        <v>2742969</v>
      </c>
      <c r="H35" s="34">
        <f t="shared" si="3"/>
        <v>0.49658856276448887</v>
      </c>
      <c r="I35" s="38">
        <v>43570</v>
      </c>
      <c r="J35" s="38">
        <v>237131</v>
      </c>
      <c r="K35" s="38">
        <v>998284</v>
      </c>
      <c r="L35" s="38">
        <v>1025123</v>
      </c>
      <c r="M35" s="38">
        <v>438861</v>
      </c>
      <c r="O35" s="1">
        <v>5523625</v>
      </c>
    </row>
    <row r="36" spans="1:15" x14ac:dyDescent="0.45">
      <c r="A36" s="36" t="s">
        <v>42</v>
      </c>
      <c r="B36" s="32">
        <f t="shared" si="4"/>
        <v>2886489</v>
      </c>
      <c r="C36" s="37">
        <f>SUM(一般接種!D35+一般接種!G35+一般接種!J35+医療従事者等!C33)</f>
        <v>1090516</v>
      </c>
      <c r="D36" s="33">
        <f t="shared" si="1"/>
        <v>0.81094993154805506</v>
      </c>
      <c r="E36" s="37">
        <f>SUM(一般接種!E35+一般接種!H35+一般接種!K35+医療従事者等!D33)</f>
        <v>1077548</v>
      </c>
      <c r="F36" s="34">
        <f t="shared" si="2"/>
        <v>0.80130642451806633</v>
      </c>
      <c r="G36" s="32">
        <f t="shared" si="5"/>
        <v>718425</v>
      </c>
      <c r="H36" s="34">
        <f t="shared" si="3"/>
        <v>0.53424865345617256</v>
      </c>
      <c r="I36" s="38">
        <v>7413</v>
      </c>
      <c r="J36" s="38">
        <v>52945</v>
      </c>
      <c r="K36" s="38">
        <v>303732</v>
      </c>
      <c r="L36" s="38">
        <v>251110</v>
      </c>
      <c r="M36" s="38">
        <v>103225</v>
      </c>
      <c r="O36" s="1">
        <v>1344739</v>
      </c>
    </row>
    <row r="37" spans="1:15" x14ac:dyDescent="0.45">
      <c r="A37" s="36" t="s">
        <v>43</v>
      </c>
      <c r="B37" s="32">
        <f t="shared" si="4"/>
        <v>2011383</v>
      </c>
      <c r="C37" s="37">
        <f>SUM(一般接種!D36+一般接種!G36+一般接種!J36+医療従事者等!C34)</f>
        <v>747824</v>
      </c>
      <c r="D37" s="33">
        <f t="shared" si="1"/>
        <v>0.79182408050553132</v>
      </c>
      <c r="E37" s="37">
        <f>SUM(一般接種!E36+一般接種!H36+一般接種!K36+医療従事者等!D34)</f>
        <v>737409</v>
      </c>
      <c r="F37" s="34">
        <f t="shared" si="2"/>
        <v>0.78079628813932611</v>
      </c>
      <c r="G37" s="32">
        <f t="shared" si="5"/>
        <v>526150</v>
      </c>
      <c r="H37" s="34">
        <f t="shared" si="3"/>
        <v>0.55710734070848933</v>
      </c>
      <c r="I37" s="38">
        <v>7556</v>
      </c>
      <c r="J37" s="38">
        <v>43787</v>
      </c>
      <c r="K37" s="38">
        <v>210333</v>
      </c>
      <c r="L37" s="38">
        <v>195634</v>
      </c>
      <c r="M37" s="38">
        <v>68840</v>
      </c>
      <c r="O37" s="1">
        <v>944432</v>
      </c>
    </row>
    <row r="38" spans="1:15" x14ac:dyDescent="0.45">
      <c r="A38" s="36" t="s">
        <v>44</v>
      </c>
      <c r="B38" s="32">
        <f t="shared" si="4"/>
        <v>1172695</v>
      </c>
      <c r="C38" s="37">
        <f>SUM(一般接種!D37+一般接種!G37+一般接種!J37+医療従事者等!C35)</f>
        <v>440961</v>
      </c>
      <c r="D38" s="33">
        <f t="shared" si="1"/>
        <v>0.79197288734671001</v>
      </c>
      <c r="E38" s="37">
        <f>SUM(一般接種!E37+一般接種!H37+一般接種!K37+医療従事者等!D35)</f>
        <v>433985</v>
      </c>
      <c r="F38" s="34">
        <f t="shared" si="2"/>
        <v>0.77944388169285261</v>
      </c>
      <c r="G38" s="32">
        <f t="shared" si="5"/>
        <v>297749</v>
      </c>
      <c r="H38" s="34">
        <f t="shared" si="3"/>
        <v>0.53476188423601079</v>
      </c>
      <c r="I38" s="38">
        <v>4881</v>
      </c>
      <c r="J38" s="38">
        <v>22761</v>
      </c>
      <c r="K38" s="38">
        <v>107710</v>
      </c>
      <c r="L38" s="38">
        <v>110216</v>
      </c>
      <c r="M38" s="38">
        <v>52181</v>
      </c>
      <c r="O38" s="1">
        <v>556788</v>
      </c>
    </row>
    <row r="39" spans="1:15" x14ac:dyDescent="0.45">
      <c r="A39" s="36" t="s">
        <v>45</v>
      </c>
      <c r="B39" s="32">
        <f t="shared" si="4"/>
        <v>1464113</v>
      </c>
      <c r="C39" s="37">
        <f>SUM(一般接種!D38+一般接種!G38+一般接種!J38+医療従事者等!C36)</f>
        <v>558816</v>
      </c>
      <c r="D39" s="33">
        <f t="shared" si="1"/>
        <v>0.83056412238133814</v>
      </c>
      <c r="E39" s="37">
        <f>SUM(一般接種!E38+一般接種!H38+一般接種!K38+医療従事者等!D36)</f>
        <v>548015</v>
      </c>
      <c r="F39" s="34">
        <f t="shared" si="2"/>
        <v>0.81451067529707277</v>
      </c>
      <c r="G39" s="32">
        <f t="shared" si="5"/>
        <v>357282</v>
      </c>
      <c r="H39" s="34">
        <f t="shared" si="3"/>
        <v>0.53102561625409661</v>
      </c>
      <c r="I39" s="38">
        <v>4859</v>
      </c>
      <c r="J39" s="38">
        <v>30206</v>
      </c>
      <c r="K39" s="38">
        <v>110794</v>
      </c>
      <c r="L39" s="38">
        <v>142056</v>
      </c>
      <c r="M39" s="38">
        <v>69367</v>
      </c>
      <c r="O39" s="1">
        <v>672815</v>
      </c>
    </row>
    <row r="40" spans="1:15" x14ac:dyDescent="0.45">
      <c r="A40" s="36" t="s">
        <v>46</v>
      </c>
      <c r="B40" s="32">
        <f t="shared" si="4"/>
        <v>3944067</v>
      </c>
      <c r="C40" s="37">
        <f>SUM(一般接種!D39+一般接種!G39+一般接種!J39+医療従事者等!C37)</f>
        <v>1506437</v>
      </c>
      <c r="D40" s="33">
        <f t="shared" si="1"/>
        <v>0.79546106196512711</v>
      </c>
      <c r="E40" s="37">
        <f>SUM(一般接種!E39+一般接種!H39+一般接種!K39+医療従事者等!D37)</f>
        <v>1473480</v>
      </c>
      <c r="F40" s="34">
        <f t="shared" si="2"/>
        <v>0.77805840243194735</v>
      </c>
      <c r="G40" s="32">
        <f t="shared" si="5"/>
        <v>964150</v>
      </c>
      <c r="H40" s="34">
        <f t="shared" si="3"/>
        <v>0.50911108987211362</v>
      </c>
      <c r="I40" s="38">
        <v>21849</v>
      </c>
      <c r="J40" s="38">
        <v>136953</v>
      </c>
      <c r="K40" s="38">
        <v>361151</v>
      </c>
      <c r="L40" s="38">
        <v>316459</v>
      </c>
      <c r="M40" s="38">
        <v>127738</v>
      </c>
      <c r="O40" s="1">
        <v>1893791</v>
      </c>
    </row>
    <row r="41" spans="1:15" x14ac:dyDescent="0.45">
      <c r="A41" s="36" t="s">
        <v>47</v>
      </c>
      <c r="B41" s="32">
        <f t="shared" si="4"/>
        <v>5889123</v>
      </c>
      <c r="C41" s="37">
        <f>SUM(一般接種!D40+一般接種!G40+一般接種!J40+医療従事者等!C38)</f>
        <v>2232011</v>
      </c>
      <c r="D41" s="33">
        <f t="shared" si="1"/>
        <v>0.79362281697021764</v>
      </c>
      <c r="E41" s="37">
        <f>SUM(一般接種!E40+一般接種!H40+一般接種!K40+医療従事者等!D38)</f>
        <v>2199125</v>
      </c>
      <c r="F41" s="34">
        <f t="shared" si="2"/>
        <v>0.78192973841510183</v>
      </c>
      <c r="G41" s="32">
        <f t="shared" si="5"/>
        <v>1457987</v>
      </c>
      <c r="H41" s="34">
        <f t="shared" si="3"/>
        <v>0.5184077274018617</v>
      </c>
      <c r="I41" s="38">
        <v>22348</v>
      </c>
      <c r="J41" s="38">
        <v>120331</v>
      </c>
      <c r="K41" s="38">
        <v>542154</v>
      </c>
      <c r="L41" s="38">
        <v>528123</v>
      </c>
      <c r="M41" s="38">
        <v>245031</v>
      </c>
      <c r="O41" s="1">
        <v>2812433</v>
      </c>
    </row>
    <row r="42" spans="1:15" x14ac:dyDescent="0.45">
      <c r="A42" s="36" t="s">
        <v>48</v>
      </c>
      <c r="B42" s="32">
        <f t="shared" si="4"/>
        <v>3006541</v>
      </c>
      <c r="C42" s="37">
        <f>SUM(一般接種!D41+一般接種!G41+一般接種!J41+医療従事者等!C39)</f>
        <v>1116190</v>
      </c>
      <c r="D42" s="33">
        <f t="shared" si="1"/>
        <v>0.82308219834674179</v>
      </c>
      <c r="E42" s="37">
        <f>SUM(一般接種!E41+一般接種!H41+一般接種!K41+医療従事者等!D39)</f>
        <v>1090286</v>
      </c>
      <c r="F42" s="34">
        <f t="shared" si="2"/>
        <v>0.80398050305653668</v>
      </c>
      <c r="G42" s="32">
        <f t="shared" si="5"/>
        <v>800065</v>
      </c>
      <c r="H42" s="34">
        <f t="shared" si="3"/>
        <v>0.58997057760801119</v>
      </c>
      <c r="I42" s="38">
        <v>44639</v>
      </c>
      <c r="J42" s="38">
        <v>46229</v>
      </c>
      <c r="K42" s="38">
        <v>286136</v>
      </c>
      <c r="L42" s="38">
        <v>308565</v>
      </c>
      <c r="M42" s="38">
        <v>114496</v>
      </c>
      <c r="O42" s="1">
        <v>1356110</v>
      </c>
    </row>
    <row r="43" spans="1:15" x14ac:dyDescent="0.45">
      <c r="A43" s="36" t="s">
        <v>49</v>
      </c>
      <c r="B43" s="32">
        <f t="shared" si="4"/>
        <v>1593750</v>
      </c>
      <c r="C43" s="37">
        <f>SUM(一般接種!D42+一般接種!G42+一般接種!J42+医療従事者等!C40)</f>
        <v>597407</v>
      </c>
      <c r="D43" s="33">
        <f t="shared" si="1"/>
        <v>0.81285504164234523</v>
      </c>
      <c r="E43" s="37">
        <f>SUM(一般接種!E42+一般接種!H42+一般接種!K42+医療従事者等!D40)</f>
        <v>588428</v>
      </c>
      <c r="F43" s="34">
        <f t="shared" si="2"/>
        <v>0.80063786738943787</v>
      </c>
      <c r="G43" s="32">
        <f t="shared" si="5"/>
        <v>407915</v>
      </c>
      <c r="H43" s="34">
        <f t="shared" si="3"/>
        <v>0.55502490649011016</v>
      </c>
      <c r="I43" s="38">
        <v>7880</v>
      </c>
      <c r="J43" s="38">
        <v>39332</v>
      </c>
      <c r="K43" s="38">
        <v>149639</v>
      </c>
      <c r="L43" s="38">
        <v>158661</v>
      </c>
      <c r="M43" s="38">
        <v>52403</v>
      </c>
      <c r="O43" s="1">
        <v>734949</v>
      </c>
    </row>
    <row r="44" spans="1:15" x14ac:dyDescent="0.45">
      <c r="A44" s="36" t="s">
        <v>50</v>
      </c>
      <c r="B44" s="32">
        <f t="shared" si="4"/>
        <v>2029128</v>
      </c>
      <c r="C44" s="37">
        <f>SUM(一般接種!D43+一般接種!G43+一般接種!J43+医療従事者等!C41)</f>
        <v>775458</v>
      </c>
      <c r="D44" s="33">
        <f t="shared" si="1"/>
        <v>0.79624313068335839</v>
      </c>
      <c r="E44" s="37">
        <f>SUM(一般接種!E43+一般接種!H43+一般接種!K43+医療従事者等!D41)</f>
        <v>763983</v>
      </c>
      <c r="F44" s="34">
        <f t="shared" si="2"/>
        <v>0.7844605584169152</v>
      </c>
      <c r="G44" s="32">
        <f t="shared" si="5"/>
        <v>489687</v>
      </c>
      <c r="H44" s="34">
        <f t="shared" si="3"/>
        <v>0.50281241528869614</v>
      </c>
      <c r="I44" s="38">
        <v>9359</v>
      </c>
      <c r="J44" s="38">
        <v>47693</v>
      </c>
      <c r="K44" s="38">
        <v>169856</v>
      </c>
      <c r="L44" s="38">
        <v>186385</v>
      </c>
      <c r="M44" s="38">
        <v>76394</v>
      </c>
      <c r="O44" s="1">
        <v>973896</v>
      </c>
    </row>
    <row r="45" spans="1:15" x14ac:dyDescent="0.45">
      <c r="A45" s="36" t="s">
        <v>51</v>
      </c>
      <c r="B45" s="32">
        <f t="shared" si="4"/>
        <v>2933974</v>
      </c>
      <c r="C45" s="37">
        <f>SUM(一般接種!D44+一般接種!G44+一般接種!J44+医療従事者等!C42)</f>
        <v>1107596</v>
      </c>
      <c r="D45" s="33">
        <f t="shared" si="1"/>
        <v>0.81667931211699585</v>
      </c>
      <c r="E45" s="37">
        <f>SUM(一般接種!E44+一般接種!H44+一般接種!K44+医療従事者等!D42)</f>
        <v>1092815</v>
      </c>
      <c r="F45" s="34">
        <f t="shared" si="2"/>
        <v>0.80578062982453424</v>
      </c>
      <c r="G45" s="32">
        <f t="shared" si="5"/>
        <v>733563</v>
      </c>
      <c r="H45" s="34">
        <f t="shared" si="3"/>
        <v>0.54088830786178344</v>
      </c>
      <c r="I45" s="38">
        <v>12383</v>
      </c>
      <c r="J45" s="38">
        <v>56704</v>
      </c>
      <c r="K45" s="38">
        <v>275890</v>
      </c>
      <c r="L45" s="38">
        <v>268789</v>
      </c>
      <c r="M45" s="38">
        <v>119797</v>
      </c>
      <c r="O45" s="1">
        <v>1356219</v>
      </c>
    </row>
    <row r="46" spans="1:15" x14ac:dyDescent="0.45">
      <c r="A46" s="36" t="s">
        <v>52</v>
      </c>
      <c r="B46" s="32">
        <f t="shared" si="4"/>
        <v>1480263</v>
      </c>
      <c r="C46" s="37">
        <f>SUM(一般接種!D45+一般接種!G45+一般接種!J45+医療従事者等!C43)</f>
        <v>562827</v>
      </c>
      <c r="D46" s="33">
        <f t="shared" si="1"/>
        <v>0.80270035526486561</v>
      </c>
      <c r="E46" s="37">
        <f>SUM(一般接種!E45+一般接種!H45+一般接種!K45+医療従事者等!D43)</f>
        <v>553436</v>
      </c>
      <c r="F46" s="34">
        <f t="shared" si="2"/>
        <v>0.78930696966628489</v>
      </c>
      <c r="G46" s="32">
        <f t="shared" si="5"/>
        <v>364000</v>
      </c>
      <c r="H46" s="34">
        <f t="shared" si="3"/>
        <v>0.51913452857878362</v>
      </c>
      <c r="I46" s="38">
        <v>10585</v>
      </c>
      <c r="J46" s="38">
        <v>33310</v>
      </c>
      <c r="K46" s="38">
        <v>140314</v>
      </c>
      <c r="L46" s="38">
        <v>124738</v>
      </c>
      <c r="M46" s="38">
        <v>55053</v>
      </c>
      <c r="O46" s="1">
        <v>701167</v>
      </c>
    </row>
    <row r="47" spans="1:15" x14ac:dyDescent="0.45">
      <c r="A47" s="36" t="s">
        <v>53</v>
      </c>
      <c r="B47" s="32">
        <f t="shared" si="4"/>
        <v>10737910</v>
      </c>
      <c r="C47" s="37">
        <f>SUM(一般接種!D46+一般接種!G46+一般接種!J46+医療従事者等!C44)</f>
        <v>4116601</v>
      </c>
      <c r="D47" s="33">
        <f t="shared" si="1"/>
        <v>0.80336932615428447</v>
      </c>
      <c r="E47" s="37">
        <f>SUM(一般接種!E46+一般接種!H46+一般接種!K46+医療従事者等!D44)</f>
        <v>4020799</v>
      </c>
      <c r="F47" s="34">
        <f t="shared" si="2"/>
        <v>0.78467322512719129</v>
      </c>
      <c r="G47" s="32">
        <f t="shared" si="5"/>
        <v>2600510</v>
      </c>
      <c r="H47" s="34">
        <f t="shared" si="3"/>
        <v>0.50749877541143251</v>
      </c>
      <c r="I47" s="38">
        <v>42539</v>
      </c>
      <c r="J47" s="38">
        <v>224291</v>
      </c>
      <c r="K47" s="38">
        <v>916754</v>
      </c>
      <c r="L47" s="38">
        <v>1008617</v>
      </c>
      <c r="M47" s="38">
        <v>408309</v>
      </c>
      <c r="O47" s="1">
        <v>5124170</v>
      </c>
    </row>
    <row r="48" spans="1:15" x14ac:dyDescent="0.45">
      <c r="A48" s="36" t="s">
        <v>54</v>
      </c>
      <c r="B48" s="32">
        <f t="shared" si="4"/>
        <v>1726522</v>
      </c>
      <c r="C48" s="37">
        <f>SUM(一般接種!D47+一般接種!G47+一般接種!J47+医療従事者等!C45)</f>
        <v>654514</v>
      </c>
      <c r="D48" s="33">
        <f t="shared" si="1"/>
        <v>0.79992227048404951</v>
      </c>
      <c r="E48" s="37">
        <f>SUM(一般接種!E47+一般接種!H47+一般接種!K47+医療従事者等!D45)</f>
        <v>644825</v>
      </c>
      <c r="F48" s="34">
        <f t="shared" si="2"/>
        <v>0.78808074092361247</v>
      </c>
      <c r="G48" s="32">
        <f t="shared" si="5"/>
        <v>427183</v>
      </c>
      <c r="H48" s="34">
        <f t="shared" si="3"/>
        <v>0.5220869152870492</v>
      </c>
      <c r="I48" s="38">
        <v>8380</v>
      </c>
      <c r="J48" s="38">
        <v>56124</v>
      </c>
      <c r="K48" s="38">
        <v>164623</v>
      </c>
      <c r="L48" s="38">
        <v>145028</v>
      </c>
      <c r="M48" s="38">
        <v>53028</v>
      </c>
      <c r="O48" s="1">
        <v>818222</v>
      </c>
    </row>
    <row r="49" spans="1:15" x14ac:dyDescent="0.45">
      <c r="A49" s="36" t="s">
        <v>55</v>
      </c>
      <c r="B49" s="32">
        <f t="shared" si="4"/>
        <v>2920751</v>
      </c>
      <c r="C49" s="37">
        <f>SUM(一般接種!D48+一般接種!G48+一般接種!J48+医療従事者等!C46)</f>
        <v>1092036</v>
      </c>
      <c r="D49" s="33">
        <f t="shared" si="1"/>
        <v>0.81743015020158116</v>
      </c>
      <c r="E49" s="37">
        <f>SUM(一般接種!E48+一般接種!H48+一般接種!K48+医療従事者等!D46)</f>
        <v>1071481</v>
      </c>
      <c r="F49" s="34">
        <f t="shared" si="2"/>
        <v>0.80204395712974708</v>
      </c>
      <c r="G49" s="32">
        <f t="shared" si="5"/>
        <v>757234</v>
      </c>
      <c r="H49" s="34">
        <f t="shared" si="3"/>
        <v>0.56681822060604614</v>
      </c>
      <c r="I49" s="38">
        <v>14676</v>
      </c>
      <c r="J49" s="38">
        <v>65228</v>
      </c>
      <c r="K49" s="38">
        <v>273776</v>
      </c>
      <c r="L49" s="38">
        <v>299842</v>
      </c>
      <c r="M49" s="38">
        <v>103712</v>
      </c>
      <c r="O49" s="1">
        <v>1335938</v>
      </c>
    </row>
    <row r="50" spans="1:15" x14ac:dyDescent="0.45">
      <c r="A50" s="36" t="s">
        <v>56</v>
      </c>
      <c r="B50" s="32">
        <f t="shared" si="4"/>
        <v>3890844</v>
      </c>
      <c r="C50" s="37">
        <f>SUM(一般接種!D49+一般接種!G49+一般接種!J49+医療従事者等!C47)</f>
        <v>1451806</v>
      </c>
      <c r="D50" s="33">
        <f t="shared" si="1"/>
        <v>0.82552533342431245</v>
      </c>
      <c r="E50" s="37">
        <f>SUM(一般接種!E49+一般接種!H49+一般接種!K49+医療従事者等!D47)</f>
        <v>1428495</v>
      </c>
      <c r="F50" s="34">
        <f t="shared" si="2"/>
        <v>0.81227024214665267</v>
      </c>
      <c r="G50" s="32">
        <f t="shared" si="5"/>
        <v>1010543</v>
      </c>
      <c r="H50" s="34">
        <f t="shared" si="3"/>
        <v>0.5746145469949876</v>
      </c>
      <c r="I50" s="38">
        <v>20942</v>
      </c>
      <c r="J50" s="38">
        <v>77441</v>
      </c>
      <c r="K50" s="38">
        <v>342793</v>
      </c>
      <c r="L50" s="38">
        <v>427225</v>
      </c>
      <c r="M50" s="38">
        <v>142142</v>
      </c>
      <c r="O50" s="1">
        <v>1758645</v>
      </c>
    </row>
    <row r="51" spans="1:15" x14ac:dyDescent="0.45">
      <c r="A51" s="36" t="s">
        <v>57</v>
      </c>
      <c r="B51" s="32">
        <f t="shared" si="4"/>
        <v>2418891</v>
      </c>
      <c r="C51" s="37">
        <f>SUM(一般接種!D50+一般接種!G50+一般接種!J50+医療従事者等!C48)</f>
        <v>921158</v>
      </c>
      <c r="D51" s="33">
        <f t="shared" si="1"/>
        <v>0.80680119221434632</v>
      </c>
      <c r="E51" s="37">
        <f>SUM(一般接種!E50+一般接種!H50+一般接種!K50+医療従事者等!D48)</f>
        <v>902552</v>
      </c>
      <c r="F51" s="34">
        <f t="shared" si="2"/>
        <v>0.79050502697196645</v>
      </c>
      <c r="G51" s="32">
        <f t="shared" si="5"/>
        <v>595181</v>
      </c>
      <c r="H51" s="34">
        <f t="shared" si="3"/>
        <v>0.5212924822704974</v>
      </c>
      <c r="I51" s="38">
        <v>19281</v>
      </c>
      <c r="J51" s="38">
        <v>50601</v>
      </c>
      <c r="K51" s="38">
        <v>215680</v>
      </c>
      <c r="L51" s="38">
        <v>217520</v>
      </c>
      <c r="M51" s="38">
        <v>92099</v>
      </c>
      <c r="O51" s="1">
        <v>1141741</v>
      </c>
    </row>
    <row r="52" spans="1:15" x14ac:dyDescent="0.45">
      <c r="A52" s="36" t="s">
        <v>58</v>
      </c>
      <c r="B52" s="32">
        <f t="shared" si="4"/>
        <v>2274401</v>
      </c>
      <c r="C52" s="37">
        <f>SUM(一般接種!D51+一般接種!G51+一般接種!J51+医療従事者等!C49)</f>
        <v>865255</v>
      </c>
      <c r="D52" s="33">
        <f t="shared" si="1"/>
        <v>0.79582631633648837</v>
      </c>
      <c r="E52" s="37">
        <f>SUM(一般接種!E51+一般接種!H51+一般接種!K51+医療従事者等!D49)</f>
        <v>850180</v>
      </c>
      <c r="F52" s="34">
        <f t="shared" si="2"/>
        <v>0.78196094518142711</v>
      </c>
      <c r="G52" s="32">
        <f t="shared" si="5"/>
        <v>558966</v>
      </c>
      <c r="H52" s="34">
        <f t="shared" si="3"/>
        <v>0.51411416604046389</v>
      </c>
      <c r="I52" s="38">
        <v>10800</v>
      </c>
      <c r="J52" s="38">
        <v>46115</v>
      </c>
      <c r="K52" s="38">
        <v>186044</v>
      </c>
      <c r="L52" s="38">
        <v>214024</v>
      </c>
      <c r="M52" s="38">
        <v>101983</v>
      </c>
      <c r="O52" s="1">
        <v>1087241</v>
      </c>
    </row>
    <row r="53" spans="1:15" x14ac:dyDescent="0.45">
      <c r="A53" s="36" t="s">
        <v>59</v>
      </c>
      <c r="B53" s="32">
        <f t="shared" si="4"/>
        <v>3454562</v>
      </c>
      <c r="C53" s="37">
        <f>SUM(一般接種!D52+一般接種!G52+一般接種!J52+医療従事者等!C50)</f>
        <v>1311408</v>
      </c>
      <c r="D53" s="33">
        <f t="shared" si="1"/>
        <v>0.81075376642100205</v>
      </c>
      <c r="E53" s="37">
        <f>SUM(一般接種!E52+一般接種!H52+一般接種!K52+医療従事者等!D50)</f>
        <v>1284018</v>
      </c>
      <c r="F53" s="34">
        <f t="shared" si="2"/>
        <v>0.79382040497874207</v>
      </c>
      <c r="G53" s="32">
        <f t="shared" si="5"/>
        <v>859136</v>
      </c>
      <c r="H53" s="34">
        <f t="shared" si="3"/>
        <v>0.531144958600126</v>
      </c>
      <c r="I53" s="38">
        <v>17043</v>
      </c>
      <c r="J53" s="38">
        <v>70242</v>
      </c>
      <c r="K53" s="38">
        <v>340539</v>
      </c>
      <c r="L53" s="38">
        <v>300649</v>
      </c>
      <c r="M53" s="38">
        <v>130663</v>
      </c>
      <c r="O53" s="1">
        <v>1617517</v>
      </c>
    </row>
    <row r="54" spans="1:15" x14ac:dyDescent="0.45">
      <c r="A54" s="36" t="s">
        <v>60</v>
      </c>
      <c r="B54" s="32">
        <f t="shared" si="4"/>
        <v>2656421</v>
      </c>
      <c r="C54" s="37">
        <f>SUM(一般接種!D53+一般接種!G53+一般接種!J53+医療従事者等!C51)</f>
        <v>1053959</v>
      </c>
      <c r="D54" s="40">
        <f t="shared" si="1"/>
        <v>0.70968030823139983</v>
      </c>
      <c r="E54" s="37">
        <f>SUM(一般接種!E53+一般接種!H53+一般接種!K53+医療従事者等!D51)</f>
        <v>1030564</v>
      </c>
      <c r="F54" s="34">
        <f t="shared" si="2"/>
        <v>0.69392735122730986</v>
      </c>
      <c r="G54" s="32">
        <f t="shared" si="5"/>
        <v>571898</v>
      </c>
      <c r="H54" s="34">
        <f t="shared" si="3"/>
        <v>0.38508589889826939</v>
      </c>
      <c r="I54" s="38">
        <v>17038</v>
      </c>
      <c r="J54" s="38">
        <v>57696</v>
      </c>
      <c r="K54" s="38">
        <v>208807</v>
      </c>
      <c r="L54" s="38">
        <v>189718</v>
      </c>
      <c r="M54" s="38">
        <v>98639</v>
      </c>
      <c r="O54" s="1">
        <v>1485118</v>
      </c>
    </row>
    <row r="55" spans="1:15" x14ac:dyDescent="0.45">
      <c r="A55" s="22"/>
      <c r="B55" s="23"/>
      <c r="C55" s="22"/>
      <c r="D55" s="22"/>
      <c r="E55" s="22"/>
      <c r="F55" s="22"/>
      <c r="G55" s="22"/>
      <c r="H55" s="22"/>
      <c r="I55" s="22"/>
      <c r="J55" s="22"/>
      <c r="K55" s="22"/>
      <c r="L55" s="22"/>
    </row>
    <row r="56" spans="1:15" x14ac:dyDescent="0.45">
      <c r="A56" s="87" t="s">
        <v>106</v>
      </c>
      <c r="B56" s="87"/>
      <c r="C56" s="87"/>
      <c r="D56" s="87"/>
      <c r="E56" s="87"/>
      <c r="F56" s="87"/>
      <c r="G56" s="87"/>
      <c r="H56" s="87"/>
      <c r="I56" s="87"/>
      <c r="J56" s="22"/>
      <c r="K56" s="22"/>
      <c r="L56" s="22"/>
    </row>
    <row r="57" spans="1:15" x14ac:dyDescent="0.45">
      <c r="A57" s="22" t="s">
        <v>107</v>
      </c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</row>
    <row r="58" spans="1:15" x14ac:dyDescent="0.45">
      <c r="A58" s="22" t="s">
        <v>108</v>
      </c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</row>
    <row r="59" spans="1:15" x14ac:dyDescent="0.45">
      <c r="A59" s="24" t="s">
        <v>109</v>
      </c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</row>
    <row r="60" spans="1:15" x14ac:dyDescent="0.45">
      <c r="A60" s="87" t="s">
        <v>110</v>
      </c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57"/>
    </row>
    <row r="61" spans="1:15" x14ac:dyDescent="0.45">
      <c r="A61" s="24" t="s">
        <v>111</v>
      </c>
      <c r="B61" s="24"/>
      <c r="C61" s="24"/>
      <c r="D61" s="24"/>
      <c r="E61" s="24"/>
      <c r="F61" s="24"/>
      <c r="G61" s="24"/>
      <c r="H61" s="24"/>
      <c r="I61" s="22"/>
      <c r="J61" s="22"/>
      <c r="K61" s="22"/>
      <c r="L61" s="22"/>
    </row>
  </sheetData>
  <mergeCells count="10">
    <mergeCell ref="A56:I56"/>
    <mergeCell ref="A60:K60"/>
    <mergeCell ref="A3:A6"/>
    <mergeCell ref="B4:B6"/>
    <mergeCell ref="C4:D5"/>
    <mergeCell ref="E4:F5"/>
    <mergeCell ref="G5:H5"/>
    <mergeCell ref="B3:M3"/>
    <mergeCell ref="G4:M4"/>
    <mergeCell ref="I6:M6"/>
  </mergeCells>
  <phoneticPr fontId="2"/>
  <pageMargins left="0.7" right="0.7" top="0.75" bottom="0.75" header="0.3" footer="0.3"/>
  <pageSetup paperSize="9" scale="45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61"/>
  <sheetViews>
    <sheetView workbookViewId="0">
      <selection activeCell="A16" sqref="A16"/>
    </sheetView>
  </sheetViews>
  <sheetFormatPr defaultRowHeight="18" x14ac:dyDescent="0.45"/>
  <cols>
    <col min="1" max="1" width="13.59765625" customWidth="1"/>
    <col min="2" max="2" width="11.3984375" style="30" bestFit="1" customWidth="1"/>
    <col min="3" max="8" width="11.3984375" bestFit="1" customWidth="1"/>
    <col min="9" max="9" width="8.69921875" bestFit="1" customWidth="1"/>
    <col min="10" max="11" width="9" bestFit="1" customWidth="1"/>
    <col min="12" max="12" width="1.69921875" customWidth="1"/>
    <col min="13" max="13" width="12.59765625" customWidth="1"/>
    <col min="15" max="15" width="12.19921875" customWidth="1"/>
    <col min="16" max="16" width="9.19921875" bestFit="1" customWidth="1"/>
    <col min="17" max="17" width="12.5" bestFit="1" customWidth="1"/>
  </cols>
  <sheetData>
    <row r="1" spans="1:18" x14ac:dyDescent="0.45">
      <c r="A1" s="22" t="s">
        <v>112</v>
      </c>
      <c r="B1" s="23"/>
      <c r="C1" s="24"/>
      <c r="D1" s="24"/>
    </row>
    <row r="2" spans="1:18" x14ac:dyDescent="0.45">
      <c r="B2"/>
      <c r="Q2" s="103" t="str">
        <f>'進捗状況 (都道府県別)'!H3</f>
        <v>（4月27日公表時点）</v>
      </c>
      <c r="R2" s="103"/>
    </row>
    <row r="3" spans="1:18" ht="37.5" customHeight="1" x14ac:dyDescent="0.45">
      <c r="A3" s="104" t="s">
        <v>3</v>
      </c>
      <c r="B3" s="107" t="s">
        <v>113</v>
      </c>
      <c r="C3" s="107"/>
      <c r="D3" s="107"/>
      <c r="E3" s="107"/>
      <c r="F3" s="107"/>
      <c r="G3" s="107"/>
      <c r="H3" s="107"/>
      <c r="I3" s="107"/>
      <c r="J3" s="107"/>
      <c r="K3" s="107"/>
      <c r="M3" s="107" t="s">
        <v>114</v>
      </c>
      <c r="N3" s="107"/>
      <c r="O3" s="107"/>
      <c r="P3" s="107"/>
      <c r="Q3" s="107"/>
      <c r="R3" s="107"/>
    </row>
    <row r="4" spans="1:18" ht="18.75" customHeight="1" x14ac:dyDescent="0.45">
      <c r="A4" s="105"/>
      <c r="B4" s="108" t="s">
        <v>13</v>
      </c>
      <c r="C4" s="109" t="s">
        <v>115</v>
      </c>
      <c r="D4" s="109"/>
      <c r="E4" s="109"/>
      <c r="F4" s="110" t="s">
        <v>116</v>
      </c>
      <c r="G4" s="111"/>
      <c r="H4" s="112"/>
      <c r="I4" s="110" t="s">
        <v>117</v>
      </c>
      <c r="J4" s="111"/>
      <c r="K4" s="112"/>
      <c r="M4" s="113" t="s">
        <v>118</v>
      </c>
      <c r="N4" s="113"/>
      <c r="O4" s="107" t="s">
        <v>119</v>
      </c>
      <c r="P4" s="107"/>
      <c r="Q4" s="109" t="s">
        <v>117</v>
      </c>
      <c r="R4" s="109"/>
    </row>
    <row r="5" spans="1:18" ht="36" x14ac:dyDescent="0.45">
      <c r="A5" s="106"/>
      <c r="B5" s="108"/>
      <c r="C5" s="41" t="s">
        <v>120</v>
      </c>
      <c r="D5" s="41" t="s">
        <v>96</v>
      </c>
      <c r="E5" s="41" t="s">
        <v>97</v>
      </c>
      <c r="F5" s="41" t="s">
        <v>120</v>
      </c>
      <c r="G5" s="41" t="s">
        <v>96</v>
      </c>
      <c r="H5" s="41" t="s">
        <v>97</v>
      </c>
      <c r="I5" s="41" t="s">
        <v>120</v>
      </c>
      <c r="J5" s="41" t="s">
        <v>96</v>
      </c>
      <c r="K5" s="41" t="s">
        <v>97</v>
      </c>
      <c r="M5" s="42" t="s">
        <v>121</v>
      </c>
      <c r="N5" s="42" t="s">
        <v>122</v>
      </c>
      <c r="O5" s="42" t="s">
        <v>123</v>
      </c>
      <c r="P5" s="42" t="s">
        <v>124</v>
      </c>
      <c r="Q5" s="42" t="s">
        <v>123</v>
      </c>
      <c r="R5" s="42" t="s">
        <v>122</v>
      </c>
    </row>
    <row r="6" spans="1:18" x14ac:dyDescent="0.45">
      <c r="A6" s="31" t="s">
        <v>125</v>
      </c>
      <c r="B6" s="43">
        <f>SUM(B7:B53)</f>
        <v>192151549</v>
      </c>
      <c r="C6" s="43">
        <f t="shared" ref="C6" si="0">SUM(C7:C53)</f>
        <v>159767732</v>
      </c>
      <c r="D6" s="43">
        <f>SUM(D7:D53)</f>
        <v>80313752</v>
      </c>
      <c r="E6" s="44">
        <f>SUM(E7:E53)</f>
        <v>79453980</v>
      </c>
      <c r="F6" s="44">
        <f t="shared" ref="F6:Q6" si="1">SUM(F7:F53)</f>
        <v>32266800</v>
      </c>
      <c r="G6" s="44">
        <f>SUM(G7:G53)</f>
        <v>16188009</v>
      </c>
      <c r="H6" s="44">
        <f t="shared" ref="H6:K6" si="2">SUM(H7:H53)</f>
        <v>16078791</v>
      </c>
      <c r="I6" s="44">
        <f>SUM(I7:I53)</f>
        <v>117017</v>
      </c>
      <c r="J6" s="44">
        <f t="shared" si="2"/>
        <v>58530</v>
      </c>
      <c r="K6" s="44">
        <f t="shared" si="2"/>
        <v>58487</v>
      </c>
      <c r="L6" s="45"/>
      <c r="M6" s="44">
        <f>SUM(M7:M53)</f>
        <v>173286920</v>
      </c>
      <c r="N6" s="46">
        <f>C6/M6</f>
        <v>0.92198379427599031</v>
      </c>
      <c r="O6" s="44">
        <f t="shared" si="1"/>
        <v>34257250</v>
      </c>
      <c r="P6" s="47">
        <f>F6/O6</f>
        <v>0.9418969707142284</v>
      </c>
      <c r="Q6" s="44">
        <f t="shared" si="1"/>
        <v>198640</v>
      </c>
      <c r="R6" s="47">
        <f>I6/Q6</f>
        <v>0.58909081755940396</v>
      </c>
    </row>
    <row r="7" spans="1:18" x14ac:dyDescent="0.45">
      <c r="A7" s="48" t="s">
        <v>14</v>
      </c>
      <c r="B7" s="43">
        <v>7882084</v>
      </c>
      <c r="C7" s="43">
        <v>6386253</v>
      </c>
      <c r="D7" s="43">
        <v>3211935</v>
      </c>
      <c r="E7" s="44">
        <v>3174318</v>
      </c>
      <c r="F7" s="49">
        <v>1494974</v>
      </c>
      <c r="G7" s="44">
        <v>749561</v>
      </c>
      <c r="H7" s="44">
        <v>745413</v>
      </c>
      <c r="I7" s="44">
        <v>857</v>
      </c>
      <c r="J7" s="44">
        <v>421</v>
      </c>
      <c r="K7" s="44">
        <v>436</v>
      </c>
      <c r="L7" s="45"/>
      <c r="M7" s="44">
        <v>7299160</v>
      </c>
      <c r="N7" s="46">
        <v>0.87492985494221254</v>
      </c>
      <c r="O7" s="50">
        <v>1518200</v>
      </c>
      <c r="P7" s="46">
        <v>0.98470162033987618</v>
      </c>
      <c r="Q7" s="44">
        <v>900</v>
      </c>
      <c r="R7" s="47">
        <v>0.95222222222222219</v>
      </c>
    </row>
    <row r="8" spans="1:18" x14ac:dyDescent="0.45">
      <c r="A8" s="48" t="s">
        <v>15</v>
      </c>
      <c r="B8" s="43">
        <v>2015982</v>
      </c>
      <c r="C8" s="43">
        <v>1825821</v>
      </c>
      <c r="D8" s="43">
        <v>918187</v>
      </c>
      <c r="E8" s="44">
        <v>907634</v>
      </c>
      <c r="F8" s="49">
        <v>187752</v>
      </c>
      <c r="G8" s="44">
        <v>94416</v>
      </c>
      <c r="H8" s="44">
        <v>93336</v>
      </c>
      <c r="I8" s="44">
        <v>2409</v>
      </c>
      <c r="J8" s="44">
        <v>1213</v>
      </c>
      <c r="K8" s="44">
        <v>1196</v>
      </c>
      <c r="L8" s="45"/>
      <c r="M8" s="44">
        <v>1886055</v>
      </c>
      <c r="N8" s="46">
        <v>0.968063497618044</v>
      </c>
      <c r="O8" s="50">
        <v>186500</v>
      </c>
      <c r="P8" s="46">
        <v>1.0067131367292226</v>
      </c>
      <c r="Q8" s="44">
        <v>3700</v>
      </c>
      <c r="R8" s="47">
        <v>0.65108108108108109</v>
      </c>
    </row>
    <row r="9" spans="1:18" x14ac:dyDescent="0.45">
      <c r="A9" s="48" t="s">
        <v>16</v>
      </c>
      <c r="B9" s="43">
        <v>1938540</v>
      </c>
      <c r="C9" s="43">
        <v>1694427</v>
      </c>
      <c r="D9" s="43">
        <v>853980</v>
      </c>
      <c r="E9" s="44">
        <v>840447</v>
      </c>
      <c r="F9" s="49">
        <v>244019</v>
      </c>
      <c r="G9" s="44">
        <v>122566</v>
      </c>
      <c r="H9" s="44">
        <v>121453</v>
      </c>
      <c r="I9" s="44">
        <v>94</v>
      </c>
      <c r="J9" s="44">
        <v>48</v>
      </c>
      <c r="K9" s="44">
        <v>46</v>
      </c>
      <c r="L9" s="45"/>
      <c r="M9" s="44">
        <v>1821085</v>
      </c>
      <c r="N9" s="46">
        <v>0.93044915531125671</v>
      </c>
      <c r="O9" s="50">
        <v>227500</v>
      </c>
      <c r="P9" s="46">
        <v>1.0726109890109889</v>
      </c>
      <c r="Q9" s="44">
        <v>160</v>
      </c>
      <c r="R9" s="47">
        <v>0.58750000000000002</v>
      </c>
    </row>
    <row r="10" spans="1:18" x14ac:dyDescent="0.45">
      <c r="A10" s="48" t="s">
        <v>17</v>
      </c>
      <c r="B10" s="43">
        <v>3509780</v>
      </c>
      <c r="C10" s="43">
        <v>2768883</v>
      </c>
      <c r="D10" s="43">
        <v>1392298</v>
      </c>
      <c r="E10" s="44">
        <v>1376585</v>
      </c>
      <c r="F10" s="49">
        <v>740847</v>
      </c>
      <c r="G10" s="44">
        <v>371383</v>
      </c>
      <c r="H10" s="44">
        <v>369464</v>
      </c>
      <c r="I10" s="44">
        <v>50</v>
      </c>
      <c r="J10" s="44">
        <v>21</v>
      </c>
      <c r="K10" s="44">
        <v>29</v>
      </c>
      <c r="L10" s="45"/>
      <c r="M10" s="44">
        <v>3065365</v>
      </c>
      <c r="N10" s="46">
        <v>0.90328003353597375</v>
      </c>
      <c r="O10" s="50">
        <v>854400</v>
      </c>
      <c r="P10" s="46">
        <v>0.8670962078651685</v>
      </c>
      <c r="Q10" s="44">
        <v>140</v>
      </c>
      <c r="R10" s="47">
        <v>0.35714285714285715</v>
      </c>
    </row>
    <row r="11" spans="1:18" x14ac:dyDescent="0.45">
      <c r="A11" s="48" t="s">
        <v>18</v>
      </c>
      <c r="B11" s="43">
        <v>1563136</v>
      </c>
      <c r="C11" s="43">
        <v>1467367</v>
      </c>
      <c r="D11" s="43">
        <v>738381</v>
      </c>
      <c r="E11" s="44">
        <v>728986</v>
      </c>
      <c r="F11" s="49">
        <v>95713</v>
      </c>
      <c r="G11" s="44">
        <v>48223</v>
      </c>
      <c r="H11" s="44">
        <v>47490</v>
      </c>
      <c r="I11" s="44">
        <v>56</v>
      </c>
      <c r="J11" s="44">
        <v>28</v>
      </c>
      <c r="K11" s="44">
        <v>28</v>
      </c>
      <c r="L11" s="45"/>
      <c r="M11" s="44">
        <v>1496555</v>
      </c>
      <c r="N11" s="46">
        <v>0.98049654038775724</v>
      </c>
      <c r="O11" s="50">
        <v>87900</v>
      </c>
      <c r="P11" s="46">
        <v>1.0888850967007964</v>
      </c>
      <c r="Q11" s="44">
        <v>140</v>
      </c>
      <c r="R11" s="47">
        <v>0.4</v>
      </c>
    </row>
    <row r="12" spans="1:18" x14ac:dyDescent="0.45">
      <c r="A12" s="48" t="s">
        <v>19</v>
      </c>
      <c r="B12" s="43">
        <v>1713750</v>
      </c>
      <c r="C12" s="43">
        <v>1636332</v>
      </c>
      <c r="D12" s="43">
        <v>823784</v>
      </c>
      <c r="E12" s="44">
        <v>812548</v>
      </c>
      <c r="F12" s="49">
        <v>77257</v>
      </c>
      <c r="G12" s="44">
        <v>38726</v>
      </c>
      <c r="H12" s="44">
        <v>38531</v>
      </c>
      <c r="I12" s="44">
        <v>161</v>
      </c>
      <c r="J12" s="44">
        <v>80</v>
      </c>
      <c r="K12" s="44">
        <v>81</v>
      </c>
      <c r="L12" s="45"/>
      <c r="M12" s="44">
        <v>1687395</v>
      </c>
      <c r="N12" s="46">
        <v>0.96973856151049398</v>
      </c>
      <c r="O12" s="50">
        <v>61700</v>
      </c>
      <c r="P12" s="46">
        <v>1.2521393841166937</v>
      </c>
      <c r="Q12" s="44">
        <v>340</v>
      </c>
      <c r="R12" s="47">
        <v>0.47352941176470587</v>
      </c>
    </row>
    <row r="13" spans="1:18" x14ac:dyDescent="0.45">
      <c r="A13" s="48" t="s">
        <v>20</v>
      </c>
      <c r="B13" s="43">
        <v>2926569</v>
      </c>
      <c r="C13" s="43">
        <v>2718944</v>
      </c>
      <c r="D13" s="43">
        <v>1368611</v>
      </c>
      <c r="E13" s="44">
        <v>1350333</v>
      </c>
      <c r="F13" s="49">
        <v>207372</v>
      </c>
      <c r="G13" s="44">
        <v>104223</v>
      </c>
      <c r="H13" s="44">
        <v>103149</v>
      </c>
      <c r="I13" s="44">
        <v>253</v>
      </c>
      <c r="J13" s="44">
        <v>127</v>
      </c>
      <c r="K13" s="44">
        <v>126</v>
      </c>
      <c r="L13" s="45"/>
      <c r="M13" s="44">
        <v>2871640</v>
      </c>
      <c r="N13" s="46">
        <v>0.94682620384170713</v>
      </c>
      <c r="O13" s="50">
        <v>178600</v>
      </c>
      <c r="P13" s="46">
        <v>1.161097424412094</v>
      </c>
      <c r="Q13" s="44">
        <v>560</v>
      </c>
      <c r="R13" s="47">
        <v>0.45178571428571429</v>
      </c>
    </row>
    <row r="14" spans="1:18" x14ac:dyDescent="0.45">
      <c r="A14" s="48" t="s">
        <v>21</v>
      </c>
      <c r="B14" s="43">
        <v>4590212</v>
      </c>
      <c r="C14" s="43">
        <v>3719947</v>
      </c>
      <c r="D14" s="43">
        <v>1871785</v>
      </c>
      <c r="E14" s="44">
        <v>1848162</v>
      </c>
      <c r="F14" s="49">
        <v>869898</v>
      </c>
      <c r="G14" s="44">
        <v>436599</v>
      </c>
      <c r="H14" s="44">
        <v>433299</v>
      </c>
      <c r="I14" s="44">
        <v>367</v>
      </c>
      <c r="J14" s="44">
        <v>177</v>
      </c>
      <c r="K14" s="44">
        <v>190</v>
      </c>
      <c r="L14" s="45"/>
      <c r="M14" s="44">
        <v>4000405</v>
      </c>
      <c r="N14" s="46">
        <v>0.92989259837441463</v>
      </c>
      <c r="O14" s="50">
        <v>892500</v>
      </c>
      <c r="P14" s="46">
        <v>0.9746756302521008</v>
      </c>
      <c r="Q14" s="44">
        <v>860</v>
      </c>
      <c r="R14" s="47">
        <v>0.42674418604651165</v>
      </c>
    </row>
    <row r="15" spans="1:18" x14ac:dyDescent="0.45">
      <c r="A15" s="51" t="s">
        <v>22</v>
      </c>
      <c r="B15" s="43">
        <v>3044878</v>
      </c>
      <c r="C15" s="43">
        <v>2662238</v>
      </c>
      <c r="D15" s="43">
        <v>1338359</v>
      </c>
      <c r="E15" s="44">
        <v>1323879</v>
      </c>
      <c r="F15" s="49">
        <v>381813</v>
      </c>
      <c r="G15" s="44">
        <v>191973</v>
      </c>
      <c r="H15" s="44">
        <v>189840</v>
      </c>
      <c r="I15" s="44">
        <v>827</v>
      </c>
      <c r="J15" s="44">
        <v>417</v>
      </c>
      <c r="K15" s="44">
        <v>410</v>
      </c>
      <c r="L15" s="45"/>
      <c r="M15" s="44">
        <v>2798050</v>
      </c>
      <c r="N15" s="46">
        <v>0.9514619109737138</v>
      </c>
      <c r="O15" s="50">
        <v>375900</v>
      </c>
      <c r="P15" s="46">
        <v>1.0157302474062251</v>
      </c>
      <c r="Q15" s="44">
        <v>1120</v>
      </c>
      <c r="R15" s="47">
        <v>0.73839285714285718</v>
      </c>
    </row>
    <row r="16" spans="1:18" x14ac:dyDescent="0.45">
      <c r="A16" s="48" t="s">
        <v>23</v>
      </c>
      <c r="B16" s="43">
        <v>2984862</v>
      </c>
      <c r="C16" s="43">
        <v>2134999</v>
      </c>
      <c r="D16" s="43">
        <v>1073425</v>
      </c>
      <c r="E16" s="44">
        <v>1061574</v>
      </c>
      <c r="F16" s="49">
        <v>849647</v>
      </c>
      <c r="G16" s="44">
        <v>426210</v>
      </c>
      <c r="H16" s="44">
        <v>423437</v>
      </c>
      <c r="I16" s="44">
        <v>216</v>
      </c>
      <c r="J16" s="44">
        <v>95</v>
      </c>
      <c r="K16" s="44">
        <v>121</v>
      </c>
      <c r="L16" s="45"/>
      <c r="M16" s="44">
        <v>2424895</v>
      </c>
      <c r="N16" s="46">
        <v>0.88045008134372826</v>
      </c>
      <c r="O16" s="50">
        <v>887500</v>
      </c>
      <c r="P16" s="46">
        <v>0.95734873239436624</v>
      </c>
      <c r="Q16" s="44">
        <v>340</v>
      </c>
      <c r="R16" s="47">
        <v>0.63529411764705879</v>
      </c>
    </row>
    <row r="17" spans="1:18" x14ac:dyDescent="0.45">
      <c r="A17" s="48" t="s">
        <v>24</v>
      </c>
      <c r="B17" s="43">
        <v>11471021</v>
      </c>
      <c r="C17" s="43">
        <v>9777537</v>
      </c>
      <c r="D17" s="43">
        <v>4921364</v>
      </c>
      <c r="E17" s="44">
        <v>4856173</v>
      </c>
      <c r="F17" s="49">
        <v>1675430</v>
      </c>
      <c r="G17" s="44">
        <v>839299</v>
      </c>
      <c r="H17" s="44">
        <v>836131</v>
      </c>
      <c r="I17" s="44">
        <v>18054</v>
      </c>
      <c r="J17" s="44">
        <v>9061</v>
      </c>
      <c r="K17" s="44">
        <v>8993</v>
      </c>
      <c r="L17" s="45"/>
      <c r="M17" s="44">
        <v>10511510</v>
      </c>
      <c r="N17" s="46">
        <v>0.93017435173443208</v>
      </c>
      <c r="O17" s="50">
        <v>659400</v>
      </c>
      <c r="P17" s="46">
        <v>2.5408401577191384</v>
      </c>
      <c r="Q17" s="44">
        <v>37520</v>
      </c>
      <c r="R17" s="47">
        <v>0.48118336886993601</v>
      </c>
    </row>
    <row r="18" spans="1:18" x14ac:dyDescent="0.45">
      <c r="A18" s="48" t="s">
        <v>25</v>
      </c>
      <c r="B18" s="43">
        <v>9794630</v>
      </c>
      <c r="C18" s="43">
        <v>8093681</v>
      </c>
      <c r="D18" s="43">
        <v>4071619</v>
      </c>
      <c r="E18" s="44">
        <v>4022062</v>
      </c>
      <c r="F18" s="49">
        <v>1700148</v>
      </c>
      <c r="G18" s="44">
        <v>851909</v>
      </c>
      <c r="H18" s="44">
        <v>848239</v>
      </c>
      <c r="I18" s="44">
        <v>801</v>
      </c>
      <c r="J18" s="44">
        <v>367</v>
      </c>
      <c r="K18" s="44">
        <v>434</v>
      </c>
      <c r="L18" s="45"/>
      <c r="M18" s="44">
        <v>8618945</v>
      </c>
      <c r="N18" s="46">
        <v>0.93905704236423371</v>
      </c>
      <c r="O18" s="50">
        <v>643300</v>
      </c>
      <c r="P18" s="46">
        <v>2.6428540338877662</v>
      </c>
      <c r="Q18" s="44">
        <v>4360</v>
      </c>
      <c r="R18" s="47">
        <v>0.18371559633027523</v>
      </c>
    </row>
    <row r="19" spans="1:18" x14ac:dyDescent="0.45">
      <c r="A19" s="48" t="s">
        <v>26</v>
      </c>
      <c r="B19" s="43">
        <v>21142001</v>
      </c>
      <c r="C19" s="43">
        <v>15775913</v>
      </c>
      <c r="D19" s="43">
        <v>7933997</v>
      </c>
      <c r="E19" s="44">
        <v>7841916</v>
      </c>
      <c r="F19" s="49">
        <v>5352635</v>
      </c>
      <c r="G19" s="44">
        <v>2685575</v>
      </c>
      <c r="H19" s="44">
        <v>2667060</v>
      </c>
      <c r="I19" s="44">
        <v>13453</v>
      </c>
      <c r="J19" s="44">
        <v>6609</v>
      </c>
      <c r="K19" s="44">
        <v>6844</v>
      </c>
      <c r="L19" s="45"/>
      <c r="M19" s="44">
        <v>17425790</v>
      </c>
      <c r="N19" s="46">
        <v>0.90531981620345481</v>
      </c>
      <c r="O19" s="50">
        <v>10132950</v>
      </c>
      <c r="P19" s="46">
        <v>0.52824054199418724</v>
      </c>
      <c r="Q19" s="44">
        <v>43540</v>
      </c>
      <c r="R19" s="47">
        <v>0.30898024804777219</v>
      </c>
    </row>
    <row r="20" spans="1:18" x14ac:dyDescent="0.45">
      <c r="A20" s="48" t="s">
        <v>27</v>
      </c>
      <c r="B20" s="43">
        <v>14276545</v>
      </c>
      <c r="C20" s="43">
        <v>10939767</v>
      </c>
      <c r="D20" s="43">
        <v>5497401</v>
      </c>
      <c r="E20" s="44">
        <v>5442366</v>
      </c>
      <c r="F20" s="49">
        <v>3330703</v>
      </c>
      <c r="G20" s="44">
        <v>1668373</v>
      </c>
      <c r="H20" s="44">
        <v>1662330</v>
      </c>
      <c r="I20" s="44">
        <v>6075</v>
      </c>
      <c r="J20" s="44">
        <v>3056</v>
      </c>
      <c r="K20" s="44">
        <v>3019</v>
      </c>
      <c r="L20" s="45"/>
      <c r="M20" s="44">
        <v>11650835</v>
      </c>
      <c r="N20" s="46">
        <v>0.93896849453279529</v>
      </c>
      <c r="O20" s="50">
        <v>1939600</v>
      </c>
      <c r="P20" s="46">
        <v>1.7172112806764281</v>
      </c>
      <c r="Q20" s="44">
        <v>11540</v>
      </c>
      <c r="R20" s="47">
        <v>0.52642980935875217</v>
      </c>
    </row>
    <row r="21" spans="1:18" x14ac:dyDescent="0.45">
      <c r="A21" s="48" t="s">
        <v>28</v>
      </c>
      <c r="B21" s="43">
        <v>3506753</v>
      </c>
      <c r="C21" s="43">
        <v>2935833</v>
      </c>
      <c r="D21" s="43">
        <v>1476198</v>
      </c>
      <c r="E21" s="44">
        <v>1459635</v>
      </c>
      <c r="F21" s="49">
        <v>570842</v>
      </c>
      <c r="G21" s="44">
        <v>286547</v>
      </c>
      <c r="H21" s="44">
        <v>284295</v>
      </c>
      <c r="I21" s="44">
        <v>78</v>
      </c>
      <c r="J21" s="44">
        <v>35</v>
      </c>
      <c r="K21" s="44">
        <v>43</v>
      </c>
      <c r="L21" s="45"/>
      <c r="M21" s="44">
        <v>3171905</v>
      </c>
      <c r="N21" s="46">
        <v>0.92557406353595084</v>
      </c>
      <c r="O21" s="50">
        <v>584800</v>
      </c>
      <c r="P21" s="46">
        <v>0.97613201094391244</v>
      </c>
      <c r="Q21" s="44">
        <v>240</v>
      </c>
      <c r="R21" s="47">
        <v>0.32500000000000001</v>
      </c>
    </row>
    <row r="22" spans="1:18" x14ac:dyDescent="0.45">
      <c r="A22" s="48" t="s">
        <v>29</v>
      </c>
      <c r="B22" s="43">
        <v>1665476</v>
      </c>
      <c r="C22" s="43">
        <v>1479450</v>
      </c>
      <c r="D22" s="43">
        <v>743115</v>
      </c>
      <c r="E22" s="44">
        <v>736335</v>
      </c>
      <c r="F22" s="49">
        <v>185812</v>
      </c>
      <c r="G22" s="44">
        <v>93138</v>
      </c>
      <c r="H22" s="44">
        <v>92674</v>
      </c>
      <c r="I22" s="44">
        <v>214</v>
      </c>
      <c r="J22" s="44">
        <v>109</v>
      </c>
      <c r="K22" s="44">
        <v>105</v>
      </c>
      <c r="L22" s="45"/>
      <c r="M22" s="44">
        <v>1551420</v>
      </c>
      <c r="N22" s="46">
        <v>0.95361024094055769</v>
      </c>
      <c r="O22" s="50">
        <v>176600</v>
      </c>
      <c r="P22" s="46">
        <v>1.0521630804077011</v>
      </c>
      <c r="Q22" s="44">
        <v>440</v>
      </c>
      <c r="R22" s="47">
        <v>0.48636363636363639</v>
      </c>
    </row>
    <row r="23" spans="1:18" x14ac:dyDescent="0.45">
      <c r="A23" s="48" t="s">
        <v>30</v>
      </c>
      <c r="B23" s="43">
        <v>1720052</v>
      </c>
      <c r="C23" s="43">
        <v>1513814</v>
      </c>
      <c r="D23" s="43">
        <v>760643</v>
      </c>
      <c r="E23" s="44">
        <v>753171</v>
      </c>
      <c r="F23" s="49">
        <v>205230</v>
      </c>
      <c r="G23" s="44">
        <v>103001</v>
      </c>
      <c r="H23" s="44">
        <v>102229</v>
      </c>
      <c r="I23" s="44">
        <v>1008</v>
      </c>
      <c r="J23" s="44">
        <v>503</v>
      </c>
      <c r="K23" s="44">
        <v>505</v>
      </c>
      <c r="L23" s="45"/>
      <c r="M23" s="44">
        <v>1583530</v>
      </c>
      <c r="N23" s="46">
        <v>0.95597431055932003</v>
      </c>
      <c r="O23" s="50">
        <v>220900</v>
      </c>
      <c r="P23" s="46">
        <v>0.92906292440018112</v>
      </c>
      <c r="Q23" s="44">
        <v>1080</v>
      </c>
      <c r="R23" s="47">
        <v>0.93333333333333335</v>
      </c>
    </row>
    <row r="24" spans="1:18" x14ac:dyDescent="0.45">
      <c r="A24" s="48" t="s">
        <v>31</v>
      </c>
      <c r="B24" s="43">
        <v>1186582</v>
      </c>
      <c r="C24" s="43">
        <v>1044272</v>
      </c>
      <c r="D24" s="43">
        <v>525021</v>
      </c>
      <c r="E24" s="44">
        <v>519251</v>
      </c>
      <c r="F24" s="49">
        <v>142247</v>
      </c>
      <c r="G24" s="44">
        <v>71440</v>
      </c>
      <c r="H24" s="44">
        <v>70807</v>
      </c>
      <c r="I24" s="44">
        <v>63</v>
      </c>
      <c r="J24" s="44">
        <v>21</v>
      </c>
      <c r="K24" s="44">
        <v>42</v>
      </c>
      <c r="L24" s="45"/>
      <c r="M24" s="44">
        <v>1099470</v>
      </c>
      <c r="N24" s="46">
        <v>0.94979581070879604</v>
      </c>
      <c r="O24" s="50">
        <v>145200</v>
      </c>
      <c r="P24" s="46">
        <v>0.97966253443526174</v>
      </c>
      <c r="Q24" s="44">
        <v>140</v>
      </c>
      <c r="R24" s="47">
        <v>0.45</v>
      </c>
    </row>
    <row r="25" spans="1:18" x14ac:dyDescent="0.45">
      <c r="A25" s="48" t="s">
        <v>32</v>
      </c>
      <c r="B25" s="43">
        <v>1265438</v>
      </c>
      <c r="C25" s="43">
        <v>1115951</v>
      </c>
      <c r="D25" s="43">
        <v>560646</v>
      </c>
      <c r="E25" s="44">
        <v>555305</v>
      </c>
      <c r="F25" s="49">
        <v>149455</v>
      </c>
      <c r="G25" s="44">
        <v>75017</v>
      </c>
      <c r="H25" s="44">
        <v>74438</v>
      </c>
      <c r="I25" s="44">
        <v>32</v>
      </c>
      <c r="J25" s="44">
        <v>12</v>
      </c>
      <c r="K25" s="44">
        <v>20</v>
      </c>
      <c r="L25" s="45"/>
      <c r="M25" s="44">
        <v>1230190</v>
      </c>
      <c r="N25" s="46">
        <v>0.90713710890187693</v>
      </c>
      <c r="O25" s="50">
        <v>139400</v>
      </c>
      <c r="P25" s="46">
        <v>1.0721305595408894</v>
      </c>
      <c r="Q25" s="44">
        <v>280</v>
      </c>
      <c r="R25" s="47">
        <v>0.11428571428571428</v>
      </c>
    </row>
    <row r="26" spans="1:18" x14ac:dyDescent="0.45">
      <c r="A26" s="48" t="s">
        <v>33</v>
      </c>
      <c r="B26" s="43">
        <v>3205820</v>
      </c>
      <c r="C26" s="43">
        <v>2916566</v>
      </c>
      <c r="D26" s="43">
        <v>1465396</v>
      </c>
      <c r="E26" s="44">
        <v>1451170</v>
      </c>
      <c r="F26" s="49">
        <v>289132</v>
      </c>
      <c r="G26" s="44">
        <v>145218</v>
      </c>
      <c r="H26" s="44">
        <v>143914</v>
      </c>
      <c r="I26" s="44">
        <v>122</v>
      </c>
      <c r="J26" s="44">
        <v>55</v>
      </c>
      <c r="K26" s="44">
        <v>67</v>
      </c>
      <c r="L26" s="45"/>
      <c r="M26" s="44">
        <v>3088270</v>
      </c>
      <c r="N26" s="46">
        <v>0.94440123434803303</v>
      </c>
      <c r="O26" s="50">
        <v>268100</v>
      </c>
      <c r="P26" s="46">
        <v>1.0784483401715779</v>
      </c>
      <c r="Q26" s="44">
        <v>140</v>
      </c>
      <c r="R26" s="47">
        <v>0.87142857142857144</v>
      </c>
    </row>
    <row r="27" spans="1:18" x14ac:dyDescent="0.45">
      <c r="A27" s="48" t="s">
        <v>34</v>
      </c>
      <c r="B27" s="43">
        <v>3102449</v>
      </c>
      <c r="C27" s="43">
        <v>2761766</v>
      </c>
      <c r="D27" s="43">
        <v>1386225</v>
      </c>
      <c r="E27" s="44">
        <v>1375541</v>
      </c>
      <c r="F27" s="49">
        <v>338556</v>
      </c>
      <c r="G27" s="44">
        <v>170452</v>
      </c>
      <c r="H27" s="44">
        <v>168104</v>
      </c>
      <c r="I27" s="44">
        <v>2127</v>
      </c>
      <c r="J27" s="44">
        <v>1065</v>
      </c>
      <c r="K27" s="44">
        <v>1062</v>
      </c>
      <c r="L27" s="45"/>
      <c r="M27" s="44">
        <v>2909825</v>
      </c>
      <c r="N27" s="46">
        <v>0.94911755861606795</v>
      </c>
      <c r="O27" s="50">
        <v>279600</v>
      </c>
      <c r="P27" s="46">
        <v>1.2108583690987125</v>
      </c>
      <c r="Q27" s="44">
        <v>2580</v>
      </c>
      <c r="R27" s="47">
        <v>0.82441860465116279</v>
      </c>
    </row>
    <row r="28" spans="1:18" x14ac:dyDescent="0.45">
      <c r="A28" s="48" t="s">
        <v>35</v>
      </c>
      <c r="B28" s="43">
        <v>5881734</v>
      </c>
      <c r="C28" s="43">
        <v>5101713</v>
      </c>
      <c r="D28" s="43">
        <v>2563584</v>
      </c>
      <c r="E28" s="44">
        <v>2538129</v>
      </c>
      <c r="F28" s="49">
        <v>779838</v>
      </c>
      <c r="G28" s="44">
        <v>391021</v>
      </c>
      <c r="H28" s="44">
        <v>388817</v>
      </c>
      <c r="I28" s="44">
        <v>183</v>
      </c>
      <c r="J28" s="44">
        <v>91</v>
      </c>
      <c r="K28" s="44">
        <v>92</v>
      </c>
      <c r="L28" s="45"/>
      <c r="M28" s="44">
        <v>5265320</v>
      </c>
      <c r="N28" s="46">
        <v>0.9689274346098623</v>
      </c>
      <c r="O28" s="50">
        <v>752600</v>
      </c>
      <c r="P28" s="46">
        <v>1.0361918681902738</v>
      </c>
      <c r="Q28" s="44">
        <v>1060</v>
      </c>
      <c r="R28" s="47">
        <v>0.17264150943396225</v>
      </c>
    </row>
    <row r="29" spans="1:18" x14ac:dyDescent="0.45">
      <c r="A29" s="48" t="s">
        <v>36</v>
      </c>
      <c r="B29" s="43">
        <v>11165821</v>
      </c>
      <c r="C29" s="43">
        <v>8734420</v>
      </c>
      <c r="D29" s="43">
        <v>4387685</v>
      </c>
      <c r="E29" s="44">
        <v>4346735</v>
      </c>
      <c r="F29" s="49">
        <v>2430676</v>
      </c>
      <c r="G29" s="44">
        <v>1219478</v>
      </c>
      <c r="H29" s="44">
        <v>1211198</v>
      </c>
      <c r="I29" s="44">
        <v>725</v>
      </c>
      <c r="J29" s="44">
        <v>337</v>
      </c>
      <c r="K29" s="44">
        <v>388</v>
      </c>
      <c r="L29" s="45"/>
      <c r="M29" s="44">
        <v>9856010</v>
      </c>
      <c r="N29" s="46">
        <v>0.88620242877188637</v>
      </c>
      <c r="O29" s="50">
        <v>2709600</v>
      </c>
      <c r="P29" s="46">
        <v>0.89706082078535576</v>
      </c>
      <c r="Q29" s="44">
        <v>1340</v>
      </c>
      <c r="R29" s="47">
        <v>0.54104477611940294</v>
      </c>
    </row>
    <row r="30" spans="1:18" x14ac:dyDescent="0.45">
      <c r="A30" s="48" t="s">
        <v>37</v>
      </c>
      <c r="B30" s="43">
        <v>2752850</v>
      </c>
      <c r="C30" s="43">
        <v>2481417</v>
      </c>
      <c r="D30" s="43">
        <v>1245865</v>
      </c>
      <c r="E30" s="44">
        <v>1235552</v>
      </c>
      <c r="F30" s="49">
        <v>270950</v>
      </c>
      <c r="G30" s="44">
        <v>136175</v>
      </c>
      <c r="H30" s="44">
        <v>134775</v>
      </c>
      <c r="I30" s="44">
        <v>483</v>
      </c>
      <c r="J30" s="44">
        <v>242</v>
      </c>
      <c r="K30" s="44">
        <v>241</v>
      </c>
      <c r="L30" s="45"/>
      <c r="M30" s="44">
        <v>2619815</v>
      </c>
      <c r="N30" s="46">
        <v>0.94717260569925743</v>
      </c>
      <c r="O30" s="50">
        <v>239400</v>
      </c>
      <c r="P30" s="46">
        <v>1.1317878028404345</v>
      </c>
      <c r="Q30" s="44">
        <v>780</v>
      </c>
      <c r="R30" s="47">
        <v>0.61923076923076925</v>
      </c>
    </row>
    <row r="31" spans="1:18" x14ac:dyDescent="0.45">
      <c r="A31" s="48" t="s">
        <v>38</v>
      </c>
      <c r="B31" s="43">
        <v>2168703</v>
      </c>
      <c r="C31" s="43">
        <v>1800089</v>
      </c>
      <c r="D31" s="43">
        <v>904709</v>
      </c>
      <c r="E31" s="44">
        <v>895380</v>
      </c>
      <c r="F31" s="49">
        <v>368520</v>
      </c>
      <c r="G31" s="44">
        <v>184642</v>
      </c>
      <c r="H31" s="44">
        <v>183878</v>
      </c>
      <c r="I31" s="44">
        <v>94</v>
      </c>
      <c r="J31" s="44">
        <v>47</v>
      </c>
      <c r="K31" s="44">
        <v>47</v>
      </c>
      <c r="L31" s="45"/>
      <c r="M31" s="44">
        <v>1891790</v>
      </c>
      <c r="N31" s="46">
        <v>0.95152686080378901</v>
      </c>
      <c r="O31" s="50">
        <v>348300</v>
      </c>
      <c r="P31" s="46">
        <v>1.0580534022394488</v>
      </c>
      <c r="Q31" s="44">
        <v>240</v>
      </c>
      <c r="R31" s="47">
        <v>0.39166666666666666</v>
      </c>
    </row>
    <row r="32" spans="1:18" x14ac:dyDescent="0.45">
      <c r="A32" s="48" t="s">
        <v>39</v>
      </c>
      <c r="B32" s="43">
        <v>3741634</v>
      </c>
      <c r="C32" s="43">
        <v>3090091</v>
      </c>
      <c r="D32" s="43">
        <v>1551508</v>
      </c>
      <c r="E32" s="44">
        <v>1538583</v>
      </c>
      <c r="F32" s="49">
        <v>651038</v>
      </c>
      <c r="G32" s="44">
        <v>326794</v>
      </c>
      <c r="H32" s="44">
        <v>324244</v>
      </c>
      <c r="I32" s="44">
        <v>505</v>
      </c>
      <c r="J32" s="44">
        <v>262</v>
      </c>
      <c r="K32" s="44">
        <v>243</v>
      </c>
      <c r="L32" s="45"/>
      <c r="M32" s="44">
        <v>3333795</v>
      </c>
      <c r="N32" s="46">
        <v>0.92689892449895694</v>
      </c>
      <c r="O32" s="50">
        <v>704200</v>
      </c>
      <c r="P32" s="46">
        <v>0.92450724226072134</v>
      </c>
      <c r="Q32" s="44">
        <v>1060</v>
      </c>
      <c r="R32" s="47">
        <v>0.47641509433962265</v>
      </c>
    </row>
    <row r="33" spans="1:18" x14ac:dyDescent="0.45">
      <c r="A33" s="48" t="s">
        <v>40</v>
      </c>
      <c r="B33" s="43">
        <v>12867915</v>
      </c>
      <c r="C33" s="43">
        <v>9933174</v>
      </c>
      <c r="D33" s="43">
        <v>4987456</v>
      </c>
      <c r="E33" s="44">
        <v>4945718</v>
      </c>
      <c r="F33" s="49">
        <v>2870875</v>
      </c>
      <c r="G33" s="44">
        <v>1439495</v>
      </c>
      <c r="H33" s="44">
        <v>1431380</v>
      </c>
      <c r="I33" s="44">
        <v>63866</v>
      </c>
      <c r="J33" s="44">
        <v>32160</v>
      </c>
      <c r="K33" s="44">
        <v>31706</v>
      </c>
      <c r="L33" s="45"/>
      <c r="M33" s="44">
        <v>11345765</v>
      </c>
      <c r="N33" s="46">
        <v>0.87549618734391199</v>
      </c>
      <c r="O33" s="50">
        <v>3481300</v>
      </c>
      <c r="P33" s="46">
        <v>0.82465601930313392</v>
      </c>
      <c r="Q33" s="44">
        <v>72620</v>
      </c>
      <c r="R33" s="47">
        <v>0.87945469567612233</v>
      </c>
    </row>
    <row r="34" spans="1:18" x14ac:dyDescent="0.45">
      <c r="A34" s="48" t="s">
        <v>41</v>
      </c>
      <c r="B34" s="43">
        <v>8270995</v>
      </c>
      <c r="C34" s="43">
        <v>6884581</v>
      </c>
      <c r="D34" s="43">
        <v>3455460</v>
      </c>
      <c r="E34" s="44">
        <v>3429121</v>
      </c>
      <c r="F34" s="49">
        <v>1385294</v>
      </c>
      <c r="G34" s="44">
        <v>695854</v>
      </c>
      <c r="H34" s="44">
        <v>689440</v>
      </c>
      <c r="I34" s="44">
        <v>1120</v>
      </c>
      <c r="J34" s="44">
        <v>546</v>
      </c>
      <c r="K34" s="44">
        <v>574</v>
      </c>
      <c r="L34" s="45"/>
      <c r="M34" s="44">
        <v>7537635</v>
      </c>
      <c r="N34" s="46">
        <v>0.91336088839536544</v>
      </c>
      <c r="O34" s="50">
        <v>1135400</v>
      </c>
      <c r="P34" s="46">
        <v>1.220093359168575</v>
      </c>
      <c r="Q34" s="44">
        <v>2440</v>
      </c>
      <c r="R34" s="47">
        <v>0.45901639344262296</v>
      </c>
    </row>
    <row r="35" spans="1:18" x14ac:dyDescent="0.45">
      <c r="A35" s="48" t="s">
        <v>42</v>
      </c>
      <c r="B35" s="43">
        <v>2029937</v>
      </c>
      <c r="C35" s="43">
        <v>1807959</v>
      </c>
      <c r="D35" s="43">
        <v>907332</v>
      </c>
      <c r="E35" s="44">
        <v>900627</v>
      </c>
      <c r="F35" s="49">
        <v>221784</v>
      </c>
      <c r="G35" s="44">
        <v>111152</v>
      </c>
      <c r="H35" s="44">
        <v>110632</v>
      </c>
      <c r="I35" s="44">
        <v>194</v>
      </c>
      <c r="J35" s="44">
        <v>93</v>
      </c>
      <c r="K35" s="44">
        <v>101</v>
      </c>
      <c r="L35" s="45"/>
      <c r="M35" s="44">
        <v>1955400</v>
      </c>
      <c r="N35" s="46">
        <v>0.92459803620742564</v>
      </c>
      <c r="O35" s="50">
        <v>127300</v>
      </c>
      <c r="P35" s="46">
        <v>1.742215239591516</v>
      </c>
      <c r="Q35" s="44">
        <v>700</v>
      </c>
      <c r="R35" s="47">
        <v>0.27714285714285714</v>
      </c>
    </row>
    <row r="36" spans="1:18" x14ac:dyDescent="0.45">
      <c r="A36" s="48" t="s">
        <v>43</v>
      </c>
      <c r="B36" s="43">
        <v>1383244</v>
      </c>
      <c r="C36" s="43">
        <v>1321026</v>
      </c>
      <c r="D36" s="43">
        <v>662877</v>
      </c>
      <c r="E36" s="44">
        <v>658149</v>
      </c>
      <c r="F36" s="49">
        <v>62143</v>
      </c>
      <c r="G36" s="44">
        <v>31144</v>
      </c>
      <c r="H36" s="44">
        <v>30999</v>
      </c>
      <c r="I36" s="44">
        <v>75</v>
      </c>
      <c r="J36" s="44">
        <v>39</v>
      </c>
      <c r="K36" s="44">
        <v>36</v>
      </c>
      <c r="L36" s="45"/>
      <c r="M36" s="44">
        <v>1396845</v>
      </c>
      <c r="N36" s="46">
        <v>0.94572125038927013</v>
      </c>
      <c r="O36" s="50">
        <v>48100</v>
      </c>
      <c r="P36" s="46">
        <v>1.2919542619542619</v>
      </c>
      <c r="Q36" s="44">
        <v>160</v>
      </c>
      <c r="R36" s="47">
        <v>0.46875</v>
      </c>
    </row>
    <row r="37" spans="1:18" x14ac:dyDescent="0.45">
      <c r="A37" s="48" t="s">
        <v>44</v>
      </c>
      <c r="B37" s="43">
        <v>810139</v>
      </c>
      <c r="C37" s="43">
        <v>710298</v>
      </c>
      <c r="D37" s="43">
        <v>357106</v>
      </c>
      <c r="E37" s="44">
        <v>353192</v>
      </c>
      <c r="F37" s="49">
        <v>99778</v>
      </c>
      <c r="G37" s="44">
        <v>50091</v>
      </c>
      <c r="H37" s="44">
        <v>49687</v>
      </c>
      <c r="I37" s="44">
        <v>63</v>
      </c>
      <c r="J37" s="44">
        <v>30</v>
      </c>
      <c r="K37" s="44">
        <v>33</v>
      </c>
      <c r="L37" s="45"/>
      <c r="M37" s="44">
        <v>804360</v>
      </c>
      <c r="N37" s="46">
        <v>0.88305982395942118</v>
      </c>
      <c r="O37" s="50">
        <v>110800</v>
      </c>
      <c r="P37" s="46">
        <v>0.90052346570397113</v>
      </c>
      <c r="Q37" s="44">
        <v>340</v>
      </c>
      <c r="R37" s="47">
        <v>0.18529411764705883</v>
      </c>
    </row>
    <row r="38" spans="1:18" x14ac:dyDescent="0.45">
      <c r="A38" s="48" t="s">
        <v>45</v>
      </c>
      <c r="B38" s="43">
        <v>1030864</v>
      </c>
      <c r="C38" s="43">
        <v>975433</v>
      </c>
      <c r="D38" s="43">
        <v>490107</v>
      </c>
      <c r="E38" s="44">
        <v>485326</v>
      </c>
      <c r="F38" s="49">
        <v>55321</v>
      </c>
      <c r="G38" s="44">
        <v>27741</v>
      </c>
      <c r="H38" s="44">
        <v>27580</v>
      </c>
      <c r="I38" s="44">
        <v>110</v>
      </c>
      <c r="J38" s="44">
        <v>52</v>
      </c>
      <c r="K38" s="44">
        <v>58</v>
      </c>
      <c r="L38" s="45"/>
      <c r="M38" s="44">
        <v>1037000</v>
      </c>
      <c r="N38" s="46">
        <v>0.94062970106075217</v>
      </c>
      <c r="O38" s="50">
        <v>47400</v>
      </c>
      <c r="P38" s="46">
        <v>1.1671097046413501</v>
      </c>
      <c r="Q38" s="44">
        <v>680</v>
      </c>
      <c r="R38" s="47">
        <v>0.16176470588235295</v>
      </c>
    </row>
    <row r="39" spans="1:18" x14ac:dyDescent="0.45">
      <c r="A39" s="48" t="s">
        <v>46</v>
      </c>
      <c r="B39" s="43">
        <v>2734458</v>
      </c>
      <c r="C39" s="43">
        <v>2401519</v>
      </c>
      <c r="D39" s="43">
        <v>1206383</v>
      </c>
      <c r="E39" s="44">
        <v>1195136</v>
      </c>
      <c r="F39" s="49">
        <v>332625</v>
      </c>
      <c r="G39" s="44">
        <v>166984</v>
      </c>
      <c r="H39" s="44">
        <v>165641</v>
      </c>
      <c r="I39" s="44">
        <v>314</v>
      </c>
      <c r="J39" s="44">
        <v>156</v>
      </c>
      <c r="K39" s="44">
        <v>158</v>
      </c>
      <c r="L39" s="45"/>
      <c r="M39" s="44">
        <v>2729330</v>
      </c>
      <c r="N39" s="46">
        <v>0.8798932338705836</v>
      </c>
      <c r="O39" s="50">
        <v>385900</v>
      </c>
      <c r="P39" s="46">
        <v>0.86194610002591343</v>
      </c>
      <c r="Q39" s="44">
        <v>720</v>
      </c>
      <c r="R39" s="47">
        <v>0.43611111111111112</v>
      </c>
    </row>
    <row r="40" spans="1:18" x14ac:dyDescent="0.45">
      <c r="A40" s="48" t="s">
        <v>47</v>
      </c>
      <c r="B40" s="43">
        <v>4114021</v>
      </c>
      <c r="C40" s="43">
        <v>3520642</v>
      </c>
      <c r="D40" s="43">
        <v>1768018</v>
      </c>
      <c r="E40" s="44">
        <v>1752624</v>
      </c>
      <c r="F40" s="49">
        <v>593259</v>
      </c>
      <c r="G40" s="44">
        <v>297716</v>
      </c>
      <c r="H40" s="44">
        <v>295543</v>
      </c>
      <c r="I40" s="44">
        <v>120</v>
      </c>
      <c r="J40" s="44">
        <v>58</v>
      </c>
      <c r="K40" s="44">
        <v>62</v>
      </c>
      <c r="L40" s="45"/>
      <c r="M40" s="44">
        <v>3895330</v>
      </c>
      <c r="N40" s="46">
        <v>0.90381097365306662</v>
      </c>
      <c r="O40" s="50">
        <v>616200</v>
      </c>
      <c r="P40" s="46">
        <v>0.96277020447906525</v>
      </c>
      <c r="Q40" s="44">
        <v>1140</v>
      </c>
      <c r="R40" s="47">
        <v>0.10526315789473684</v>
      </c>
    </row>
    <row r="41" spans="1:18" x14ac:dyDescent="0.45">
      <c r="A41" s="48" t="s">
        <v>48</v>
      </c>
      <c r="B41" s="43">
        <v>2020845</v>
      </c>
      <c r="C41" s="43">
        <v>1808308</v>
      </c>
      <c r="D41" s="43">
        <v>907779</v>
      </c>
      <c r="E41" s="44">
        <v>900529</v>
      </c>
      <c r="F41" s="49">
        <v>212483</v>
      </c>
      <c r="G41" s="44">
        <v>106697</v>
      </c>
      <c r="H41" s="44">
        <v>105786</v>
      </c>
      <c r="I41" s="44">
        <v>54</v>
      </c>
      <c r="J41" s="44">
        <v>29</v>
      </c>
      <c r="K41" s="44">
        <v>25</v>
      </c>
      <c r="L41" s="45"/>
      <c r="M41" s="44">
        <v>1973375</v>
      </c>
      <c r="N41" s="46">
        <v>0.91635294862861849</v>
      </c>
      <c r="O41" s="50">
        <v>210200</v>
      </c>
      <c r="P41" s="46">
        <v>1.010861084681256</v>
      </c>
      <c r="Q41" s="44">
        <v>320</v>
      </c>
      <c r="R41" s="47">
        <v>0.16875000000000001</v>
      </c>
    </row>
    <row r="42" spans="1:18" x14ac:dyDescent="0.45">
      <c r="A42" s="48" t="s">
        <v>49</v>
      </c>
      <c r="B42" s="43">
        <v>1087592</v>
      </c>
      <c r="C42" s="43">
        <v>935597</v>
      </c>
      <c r="D42" s="43">
        <v>469874</v>
      </c>
      <c r="E42" s="44">
        <v>465723</v>
      </c>
      <c r="F42" s="49">
        <v>151832</v>
      </c>
      <c r="G42" s="44">
        <v>76137</v>
      </c>
      <c r="H42" s="44">
        <v>75695</v>
      </c>
      <c r="I42" s="44">
        <v>163</v>
      </c>
      <c r="J42" s="44">
        <v>79</v>
      </c>
      <c r="K42" s="44">
        <v>84</v>
      </c>
      <c r="L42" s="45"/>
      <c r="M42" s="44">
        <v>992005</v>
      </c>
      <c r="N42" s="46">
        <v>0.94313738338012409</v>
      </c>
      <c r="O42" s="50">
        <v>152900</v>
      </c>
      <c r="P42" s="46">
        <v>0.99301504251144534</v>
      </c>
      <c r="Q42" s="44">
        <v>660</v>
      </c>
      <c r="R42" s="47">
        <v>0.24696969696969698</v>
      </c>
    </row>
    <row r="43" spans="1:18" x14ac:dyDescent="0.45">
      <c r="A43" s="48" t="s">
        <v>50</v>
      </c>
      <c r="B43" s="43">
        <v>1434604</v>
      </c>
      <c r="C43" s="43">
        <v>1322426</v>
      </c>
      <c r="D43" s="43">
        <v>664573</v>
      </c>
      <c r="E43" s="44">
        <v>657853</v>
      </c>
      <c r="F43" s="49">
        <v>112005</v>
      </c>
      <c r="G43" s="44">
        <v>56105</v>
      </c>
      <c r="H43" s="44">
        <v>55900</v>
      </c>
      <c r="I43" s="44">
        <v>173</v>
      </c>
      <c r="J43" s="44">
        <v>85</v>
      </c>
      <c r="K43" s="44">
        <v>88</v>
      </c>
      <c r="L43" s="45"/>
      <c r="M43" s="44">
        <v>1413610</v>
      </c>
      <c r="N43" s="46">
        <v>0.93549564589950551</v>
      </c>
      <c r="O43" s="50">
        <v>102300</v>
      </c>
      <c r="P43" s="46">
        <v>1.0948680351906159</v>
      </c>
      <c r="Q43" s="44">
        <v>200</v>
      </c>
      <c r="R43" s="47">
        <v>0.86499999999999999</v>
      </c>
    </row>
    <row r="44" spans="1:18" x14ac:dyDescent="0.45">
      <c r="A44" s="48" t="s">
        <v>51</v>
      </c>
      <c r="B44" s="43">
        <v>2041606</v>
      </c>
      <c r="C44" s="43">
        <v>1909050</v>
      </c>
      <c r="D44" s="43">
        <v>959156</v>
      </c>
      <c r="E44" s="44">
        <v>949894</v>
      </c>
      <c r="F44" s="49">
        <v>132500</v>
      </c>
      <c r="G44" s="44">
        <v>66534</v>
      </c>
      <c r="H44" s="44">
        <v>65966</v>
      </c>
      <c r="I44" s="44">
        <v>56</v>
      </c>
      <c r="J44" s="44">
        <v>26</v>
      </c>
      <c r="K44" s="44">
        <v>30</v>
      </c>
      <c r="L44" s="45"/>
      <c r="M44" s="44">
        <v>2037950</v>
      </c>
      <c r="N44" s="46">
        <v>0.93675016560759583</v>
      </c>
      <c r="O44" s="50">
        <v>128400</v>
      </c>
      <c r="P44" s="46">
        <v>1.0319314641744548</v>
      </c>
      <c r="Q44" s="44">
        <v>100</v>
      </c>
      <c r="R44" s="47">
        <v>0.56000000000000005</v>
      </c>
    </row>
    <row r="45" spans="1:18" x14ac:dyDescent="0.45">
      <c r="A45" s="48" t="s">
        <v>52</v>
      </c>
      <c r="B45" s="43">
        <v>1030183</v>
      </c>
      <c r="C45" s="43">
        <v>971524</v>
      </c>
      <c r="D45" s="43">
        <v>489014</v>
      </c>
      <c r="E45" s="44">
        <v>482510</v>
      </c>
      <c r="F45" s="49">
        <v>58585</v>
      </c>
      <c r="G45" s="44">
        <v>29487</v>
      </c>
      <c r="H45" s="44">
        <v>29098</v>
      </c>
      <c r="I45" s="44">
        <v>74</v>
      </c>
      <c r="J45" s="44">
        <v>33</v>
      </c>
      <c r="K45" s="44">
        <v>41</v>
      </c>
      <c r="L45" s="45"/>
      <c r="M45" s="44">
        <v>1044595</v>
      </c>
      <c r="N45" s="46">
        <v>0.93004848769140192</v>
      </c>
      <c r="O45" s="50">
        <v>55600</v>
      </c>
      <c r="P45" s="46">
        <v>1.0536870503597122</v>
      </c>
      <c r="Q45" s="44">
        <v>140</v>
      </c>
      <c r="R45" s="47">
        <v>0.52857142857142858</v>
      </c>
    </row>
    <row r="46" spans="1:18" x14ac:dyDescent="0.45">
      <c r="A46" s="48" t="s">
        <v>53</v>
      </c>
      <c r="B46" s="43">
        <v>7612466</v>
      </c>
      <c r="C46" s="43">
        <v>6635775</v>
      </c>
      <c r="D46" s="43">
        <v>3339741</v>
      </c>
      <c r="E46" s="44">
        <v>3296034</v>
      </c>
      <c r="F46" s="49">
        <v>976497</v>
      </c>
      <c r="G46" s="44">
        <v>492407</v>
      </c>
      <c r="H46" s="44">
        <v>484090</v>
      </c>
      <c r="I46" s="44">
        <v>194</v>
      </c>
      <c r="J46" s="44">
        <v>97</v>
      </c>
      <c r="K46" s="44">
        <v>97</v>
      </c>
      <c r="L46" s="45"/>
      <c r="M46" s="44">
        <v>6943830</v>
      </c>
      <c r="N46" s="46">
        <v>0.95563615468696672</v>
      </c>
      <c r="O46" s="50">
        <v>1044200</v>
      </c>
      <c r="P46" s="46">
        <v>0.93516280406052477</v>
      </c>
      <c r="Q46" s="44">
        <v>720</v>
      </c>
      <c r="R46" s="47">
        <v>0.26944444444444443</v>
      </c>
    </row>
    <row r="47" spans="1:18" x14ac:dyDescent="0.45">
      <c r="A47" s="48" t="s">
        <v>54</v>
      </c>
      <c r="B47" s="43">
        <v>1183293</v>
      </c>
      <c r="C47" s="43">
        <v>1099794</v>
      </c>
      <c r="D47" s="43">
        <v>552368</v>
      </c>
      <c r="E47" s="44">
        <v>547426</v>
      </c>
      <c r="F47" s="49">
        <v>83483</v>
      </c>
      <c r="G47" s="44">
        <v>42056</v>
      </c>
      <c r="H47" s="44">
        <v>41427</v>
      </c>
      <c r="I47" s="44">
        <v>16</v>
      </c>
      <c r="J47" s="44">
        <v>5</v>
      </c>
      <c r="K47" s="44">
        <v>11</v>
      </c>
      <c r="L47" s="45"/>
      <c r="M47" s="44">
        <v>1201705</v>
      </c>
      <c r="N47" s="46">
        <v>0.91519466091927715</v>
      </c>
      <c r="O47" s="50">
        <v>74400</v>
      </c>
      <c r="P47" s="46">
        <v>1.1220833333333333</v>
      </c>
      <c r="Q47" s="44">
        <v>140</v>
      </c>
      <c r="R47" s="47">
        <v>0.11428571428571428</v>
      </c>
    </row>
    <row r="48" spans="1:18" x14ac:dyDescent="0.45">
      <c r="A48" s="48" t="s">
        <v>55</v>
      </c>
      <c r="B48" s="43">
        <v>2012338</v>
      </c>
      <c r="C48" s="43">
        <v>1728192</v>
      </c>
      <c r="D48" s="43">
        <v>869599</v>
      </c>
      <c r="E48" s="44">
        <v>858593</v>
      </c>
      <c r="F48" s="49">
        <v>284117</v>
      </c>
      <c r="G48" s="44">
        <v>142421</v>
      </c>
      <c r="H48" s="44">
        <v>141696</v>
      </c>
      <c r="I48" s="44">
        <v>29</v>
      </c>
      <c r="J48" s="44">
        <v>12</v>
      </c>
      <c r="K48" s="44">
        <v>17</v>
      </c>
      <c r="L48" s="45"/>
      <c r="M48" s="44">
        <v>1861850</v>
      </c>
      <c r="N48" s="46">
        <v>0.92821226199747564</v>
      </c>
      <c r="O48" s="50">
        <v>288800</v>
      </c>
      <c r="P48" s="46">
        <v>0.98378462603878114</v>
      </c>
      <c r="Q48" s="44">
        <v>200</v>
      </c>
      <c r="R48" s="47">
        <v>0.14499999999999999</v>
      </c>
    </row>
    <row r="49" spans="1:18" x14ac:dyDescent="0.45">
      <c r="A49" s="48" t="s">
        <v>56</v>
      </c>
      <c r="B49" s="43">
        <v>2646104</v>
      </c>
      <c r="C49" s="43">
        <v>2278152</v>
      </c>
      <c r="D49" s="43">
        <v>1146213</v>
      </c>
      <c r="E49" s="44">
        <v>1131939</v>
      </c>
      <c r="F49" s="49">
        <v>367701</v>
      </c>
      <c r="G49" s="44">
        <v>184437</v>
      </c>
      <c r="H49" s="44">
        <v>183264</v>
      </c>
      <c r="I49" s="44">
        <v>251</v>
      </c>
      <c r="J49" s="44">
        <v>124</v>
      </c>
      <c r="K49" s="44">
        <v>127</v>
      </c>
      <c r="L49" s="45"/>
      <c r="M49" s="44">
        <v>2429855</v>
      </c>
      <c r="N49" s="46">
        <v>0.9375670564704478</v>
      </c>
      <c r="O49" s="50">
        <v>349700</v>
      </c>
      <c r="P49" s="46">
        <v>1.0514755504718329</v>
      </c>
      <c r="Q49" s="44">
        <v>720</v>
      </c>
      <c r="R49" s="47">
        <v>0.34861111111111109</v>
      </c>
    </row>
    <row r="50" spans="1:18" x14ac:dyDescent="0.45">
      <c r="A50" s="48" t="s">
        <v>57</v>
      </c>
      <c r="B50" s="43">
        <v>1684585</v>
      </c>
      <c r="C50" s="43">
        <v>1548964</v>
      </c>
      <c r="D50" s="43">
        <v>779216</v>
      </c>
      <c r="E50" s="44">
        <v>769748</v>
      </c>
      <c r="F50" s="49">
        <v>135526</v>
      </c>
      <c r="G50" s="44">
        <v>67988</v>
      </c>
      <c r="H50" s="44">
        <v>67538</v>
      </c>
      <c r="I50" s="44">
        <v>95</v>
      </c>
      <c r="J50" s="44">
        <v>40</v>
      </c>
      <c r="K50" s="44">
        <v>55</v>
      </c>
      <c r="L50" s="45"/>
      <c r="M50" s="44">
        <v>1635525</v>
      </c>
      <c r="N50" s="46">
        <v>0.9470744867855887</v>
      </c>
      <c r="O50" s="50">
        <v>125500</v>
      </c>
      <c r="P50" s="46">
        <v>1.0798884462151395</v>
      </c>
      <c r="Q50" s="44">
        <v>340</v>
      </c>
      <c r="R50" s="47">
        <v>0.27941176470588236</v>
      </c>
    </row>
    <row r="51" spans="1:18" x14ac:dyDescent="0.45">
      <c r="A51" s="48" t="s">
        <v>58</v>
      </c>
      <c r="B51" s="43">
        <v>1597633</v>
      </c>
      <c r="C51" s="43">
        <v>1534710</v>
      </c>
      <c r="D51" s="43">
        <v>771806</v>
      </c>
      <c r="E51" s="44">
        <v>762904</v>
      </c>
      <c r="F51" s="49">
        <v>62896</v>
      </c>
      <c r="G51" s="44">
        <v>31553</v>
      </c>
      <c r="H51" s="44">
        <v>31343</v>
      </c>
      <c r="I51" s="44">
        <v>27</v>
      </c>
      <c r="J51" s="44">
        <v>10</v>
      </c>
      <c r="K51" s="44">
        <v>17</v>
      </c>
      <c r="L51" s="45"/>
      <c r="M51" s="44">
        <v>1617695</v>
      </c>
      <c r="N51" s="46">
        <v>0.94870170211319194</v>
      </c>
      <c r="O51" s="50">
        <v>55600</v>
      </c>
      <c r="P51" s="46">
        <v>1.1312230215827339</v>
      </c>
      <c r="Q51" s="44">
        <v>200</v>
      </c>
      <c r="R51" s="47">
        <v>0.13500000000000001</v>
      </c>
    </row>
    <row r="52" spans="1:18" x14ac:dyDescent="0.45">
      <c r="A52" s="48" t="s">
        <v>59</v>
      </c>
      <c r="B52" s="43">
        <v>2390555</v>
      </c>
      <c r="C52" s="43">
        <v>2191629</v>
      </c>
      <c r="D52" s="43">
        <v>1102355</v>
      </c>
      <c r="E52" s="44">
        <v>1089274</v>
      </c>
      <c r="F52" s="49">
        <v>198691</v>
      </c>
      <c r="G52" s="44">
        <v>99805</v>
      </c>
      <c r="H52" s="44">
        <v>98886</v>
      </c>
      <c r="I52" s="44">
        <v>235</v>
      </c>
      <c r="J52" s="44">
        <v>115</v>
      </c>
      <c r="K52" s="44">
        <v>120</v>
      </c>
      <c r="L52" s="45"/>
      <c r="M52" s="44">
        <v>2347010</v>
      </c>
      <c r="N52" s="46">
        <v>0.93379619175035466</v>
      </c>
      <c r="O52" s="50">
        <v>197100</v>
      </c>
      <c r="P52" s="46">
        <v>1.0080720446473872</v>
      </c>
      <c r="Q52" s="44">
        <v>340</v>
      </c>
      <c r="R52" s="47">
        <v>0.69117647058823528</v>
      </c>
    </row>
    <row r="53" spans="1:18" x14ac:dyDescent="0.45">
      <c r="A53" s="48" t="s">
        <v>60</v>
      </c>
      <c r="B53" s="43">
        <v>1950870</v>
      </c>
      <c r="C53" s="43">
        <v>1671488</v>
      </c>
      <c r="D53" s="43">
        <v>841598</v>
      </c>
      <c r="E53" s="44">
        <v>829890</v>
      </c>
      <c r="F53" s="49">
        <v>278901</v>
      </c>
      <c r="G53" s="44">
        <v>140246</v>
      </c>
      <c r="H53" s="44">
        <v>138655</v>
      </c>
      <c r="I53" s="44">
        <v>481</v>
      </c>
      <c r="J53" s="44">
        <v>242</v>
      </c>
      <c r="K53" s="44">
        <v>239</v>
      </c>
      <c r="L53" s="45"/>
      <c r="M53" s="44">
        <v>1927225</v>
      </c>
      <c r="N53" s="46">
        <v>0.86730298745605727</v>
      </c>
      <c r="O53" s="50">
        <v>305500</v>
      </c>
      <c r="P53" s="46">
        <v>0.91293289689034374</v>
      </c>
      <c r="Q53" s="44">
        <v>1160</v>
      </c>
      <c r="R53" s="47">
        <v>0.41465517241379313</v>
      </c>
    </row>
    <row r="55" spans="1:18" x14ac:dyDescent="0.45">
      <c r="A55" s="102" t="s">
        <v>126</v>
      </c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</row>
    <row r="56" spans="1:18" x14ac:dyDescent="0.45">
      <c r="A56" s="114" t="s">
        <v>127</v>
      </c>
      <c r="B56" s="114"/>
      <c r="C56" s="114"/>
      <c r="D56" s="114"/>
      <c r="E56" s="114"/>
      <c r="F56" s="114"/>
      <c r="G56" s="114"/>
      <c r="H56" s="114"/>
      <c r="I56" s="114"/>
      <c r="J56" s="114"/>
      <c r="K56" s="114"/>
      <c r="L56" s="114"/>
      <c r="M56" s="114"/>
      <c r="N56" s="114"/>
      <c r="O56" s="114"/>
      <c r="P56" s="114"/>
    </row>
    <row r="57" spans="1:18" x14ac:dyDescent="0.45">
      <c r="A57" s="114" t="s">
        <v>128</v>
      </c>
      <c r="B57" s="114"/>
      <c r="C57" s="114"/>
      <c r="D57" s="114"/>
      <c r="E57" s="114"/>
      <c r="F57" s="114"/>
      <c r="G57" s="114"/>
      <c r="H57" s="114"/>
      <c r="I57" s="114"/>
      <c r="J57" s="114"/>
      <c r="K57" s="114"/>
      <c r="L57" s="114"/>
      <c r="M57" s="114"/>
      <c r="N57" s="114"/>
      <c r="O57" s="114"/>
      <c r="P57" s="114"/>
    </row>
    <row r="58" spans="1:18" x14ac:dyDescent="0.45">
      <c r="A58" s="114" t="s">
        <v>129</v>
      </c>
      <c r="B58" s="114"/>
      <c r="C58" s="114"/>
      <c r="D58" s="114"/>
      <c r="E58" s="114"/>
      <c r="F58" s="114"/>
      <c r="G58" s="114"/>
      <c r="H58" s="114"/>
      <c r="I58" s="114"/>
      <c r="J58" s="114"/>
      <c r="K58" s="114"/>
      <c r="L58" s="114"/>
      <c r="M58" s="114"/>
      <c r="N58" s="114"/>
      <c r="O58" s="114"/>
      <c r="P58" s="114"/>
    </row>
    <row r="59" spans="1:18" ht="18" customHeight="1" x14ac:dyDescent="0.45">
      <c r="A59" s="102" t="s">
        <v>130</v>
      </c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</row>
    <row r="60" spans="1:18" x14ac:dyDescent="0.45">
      <c r="A60" s="22" t="s">
        <v>131</v>
      </c>
    </row>
    <row r="61" spans="1:18" x14ac:dyDescent="0.45">
      <c r="A61" s="22" t="s">
        <v>132</v>
      </c>
    </row>
  </sheetData>
  <mergeCells count="16">
    <mergeCell ref="A59:P59"/>
    <mergeCell ref="Q2:R2"/>
    <mergeCell ref="A3:A5"/>
    <mergeCell ref="B3:K3"/>
    <mergeCell ref="M3:R3"/>
    <mergeCell ref="B4:B5"/>
    <mergeCell ref="C4:E4"/>
    <mergeCell ref="F4:H4"/>
    <mergeCell ref="I4:K4"/>
    <mergeCell ref="M4:N4"/>
    <mergeCell ref="O4:P4"/>
    <mergeCell ref="Q4:R4"/>
    <mergeCell ref="A55:P55"/>
    <mergeCell ref="A56:P56"/>
    <mergeCell ref="A57:P57"/>
    <mergeCell ref="A58:P58"/>
  </mergeCells>
  <phoneticPr fontId="2"/>
  <pageMargins left="0.7" right="0.7" top="0.75" bottom="0.75" header="0.3" footer="0.3"/>
  <pageSetup paperSize="9" scale="43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9"/>
  <sheetViews>
    <sheetView workbookViewId="0">
      <selection activeCell="B18" sqref="B18"/>
    </sheetView>
  </sheetViews>
  <sheetFormatPr defaultRowHeight="18" x14ac:dyDescent="0.45"/>
  <cols>
    <col min="1" max="1" width="12" customWidth="1"/>
    <col min="2" max="2" width="15.09765625" customWidth="1"/>
    <col min="3" max="5" width="13.8984375" customWidth="1"/>
    <col min="6" max="6" width="17" customWidth="1"/>
  </cols>
  <sheetData>
    <row r="1" spans="1:6" x14ac:dyDescent="0.45">
      <c r="A1" t="s">
        <v>133</v>
      </c>
    </row>
    <row r="2" spans="1:6" x14ac:dyDescent="0.45">
      <c r="D2" s="52" t="s">
        <v>134</v>
      </c>
    </row>
    <row r="3" spans="1:6" ht="36" x14ac:dyDescent="0.45">
      <c r="A3" s="48" t="s">
        <v>3</v>
      </c>
      <c r="B3" s="42" t="s">
        <v>135</v>
      </c>
      <c r="C3" s="53" t="s">
        <v>96</v>
      </c>
      <c r="D3" s="53" t="s">
        <v>97</v>
      </c>
      <c r="E3" s="24"/>
    </row>
    <row r="4" spans="1:6" x14ac:dyDescent="0.45">
      <c r="A4" s="31" t="s">
        <v>13</v>
      </c>
      <c r="B4" s="54">
        <f>SUM(B5:B51)</f>
        <v>12294115</v>
      </c>
      <c r="C4" s="54">
        <f t="shared" ref="C4:D4" si="0">SUM(C5:C51)</f>
        <v>6532164</v>
      </c>
      <c r="D4" s="54">
        <f t="shared" si="0"/>
        <v>5761951</v>
      </c>
      <c r="E4" s="55"/>
    </row>
    <row r="5" spans="1:6" x14ac:dyDescent="0.45">
      <c r="A5" s="48" t="s">
        <v>14</v>
      </c>
      <c r="B5" s="54">
        <f>SUM(C5:D5)</f>
        <v>622010</v>
      </c>
      <c r="C5" s="54">
        <v>329121</v>
      </c>
      <c r="D5" s="54">
        <v>292889</v>
      </c>
      <c r="E5" s="55"/>
    </row>
    <row r="6" spans="1:6" x14ac:dyDescent="0.45">
      <c r="A6" s="48" t="s">
        <v>15</v>
      </c>
      <c r="B6" s="54">
        <f t="shared" ref="B6:B51" si="1">SUM(C6:D6)</f>
        <v>127635</v>
      </c>
      <c r="C6" s="54">
        <v>67672</v>
      </c>
      <c r="D6" s="54">
        <v>59963</v>
      </c>
      <c r="E6" s="55"/>
    </row>
    <row r="7" spans="1:6" x14ac:dyDescent="0.45">
      <c r="A7" s="48" t="s">
        <v>16</v>
      </c>
      <c r="B7" s="54">
        <f t="shared" si="1"/>
        <v>136340</v>
      </c>
      <c r="C7" s="54">
        <v>72438</v>
      </c>
      <c r="D7" s="54">
        <v>63902</v>
      </c>
      <c r="E7" s="55"/>
    </row>
    <row r="8" spans="1:6" x14ac:dyDescent="0.45">
      <c r="A8" s="48" t="s">
        <v>17</v>
      </c>
      <c r="B8" s="54">
        <f t="shared" si="1"/>
        <v>279258</v>
      </c>
      <c r="C8" s="54">
        <v>151012</v>
      </c>
      <c r="D8" s="54">
        <v>128246</v>
      </c>
      <c r="E8" s="55"/>
    </row>
    <row r="9" spans="1:6" x14ac:dyDescent="0.45">
      <c r="A9" s="48" t="s">
        <v>18</v>
      </c>
      <c r="B9" s="54">
        <f t="shared" si="1"/>
        <v>109968</v>
      </c>
      <c r="C9" s="54">
        <v>57783</v>
      </c>
      <c r="D9" s="54">
        <v>52185</v>
      </c>
      <c r="E9" s="55"/>
    </row>
    <row r="10" spans="1:6" x14ac:dyDescent="0.45">
      <c r="A10" s="48" t="s">
        <v>19</v>
      </c>
      <c r="B10" s="54">
        <f t="shared" si="1"/>
        <v>114558</v>
      </c>
      <c r="C10" s="54">
        <v>59511</v>
      </c>
      <c r="D10" s="54">
        <v>55047</v>
      </c>
      <c r="E10" s="55"/>
    </row>
    <row r="11" spans="1:6" x14ac:dyDescent="0.45">
      <c r="A11" s="48" t="s">
        <v>20</v>
      </c>
      <c r="B11" s="54">
        <f t="shared" si="1"/>
        <v>202123</v>
      </c>
      <c r="C11" s="54">
        <v>105214</v>
      </c>
      <c r="D11" s="54">
        <v>96909</v>
      </c>
      <c r="E11" s="55"/>
    </row>
    <row r="12" spans="1:6" x14ac:dyDescent="0.45">
      <c r="A12" s="48" t="s">
        <v>21</v>
      </c>
      <c r="B12" s="54">
        <f t="shared" si="1"/>
        <v>272373</v>
      </c>
      <c r="C12" s="54">
        <v>145190</v>
      </c>
      <c r="D12" s="54">
        <v>127183</v>
      </c>
      <c r="E12" s="55"/>
      <c r="F12" s="1"/>
    </row>
    <row r="13" spans="1:6" x14ac:dyDescent="0.45">
      <c r="A13" s="51" t="s">
        <v>22</v>
      </c>
      <c r="B13" s="54">
        <f t="shared" si="1"/>
        <v>160736</v>
      </c>
      <c r="C13" s="54">
        <v>85170</v>
      </c>
      <c r="D13" s="54">
        <v>75566</v>
      </c>
      <c r="E13" s="24"/>
    </row>
    <row r="14" spans="1:6" x14ac:dyDescent="0.45">
      <c r="A14" s="48" t="s">
        <v>23</v>
      </c>
      <c r="B14" s="54">
        <f t="shared" si="1"/>
        <v>193603</v>
      </c>
      <c r="C14" s="54">
        <v>104105</v>
      </c>
      <c r="D14" s="54">
        <v>89498</v>
      </c>
    </row>
    <row r="15" spans="1:6" x14ac:dyDescent="0.45">
      <c r="A15" s="48" t="s">
        <v>24</v>
      </c>
      <c r="B15" s="54">
        <f t="shared" si="1"/>
        <v>594185</v>
      </c>
      <c r="C15" s="54">
        <v>316629</v>
      </c>
      <c r="D15" s="54">
        <v>277556</v>
      </c>
    </row>
    <row r="16" spans="1:6" x14ac:dyDescent="0.45">
      <c r="A16" s="48" t="s">
        <v>25</v>
      </c>
      <c r="B16" s="54">
        <f t="shared" si="1"/>
        <v>510380</v>
      </c>
      <c r="C16" s="54">
        <v>270761</v>
      </c>
      <c r="D16" s="54">
        <v>239619</v>
      </c>
    </row>
    <row r="17" spans="1:4" x14ac:dyDescent="0.45">
      <c r="A17" s="48" t="s">
        <v>26</v>
      </c>
      <c r="B17" s="54">
        <f t="shared" si="1"/>
        <v>1156429</v>
      </c>
      <c r="C17" s="54">
        <v>610484</v>
      </c>
      <c r="D17" s="54">
        <v>545945</v>
      </c>
    </row>
    <row r="18" spans="1:4" x14ac:dyDescent="0.45">
      <c r="A18" s="48" t="s">
        <v>27</v>
      </c>
      <c r="B18" s="54">
        <f t="shared" si="1"/>
        <v>744461</v>
      </c>
      <c r="C18" s="54">
        <v>396406</v>
      </c>
      <c r="D18" s="54">
        <v>348055</v>
      </c>
    </row>
    <row r="19" spans="1:4" x14ac:dyDescent="0.45">
      <c r="A19" s="48" t="s">
        <v>28</v>
      </c>
      <c r="B19" s="54">
        <f t="shared" si="1"/>
        <v>219377</v>
      </c>
      <c r="C19" s="54">
        <v>120665</v>
      </c>
      <c r="D19" s="54">
        <v>98712</v>
      </c>
    </row>
    <row r="20" spans="1:4" x14ac:dyDescent="0.45">
      <c r="A20" s="48" t="s">
        <v>29</v>
      </c>
      <c r="B20" s="54">
        <f t="shared" si="1"/>
        <v>108367</v>
      </c>
      <c r="C20" s="54">
        <v>56053</v>
      </c>
      <c r="D20" s="54">
        <v>52314</v>
      </c>
    </row>
    <row r="21" spans="1:4" x14ac:dyDescent="0.45">
      <c r="A21" s="48" t="s">
        <v>30</v>
      </c>
      <c r="B21" s="54">
        <f t="shared" si="1"/>
        <v>127843</v>
      </c>
      <c r="C21" s="54">
        <v>66996</v>
      </c>
      <c r="D21" s="54">
        <v>60847</v>
      </c>
    </row>
    <row r="22" spans="1:4" x14ac:dyDescent="0.45">
      <c r="A22" s="48" t="s">
        <v>31</v>
      </c>
      <c r="B22" s="54">
        <f t="shared" si="1"/>
        <v>94396</v>
      </c>
      <c r="C22" s="54">
        <v>48565</v>
      </c>
      <c r="D22" s="54">
        <v>45831</v>
      </c>
    </row>
    <row r="23" spans="1:4" x14ac:dyDescent="0.45">
      <c r="A23" s="48" t="s">
        <v>32</v>
      </c>
      <c r="B23" s="54">
        <f t="shared" si="1"/>
        <v>80670</v>
      </c>
      <c r="C23" s="54">
        <v>42589</v>
      </c>
      <c r="D23" s="54">
        <v>38081</v>
      </c>
    </row>
    <row r="24" spans="1:4" x14ac:dyDescent="0.45">
      <c r="A24" s="48" t="s">
        <v>33</v>
      </c>
      <c r="B24" s="54">
        <f t="shared" si="1"/>
        <v>196409</v>
      </c>
      <c r="C24" s="54">
        <v>104803</v>
      </c>
      <c r="D24" s="54">
        <v>91606</v>
      </c>
    </row>
    <row r="25" spans="1:4" x14ac:dyDescent="0.45">
      <c r="A25" s="48" t="s">
        <v>34</v>
      </c>
      <c r="B25" s="54">
        <f t="shared" si="1"/>
        <v>202127</v>
      </c>
      <c r="C25" s="54">
        <v>104076</v>
      </c>
      <c r="D25" s="54">
        <v>98051</v>
      </c>
    </row>
    <row r="26" spans="1:4" x14ac:dyDescent="0.45">
      <c r="A26" s="48" t="s">
        <v>35</v>
      </c>
      <c r="B26" s="54">
        <f t="shared" si="1"/>
        <v>311028</v>
      </c>
      <c r="C26" s="54">
        <v>163684</v>
      </c>
      <c r="D26" s="54">
        <v>147344</v>
      </c>
    </row>
    <row r="27" spans="1:4" x14ac:dyDescent="0.45">
      <c r="A27" s="48" t="s">
        <v>36</v>
      </c>
      <c r="B27" s="54">
        <f t="shared" si="1"/>
        <v>683602</v>
      </c>
      <c r="C27" s="54">
        <v>377735</v>
      </c>
      <c r="D27" s="54">
        <v>305867</v>
      </c>
    </row>
    <row r="28" spans="1:4" x14ac:dyDescent="0.45">
      <c r="A28" s="48" t="s">
        <v>37</v>
      </c>
      <c r="B28" s="54">
        <f t="shared" si="1"/>
        <v>170728</v>
      </c>
      <c r="C28" s="54">
        <v>89383</v>
      </c>
      <c r="D28" s="54">
        <v>81345</v>
      </c>
    </row>
    <row r="29" spans="1:4" x14ac:dyDescent="0.45">
      <c r="A29" s="48" t="s">
        <v>38</v>
      </c>
      <c r="B29" s="54">
        <f t="shared" si="1"/>
        <v>121154</v>
      </c>
      <c r="C29" s="54">
        <v>63126</v>
      </c>
      <c r="D29" s="54">
        <v>58028</v>
      </c>
    </row>
    <row r="30" spans="1:4" x14ac:dyDescent="0.45">
      <c r="A30" s="48" t="s">
        <v>39</v>
      </c>
      <c r="B30" s="54">
        <f t="shared" si="1"/>
        <v>262814</v>
      </c>
      <c r="C30" s="54">
        <v>141663</v>
      </c>
      <c r="D30" s="54">
        <v>121151</v>
      </c>
    </row>
    <row r="31" spans="1:4" x14ac:dyDescent="0.45">
      <c r="A31" s="48" t="s">
        <v>40</v>
      </c>
      <c r="B31" s="54">
        <f t="shared" si="1"/>
        <v>788849</v>
      </c>
      <c r="C31" s="54">
        <v>419978</v>
      </c>
      <c r="D31" s="54">
        <v>368871</v>
      </c>
    </row>
    <row r="32" spans="1:4" x14ac:dyDescent="0.45">
      <c r="A32" s="48" t="s">
        <v>41</v>
      </c>
      <c r="B32" s="54">
        <f t="shared" si="1"/>
        <v>503825</v>
      </c>
      <c r="C32" s="54">
        <v>265713</v>
      </c>
      <c r="D32" s="54">
        <v>238112</v>
      </c>
    </row>
    <row r="33" spans="1:4" x14ac:dyDescent="0.45">
      <c r="A33" s="48" t="s">
        <v>42</v>
      </c>
      <c r="B33" s="54">
        <f t="shared" si="1"/>
        <v>138127</v>
      </c>
      <c r="C33" s="54">
        <v>71939</v>
      </c>
      <c r="D33" s="54">
        <v>66188</v>
      </c>
    </row>
    <row r="34" spans="1:4" x14ac:dyDescent="0.45">
      <c r="A34" s="48" t="s">
        <v>43</v>
      </c>
      <c r="B34" s="54">
        <f t="shared" si="1"/>
        <v>101989</v>
      </c>
      <c r="C34" s="54">
        <v>53764</v>
      </c>
      <c r="D34" s="54">
        <v>48225</v>
      </c>
    </row>
    <row r="35" spans="1:4" x14ac:dyDescent="0.45">
      <c r="A35" s="48" t="s">
        <v>44</v>
      </c>
      <c r="B35" s="54">
        <f t="shared" si="1"/>
        <v>64807</v>
      </c>
      <c r="C35" s="54">
        <v>33734</v>
      </c>
      <c r="D35" s="54">
        <v>31073</v>
      </c>
    </row>
    <row r="36" spans="1:4" x14ac:dyDescent="0.45">
      <c r="A36" s="48" t="s">
        <v>45</v>
      </c>
      <c r="B36" s="54">
        <f t="shared" si="1"/>
        <v>75967</v>
      </c>
      <c r="C36" s="54">
        <v>40916</v>
      </c>
      <c r="D36" s="54">
        <v>35051</v>
      </c>
    </row>
    <row r="37" spans="1:4" x14ac:dyDescent="0.45">
      <c r="A37" s="48" t="s">
        <v>46</v>
      </c>
      <c r="B37" s="54">
        <f t="shared" si="1"/>
        <v>245459</v>
      </c>
      <c r="C37" s="54">
        <v>132914</v>
      </c>
      <c r="D37" s="54">
        <v>112545</v>
      </c>
    </row>
    <row r="38" spans="1:4" x14ac:dyDescent="0.45">
      <c r="A38" s="48" t="s">
        <v>47</v>
      </c>
      <c r="B38" s="54">
        <f t="shared" si="1"/>
        <v>317115</v>
      </c>
      <c r="C38" s="54">
        <v>166219</v>
      </c>
      <c r="D38" s="54">
        <v>150896</v>
      </c>
    </row>
    <row r="39" spans="1:4" x14ac:dyDescent="0.45">
      <c r="A39" s="48" t="s">
        <v>48</v>
      </c>
      <c r="B39" s="54">
        <f t="shared" si="1"/>
        <v>185631</v>
      </c>
      <c r="C39" s="54">
        <v>101685</v>
      </c>
      <c r="D39" s="54">
        <v>83946</v>
      </c>
    </row>
    <row r="40" spans="1:4" x14ac:dyDescent="0.45">
      <c r="A40" s="48" t="s">
        <v>49</v>
      </c>
      <c r="B40" s="54">
        <f t="shared" si="1"/>
        <v>98243</v>
      </c>
      <c r="C40" s="54">
        <v>51317</v>
      </c>
      <c r="D40" s="54">
        <v>46926</v>
      </c>
    </row>
    <row r="41" spans="1:4" x14ac:dyDescent="0.45">
      <c r="A41" s="48" t="s">
        <v>50</v>
      </c>
      <c r="B41" s="54">
        <f t="shared" si="1"/>
        <v>104837</v>
      </c>
      <c r="C41" s="54">
        <v>54695</v>
      </c>
      <c r="D41" s="54">
        <v>50142</v>
      </c>
    </row>
    <row r="42" spans="1:4" x14ac:dyDescent="0.45">
      <c r="A42" s="48" t="s">
        <v>51</v>
      </c>
      <c r="B42" s="54">
        <f t="shared" si="1"/>
        <v>158805</v>
      </c>
      <c r="C42" s="54">
        <v>81880</v>
      </c>
      <c r="D42" s="54">
        <v>76925</v>
      </c>
    </row>
    <row r="43" spans="1:4" x14ac:dyDescent="0.45">
      <c r="A43" s="48" t="s">
        <v>52</v>
      </c>
      <c r="B43" s="54">
        <f t="shared" si="1"/>
        <v>86080</v>
      </c>
      <c r="C43" s="54">
        <v>44293</v>
      </c>
      <c r="D43" s="54">
        <v>41787</v>
      </c>
    </row>
    <row r="44" spans="1:4" x14ac:dyDescent="0.45">
      <c r="A44" s="48" t="s">
        <v>53</v>
      </c>
      <c r="B44" s="54">
        <f t="shared" si="1"/>
        <v>524934</v>
      </c>
      <c r="C44" s="54">
        <v>284356</v>
      </c>
      <c r="D44" s="54">
        <v>240578</v>
      </c>
    </row>
    <row r="45" spans="1:4" x14ac:dyDescent="0.45">
      <c r="A45" s="48" t="s">
        <v>54</v>
      </c>
      <c r="B45" s="54">
        <f t="shared" si="1"/>
        <v>116046</v>
      </c>
      <c r="C45" s="54">
        <v>60085</v>
      </c>
      <c r="D45" s="54">
        <v>55961</v>
      </c>
    </row>
    <row r="46" spans="1:4" x14ac:dyDescent="0.45">
      <c r="A46" s="48" t="s">
        <v>55</v>
      </c>
      <c r="B46" s="54">
        <f t="shared" si="1"/>
        <v>151179</v>
      </c>
      <c r="C46" s="54">
        <v>80004</v>
      </c>
      <c r="D46" s="54">
        <v>71175</v>
      </c>
    </row>
    <row r="47" spans="1:4" x14ac:dyDescent="0.45">
      <c r="A47" s="48" t="s">
        <v>56</v>
      </c>
      <c r="B47" s="54">
        <f t="shared" si="1"/>
        <v>234197</v>
      </c>
      <c r="C47" s="54">
        <v>121032</v>
      </c>
      <c r="D47" s="54">
        <v>113165</v>
      </c>
    </row>
    <row r="48" spans="1:4" x14ac:dyDescent="0.45">
      <c r="A48" s="48" t="s">
        <v>57</v>
      </c>
      <c r="B48" s="54">
        <f t="shared" si="1"/>
        <v>139125</v>
      </c>
      <c r="C48" s="54">
        <v>73914</v>
      </c>
      <c r="D48" s="54">
        <v>65211</v>
      </c>
    </row>
    <row r="49" spans="1:4" x14ac:dyDescent="0.45">
      <c r="A49" s="48" t="s">
        <v>58</v>
      </c>
      <c r="B49" s="54">
        <f t="shared" si="1"/>
        <v>117802</v>
      </c>
      <c r="C49" s="54">
        <v>61886</v>
      </c>
      <c r="D49" s="54">
        <v>55916</v>
      </c>
    </row>
    <row r="50" spans="1:4" x14ac:dyDescent="0.45">
      <c r="A50" s="48" t="s">
        <v>59</v>
      </c>
      <c r="B50" s="54">
        <f t="shared" si="1"/>
        <v>204871</v>
      </c>
      <c r="C50" s="54">
        <v>109133</v>
      </c>
      <c r="D50" s="54">
        <v>95738</v>
      </c>
    </row>
    <row r="51" spans="1:4" x14ac:dyDescent="0.45">
      <c r="A51" s="48" t="s">
        <v>60</v>
      </c>
      <c r="B51" s="54">
        <f t="shared" si="1"/>
        <v>133653</v>
      </c>
      <c r="C51" s="54">
        <v>71873</v>
      </c>
      <c r="D51" s="54">
        <v>61780</v>
      </c>
    </row>
    <row r="53" spans="1:4" x14ac:dyDescent="0.45">
      <c r="A53" s="24" t="s">
        <v>136</v>
      </c>
    </row>
    <row r="54" spans="1:4" x14ac:dyDescent="0.45">
      <c r="A54" t="s">
        <v>137</v>
      </c>
    </row>
    <row r="55" spans="1:4" x14ac:dyDescent="0.45">
      <c r="A55" t="s">
        <v>138</v>
      </c>
    </row>
    <row r="56" spans="1:4" x14ac:dyDescent="0.45">
      <c r="A56" t="s">
        <v>139</v>
      </c>
    </row>
    <row r="57" spans="1:4" x14ac:dyDescent="0.45">
      <c r="A57" s="22" t="s">
        <v>140</v>
      </c>
    </row>
    <row r="58" spans="1:4" x14ac:dyDescent="0.45">
      <c r="A58" t="s">
        <v>141</v>
      </c>
    </row>
    <row r="59" spans="1:4" x14ac:dyDescent="0.45">
      <c r="A59" t="s">
        <v>142</v>
      </c>
    </row>
  </sheetData>
  <phoneticPr fontId="2"/>
  <pageMargins left="0.7" right="0.7" top="0.75" bottom="0.75" header="0.3" footer="0.3"/>
  <pageSetup paperSize="9" scale="65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E8684AFC7BA4E946AF96F6A5CBEE62BB" ma:contentTypeVersion="36" ma:contentTypeDescription="新しいドキュメントを作成します。" ma:contentTypeScope="" ma:versionID="2912107b7264d4aefd251cad6a34db0d">
  <xsd:schema xmlns:xsd="http://www.w3.org/2001/XMLSchema" xmlns:xs="http://www.w3.org/2001/XMLSchema" xmlns:p="http://schemas.microsoft.com/office/2006/metadata/properties" xmlns:ns1="http://schemas.microsoft.com/sharepoint/v3" xmlns:ns2="89559dea-130d-4237-8e78-1ce7f44b9a24" xmlns:ns3="0e1d05ab-b491-48cc-a1d7-91236226a3a4" targetNamespace="http://schemas.microsoft.com/office/2006/metadata/properties" ma:root="true" ma:fieldsID="3bdf01f10b0338da7a5a85bd71431d3e" ns1:_="" ns2:_="" ns3:_="">
    <xsd:import namespace="http://schemas.microsoft.com/sharepoint/v3"/>
    <xsd:import namespace="89559dea-130d-4237-8e78-1ce7f44b9a24"/>
    <xsd:import namespace="0e1d05ab-b491-48cc-a1d7-91236226a3a4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OCR" minOccurs="0"/>
                <xsd:element ref="ns1:_ip_UnifiedCompliancePolicyProperties" minOccurs="0"/>
                <xsd:element ref="ns1:_ip_UnifiedCompliancePolicyUIAction" minOccurs="0"/>
                <xsd:element ref="ns3:MediaServiceLocation" minOccurs="0"/>
                <xsd:element ref="ns2:SharedWithUsers" minOccurs="0"/>
                <xsd:element ref="ns2:SharedWithDetails" minOccurs="0"/>
                <xsd:element ref="ns3:d1ca" minOccurs="0"/>
                <xsd:element ref="ns3:_Flow_SignoffStatu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統合コンプライアンス ポリシーのプロパティ" ma:hidden="true" ma:internalName="_ip_UnifiedCompliancePolicyProperties">
      <xsd:simpleType>
        <xsd:restriction base="dms:Note"/>
      </xsd:simpleType>
    </xsd:element>
    <xsd:element name="_ip_UnifiedCompliancePolicyUIAction" ma:index="21" nillable="true" ma:displayName="統合コンプライアンス ポリシーの UI アクション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9559dea-130d-4237-8e78-1ce7f44b9a24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ドキュメント ID 値" ma:description="このアイテムに割り当てられているドキュメント ID の値です。" ma:internalName="_dlc_DocId" ma:readOnly="true">
      <xsd:simpleType>
        <xsd:restriction base="dms:Text"/>
      </xsd:simpleType>
    </xsd:element>
    <xsd:element name="_dlc_DocIdUrl" ma:index="9" nillable="true" ma:displayName="ドキュメントID:" ma:description="このドキュメントへの常時接続リンクです。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ID を保持" ma:description="追加時に ID を保持します。" ma:hidden="true" ma:internalName="_dlc_DocIdPersistId" ma:readOnly="true">
      <xsd:simpleType>
        <xsd:restriction base="dms:Boolean"/>
      </xsd:simpleType>
    </xsd:element>
    <xsd:element name="SharedWithUsers" ma:index="23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4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1d05ab-b491-48cc-a1d7-91236226a3a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2" nillable="true" ma:displayName="Location" ma:internalName="MediaServiceLocation" ma:readOnly="true">
      <xsd:simpleType>
        <xsd:restriction base="dms:Text"/>
      </xsd:simpleType>
    </xsd:element>
    <xsd:element name="d1ca" ma:index="25" nillable="true" ma:displayName="数値" ma:internalName="d1ca">
      <xsd:simpleType>
        <xsd:restriction base="dms:Number"/>
      </xsd:simpleType>
    </xsd:element>
    <xsd:element name="_Flow_SignoffStatus" ma:index="26" nillable="true" ma:displayName="承認の状態" ma:internalName="_x627f__x8a8d__x306e__x72b6__x614b_">
      <xsd:simpleType>
        <xsd:restriction base="dms:Text"/>
      </xsd:simpleType>
    </xsd:element>
    <xsd:element name="MediaLengthInSeconds" ma:index="27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89559dea-130d-4237-8e78-1ce7f44b9a24">DIGI-808455956-3596573</_dlc_DocId>
    <_dlc_DocIdUrl xmlns="89559dea-130d-4237-8e78-1ce7f44b9a24">
      <Url>https://digitalgojp.sharepoint.com/sites/digi_portal/_layouts/15/DocIdRedir.aspx?ID=DIGI-808455956-3596573</Url>
      <Description>DIGI-808455956-3596573</Description>
    </_dlc_DocIdUrl>
    <_Flow_SignoffStatus xmlns="0e1d05ab-b491-48cc-a1d7-91236226a3a4" xsi:nil="true"/>
    <_ip_UnifiedCompliancePolicyUIAction xmlns="http://schemas.microsoft.com/sharepoint/v3" xsi:nil="true"/>
    <_ip_UnifiedCompliancePolicyProperties xmlns="http://schemas.microsoft.com/sharepoint/v3" xsi:nil="true"/>
    <d1ca xmlns="0e1d05ab-b491-48cc-a1d7-91236226a3a4" xsi:nil="true"/>
  </documentManagement>
</p:properties>
</file>

<file path=customXml/itemProps1.xml><?xml version="1.0" encoding="utf-8"?>
<ds:datastoreItem xmlns:ds="http://schemas.openxmlformats.org/officeDocument/2006/customXml" ds:itemID="{898BCFA4-BF63-4501-BA08-F3AF0A93B1D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BAFB1BC-8910-4B68-9034-56928B707243}">
  <ds:schemaRefs>
    <ds:schemaRef ds:uri="http://schemas.microsoft.com/sharepoint/events"/>
  </ds:schemaRefs>
</ds:datastoreItem>
</file>

<file path=customXml/itemProps3.xml><?xml version="1.0" encoding="utf-8"?>
<ds:datastoreItem xmlns:ds="http://schemas.openxmlformats.org/officeDocument/2006/customXml" ds:itemID="{DAD25C75-A965-48B1-8C44-1E2B6840A91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89559dea-130d-4237-8e78-1ce7f44b9a24"/>
    <ds:schemaRef ds:uri="0e1d05ab-b491-48cc-a1d7-91236226a3a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3F5390EB-78ED-43AD-AF36-DFF0F92F84BD}">
  <ds:schemaRefs>
    <ds:schemaRef ds:uri="http://schemas.microsoft.com/office/2006/metadata/properties"/>
    <ds:schemaRef ds:uri="http://schemas.microsoft.com/office/infopath/2007/PartnerControls"/>
    <ds:schemaRef ds:uri="89559dea-130d-4237-8e78-1ce7f44b9a24"/>
    <ds:schemaRef ds:uri="0e1d05ab-b491-48cc-a1d7-91236226a3a4"/>
    <ds:schemaRef ds:uri="http://schemas.microsoft.com/sharepoint/v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3</vt:i4>
      </vt:variant>
    </vt:vector>
  </HeadingPairs>
  <TitlesOfParts>
    <vt:vector size="8" baseType="lpstr">
      <vt:lpstr>進捗状況 (都道府県別)</vt:lpstr>
      <vt:lpstr>進捗状況（政令市・特別区）</vt:lpstr>
      <vt:lpstr>総接種回数</vt:lpstr>
      <vt:lpstr>一般接種</vt:lpstr>
      <vt:lpstr>医療従事者等</vt:lpstr>
      <vt:lpstr>'進捗状況 (都道府県別)'!Print_Area</vt:lpstr>
      <vt:lpstr>'進捗状況（政令市・特別区）'!Print_Area</vt:lpstr>
      <vt:lpstr>総接種回数!Print_Area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2022-02-15T03:37:26Z</dcterms:created>
  <dcterms:modified xsi:type="dcterms:W3CDTF">2022-04-27T05:25:49Z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0x010100E8684AFC7BA4E946AF96F6A5CBEE62BB</vt:lpwstr>
  </property>
  <property fmtid="{D5CDD505-2E9C-101B-9397-08002B2CF9AE}" pid="3" name="_dlc_DocIdItemGuid">
    <vt:lpwstr>4dce5462-b13f-4ec9-a3aa-910a2fe45aa1</vt:lpwstr>
  </property>
</Properties>
</file>