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15588" yWindow="32280" windowWidth="29040" windowHeight="15840"/>
  </bookViews>
  <sheets>
    <sheet name="進捗状況 (都道府県別)" sheetId="9" r:id="rId1"/>
    <sheet name="進捗状況（政令市・特別区）" sheetId="10" r:id="rId2"/>
    <sheet name="総接種回数" sheetId="11" r:id="rId3"/>
    <sheet name="一般接種" sheetId="12" r:id="rId4"/>
    <sheet name="医療従事者等" sheetId="13" r:id="rId5"/>
  </sheets>
  <definedNames>
    <definedName name="_xlnm.Print_Area" localSheetId="0">'進捗状況 (都道府県別)'!$A$1:$H$63</definedName>
    <definedName name="_xlnm.Print_Area" localSheetId="1">'進捗状況（政令市・特別区）'!$A$1:$H$45</definedName>
    <definedName name="_xlnm.Print_Area" localSheetId="2">総接種回数!$A$1:$L$61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" i="11" l="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8" i="11"/>
  <c r="L7" i="11"/>
  <c r="J7" i="11" l="1"/>
  <c r="K7" i="11"/>
  <c r="I7" i="11"/>
  <c r="Q2" i="12"/>
  <c r="L2" i="11"/>
  <c r="B51" i="13"/>
  <c r="B50" i="13"/>
  <c r="B49" i="13"/>
  <c r="B48" i="13"/>
  <c r="B47" i="13"/>
  <c r="B46" i="13"/>
  <c r="B45" i="13"/>
  <c r="B44" i="13"/>
  <c r="B43" i="13"/>
  <c r="B42" i="13"/>
  <c r="B41" i="13"/>
  <c r="B40" i="13"/>
  <c r="B39" i="13"/>
  <c r="B38" i="13"/>
  <c r="B37" i="13"/>
  <c r="B36" i="13"/>
  <c r="B35" i="13"/>
  <c r="B34" i="13"/>
  <c r="B33" i="13"/>
  <c r="B32" i="13"/>
  <c r="B31" i="13"/>
  <c r="B30" i="13"/>
  <c r="B29" i="13"/>
  <c r="B28" i="13"/>
  <c r="B27" i="13"/>
  <c r="B26" i="13"/>
  <c r="B25" i="13"/>
  <c r="B24" i="13"/>
  <c r="B23" i="13"/>
  <c r="B22" i="13"/>
  <c r="B21" i="13"/>
  <c r="B20" i="13"/>
  <c r="B19" i="13"/>
  <c r="B18" i="13"/>
  <c r="B17" i="13"/>
  <c r="B16" i="13"/>
  <c r="B15" i="13"/>
  <c r="B14" i="13"/>
  <c r="B13" i="13"/>
  <c r="B12" i="13"/>
  <c r="B11" i="13"/>
  <c r="B10" i="13"/>
  <c r="B9" i="13"/>
  <c r="B8" i="13"/>
  <c r="B7" i="13"/>
  <c r="B6" i="13"/>
  <c r="B5" i="13"/>
  <c r="D4" i="13"/>
  <c r="C4" i="13"/>
  <c r="H54" i="11"/>
  <c r="H53" i="11"/>
  <c r="H52" i="11"/>
  <c r="H51" i="11"/>
  <c r="H50" i="11"/>
  <c r="H49" i="11"/>
  <c r="H46" i="11"/>
  <c r="H45" i="11"/>
  <c r="H44" i="11"/>
  <c r="H43" i="11"/>
  <c r="H42" i="11"/>
  <c r="H41" i="11"/>
  <c r="H38" i="11"/>
  <c r="H37" i="11"/>
  <c r="H36" i="11"/>
  <c r="H34" i="11"/>
  <c r="H33" i="11"/>
  <c r="H30" i="11"/>
  <c r="H29" i="11"/>
  <c r="H28" i="11"/>
  <c r="H27" i="11"/>
  <c r="H26" i="11"/>
  <c r="H24" i="11"/>
  <c r="H22" i="11"/>
  <c r="H21" i="11"/>
  <c r="H20" i="11"/>
  <c r="H18" i="11"/>
  <c r="H16" i="11"/>
  <c r="H14" i="11"/>
  <c r="H13" i="11"/>
  <c r="H12" i="11"/>
  <c r="H11" i="11"/>
  <c r="H10" i="11"/>
  <c r="H8" i="11"/>
  <c r="B4" i="13" l="1"/>
  <c r="O6" i="12"/>
  <c r="E16" i="11"/>
  <c r="F16" i="11" s="1"/>
  <c r="E28" i="11"/>
  <c r="F28" i="11" s="1"/>
  <c r="C31" i="11"/>
  <c r="D31" i="11" s="1"/>
  <c r="C34" i="11"/>
  <c r="D34" i="11" s="1"/>
  <c r="E40" i="11"/>
  <c r="F40" i="11" s="1"/>
  <c r="C43" i="11"/>
  <c r="C15" i="11"/>
  <c r="D15" i="11" s="1"/>
  <c r="C19" i="11"/>
  <c r="D19" i="11" s="1"/>
  <c r="C22" i="11"/>
  <c r="C46" i="11"/>
  <c r="Q6" i="12"/>
  <c r="E15" i="11"/>
  <c r="F15" i="11" s="1"/>
  <c r="E36" i="11"/>
  <c r="F36" i="11" s="1"/>
  <c r="C39" i="11"/>
  <c r="D39" i="11" s="1"/>
  <c r="C42" i="11"/>
  <c r="D42" i="11" s="1"/>
  <c r="C18" i="11"/>
  <c r="D18" i="11" s="1"/>
  <c r="C14" i="11"/>
  <c r="E24" i="11"/>
  <c r="F24" i="11" s="1"/>
  <c r="C27" i="11"/>
  <c r="C30" i="11"/>
  <c r="E44" i="11"/>
  <c r="F44" i="11" s="1"/>
  <c r="C47" i="11"/>
  <c r="D47" i="11" s="1"/>
  <c r="G6" i="12"/>
  <c r="E32" i="11"/>
  <c r="F32" i="11" s="1"/>
  <c r="C35" i="11"/>
  <c r="D35" i="11" s="1"/>
  <c r="C38" i="11"/>
  <c r="D38" i="11" s="1"/>
  <c r="H6" i="12"/>
  <c r="E20" i="11"/>
  <c r="F20" i="11" s="1"/>
  <c r="C23" i="11"/>
  <c r="D23" i="11" s="1"/>
  <c r="C26" i="11"/>
  <c r="D26" i="11" s="1"/>
  <c r="J6" i="12"/>
  <c r="E14" i="11"/>
  <c r="F14" i="11" s="1"/>
  <c r="E18" i="11"/>
  <c r="F18" i="11" s="1"/>
  <c r="E22" i="11"/>
  <c r="F22" i="11" s="1"/>
  <c r="E26" i="11"/>
  <c r="F26" i="11" s="1"/>
  <c r="E30" i="11"/>
  <c r="F30" i="11" s="1"/>
  <c r="E34" i="11"/>
  <c r="F34" i="11" s="1"/>
  <c r="E38" i="11"/>
  <c r="F38" i="11" s="1"/>
  <c r="E42" i="11"/>
  <c r="F42" i="11" s="1"/>
  <c r="E46" i="11"/>
  <c r="F46" i="11" s="1"/>
  <c r="K6" i="12"/>
  <c r="C13" i="11"/>
  <c r="D13" i="11" s="1"/>
  <c r="C17" i="11"/>
  <c r="D17" i="11" s="1"/>
  <c r="C21" i="11"/>
  <c r="D21" i="11" s="1"/>
  <c r="C25" i="11"/>
  <c r="D25" i="11" s="1"/>
  <c r="C29" i="11"/>
  <c r="D29" i="11" s="1"/>
  <c r="C33" i="11"/>
  <c r="D33" i="11" s="1"/>
  <c r="C37" i="11"/>
  <c r="D37" i="11" s="1"/>
  <c r="C41" i="11"/>
  <c r="C45" i="11"/>
  <c r="D45" i="11" s="1"/>
  <c r="D6" i="12"/>
  <c r="C8" i="11"/>
  <c r="D8" i="11" s="1"/>
  <c r="M6" i="12"/>
  <c r="C9" i="11"/>
  <c r="D9" i="11" s="1"/>
  <c r="C10" i="11"/>
  <c r="D10" i="11" s="1"/>
  <c r="C11" i="11"/>
  <c r="D11" i="11" s="1"/>
  <c r="C12" i="11"/>
  <c r="E13" i="11"/>
  <c r="F13" i="11" s="1"/>
  <c r="E17" i="11"/>
  <c r="F17" i="11" s="1"/>
  <c r="E21" i="11"/>
  <c r="F21" i="11" s="1"/>
  <c r="E25" i="11"/>
  <c r="F25" i="11" s="1"/>
  <c r="E29" i="11"/>
  <c r="F29" i="11" s="1"/>
  <c r="E33" i="11"/>
  <c r="F33" i="11" s="1"/>
  <c r="E37" i="11"/>
  <c r="F37" i="11" s="1"/>
  <c r="E41" i="11"/>
  <c r="F41" i="11" s="1"/>
  <c r="E45" i="11"/>
  <c r="F45" i="11" s="1"/>
  <c r="E8" i="11"/>
  <c r="F8" i="11" s="1"/>
  <c r="E6" i="12"/>
  <c r="E9" i="11"/>
  <c r="F9" i="11" s="1"/>
  <c r="E10" i="11"/>
  <c r="F10" i="11" s="1"/>
  <c r="E11" i="11"/>
  <c r="F11" i="11" s="1"/>
  <c r="E12" i="11"/>
  <c r="F12" i="11" s="1"/>
  <c r="C16" i="11"/>
  <c r="D16" i="11" s="1"/>
  <c r="C20" i="11"/>
  <c r="D20" i="11" s="1"/>
  <c r="C24" i="11"/>
  <c r="D24" i="11" s="1"/>
  <c r="C28" i="11"/>
  <c r="D28" i="11" s="1"/>
  <c r="C32" i="11"/>
  <c r="D32" i="11" s="1"/>
  <c r="C36" i="11"/>
  <c r="D36" i="11" s="1"/>
  <c r="C40" i="11"/>
  <c r="D40" i="11" s="1"/>
  <c r="C44" i="11"/>
  <c r="D44" i="11" s="1"/>
  <c r="E19" i="11"/>
  <c r="F19" i="11" s="1"/>
  <c r="E23" i="11"/>
  <c r="F23" i="11" s="1"/>
  <c r="E27" i="11"/>
  <c r="F27" i="11" s="1"/>
  <c r="E31" i="11"/>
  <c r="F31" i="11" s="1"/>
  <c r="E35" i="11"/>
  <c r="F35" i="11" s="1"/>
  <c r="E39" i="11"/>
  <c r="F39" i="11" s="1"/>
  <c r="E43" i="11"/>
  <c r="F43" i="11" s="1"/>
  <c r="E47" i="11"/>
  <c r="F47" i="11" s="1"/>
  <c r="C48" i="11"/>
  <c r="D48" i="11" s="1"/>
  <c r="C49" i="11"/>
  <c r="C50" i="11"/>
  <c r="D50" i="11" s="1"/>
  <c r="C51" i="11"/>
  <c r="D51" i="11" s="1"/>
  <c r="C52" i="11"/>
  <c r="D52" i="11" s="1"/>
  <c r="C53" i="11"/>
  <c r="D53" i="11" s="1"/>
  <c r="C54" i="11"/>
  <c r="D54" i="11" s="1"/>
  <c r="E48" i="11"/>
  <c r="F48" i="11" s="1"/>
  <c r="E49" i="11"/>
  <c r="F49" i="11" s="1"/>
  <c r="E50" i="11"/>
  <c r="F50" i="11" s="1"/>
  <c r="E51" i="11"/>
  <c r="F51" i="11" s="1"/>
  <c r="E52" i="11"/>
  <c r="F52" i="11" s="1"/>
  <c r="E53" i="11"/>
  <c r="F53" i="11" s="1"/>
  <c r="E54" i="11"/>
  <c r="F54" i="11" s="1"/>
  <c r="H35" i="11"/>
  <c r="H23" i="11"/>
  <c r="H17" i="11"/>
  <c r="H47" i="11"/>
  <c r="H19" i="11"/>
  <c r="H39" i="11"/>
  <c r="H31" i="11"/>
  <c r="H9" i="11"/>
  <c r="H25" i="11"/>
  <c r="H15" i="11"/>
  <c r="G7" i="11"/>
  <c r="H7" i="11" s="1"/>
  <c r="B45" i="11"/>
  <c r="D30" i="11"/>
  <c r="D46" i="11"/>
  <c r="H32" i="11"/>
  <c r="H40" i="11"/>
  <c r="H48" i="11"/>
  <c r="B30" i="11" l="1"/>
  <c r="B37" i="11"/>
  <c r="B47" i="11"/>
  <c r="B28" i="11"/>
  <c r="B39" i="11"/>
  <c r="B31" i="11"/>
  <c r="B23" i="11"/>
  <c r="B33" i="11"/>
  <c r="B8" i="11"/>
  <c r="B46" i="11"/>
  <c r="B14" i="11"/>
  <c r="B22" i="11"/>
  <c r="B11" i="11"/>
  <c r="B42" i="11"/>
  <c r="D22" i="11"/>
  <c r="B38" i="11"/>
  <c r="C7" i="11"/>
  <c r="D7" i="11" s="1"/>
  <c r="B20" i="11"/>
  <c r="B10" i="11"/>
  <c r="B16" i="11"/>
  <c r="B15" i="11"/>
  <c r="E7" i="11"/>
  <c r="F7" i="11" s="1"/>
  <c r="B19" i="11"/>
  <c r="B25" i="11"/>
  <c r="B24" i="11"/>
  <c r="B35" i="11"/>
  <c r="I6" i="12"/>
  <c r="R6" i="12" s="1"/>
  <c r="B26" i="11"/>
  <c r="D14" i="11"/>
  <c r="B51" i="11"/>
  <c r="B21" i="11"/>
  <c r="B32" i="11"/>
  <c r="B48" i="11"/>
  <c r="B52" i="11"/>
  <c r="B13" i="11"/>
  <c r="D41" i="11"/>
  <c r="B41" i="11"/>
  <c r="B34" i="11"/>
  <c r="B44" i="11"/>
  <c r="B18" i="11"/>
  <c r="B36" i="11"/>
  <c r="B12" i="11"/>
  <c r="B53" i="11"/>
  <c r="B40" i="11"/>
  <c r="B29" i="11"/>
  <c r="B50" i="11"/>
  <c r="D12" i="11"/>
  <c r="B9" i="11"/>
  <c r="B54" i="11"/>
  <c r="B6" i="12"/>
  <c r="C6" i="12"/>
  <c r="N6" i="12" s="1"/>
  <c r="D27" i="11"/>
  <c r="B27" i="11"/>
  <c r="D43" i="11"/>
  <c r="B43" i="11"/>
  <c r="B17" i="11"/>
  <c r="D49" i="11"/>
  <c r="B49" i="11"/>
  <c r="F6" i="12"/>
  <c r="P6" i="12" s="1"/>
  <c r="B7" i="11" l="1"/>
  <c r="H39" i="10"/>
  <c r="H26" i="10"/>
  <c r="H18" i="10"/>
  <c r="F25" i="10"/>
  <c r="F23" i="10"/>
  <c r="F17" i="10"/>
  <c r="F15" i="10"/>
  <c r="D25" i="10"/>
  <c r="D17" i="10"/>
  <c r="H53" i="9"/>
  <c r="H50" i="9"/>
  <c r="H45" i="9"/>
  <c r="H42" i="9"/>
  <c r="H29" i="9"/>
  <c r="H26" i="9"/>
  <c r="H21" i="9"/>
  <c r="H18" i="9"/>
  <c r="H13" i="9"/>
  <c r="H23" i="10"/>
  <c r="H15" i="10"/>
  <c r="D18" i="10"/>
  <c r="D13" i="10"/>
  <c r="H44" i="9"/>
  <c r="H36" i="9"/>
  <c r="H34" i="9"/>
  <c r="H28" i="9"/>
  <c r="H20" i="9"/>
  <c r="H12" i="9"/>
  <c r="F52" i="9"/>
  <c r="F44" i="9"/>
  <c r="F36" i="9"/>
  <c r="F28" i="9"/>
  <c r="F20" i="9"/>
  <c r="F12" i="9"/>
  <c r="C10" i="10"/>
  <c r="D10" i="10" s="1"/>
  <c r="E10" i="10"/>
  <c r="G10" i="10"/>
  <c r="F39" i="10"/>
  <c r="H29" i="10"/>
  <c r="H28" i="10"/>
  <c r="H21" i="10"/>
  <c r="H20" i="10"/>
  <c r="H13" i="10"/>
  <c r="H12" i="10"/>
  <c r="F29" i="10"/>
  <c r="F28" i="10"/>
  <c r="F21" i="10"/>
  <c r="F20" i="10"/>
  <c r="F13" i="10"/>
  <c r="F12" i="10"/>
  <c r="D23" i="10"/>
  <c r="D15" i="10"/>
  <c r="F50" i="9"/>
  <c r="F42" i="9"/>
  <c r="F34" i="9"/>
  <c r="F26" i="9"/>
  <c r="F18" i="9"/>
  <c r="H30" i="10"/>
  <c r="H22" i="10"/>
  <c r="H17" i="10"/>
  <c r="H14" i="10"/>
  <c r="F30" i="10"/>
  <c r="F14" i="10"/>
  <c r="H52" i="9"/>
  <c r="F51" i="9"/>
  <c r="F43" i="9"/>
  <c r="F35" i="9"/>
  <c r="F11" i="9"/>
  <c r="E5" i="10"/>
  <c r="E34" i="10" s="1"/>
  <c r="F22" i="10"/>
  <c r="H11" i="10"/>
  <c r="H16" i="10"/>
  <c r="H19" i="10"/>
  <c r="H24" i="10"/>
  <c r="H25" i="10"/>
  <c r="H27" i="10"/>
  <c r="F11" i="10"/>
  <c r="F16" i="10"/>
  <c r="F18" i="10"/>
  <c r="F19" i="10"/>
  <c r="F24" i="10"/>
  <c r="F26" i="10"/>
  <c r="F27" i="10"/>
  <c r="D11" i="10"/>
  <c r="D12" i="10"/>
  <c r="D14" i="10"/>
  <c r="D16" i="10"/>
  <c r="D19" i="10"/>
  <c r="D20" i="10"/>
  <c r="D21" i="10"/>
  <c r="D22" i="10"/>
  <c r="D24" i="10"/>
  <c r="D26" i="10"/>
  <c r="D27" i="10"/>
  <c r="D28" i="10"/>
  <c r="D29" i="10"/>
  <c r="D30" i="10"/>
  <c r="H3" i="10"/>
  <c r="H11" i="9"/>
  <c r="H14" i="9"/>
  <c r="H15" i="9"/>
  <c r="H16" i="9"/>
  <c r="H17" i="9"/>
  <c r="H19" i="9"/>
  <c r="H22" i="9"/>
  <c r="H23" i="9"/>
  <c r="H24" i="9"/>
  <c r="H25" i="9"/>
  <c r="H27" i="9"/>
  <c r="H30" i="9"/>
  <c r="H31" i="9"/>
  <c r="H32" i="9"/>
  <c r="H33" i="9"/>
  <c r="H35" i="9"/>
  <c r="H37" i="9"/>
  <c r="H38" i="9"/>
  <c r="H39" i="9"/>
  <c r="H40" i="9"/>
  <c r="H41" i="9"/>
  <c r="H43" i="9"/>
  <c r="H46" i="9"/>
  <c r="H47" i="9"/>
  <c r="H48" i="9"/>
  <c r="H49" i="9"/>
  <c r="H51" i="9"/>
  <c r="H54" i="9"/>
  <c r="H55" i="9"/>
  <c r="H56" i="9"/>
  <c r="H57" i="9"/>
  <c r="F13" i="9"/>
  <c r="F14" i="9"/>
  <c r="F15" i="9"/>
  <c r="F16" i="9"/>
  <c r="F17" i="9"/>
  <c r="F19" i="9"/>
  <c r="F21" i="9"/>
  <c r="F22" i="9"/>
  <c r="F23" i="9"/>
  <c r="F24" i="9"/>
  <c r="F25" i="9"/>
  <c r="F27" i="9"/>
  <c r="F29" i="9"/>
  <c r="F30" i="9"/>
  <c r="F31" i="9"/>
  <c r="F32" i="9"/>
  <c r="F33" i="9"/>
  <c r="F37" i="9"/>
  <c r="F38" i="9"/>
  <c r="F39" i="9"/>
  <c r="F40" i="9"/>
  <c r="F41" i="9"/>
  <c r="F45" i="9"/>
  <c r="F46" i="9"/>
  <c r="F47" i="9"/>
  <c r="F48" i="9"/>
  <c r="F49" i="9"/>
  <c r="F53" i="9"/>
  <c r="F54" i="9"/>
  <c r="F55" i="9"/>
  <c r="F56" i="9"/>
  <c r="F57" i="9"/>
  <c r="G10" i="9"/>
  <c r="H10" i="9" s="1"/>
  <c r="G34" i="10"/>
  <c r="G5" i="10"/>
  <c r="D39" i="10" l="1"/>
  <c r="E10" i="9"/>
  <c r="F10" i="9" s="1"/>
  <c r="H10" i="10"/>
  <c r="F10" i="10"/>
  <c r="D11" i="9"/>
  <c r="D12" i="9"/>
  <c r="D14" i="9"/>
  <c r="D15" i="9"/>
  <c r="D16" i="9"/>
  <c r="D17" i="9"/>
  <c r="D18" i="9"/>
  <c r="D19" i="9"/>
  <c r="D20" i="9"/>
  <c r="D21" i="9"/>
  <c r="D22" i="9"/>
  <c r="D23" i="9"/>
  <c r="D24" i="9"/>
  <c r="D25" i="9"/>
  <c r="D27" i="9"/>
  <c r="D30" i="9"/>
  <c r="D32" i="9"/>
  <c r="D33" i="9"/>
  <c r="D35" i="9"/>
  <c r="D36" i="9"/>
  <c r="D37" i="9"/>
  <c r="D38" i="9"/>
  <c r="D39" i="9"/>
  <c r="D40" i="9"/>
  <c r="D41" i="9"/>
  <c r="D43" i="9"/>
  <c r="D46" i="9"/>
  <c r="D49" i="9"/>
  <c r="D51" i="9"/>
  <c r="D52" i="9"/>
  <c r="D54" i="9"/>
  <c r="D57" i="9"/>
  <c r="D48" i="9" l="1"/>
  <c r="D29" i="9"/>
  <c r="D26" i="9"/>
  <c r="D50" i="9"/>
  <c r="D45" i="9"/>
  <c r="D28" i="9"/>
  <c r="D13" i="9"/>
  <c r="D53" i="9"/>
  <c r="D55" i="9"/>
  <c r="D42" i="9"/>
  <c r="D47" i="9"/>
  <c r="D56" i="9"/>
  <c r="D31" i="9"/>
  <c r="D44" i="9"/>
  <c r="D34" i="9"/>
  <c r="C10" i="9" l="1"/>
  <c r="D10" i="9" s="1"/>
</calcChain>
</file>

<file path=xl/sharedStrings.xml><?xml version="1.0" encoding="utf-8"?>
<sst xmlns="http://schemas.openxmlformats.org/spreadsheetml/2006/main" count="333" uniqueCount="141">
  <si>
    <t>３回目接種の進捗状況（都道府県別）</t>
    <rPh sb="1" eb="3">
      <t>カイメ</t>
    </rPh>
    <rPh sb="3" eb="5">
      <t>セッシュ</t>
    </rPh>
    <rPh sb="6" eb="8">
      <t>シンチョク</t>
    </rPh>
    <rPh sb="8" eb="10">
      <t>ジョウキョウ</t>
    </rPh>
    <rPh sb="11" eb="15">
      <t>トドウフケン</t>
    </rPh>
    <rPh sb="15" eb="16">
      <t>ベツ</t>
    </rPh>
    <phoneticPr fontId="2"/>
  </si>
  <si>
    <t>（3月8日公表時点）</t>
  </si>
  <si>
    <t>（単位：人口（人）、増加回数（回））</t>
    <rPh sb="1" eb="3">
      <t>タンイ</t>
    </rPh>
    <rPh sb="4" eb="6">
      <t>ジンコウ</t>
    </rPh>
    <rPh sb="7" eb="8">
      <t>ヒト</t>
    </rPh>
    <rPh sb="10" eb="12">
      <t>ゾウカ</t>
    </rPh>
    <rPh sb="12" eb="14">
      <t>カイスウ</t>
    </rPh>
    <rPh sb="15" eb="16">
      <t>カイ</t>
    </rPh>
    <rPh sb="16" eb="17">
      <t>マンカイ</t>
    </rPh>
    <phoneticPr fontId="2"/>
  </si>
  <si>
    <t>都道府県名</t>
    <rPh sb="0" eb="4">
      <t>トドウフケン</t>
    </rPh>
    <rPh sb="4" eb="5">
      <t>メイ</t>
    </rPh>
    <phoneticPr fontId="2"/>
  </si>
  <si>
    <t>人口</t>
    <rPh sb="0" eb="2">
      <t>ジンコウ</t>
    </rPh>
    <phoneticPr fontId="2"/>
  </si>
  <si>
    <t>累計接種回数</t>
    <rPh sb="0" eb="2">
      <t>ルイケイ</t>
    </rPh>
    <rPh sb="2" eb="4">
      <t>セッシュ</t>
    </rPh>
    <rPh sb="4" eb="6">
      <t>カイスウ</t>
    </rPh>
    <phoneticPr fontId="2"/>
  </si>
  <si>
    <t>直近1週間</t>
    <rPh sb="3" eb="5">
      <t>シュウカン</t>
    </rPh>
    <phoneticPr fontId="1"/>
  </si>
  <si>
    <t>（増加回数ベース）※1</t>
    <phoneticPr fontId="2"/>
  </si>
  <si>
    <t>（増加回数ベース）※2</t>
    <phoneticPr fontId="2"/>
  </si>
  <si>
    <t>接種回数</t>
    <rPh sb="0" eb="2">
      <t>セッシュ</t>
    </rPh>
    <rPh sb="2" eb="4">
      <t>カイスウ</t>
    </rPh>
    <phoneticPr fontId="2"/>
  </si>
  <si>
    <t>増加回数</t>
    <rPh sb="0" eb="2">
      <t>ゾウカ</t>
    </rPh>
    <rPh sb="2" eb="4">
      <t>カイスウ</t>
    </rPh>
    <phoneticPr fontId="2"/>
  </si>
  <si>
    <t>人口比</t>
    <rPh sb="0" eb="3">
      <t>ジンコウヒ</t>
    </rPh>
    <phoneticPr fontId="2"/>
  </si>
  <si>
    <t>人口比</t>
    <rPh sb="0" eb="2">
      <t>ジンコウ</t>
    </rPh>
    <rPh sb="2" eb="3">
      <t>ヒ</t>
    </rPh>
    <phoneticPr fontId="2"/>
  </si>
  <si>
    <t>合計</t>
    <rPh sb="0" eb="2">
      <t>ゴウケイ</t>
    </rPh>
    <phoneticPr fontId="2"/>
  </si>
  <si>
    <t>01 北海道</t>
  </si>
  <si>
    <t>02 青森県</t>
  </si>
  <si>
    <t>03 岩手県</t>
  </si>
  <si>
    <t>04 宮城県</t>
  </si>
  <si>
    <t>05 秋田県</t>
  </si>
  <si>
    <t>06 山形県</t>
  </si>
  <si>
    <t>07 福島県</t>
  </si>
  <si>
    <t>08 茨城県</t>
  </si>
  <si>
    <t>09 栃木県</t>
  </si>
  <si>
    <t>10 群馬県</t>
  </si>
  <si>
    <t>11 埼玉県</t>
  </si>
  <si>
    <t>12 千葉県</t>
  </si>
  <si>
    <t>13 東京都</t>
  </si>
  <si>
    <t>14 神奈川県</t>
  </si>
  <si>
    <t>15 新潟県</t>
  </si>
  <si>
    <t>16 富山県</t>
  </si>
  <si>
    <t>17 石川県</t>
  </si>
  <si>
    <t>18 福井県</t>
  </si>
  <si>
    <t>19 山梨県</t>
  </si>
  <si>
    <t>20 長野県</t>
  </si>
  <si>
    <t>21 岐阜県</t>
  </si>
  <si>
    <t>22 静岡県</t>
  </si>
  <si>
    <t>23 愛知県</t>
  </si>
  <si>
    <t>24 三重県</t>
  </si>
  <si>
    <t>25 滋賀県</t>
  </si>
  <si>
    <t>26 京都府</t>
  </si>
  <si>
    <t>27 大阪府</t>
  </si>
  <si>
    <t>28 兵庫県</t>
  </si>
  <si>
    <t>29 奈良県</t>
  </si>
  <si>
    <t>30 和歌山県</t>
  </si>
  <si>
    <t>31 鳥取県</t>
  </si>
  <si>
    <t>32 島根県</t>
  </si>
  <si>
    <t>33 岡山県</t>
  </si>
  <si>
    <t>34 広島県</t>
  </si>
  <si>
    <t>35 山口県</t>
  </si>
  <si>
    <t>36 徳島県</t>
  </si>
  <si>
    <t>37 香川県</t>
  </si>
  <si>
    <t>38 愛媛県</t>
  </si>
  <si>
    <t>39 高知県</t>
  </si>
  <si>
    <t>40 福岡県</t>
  </si>
  <si>
    <t>41 佐賀県</t>
  </si>
  <si>
    <t>42 長崎県</t>
  </si>
  <si>
    <t>43 熊本県</t>
  </si>
  <si>
    <t>44 大分県</t>
  </si>
  <si>
    <t>45 宮崎県</t>
  </si>
  <si>
    <t>46 鹿児島県</t>
  </si>
  <si>
    <t>47 沖縄県</t>
  </si>
  <si>
    <t>注：人口は、総務省が公表している、「令和3年住民基本台帳年齢階級別人口（市区町村別）」のうち、</t>
  </si>
  <si>
    <t>各市町村の性別及び年齢階級の数字を集計したものを使用</t>
    <phoneticPr fontId="2"/>
  </si>
  <si>
    <t>※1：前週同曜日の公表分との差を使用</t>
    <rPh sb="3" eb="5">
      <t>ゼンシュウ</t>
    </rPh>
    <rPh sb="5" eb="6">
      <t>ドウ</t>
    </rPh>
    <rPh sb="6" eb="8">
      <t>ヨウビ</t>
    </rPh>
    <rPh sb="9" eb="11">
      <t>コウヒョウ</t>
    </rPh>
    <rPh sb="11" eb="12">
      <t>ブン</t>
    </rPh>
    <rPh sb="14" eb="15">
      <t>サ</t>
    </rPh>
    <rPh sb="16" eb="18">
      <t>シヨウ</t>
    </rPh>
    <phoneticPr fontId="2"/>
  </si>
  <si>
    <t>※2：直近の公表分との差を使用。</t>
    <rPh sb="3" eb="5">
      <t>チョッキン</t>
    </rPh>
    <rPh sb="6" eb="8">
      <t>コウヒョウ</t>
    </rPh>
    <rPh sb="8" eb="9">
      <t>ブン</t>
    </rPh>
    <rPh sb="11" eb="12">
      <t>サ</t>
    </rPh>
    <rPh sb="13" eb="15">
      <t>シヨウ</t>
    </rPh>
    <phoneticPr fontId="2"/>
  </si>
  <si>
    <t>ただし、土日祝日直後の公表においては、直近の平日１日の入力数（直近の公表分とその翌日の集計値との差）を使用。</t>
    <phoneticPr fontId="2"/>
  </si>
  <si>
    <t>３回目接種の進捗状況（政令指定都市・特別区）</t>
    <rPh sb="1" eb="3">
      <t>カイメ</t>
    </rPh>
    <rPh sb="3" eb="5">
      <t>セッシュ</t>
    </rPh>
    <rPh sb="6" eb="8">
      <t>シンチョク</t>
    </rPh>
    <rPh sb="8" eb="10">
      <t>ジョウキョウ</t>
    </rPh>
    <rPh sb="11" eb="13">
      <t>セイレイ</t>
    </rPh>
    <rPh sb="13" eb="15">
      <t>シテイ</t>
    </rPh>
    <rPh sb="15" eb="17">
      <t>トシ</t>
    </rPh>
    <rPh sb="18" eb="21">
      <t>トクベツク</t>
    </rPh>
    <phoneticPr fontId="2"/>
  </si>
  <si>
    <t>（１）政令指定都市</t>
    <rPh sb="3" eb="5">
      <t>セイレイ</t>
    </rPh>
    <rPh sb="5" eb="7">
      <t>シテイ</t>
    </rPh>
    <rPh sb="7" eb="9">
      <t>トシ</t>
    </rPh>
    <phoneticPr fontId="2"/>
  </si>
  <si>
    <t>政令指定
都市名</t>
    <rPh sb="0" eb="2">
      <t>セイレイ</t>
    </rPh>
    <rPh sb="2" eb="4">
      <t>シテイ</t>
    </rPh>
    <rPh sb="5" eb="7">
      <t>トシ</t>
    </rPh>
    <rPh sb="7" eb="8">
      <t>メイ</t>
    </rPh>
    <phoneticPr fontId="2"/>
  </si>
  <si>
    <t>合計</t>
    <rPh sb="0" eb="2">
      <t>ゴウケイ</t>
    </rPh>
    <phoneticPr fontId="1"/>
  </si>
  <si>
    <t>札幌市</t>
  </si>
  <si>
    <t>仙台市</t>
  </si>
  <si>
    <t>さいたま市</t>
  </si>
  <si>
    <t>千葉市</t>
  </si>
  <si>
    <t>横浜市</t>
  </si>
  <si>
    <t>川崎市</t>
  </si>
  <si>
    <t>相模原市</t>
  </si>
  <si>
    <t>新潟市</t>
  </si>
  <si>
    <t>静岡市</t>
  </si>
  <si>
    <t>浜松市</t>
  </si>
  <si>
    <t>名古屋市</t>
  </si>
  <si>
    <t>京都市</t>
  </si>
  <si>
    <t>大阪市</t>
  </si>
  <si>
    <t>堺市</t>
  </si>
  <si>
    <t>神戸市</t>
  </si>
  <si>
    <t>岡山市</t>
  </si>
  <si>
    <t>広島市</t>
  </si>
  <si>
    <t>北九州市</t>
  </si>
  <si>
    <t>福岡市</t>
  </si>
  <si>
    <t>熊本市</t>
  </si>
  <si>
    <t>（２）特別区</t>
    <rPh sb="3" eb="6">
      <t>トクベツク</t>
    </rPh>
    <phoneticPr fontId="2"/>
  </si>
  <si>
    <t>注：人口は、総務省が公表している、「令和3年住民基本台帳年齢階級別人口（市区町村別）」のうち、</t>
    <rPh sb="0" eb="1">
      <t>チュウ</t>
    </rPh>
    <rPh sb="2" eb="4">
      <t>ジンコウ</t>
    </rPh>
    <rPh sb="6" eb="9">
      <t>ソウムショウ</t>
    </rPh>
    <rPh sb="10" eb="12">
      <t>コウヒョウ</t>
    </rPh>
    <rPh sb="18" eb="20">
      <t>レイワ</t>
    </rPh>
    <rPh sb="21" eb="22">
      <t>ネン</t>
    </rPh>
    <rPh sb="22" eb="24">
      <t>ジュウミン</t>
    </rPh>
    <rPh sb="24" eb="26">
      <t>キホン</t>
    </rPh>
    <rPh sb="26" eb="28">
      <t>ダイチョウ</t>
    </rPh>
    <rPh sb="28" eb="30">
      <t>ネンレイ</t>
    </rPh>
    <rPh sb="30" eb="32">
      <t>カイキュウ</t>
    </rPh>
    <rPh sb="32" eb="33">
      <t>ベツ</t>
    </rPh>
    <rPh sb="33" eb="35">
      <t>ジンコウ</t>
    </rPh>
    <rPh sb="36" eb="38">
      <t>シク</t>
    </rPh>
    <rPh sb="38" eb="40">
      <t>チョウソン</t>
    </rPh>
    <rPh sb="40" eb="41">
      <t>ベツ</t>
    </rPh>
    <phoneticPr fontId="2"/>
  </si>
  <si>
    <t>各市町村の性別及び年齢階級の数字を集計したものを使用</t>
  </si>
  <si>
    <t>※2：直近の公表分との差を使用</t>
    <rPh sb="3" eb="5">
      <t>チョッキン</t>
    </rPh>
    <rPh sb="6" eb="8">
      <t>コウヒョウ</t>
    </rPh>
    <rPh sb="8" eb="9">
      <t>ブン</t>
    </rPh>
    <rPh sb="11" eb="12">
      <t>サ</t>
    </rPh>
    <rPh sb="13" eb="15">
      <t>シヨウ</t>
    </rPh>
    <phoneticPr fontId="2"/>
  </si>
  <si>
    <t>これまでのワクチン総接種回数（都道府県別）</t>
    <rPh sb="9" eb="10">
      <t>ソウ</t>
    </rPh>
    <rPh sb="10" eb="12">
      <t>セッシュ</t>
    </rPh>
    <rPh sb="12" eb="14">
      <t>カイスウ</t>
    </rPh>
    <rPh sb="15" eb="19">
      <t>トドウフケン</t>
    </rPh>
    <rPh sb="19" eb="20">
      <t>ベツ</t>
    </rPh>
    <phoneticPr fontId="2"/>
  </si>
  <si>
    <t>接種回数（3月7日まで）</t>
  </si>
  <si>
    <t>内１回目</t>
    <rPh sb="0" eb="1">
      <t>ウチ</t>
    </rPh>
    <phoneticPr fontId="2"/>
  </si>
  <si>
    <t>内２回目</t>
    <rPh sb="0" eb="1">
      <t>ウチ</t>
    </rPh>
    <phoneticPr fontId="2"/>
  </si>
  <si>
    <t>内３回目</t>
    <rPh sb="0" eb="1">
      <t>ウチ</t>
    </rPh>
    <phoneticPr fontId="2"/>
  </si>
  <si>
    <t>内12月分</t>
    <rPh sb="0" eb="1">
      <t>ウチ</t>
    </rPh>
    <rPh sb="3" eb="4">
      <t>ガツ</t>
    </rPh>
    <rPh sb="4" eb="5">
      <t>ブン</t>
    </rPh>
    <phoneticPr fontId="2"/>
  </si>
  <si>
    <t>内1月分</t>
    <rPh sb="0" eb="1">
      <t>ウチ</t>
    </rPh>
    <rPh sb="2" eb="3">
      <t>ガツ</t>
    </rPh>
    <rPh sb="3" eb="4">
      <t>ブン</t>
    </rPh>
    <phoneticPr fontId="2"/>
  </si>
  <si>
    <t>内2月分</t>
    <rPh sb="0" eb="1">
      <t>ウチ</t>
    </rPh>
    <rPh sb="2" eb="3">
      <t>ガツ</t>
    </rPh>
    <rPh sb="3" eb="4">
      <t>ブン</t>
    </rPh>
    <phoneticPr fontId="2"/>
  </si>
  <si>
    <t>内3月分</t>
    <rPh sb="0" eb="1">
      <t>ウチ</t>
    </rPh>
    <rPh sb="2" eb="3">
      <t>ガツ</t>
    </rPh>
    <rPh sb="3" eb="4">
      <t>ブン</t>
    </rPh>
    <phoneticPr fontId="2"/>
  </si>
  <si>
    <t>接種率</t>
    <rPh sb="0" eb="2">
      <t>セッシュ</t>
    </rPh>
    <rPh sb="2" eb="3">
      <t>リツ</t>
    </rPh>
    <phoneticPr fontId="2"/>
  </si>
  <si>
    <t>参考：人口</t>
    <rPh sb="0" eb="2">
      <t>サンコウ</t>
    </rPh>
    <rPh sb="3" eb="5">
      <t>ジンコウ</t>
    </rPh>
    <phoneticPr fontId="2"/>
  </si>
  <si>
    <t>注：１回目及び２回目は、接種回数は一般接種（高齢者含む）と医療従事者等の合計。</t>
    <rPh sb="0" eb="1">
      <t>チュウ</t>
    </rPh>
    <rPh sb="3" eb="5">
      <t>カイメ</t>
    </rPh>
    <rPh sb="5" eb="6">
      <t>オヨ</t>
    </rPh>
    <rPh sb="8" eb="10">
      <t>カイメ</t>
    </rPh>
    <rPh sb="12" eb="14">
      <t>セッシュ</t>
    </rPh>
    <rPh sb="14" eb="16">
      <t>カイスウ</t>
    </rPh>
    <rPh sb="17" eb="19">
      <t>イッパン</t>
    </rPh>
    <rPh sb="19" eb="21">
      <t>セッシュ</t>
    </rPh>
    <rPh sb="22" eb="25">
      <t>コウレイシャ</t>
    </rPh>
    <rPh sb="25" eb="26">
      <t>フク</t>
    </rPh>
    <rPh sb="29" eb="31">
      <t>イリョウ</t>
    </rPh>
    <rPh sb="31" eb="34">
      <t>ジュウジシャ</t>
    </rPh>
    <rPh sb="34" eb="35">
      <t>トウ</t>
    </rPh>
    <rPh sb="36" eb="38">
      <t>ゴウケイ</t>
    </rPh>
    <phoneticPr fontId="2"/>
  </si>
  <si>
    <t>　　一般接種（高齢者含む）はワクチン接種記録システム(VRS)への報告と、</t>
    <rPh sb="7" eb="10">
      <t>コウレイシャ</t>
    </rPh>
    <rPh sb="10" eb="11">
      <t>フク</t>
    </rPh>
    <phoneticPr fontId="2"/>
  </si>
  <si>
    <t>　　医療従事者等はワクチン接種円滑化システム（V-SYS）への報告を、公表日で集計したもの。</t>
    <rPh sb="39" eb="41">
      <t>シュウケイ</t>
    </rPh>
    <phoneticPr fontId="2"/>
  </si>
  <si>
    <t>注：３回目は、ワクチン接種記録システム（VRS）への報告を、公表日で集計したもの。</t>
    <rPh sb="0" eb="1">
      <t>チュウ</t>
    </rPh>
    <rPh sb="3" eb="5">
      <t>カイメ</t>
    </rPh>
    <rPh sb="11" eb="13">
      <t>セッシュ</t>
    </rPh>
    <rPh sb="13" eb="15">
      <t>キロク</t>
    </rPh>
    <rPh sb="26" eb="28">
      <t>ホウコク</t>
    </rPh>
    <rPh sb="30" eb="32">
      <t>コウヒョウ</t>
    </rPh>
    <rPh sb="32" eb="33">
      <t>ビ</t>
    </rPh>
    <rPh sb="34" eb="36">
      <t>シュウケイ</t>
    </rPh>
    <phoneticPr fontId="2"/>
  </si>
  <si>
    <t>　　月ごとの内訳は、公表日時点で、各月を接種日とする接種実績を集計したもの。</t>
    <rPh sb="2" eb="3">
      <t>ツキ</t>
    </rPh>
    <rPh sb="6" eb="8">
      <t>ウチワケ</t>
    </rPh>
    <rPh sb="10" eb="12">
      <t>コウヒョウ</t>
    </rPh>
    <rPh sb="12" eb="13">
      <t>ビ</t>
    </rPh>
    <rPh sb="13" eb="15">
      <t>ジテン</t>
    </rPh>
    <rPh sb="17" eb="19">
      <t>カクツキ</t>
    </rPh>
    <rPh sb="20" eb="22">
      <t>セッシュ</t>
    </rPh>
    <rPh sb="22" eb="23">
      <t>ビ</t>
    </rPh>
    <rPh sb="26" eb="28">
      <t>セッシュ</t>
    </rPh>
    <rPh sb="28" eb="30">
      <t>ジッセキ</t>
    </rPh>
    <rPh sb="31" eb="33">
      <t>シュウケイ</t>
    </rPh>
    <phoneticPr fontId="2"/>
  </si>
  <si>
    <t>注：公表日におけるデータの計上方法等の注釈については、以下を参照（https://www.kantei.go.jp/jp/content/000086996.pdf）</t>
    <rPh sb="2" eb="5">
      <t>コウヒョウビ</t>
    </rPh>
    <rPh sb="13" eb="15">
      <t>ケイジョウ</t>
    </rPh>
    <rPh sb="15" eb="17">
      <t>ホウホウ</t>
    </rPh>
    <rPh sb="17" eb="18">
      <t>トウ</t>
    </rPh>
    <rPh sb="19" eb="21">
      <t>チュウシャク</t>
    </rPh>
    <rPh sb="27" eb="29">
      <t>イカ</t>
    </rPh>
    <rPh sb="30" eb="32">
      <t>サンショウ</t>
    </rPh>
    <phoneticPr fontId="2"/>
  </si>
  <si>
    <r>
      <t>これまでのワクチン総接種回数およびワクチン供給量（</t>
    </r>
    <r>
      <rPr>
        <sz val="11"/>
        <rFont val="游ゴシック"/>
        <family val="3"/>
        <charset val="128"/>
        <scheme val="minor"/>
      </rPr>
      <t>一般接種（高齢者含む）、都道府県別）</t>
    </r>
    <rPh sb="9" eb="10">
      <t>ソウ</t>
    </rPh>
    <rPh sb="10" eb="12">
      <t>セッシュ</t>
    </rPh>
    <rPh sb="12" eb="14">
      <t>カイスウ</t>
    </rPh>
    <rPh sb="21" eb="24">
      <t>キョウキュウリョウ</t>
    </rPh>
    <rPh sb="25" eb="27">
      <t>イッパン</t>
    </rPh>
    <rPh sb="27" eb="29">
      <t>セッシュ</t>
    </rPh>
    <rPh sb="30" eb="33">
      <t>コウレイシャ</t>
    </rPh>
    <rPh sb="33" eb="34">
      <t>フク</t>
    </rPh>
    <rPh sb="37" eb="41">
      <t>トドウフケン</t>
    </rPh>
    <rPh sb="41" eb="42">
      <t>ベツ</t>
    </rPh>
    <phoneticPr fontId="2"/>
  </si>
  <si>
    <t>ファイザー社</t>
    <rPh sb="5" eb="6">
      <t>シャ</t>
    </rPh>
    <phoneticPr fontId="2"/>
  </si>
  <si>
    <t>武田/モデルナ社</t>
    <rPh sb="0" eb="2">
      <t>タケダ</t>
    </rPh>
    <rPh sb="7" eb="8">
      <t>シャ</t>
    </rPh>
    <phoneticPr fontId="2"/>
  </si>
  <si>
    <t>アストラゼネカ社</t>
    <rPh sb="7" eb="8">
      <t>シャ</t>
    </rPh>
    <phoneticPr fontId="2"/>
  </si>
  <si>
    <r>
      <t>ファイザー社</t>
    </r>
    <r>
      <rPr>
        <sz val="8"/>
        <rFont val="游ゴシック"/>
        <family val="3"/>
        <charset val="128"/>
        <scheme val="minor"/>
      </rPr>
      <t>※5※6</t>
    </r>
    <rPh sb="5" eb="6">
      <t>シャ</t>
    </rPh>
    <phoneticPr fontId="2"/>
  </si>
  <si>
    <r>
      <t>武田/モデルナ社</t>
    </r>
    <r>
      <rPr>
        <sz val="8"/>
        <color theme="1"/>
        <rFont val="游ゴシック"/>
        <family val="3"/>
        <charset val="128"/>
        <scheme val="minor"/>
      </rPr>
      <t>※1</t>
    </r>
    <rPh sb="0" eb="2">
      <t>タケダ</t>
    </rPh>
    <rPh sb="7" eb="8">
      <t>シャ</t>
    </rPh>
    <phoneticPr fontId="2"/>
  </si>
  <si>
    <t>計</t>
    <rPh sb="0" eb="1">
      <t>ケイ</t>
    </rPh>
    <phoneticPr fontId="2"/>
  </si>
  <si>
    <t>ワクチン
累積供給量</t>
    <phoneticPr fontId="2"/>
  </si>
  <si>
    <r>
      <t>対供給量
接種率</t>
    </r>
    <r>
      <rPr>
        <sz val="8"/>
        <color theme="1"/>
        <rFont val="游ゴシック"/>
        <family val="3"/>
        <charset val="128"/>
        <scheme val="minor"/>
      </rPr>
      <t>※3</t>
    </r>
    <rPh sb="0" eb="1">
      <t>タイ</t>
    </rPh>
    <rPh sb="1" eb="4">
      <t>キョウキュウリョウセッシュリツ</t>
    </rPh>
    <phoneticPr fontId="2"/>
  </si>
  <si>
    <r>
      <t>ワクチン
累積供給量</t>
    </r>
    <r>
      <rPr>
        <sz val="8"/>
        <color theme="1"/>
        <rFont val="游ゴシック"/>
        <family val="3"/>
        <charset val="128"/>
        <scheme val="minor"/>
      </rPr>
      <t>※2</t>
    </r>
    <rPh sb="5" eb="7">
      <t>ルイセキ</t>
    </rPh>
    <rPh sb="7" eb="10">
      <t>キョウキュウリョウ</t>
    </rPh>
    <phoneticPr fontId="2"/>
  </si>
  <si>
    <r>
      <t>対供給量
接種率</t>
    </r>
    <r>
      <rPr>
        <sz val="8"/>
        <color theme="1"/>
        <rFont val="游ゴシック"/>
        <family val="3"/>
        <charset val="128"/>
        <scheme val="minor"/>
      </rPr>
      <t>※3</t>
    </r>
    <phoneticPr fontId="2"/>
  </si>
  <si>
    <t>全国</t>
    <rPh sb="0" eb="2">
      <t>ゼンコク</t>
    </rPh>
    <phoneticPr fontId="2"/>
  </si>
  <si>
    <t>注：ワクチン接種記録システム(VRS)への報告を居住地の都道府県別に集計。</t>
    <rPh sb="0" eb="1">
      <t>チュウ</t>
    </rPh>
    <rPh sb="8" eb="10">
      <t>キロク</t>
    </rPh>
    <rPh sb="21" eb="23">
      <t>ホウコク</t>
    </rPh>
    <phoneticPr fontId="2"/>
  </si>
  <si>
    <t>※1：武田/モデルナ社のワクチンは、大規模接種会場（一部会場を除く）と職域接種会場で利用。</t>
    <rPh sb="3" eb="5">
      <t>タケダ</t>
    </rPh>
    <rPh sb="10" eb="11">
      <t>シャ</t>
    </rPh>
    <rPh sb="18" eb="25">
      <t>ダイキボセッシュカイジョウ</t>
    </rPh>
    <rPh sb="26" eb="28">
      <t>イチブ</t>
    </rPh>
    <rPh sb="28" eb="30">
      <t>カイジョウ</t>
    </rPh>
    <rPh sb="31" eb="32">
      <t>ノゾ</t>
    </rPh>
    <rPh sb="35" eb="37">
      <t>ショクイキ</t>
    </rPh>
    <rPh sb="37" eb="39">
      <t>セッシュ</t>
    </rPh>
    <rPh sb="39" eb="41">
      <t>カイジョウ</t>
    </rPh>
    <rPh sb="42" eb="44">
      <t>リヨウ</t>
    </rPh>
    <phoneticPr fontId="2"/>
  </si>
  <si>
    <t>※2：職域接種等の会場の種別を問わず、ワクチンが配送された先の施設が所在する都道府県ごとに集計。</t>
    <rPh sb="3" eb="5">
      <t>ショクイキ</t>
    </rPh>
    <rPh sb="5" eb="7">
      <t>セッシュ</t>
    </rPh>
    <rPh sb="7" eb="8">
      <t>トウ</t>
    </rPh>
    <rPh sb="9" eb="11">
      <t>カイジョウ</t>
    </rPh>
    <rPh sb="12" eb="14">
      <t>シュベツ</t>
    </rPh>
    <rPh sb="15" eb="16">
      <t>ト</t>
    </rPh>
    <rPh sb="24" eb="26">
      <t>ハイソウ</t>
    </rPh>
    <rPh sb="29" eb="30">
      <t>サキ</t>
    </rPh>
    <rPh sb="31" eb="33">
      <t>シセツ</t>
    </rPh>
    <rPh sb="34" eb="36">
      <t>ショザイ</t>
    </rPh>
    <rPh sb="38" eb="42">
      <t>トドウフケン</t>
    </rPh>
    <rPh sb="45" eb="47">
      <t>シュウケイ</t>
    </rPh>
    <phoneticPr fontId="2"/>
  </si>
  <si>
    <t>※3：VRSに登録された接種回数を、ワクチン接種円滑化システム(V-SYS)に登録されたワクチンの累計供給量で除したもの。</t>
    <phoneticPr fontId="2"/>
  </si>
  <si>
    <t>※4：一般接種用の1、2回目向け供給が対象。</t>
  </si>
  <si>
    <t>※5：ファイザー社から無償提供された、2020年東京オリンピック・パラリンピック競技大会関係者分を含む。</t>
    <phoneticPr fontId="2"/>
  </si>
  <si>
    <t>これまでのワクチン総接種回数（医療従事者等、都道府県別）</t>
    <rPh sb="9" eb="10">
      <t>ソウ</t>
    </rPh>
    <rPh sb="10" eb="12">
      <t>セッシュ</t>
    </rPh>
    <rPh sb="12" eb="14">
      <t>カイスウ</t>
    </rPh>
    <rPh sb="15" eb="17">
      <t>イリョウ</t>
    </rPh>
    <rPh sb="17" eb="20">
      <t>ジュウジシャ</t>
    </rPh>
    <rPh sb="20" eb="21">
      <t>トウ</t>
    </rPh>
    <rPh sb="22" eb="26">
      <t>トドウフケン</t>
    </rPh>
    <rPh sb="26" eb="27">
      <t>ベツ</t>
    </rPh>
    <phoneticPr fontId="2"/>
  </si>
  <si>
    <t>（8月2日公表時点）</t>
    <rPh sb="2" eb="3">
      <t>ガツ</t>
    </rPh>
    <rPh sb="4" eb="5">
      <t>ニチ</t>
    </rPh>
    <rPh sb="5" eb="7">
      <t>コウヒョウ</t>
    </rPh>
    <rPh sb="7" eb="9">
      <t>ジテン</t>
    </rPh>
    <phoneticPr fontId="2"/>
  </si>
  <si>
    <t>接種回数
（7月30日まで）</t>
    <rPh sb="0" eb="2">
      <t>セッシュ</t>
    </rPh>
    <rPh sb="2" eb="4">
      <t>カイスウ</t>
    </rPh>
    <rPh sb="7" eb="8">
      <t>ガツ</t>
    </rPh>
    <rPh sb="10" eb="11">
      <t>ニチ</t>
    </rPh>
    <phoneticPr fontId="2"/>
  </si>
  <si>
    <t>注：ワクチン接種円滑化システム（V-SYS）への報告（17時時点）を</t>
    <rPh sb="6" eb="8">
      <t>セッシュ</t>
    </rPh>
    <rPh sb="8" eb="11">
      <t>エンカツカ</t>
    </rPh>
    <rPh sb="24" eb="26">
      <t>ホウコク</t>
    </rPh>
    <rPh sb="29" eb="30">
      <t>ジ</t>
    </rPh>
    <rPh sb="30" eb="32">
      <t>ジテン</t>
    </rPh>
    <phoneticPr fontId="2"/>
  </si>
  <si>
    <r>
      <t>　　接種実施機関所在地の都道府県別に集計（</t>
    </r>
    <r>
      <rPr>
        <sz val="11"/>
        <rFont val="游ゴシック"/>
        <family val="3"/>
        <charset val="128"/>
        <scheme val="minor"/>
      </rPr>
      <t>高齢者、基礎疾患保有者、その他</t>
    </r>
    <r>
      <rPr>
        <sz val="11"/>
        <color theme="1"/>
        <rFont val="游ゴシック"/>
        <family val="2"/>
        <charset val="128"/>
        <scheme val="minor"/>
      </rPr>
      <t>を除く）。</t>
    </r>
    <rPh sb="2" eb="4">
      <t>セッシュ</t>
    </rPh>
    <rPh sb="4" eb="6">
      <t>ジッシ</t>
    </rPh>
    <rPh sb="6" eb="8">
      <t>キカン</t>
    </rPh>
    <rPh sb="8" eb="11">
      <t>ショザイチ</t>
    </rPh>
    <rPh sb="12" eb="16">
      <t>トドウフケン</t>
    </rPh>
    <rPh sb="16" eb="17">
      <t>ベツ</t>
    </rPh>
    <rPh sb="21" eb="24">
      <t>コウレイシャ</t>
    </rPh>
    <rPh sb="25" eb="27">
      <t>キソ</t>
    </rPh>
    <rPh sb="27" eb="29">
      <t>シッカン</t>
    </rPh>
    <rPh sb="29" eb="32">
      <t>ホユウシャ</t>
    </rPh>
    <rPh sb="35" eb="36">
      <t>ホカ</t>
    </rPh>
    <phoneticPr fontId="2"/>
  </si>
  <si>
    <t>　　医療従事者等向け優先接種の接種実績は、45都道府県は7月21日時点まで、兵庫県、沖縄県は７月27日時点までの実績を集計。</t>
    <phoneticPr fontId="2"/>
  </si>
  <si>
    <t>　　高齢者施設等従事者向け優先接種の接種実績は、７月30日時点までの実績を集計。</t>
    <phoneticPr fontId="2"/>
  </si>
  <si>
    <r>
      <t>　　</t>
    </r>
    <r>
      <rPr>
        <sz val="11"/>
        <rFont val="游ゴシック"/>
        <family val="3"/>
        <charset val="128"/>
        <scheme val="minor"/>
      </rPr>
      <t>医療従事者等は、令和３年７月30日で集計を終了。</t>
    </r>
    <rPh sb="10" eb="12">
      <t>レイワ</t>
    </rPh>
    <rPh sb="13" eb="14">
      <t>ネン</t>
    </rPh>
    <rPh sb="15" eb="16">
      <t>ガツ</t>
    </rPh>
    <rPh sb="18" eb="19">
      <t>ニチ</t>
    </rPh>
    <rPh sb="20" eb="22">
      <t>シュウケイ</t>
    </rPh>
    <rPh sb="23" eb="25">
      <t>シュウリョウ</t>
    </rPh>
    <phoneticPr fontId="2"/>
  </si>
  <si>
    <t>　　4月9日までの接種実績は厚生労働省の「新型コロナワクチン接種実績」のページをご覧ください。</t>
    <rPh sb="3" eb="4">
      <t>ガツ</t>
    </rPh>
    <rPh sb="5" eb="6">
      <t>ニチ</t>
    </rPh>
    <rPh sb="9" eb="11">
      <t>セッシュ</t>
    </rPh>
    <rPh sb="11" eb="13">
      <t>ジッセキ</t>
    </rPh>
    <rPh sb="14" eb="16">
      <t>コウセイ</t>
    </rPh>
    <rPh sb="16" eb="19">
      <t>ロウドウショウ</t>
    </rPh>
    <rPh sb="21" eb="23">
      <t>シンガタ</t>
    </rPh>
    <rPh sb="30" eb="32">
      <t>セッシュ</t>
    </rPh>
    <rPh sb="32" eb="34">
      <t>ジッセキ</t>
    </rPh>
    <rPh sb="41" eb="42">
      <t>ラン</t>
    </rPh>
    <phoneticPr fontId="2"/>
  </si>
  <si>
    <t>　　https://www.mhlw.go.jp/stf/seisakunitsuite/bunya/vaccine_sesshujisseki.html</t>
    <phoneticPr fontId="2"/>
  </si>
  <si>
    <t>ワクチン供給量
（3月7日まで）※4</t>
    <phoneticPr fontId="2"/>
  </si>
  <si>
    <t>接種回数
（3月7日まで）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</si>
</sst>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#,##0_ "/>
    <numFmt numFmtId="177" formatCode="0.0%"/>
    <numFmt numFmtId="178" formatCode="#,##0.0;[Red]\-#,##0.0"/>
    <numFmt numFmtId="179" formatCode="#,##0_ ;[Red]\-#,##0\ "/>
    <numFmt numFmtId="180" formatCode="#,##0_);[Red]\(#,##0\)"/>
  </numFmts>
  <fonts count="12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theme="1"/>
      <name val="游ゴシック"/>
      <family val="2"/>
      <scheme val="minor"/>
    </font>
    <font>
      <sz val="11"/>
      <color theme="1"/>
      <name val="游ゴシック"/>
      <family val="3"/>
      <charset val="128"/>
      <scheme val="minor"/>
    </font>
    <font>
      <sz val="11"/>
      <color rgb="FF000000"/>
      <name val="游ゴシック"/>
      <family val="3"/>
      <charset val="128"/>
    </font>
    <font>
      <sz val="11"/>
      <color rgb="FFFF0000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  <font>
      <sz val="8"/>
      <name val="游ゴシック"/>
      <family val="3"/>
      <charset val="128"/>
      <scheme val="minor"/>
    </font>
    <font>
      <sz val="8"/>
      <color theme="1"/>
      <name val="游ゴシック"/>
      <family val="3"/>
      <charset val="128"/>
      <scheme val="minor"/>
    </font>
    <font>
      <sz val="11"/>
      <name val="游ゴシック"/>
      <family val="3"/>
      <charset val="128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4" fillId="0" borderId="0"/>
    <xf numFmtId="9" fontId="1" fillId="0" borderId="0" applyFont="0" applyFill="0" applyBorder="0" applyAlignment="0" applyProtection="0">
      <alignment vertical="center"/>
    </xf>
  </cellStyleXfs>
  <cellXfs count="113">
    <xf numFmtId="0" fontId="0" fillId="0" borderId="0" xfId="0">
      <alignment vertical="center"/>
    </xf>
    <xf numFmtId="38" fontId="0" fillId="0" borderId="0" xfId="1" applyFont="1">
      <alignment vertical="center"/>
    </xf>
    <xf numFmtId="0" fontId="5" fillId="0" borderId="0" xfId="0" applyFont="1" applyAlignment="1">
      <alignment horizontal="left" vertical="center"/>
    </xf>
    <xf numFmtId="38" fontId="5" fillId="0" borderId="0" xfId="1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38" fontId="5" fillId="0" borderId="0" xfId="1" applyFont="1" applyAlignment="1">
      <alignment horizontal="center" vertical="center"/>
    </xf>
    <xf numFmtId="176" fontId="6" fillId="0" borderId="0" xfId="0" applyNumberFormat="1" applyFont="1">
      <alignment vertical="center"/>
    </xf>
    <xf numFmtId="0" fontId="5" fillId="0" borderId="0" xfId="0" applyFont="1" applyAlignment="1">
      <alignment horizontal="right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1" xfId="0" applyFont="1" applyBorder="1" applyAlignment="1">
      <alignment horizontal="right" vertical="center"/>
    </xf>
    <xf numFmtId="177" fontId="5" fillId="0" borderId="1" xfId="3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38" fontId="3" fillId="0" borderId="0" xfId="1" applyFont="1" applyFill="1" applyBorder="1" applyAlignment="1">
      <alignment horizontal="center" vertical="center"/>
    </xf>
    <xf numFmtId="38" fontId="5" fillId="0" borderId="0" xfId="1" applyFont="1" applyFill="1" applyBorder="1" applyAlignment="1">
      <alignment horizontal="center" vertical="center"/>
    </xf>
    <xf numFmtId="177" fontId="5" fillId="0" borderId="0" xfId="3" applyNumberFormat="1" applyFont="1" applyFill="1" applyBorder="1" applyAlignment="1">
      <alignment horizontal="center" vertical="center"/>
    </xf>
    <xf numFmtId="178" fontId="5" fillId="0" borderId="0" xfId="1" applyNumberFormat="1" applyFont="1" applyFill="1" applyBorder="1" applyAlignment="1">
      <alignment horizontal="center" vertical="center"/>
    </xf>
    <xf numFmtId="38" fontId="5" fillId="0" borderId="0" xfId="1" applyFont="1">
      <alignment vertical="center"/>
    </xf>
    <xf numFmtId="0" fontId="5" fillId="0" borderId="0" xfId="0" applyFont="1">
      <alignment vertical="center"/>
    </xf>
    <xf numFmtId="38" fontId="6" fillId="0" borderId="0" xfId="1" applyFont="1">
      <alignment vertical="center"/>
    </xf>
    <xf numFmtId="179" fontId="3" fillId="0" borderId="1" xfId="1" applyNumberFormat="1" applyFont="1" applyFill="1" applyBorder="1" applyAlignment="1">
      <alignment vertical="center"/>
    </xf>
    <xf numFmtId="179" fontId="5" fillId="0" borderId="1" xfId="1" applyNumberFormat="1" applyFont="1" applyFill="1" applyBorder="1" applyAlignment="1">
      <alignment vertical="center"/>
    </xf>
    <xf numFmtId="0" fontId="8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7" fillId="0" borderId="0" xfId="0" applyFont="1" applyAlignment="1">
      <alignment horizontal="right" vertical="center"/>
    </xf>
    <xf numFmtId="0" fontId="8" fillId="0" borderId="0" xfId="0" applyFont="1" applyAlignment="1">
      <alignment horizontal="right" vertical="center"/>
    </xf>
    <xf numFmtId="0" fontId="3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right" vertical="center"/>
    </xf>
    <xf numFmtId="180" fontId="3" fillId="0" borderId="1" xfId="1" applyNumberFormat="1" applyFont="1" applyBorder="1">
      <alignment vertical="center"/>
    </xf>
    <xf numFmtId="10" fontId="3" fillId="0" borderId="1" xfId="3" applyNumberFormat="1" applyFont="1" applyBorder="1">
      <alignment vertical="center"/>
    </xf>
    <xf numFmtId="10" fontId="3" fillId="0" borderId="6" xfId="3" applyNumberFormat="1" applyFont="1" applyBorder="1">
      <alignment vertical="center"/>
    </xf>
    <xf numFmtId="180" fontId="3" fillId="0" borderId="6" xfId="1" applyNumberFormat="1" applyFont="1" applyBorder="1">
      <alignment vertical="center"/>
    </xf>
    <xf numFmtId="0" fontId="3" fillId="0" borderId="1" xfId="0" applyFont="1" applyBorder="1" applyAlignment="1">
      <alignment horizontal="left" vertical="center"/>
    </xf>
    <xf numFmtId="180" fontId="3" fillId="0" borderId="1" xfId="1" applyNumberFormat="1" applyFont="1" applyFill="1" applyBorder="1">
      <alignment vertical="center"/>
    </xf>
    <xf numFmtId="180" fontId="3" fillId="0" borderId="1" xfId="0" applyNumberFormat="1" applyFont="1" applyBorder="1">
      <alignment vertical="center"/>
    </xf>
    <xf numFmtId="38" fontId="3" fillId="0" borderId="1" xfId="1" applyFont="1" applyBorder="1" applyAlignment="1">
      <alignment horizontal="left" vertical="center"/>
    </xf>
    <xf numFmtId="10" fontId="3" fillId="0" borderId="1" xfId="3" applyNumberFormat="1" applyFont="1" applyFill="1" applyBorder="1">
      <alignment vertical="center"/>
    </xf>
    <xf numFmtId="0" fontId="0" fillId="0" borderId="1" xfId="0" applyBorder="1" applyAlignment="1"/>
    <xf numFmtId="0" fontId="0" fillId="0" borderId="1" xfId="0" applyBorder="1" applyAlignment="1">
      <alignment vertical="center" wrapText="1"/>
    </xf>
    <xf numFmtId="180" fontId="0" fillId="0" borderId="1" xfId="1" applyNumberFormat="1" applyFont="1" applyBorder="1">
      <alignment vertical="center"/>
    </xf>
    <xf numFmtId="180" fontId="0" fillId="0" borderId="1" xfId="0" applyNumberFormat="1" applyBorder="1">
      <alignment vertical="center"/>
    </xf>
    <xf numFmtId="180" fontId="0" fillId="0" borderId="0" xfId="0" applyNumberFormat="1">
      <alignment vertical="center"/>
    </xf>
    <xf numFmtId="10" fontId="0" fillId="0" borderId="1" xfId="0" applyNumberFormat="1" applyBorder="1">
      <alignment vertical="center"/>
    </xf>
    <xf numFmtId="10" fontId="0" fillId="0" borderId="1" xfId="3" applyNumberFormat="1" applyFont="1" applyBorder="1">
      <alignment vertical="center"/>
    </xf>
    <xf numFmtId="0" fontId="0" fillId="0" borderId="1" xfId="0" applyBorder="1" applyAlignment="1">
      <alignment horizontal="left" vertical="center"/>
    </xf>
    <xf numFmtId="180" fontId="4" fillId="0" borderId="1" xfId="3" applyNumberFormat="1" applyFont="1" applyBorder="1" applyAlignment="1"/>
    <xf numFmtId="176" fontId="0" fillId="0" borderId="1" xfId="0" applyNumberFormat="1" applyBorder="1">
      <alignment vertical="center"/>
    </xf>
    <xf numFmtId="38" fontId="0" fillId="0" borderId="1" xfId="1" applyFont="1" applyBorder="1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1" xfId="0" applyBorder="1">
      <alignment vertical="center"/>
    </xf>
    <xf numFmtId="38" fontId="0" fillId="0" borderId="1" xfId="1" applyFont="1" applyBorder="1">
      <alignment vertical="center"/>
    </xf>
    <xf numFmtId="38" fontId="3" fillId="0" borderId="0" xfId="1" applyFont="1">
      <alignment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38" fontId="11" fillId="0" borderId="0" xfId="1" applyFont="1" applyFill="1">
      <alignment vertical="center"/>
    </xf>
    <xf numFmtId="38" fontId="0" fillId="0" borderId="0" xfId="1" applyFont="1" applyFill="1">
      <alignment vertical="center"/>
    </xf>
    <xf numFmtId="38" fontId="3" fillId="0" borderId="0" xfId="1" applyFont="1" applyFill="1">
      <alignment vertical="center"/>
    </xf>
    <xf numFmtId="0" fontId="0" fillId="0" borderId="1" xfId="0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38" fontId="5" fillId="0" borderId="1" xfId="1" applyFont="1" applyFill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56" fontId="5" fillId="0" borderId="2" xfId="0" applyNumberFormat="1" applyFont="1" applyBorder="1" applyAlignment="1">
      <alignment horizontal="center" vertical="center" wrapText="1"/>
    </xf>
    <xf numFmtId="56" fontId="5" fillId="0" borderId="2" xfId="0" applyNumberFormat="1" applyFont="1" applyBorder="1" applyAlignment="1">
      <alignment horizontal="center" vertical="center"/>
    </xf>
    <xf numFmtId="56" fontId="3" fillId="0" borderId="7" xfId="0" applyNumberFormat="1" applyFont="1" applyBorder="1" applyAlignment="1">
      <alignment horizontal="center" vertical="center" wrapText="1"/>
    </xf>
    <xf numFmtId="56" fontId="3" fillId="0" borderId="8" xfId="0" applyNumberFormat="1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56" fontId="5" fillId="0" borderId="9" xfId="0" applyNumberFormat="1" applyFont="1" applyBorder="1" applyAlignment="1">
      <alignment horizontal="center" vertical="center" wrapText="1"/>
    </xf>
    <xf numFmtId="56" fontId="5" fillId="0" borderId="10" xfId="0" applyNumberFormat="1" applyFont="1" applyBorder="1" applyAlignment="1">
      <alignment horizontal="center" vertical="center" wrapText="1"/>
    </xf>
    <xf numFmtId="38" fontId="5" fillId="0" borderId="3" xfId="1" applyFont="1" applyFill="1" applyBorder="1" applyAlignment="1">
      <alignment horizontal="center" vertical="center"/>
    </xf>
    <xf numFmtId="38" fontId="5" fillId="0" borderId="1" xfId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56" fontId="3" fillId="0" borderId="2" xfId="0" applyNumberFormat="1" applyFont="1" applyBorder="1" applyAlignment="1">
      <alignment horizontal="center" vertical="center" wrapText="1"/>
    </xf>
    <xf numFmtId="56" fontId="3" fillId="0" borderId="2" xfId="0" applyNumberFormat="1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0" fontId="0" fillId="0" borderId="2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</cellXfs>
  <cellStyles count="4">
    <cellStyle name="パーセント" xfId="3" builtinId="5"/>
    <cellStyle name="桁区切り" xfId="1" builtinId="6"/>
    <cellStyle name="標準" xfId="0" builtinId="0"/>
    <cellStyle name="標準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63"/>
  <sheetViews>
    <sheetView tabSelected="1" view="pageBreakPreview" zoomScaleNormal="100" zoomScaleSheetLayoutView="100" workbookViewId="0">
      <selection activeCell="A2" sqref="A2"/>
    </sheetView>
  </sheetViews>
  <sheetFormatPr defaultRowHeight="18" x14ac:dyDescent="0.45"/>
  <cols>
    <col min="1" max="1" width="13.59765625" customWidth="1"/>
    <col min="2" max="3" width="13.59765625" style="1" customWidth="1"/>
    <col min="4" max="8" width="13.59765625" customWidth="1"/>
    <col min="10" max="10" width="10.5" bestFit="1" customWidth="1"/>
  </cols>
  <sheetData>
    <row r="1" spans="1:8" x14ac:dyDescent="0.45">
      <c r="A1" s="67" t="s">
        <v>0</v>
      </c>
      <c r="B1" s="67"/>
      <c r="C1" s="67"/>
      <c r="D1" s="67"/>
      <c r="E1" s="67"/>
      <c r="F1" s="67"/>
      <c r="G1" s="67"/>
      <c r="H1" s="67"/>
    </row>
    <row r="2" spans="1:8" x14ac:dyDescent="0.45">
      <c r="A2" s="2"/>
      <c r="B2" s="3"/>
      <c r="C2" s="3"/>
      <c r="D2" s="2"/>
      <c r="E2" s="2"/>
      <c r="F2" s="2"/>
      <c r="G2" s="2"/>
      <c r="H2" s="2"/>
    </row>
    <row r="3" spans="1:8" x14ac:dyDescent="0.45">
      <c r="A3" s="2"/>
      <c r="B3" s="3"/>
      <c r="C3" s="3"/>
      <c r="D3" s="2"/>
      <c r="E3" s="2"/>
      <c r="F3" s="2"/>
      <c r="G3" s="57"/>
      <c r="H3" s="56" t="s">
        <v>1</v>
      </c>
    </row>
    <row r="4" spans="1:8" x14ac:dyDescent="0.45">
      <c r="A4" s="4"/>
      <c r="B4" s="5"/>
      <c r="C4" s="5"/>
      <c r="D4" s="4"/>
      <c r="E4" s="6"/>
      <c r="F4" s="6"/>
      <c r="G4" s="6"/>
      <c r="H4" s="7" t="s">
        <v>2</v>
      </c>
    </row>
    <row r="5" spans="1:8" ht="19.5" customHeight="1" x14ac:dyDescent="0.45">
      <c r="A5" s="63" t="s">
        <v>3</v>
      </c>
      <c r="B5" s="68" t="s">
        <v>4</v>
      </c>
      <c r="C5" s="64" t="s">
        <v>5</v>
      </c>
      <c r="D5" s="69"/>
      <c r="E5" s="72" t="s">
        <v>6</v>
      </c>
      <c r="F5" s="73"/>
      <c r="G5" s="74">
        <v>44627</v>
      </c>
      <c r="H5" s="75"/>
    </row>
    <row r="6" spans="1:8" ht="21.75" customHeight="1" x14ac:dyDescent="0.45">
      <c r="A6" s="63"/>
      <c r="B6" s="68"/>
      <c r="C6" s="70"/>
      <c r="D6" s="71"/>
      <c r="E6" s="76" t="s">
        <v>7</v>
      </c>
      <c r="F6" s="77"/>
      <c r="G6" s="78" t="s">
        <v>8</v>
      </c>
      <c r="H6" s="79"/>
    </row>
    <row r="7" spans="1:8" ht="18.75" customHeight="1" x14ac:dyDescent="0.45">
      <c r="A7" s="63"/>
      <c r="B7" s="68"/>
      <c r="C7" s="80" t="s">
        <v>9</v>
      </c>
      <c r="D7" s="8"/>
      <c r="E7" s="62" t="s">
        <v>10</v>
      </c>
      <c r="F7" s="8"/>
      <c r="G7" s="62" t="s">
        <v>10</v>
      </c>
      <c r="H7" s="9"/>
    </row>
    <row r="8" spans="1:8" ht="18.75" customHeight="1" x14ac:dyDescent="0.45">
      <c r="A8" s="63"/>
      <c r="B8" s="68"/>
      <c r="C8" s="81"/>
      <c r="D8" s="64" t="s">
        <v>11</v>
      </c>
      <c r="E8" s="63"/>
      <c r="F8" s="64" t="s">
        <v>12</v>
      </c>
      <c r="G8" s="63"/>
      <c r="H8" s="66" t="s">
        <v>12</v>
      </c>
    </row>
    <row r="9" spans="1:8" ht="35.1" customHeight="1" x14ac:dyDescent="0.45">
      <c r="A9" s="63"/>
      <c r="B9" s="68"/>
      <c r="C9" s="81"/>
      <c r="D9" s="65"/>
      <c r="E9" s="63"/>
      <c r="F9" s="65"/>
      <c r="G9" s="63"/>
      <c r="H9" s="65"/>
    </row>
    <row r="10" spans="1:8" x14ac:dyDescent="0.45">
      <c r="A10" s="10" t="s">
        <v>13</v>
      </c>
      <c r="B10" s="20">
        <v>126645025.00000003</v>
      </c>
      <c r="C10" s="21">
        <f>SUM(C11:C57)</f>
        <v>32713609</v>
      </c>
      <c r="D10" s="11">
        <f>C10/$B10</f>
        <v>0.2583094677426136</v>
      </c>
      <c r="E10" s="21">
        <f>SUM(E11:E57)</f>
        <v>6914874</v>
      </c>
      <c r="F10" s="11">
        <f>E10/$B10</f>
        <v>5.4600439298740699E-2</v>
      </c>
      <c r="G10" s="21">
        <f>SUM(G11:G57)</f>
        <v>1251946</v>
      </c>
      <c r="H10" s="11">
        <f>G10/$B10</f>
        <v>9.8854731956505969E-3</v>
      </c>
    </row>
    <row r="11" spans="1:8" x14ac:dyDescent="0.45">
      <c r="A11" s="12" t="s">
        <v>14</v>
      </c>
      <c r="B11" s="20">
        <v>5226603</v>
      </c>
      <c r="C11" s="21">
        <v>1246490</v>
      </c>
      <c r="D11" s="11">
        <f t="shared" ref="D11:D57" si="0">C11/$B11</f>
        <v>0.2384895122128082</v>
      </c>
      <c r="E11" s="21">
        <v>309107</v>
      </c>
      <c r="F11" s="11">
        <f t="shared" ref="F11:F57" si="1">E11/$B11</f>
        <v>5.9141090302821928E-2</v>
      </c>
      <c r="G11" s="21">
        <v>51087</v>
      </c>
      <c r="H11" s="11">
        <f t="shared" ref="H11:H57" si="2">G11/$B11</f>
        <v>9.7744175327645899E-3</v>
      </c>
    </row>
    <row r="12" spans="1:8" x14ac:dyDescent="0.45">
      <c r="A12" s="12" t="s">
        <v>15</v>
      </c>
      <c r="B12" s="20">
        <v>1259615</v>
      </c>
      <c r="C12" s="21">
        <v>306209</v>
      </c>
      <c r="D12" s="11">
        <f t="shared" si="0"/>
        <v>0.24309729560222768</v>
      </c>
      <c r="E12" s="21">
        <v>75796</v>
      </c>
      <c r="F12" s="11">
        <f t="shared" si="1"/>
        <v>6.0173942037844895E-2</v>
      </c>
      <c r="G12" s="21">
        <v>21752</v>
      </c>
      <c r="H12" s="11">
        <f t="shared" si="2"/>
        <v>1.726876863168508E-2</v>
      </c>
    </row>
    <row r="13" spans="1:8" x14ac:dyDescent="0.45">
      <c r="A13" s="12" t="s">
        <v>16</v>
      </c>
      <c r="B13" s="20">
        <v>1220823</v>
      </c>
      <c r="C13" s="21">
        <v>307463</v>
      </c>
      <c r="D13" s="11">
        <f t="shared" si="0"/>
        <v>0.25184895762940246</v>
      </c>
      <c r="E13" s="21">
        <v>70084</v>
      </c>
      <c r="F13" s="11">
        <f t="shared" si="1"/>
        <v>5.7407175323531748E-2</v>
      </c>
      <c r="G13" s="21">
        <v>11611</v>
      </c>
      <c r="H13" s="11">
        <f t="shared" si="2"/>
        <v>9.5107972244952797E-3</v>
      </c>
    </row>
    <row r="14" spans="1:8" x14ac:dyDescent="0.45">
      <c r="A14" s="12" t="s">
        <v>17</v>
      </c>
      <c r="B14" s="20">
        <v>2281989</v>
      </c>
      <c r="C14" s="21">
        <v>614112</v>
      </c>
      <c r="D14" s="11">
        <f t="shared" si="0"/>
        <v>0.26911260308441454</v>
      </c>
      <c r="E14" s="21">
        <v>110864</v>
      </c>
      <c r="F14" s="11">
        <f t="shared" si="1"/>
        <v>4.8582179843986981E-2</v>
      </c>
      <c r="G14" s="21">
        <v>22227</v>
      </c>
      <c r="H14" s="11">
        <f t="shared" si="2"/>
        <v>9.740187178816374E-3</v>
      </c>
    </row>
    <row r="15" spans="1:8" x14ac:dyDescent="0.45">
      <c r="A15" s="12" t="s">
        <v>18</v>
      </c>
      <c r="B15" s="20">
        <v>971288</v>
      </c>
      <c r="C15" s="21">
        <v>199596</v>
      </c>
      <c r="D15" s="11">
        <f t="shared" si="0"/>
        <v>0.20549620709820363</v>
      </c>
      <c r="E15" s="21">
        <v>55738</v>
      </c>
      <c r="F15" s="11">
        <f t="shared" si="1"/>
        <v>5.7385656983304646E-2</v>
      </c>
      <c r="G15" s="21">
        <v>14955</v>
      </c>
      <c r="H15" s="11">
        <f t="shared" si="2"/>
        <v>1.5397080989366697E-2</v>
      </c>
    </row>
    <row r="16" spans="1:8" x14ac:dyDescent="0.45">
      <c r="A16" s="12" t="s">
        <v>19</v>
      </c>
      <c r="B16" s="20">
        <v>1069562</v>
      </c>
      <c r="C16" s="21">
        <v>279933</v>
      </c>
      <c r="D16" s="11">
        <f t="shared" si="0"/>
        <v>0.2617267629179047</v>
      </c>
      <c r="E16" s="21">
        <v>72910</v>
      </c>
      <c r="F16" s="11">
        <f t="shared" si="1"/>
        <v>6.8168091237347628E-2</v>
      </c>
      <c r="G16" s="21">
        <v>13081</v>
      </c>
      <c r="H16" s="11">
        <f t="shared" si="2"/>
        <v>1.2230240042185493E-2</v>
      </c>
    </row>
    <row r="17" spans="1:8" x14ac:dyDescent="0.45">
      <c r="A17" s="12" t="s">
        <v>20</v>
      </c>
      <c r="B17" s="20">
        <v>1862059.0000000002</v>
      </c>
      <c r="C17" s="21">
        <v>503704</v>
      </c>
      <c r="D17" s="11">
        <f t="shared" si="0"/>
        <v>0.27050915142860671</v>
      </c>
      <c r="E17" s="21">
        <v>109134</v>
      </c>
      <c r="F17" s="11">
        <f t="shared" si="1"/>
        <v>5.8609313668363881E-2</v>
      </c>
      <c r="G17" s="21">
        <v>20530</v>
      </c>
      <c r="H17" s="11">
        <f t="shared" si="2"/>
        <v>1.1025429376834997E-2</v>
      </c>
    </row>
    <row r="18" spans="1:8" x14ac:dyDescent="0.45">
      <c r="A18" s="12" t="s">
        <v>21</v>
      </c>
      <c r="B18" s="20">
        <v>2907675</v>
      </c>
      <c r="C18" s="21">
        <v>830789</v>
      </c>
      <c r="D18" s="11">
        <f t="shared" si="0"/>
        <v>0.28572278538695006</v>
      </c>
      <c r="E18" s="21">
        <v>161269</v>
      </c>
      <c r="F18" s="11">
        <f t="shared" si="1"/>
        <v>5.5463213736060599E-2</v>
      </c>
      <c r="G18" s="21">
        <v>28069</v>
      </c>
      <c r="H18" s="11">
        <f t="shared" si="2"/>
        <v>9.6534172491767479E-3</v>
      </c>
    </row>
    <row r="19" spans="1:8" x14ac:dyDescent="0.45">
      <c r="A19" s="12" t="s">
        <v>22</v>
      </c>
      <c r="B19" s="20">
        <v>1955401</v>
      </c>
      <c r="C19" s="21">
        <v>508862</v>
      </c>
      <c r="D19" s="11">
        <f t="shared" si="0"/>
        <v>0.26023409009200671</v>
      </c>
      <c r="E19" s="21">
        <v>94157</v>
      </c>
      <c r="F19" s="11">
        <f t="shared" si="1"/>
        <v>4.815227158010045E-2</v>
      </c>
      <c r="G19" s="21">
        <v>16491</v>
      </c>
      <c r="H19" s="11">
        <f t="shared" si="2"/>
        <v>8.4335642663576418E-3</v>
      </c>
    </row>
    <row r="20" spans="1:8" x14ac:dyDescent="0.45">
      <c r="A20" s="12" t="s">
        <v>23</v>
      </c>
      <c r="B20" s="20">
        <v>1958101</v>
      </c>
      <c r="C20" s="21">
        <v>592421</v>
      </c>
      <c r="D20" s="11">
        <f t="shared" si="0"/>
        <v>0.30254874493195194</v>
      </c>
      <c r="E20" s="21">
        <v>125622</v>
      </c>
      <c r="F20" s="11">
        <f t="shared" si="1"/>
        <v>6.41550154971577E-2</v>
      </c>
      <c r="G20" s="21">
        <v>16932</v>
      </c>
      <c r="H20" s="11">
        <f t="shared" si="2"/>
        <v>8.6471535431522691E-3</v>
      </c>
    </row>
    <row r="21" spans="1:8" x14ac:dyDescent="0.45">
      <c r="A21" s="12" t="s">
        <v>24</v>
      </c>
      <c r="B21" s="20">
        <v>7393799</v>
      </c>
      <c r="C21" s="21">
        <v>1811891</v>
      </c>
      <c r="D21" s="11">
        <f t="shared" si="0"/>
        <v>0.24505548500845101</v>
      </c>
      <c r="E21" s="21">
        <v>369193</v>
      </c>
      <c r="F21" s="11">
        <f t="shared" si="1"/>
        <v>4.9932788272983891E-2</v>
      </c>
      <c r="G21" s="21">
        <v>63152</v>
      </c>
      <c r="H21" s="11">
        <f t="shared" si="2"/>
        <v>8.5412113583287833E-3</v>
      </c>
    </row>
    <row r="22" spans="1:8" x14ac:dyDescent="0.45">
      <c r="A22" s="12" t="s">
        <v>25</v>
      </c>
      <c r="B22" s="20">
        <v>6322892.0000000009</v>
      </c>
      <c r="C22" s="21">
        <v>1548587</v>
      </c>
      <c r="D22" s="11">
        <f t="shared" si="0"/>
        <v>0.24491751559254843</v>
      </c>
      <c r="E22" s="21">
        <v>334526</v>
      </c>
      <c r="F22" s="11">
        <f t="shared" si="1"/>
        <v>5.2907119084115301E-2</v>
      </c>
      <c r="G22" s="21">
        <v>58417</v>
      </c>
      <c r="H22" s="11">
        <f t="shared" si="2"/>
        <v>9.2389684973268552E-3</v>
      </c>
    </row>
    <row r="23" spans="1:8" x14ac:dyDescent="0.45">
      <c r="A23" s="12" t="s">
        <v>26</v>
      </c>
      <c r="B23" s="20">
        <v>13843329.000000002</v>
      </c>
      <c r="C23" s="21">
        <v>3680915</v>
      </c>
      <c r="D23" s="11">
        <f t="shared" si="0"/>
        <v>0.26589810875693265</v>
      </c>
      <c r="E23" s="21">
        <v>788110</v>
      </c>
      <c r="F23" s="11">
        <f t="shared" si="1"/>
        <v>5.6930670361153728E-2</v>
      </c>
      <c r="G23" s="21">
        <v>114623</v>
      </c>
      <c r="H23" s="11">
        <f t="shared" si="2"/>
        <v>8.2800170392540676E-3</v>
      </c>
    </row>
    <row r="24" spans="1:8" x14ac:dyDescent="0.45">
      <c r="A24" s="12" t="s">
        <v>27</v>
      </c>
      <c r="B24" s="20">
        <v>9220206</v>
      </c>
      <c r="C24" s="21">
        <v>2082865</v>
      </c>
      <c r="D24" s="11">
        <f t="shared" si="0"/>
        <v>0.22590221953826195</v>
      </c>
      <c r="E24" s="21">
        <v>510358</v>
      </c>
      <c r="F24" s="11">
        <f t="shared" si="1"/>
        <v>5.5352125538192964E-2</v>
      </c>
      <c r="G24" s="21">
        <v>85365</v>
      </c>
      <c r="H24" s="11">
        <f t="shared" si="2"/>
        <v>9.25846993006447E-3</v>
      </c>
    </row>
    <row r="25" spans="1:8" x14ac:dyDescent="0.45">
      <c r="A25" s="12" t="s">
        <v>28</v>
      </c>
      <c r="B25" s="20">
        <v>2213174</v>
      </c>
      <c r="C25" s="21">
        <v>509513</v>
      </c>
      <c r="D25" s="11">
        <f t="shared" si="0"/>
        <v>0.23021822956532112</v>
      </c>
      <c r="E25" s="21">
        <v>134037</v>
      </c>
      <c r="F25" s="11">
        <f t="shared" si="1"/>
        <v>6.0563245366157384E-2</v>
      </c>
      <c r="G25" s="21">
        <v>21608</v>
      </c>
      <c r="H25" s="11">
        <f t="shared" si="2"/>
        <v>9.7633534462270022E-3</v>
      </c>
    </row>
    <row r="26" spans="1:8" x14ac:dyDescent="0.45">
      <c r="A26" s="12" t="s">
        <v>29</v>
      </c>
      <c r="B26" s="20">
        <v>1047674</v>
      </c>
      <c r="C26" s="21">
        <v>295912</v>
      </c>
      <c r="D26" s="11">
        <f t="shared" si="0"/>
        <v>0.28244663893539401</v>
      </c>
      <c r="E26" s="21">
        <v>65182</v>
      </c>
      <c r="F26" s="11">
        <f t="shared" si="1"/>
        <v>6.2215918310466807E-2</v>
      </c>
      <c r="G26" s="21">
        <v>16753</v>
      </c>
      <c r="H26" s="11">
        <f t="shared" si="2"/>
        <v>1.5990661217134338E-2</v>
      </c>
    </row>
    <row r="27" spans="1:8" x14ac:dyDescent="0.45">
      <c r="A27" s="12" t="s">
        <v>30</v>
      </c>
      <c r="B27" s="20">
        <v>1132656</v>
      </c>
      <c r="C27" s="21">
        <v>305195</v>
      </c>
      <c r="D27" s="11">
        <f t="shared" si="0"/>
        <v>0.26945074232600191</v>
      </c>
      <c r="E27" s="21">
        <v>57556</v>
      </c>
      <c r="F27" s="11">
        <f t="shared" si="1"/>
        <v>5.0815075362687347E-2</v>
      </c>
      <c r="G27" s="21">
        <v>10203</v>
      </c>
      <c r="H27" s="11">
        <f t="shared" si="2"/>
        <v>9.0080306818663396E-3</v>
      </c>
    </row>
    <row r="28" spans="1:8" x14ac:dyDescent="0.45">
      <c r="A28" s="12" t="s">
        <v>31</v>
      </c>
      <c r="B28" s="20">
        <v>774582.99999999988</v>
      </c>
      <c r="C28" s="21">
        <v>203743</v>
      </c>
      <c r="D28" s="11">
        <f t="shared" si="0"/>
        <v>0.26303572373780476</v>
      </c>
      <c r="E28" s="21">
        <v>39667</v>
      </c>
      <c r="F28" s="11">
        <f t="shared" si="1"/>
        <v>5.1210780510287476E-2</v>
      </c>
      <c r="G28" s="21">
        <v>7969</v>
      </c>
      <c r="H28" s="11">
        <f t="shared" si="2"/>
        <v>1.0288116315488465E-2</v>
      </c>
    </row>
    <row r="29" spans="1:8" x14ac:dyDescent="0.45">
      <c r="A29" s="12" t="s">
        <v>32</v>
      </c>
      <c r="B29" s="20">
        <v>820997</v>
      </c>
      <c r="C29" s="21">
        <v>235746</v>
      </c>
      <c r="D29" s="11">
        <f t="shared" si="0"/>
        <v>0.28714599444334143</v>
      </c>
      <c r="E29" s="21">
        <v>45076</v>
      </c>
      <c r="F29" s="11">
        <f t="shared" si="1"/>
        <v>5.49039765066133E-2</v>
      </c>
      <c r="G29" s="21">
        <v>13881</v>
      </c>
      <c r="H29" s="11">
        <f t="shared" si="2"/>
        <v>1.690749174479322E-2</v>
      </c>
    </row>
    <row r="30" spans="1:8" x14ac:dyDescent="0.45">
      <c r="A30" s="12" t="s">
        <v>33</v>
      </c>
      <c r="B30" s="20">
        <v>2071737</v>
      </c>
      <c r="C30" s="21">
        <v>595844</v>
      </c>
      <c r="D30" s="11">
        <f t="shared" si="0"/>
        <v>0.28760600404394959</v>
      </c>
      <c r="E30" s="21">
        <v>142997</v>
      </c>
      <c r="F30" s="11">
        <f t="shared" si="1"/>
        <v>6.902275723221625E-2</v>
      </c>
      <c r="G30" s="21">
        <v>30454</v>
      </c>
      <c r="H30" s="11">
        <f t="shared" si="2"/>
        <v>1.4699742293544017E-2</v>
      </c>
    </row>
    <row r="31" spans="1:8" x14ac:dyDescent="0.45">
      <c r="A31" s="12" t="s">
        <v>34</v>
      </c>
      <c r="B31" s="20">
        <v>2016791</v>
      </c>
      <c r="C31" s="21">
        <v>659427</v>
      </c>
      <c r="D31" s="11">
        <f t="shared" si="0"/>
        <v>0.32696843649143614</v>
      </c>
      <c r="E31" s="21">
        <v>116601</v>
      </c>
      <c r="F31" s="11">
        <f t="shared" si="1"/>
        <v>5.7815113216986784E-2</v>
      </c>
      <c r="G31" s="21">
        <v>24503</v>
      </c>
      <c r="H31" s="11">
        <f t="shared" si="2"/>
        <v>1.2149498882135035E-2</v>
      </c>
    </row>
    <row r="32" spans="1:8" x14ac:dyDescent="0.45">
      <c r="A32" s="12" t="s">
        <v>35</v>
      </c>
      <c r="B32" s="20">
        <v>3686259.9999999995</v>
      </c>
      <c r="C32" s="21">
        <v>902620</v>
      </c>
      <c r="D32" s="11">
        <f t="shared" si="0"/>
        <v>0.24486064466423968</v>
      </c>
      <c r="E32" s="21">
        <v>193791</v>
      </c>
      <c r="F32" s="11">
        <f t="shared" si="1"/>
        <v>5.257116969502966E-2</v>
      </c>
      <c r="G32" s="21">
        <v>32369</v>
      </c>
      <c r="H32" s="11">
        <f t="shared" si="2"/>
        <v>8.7809866911178272E-3</v>
      </c>
    </row>
    <row r="33" spans="1:8" x14ac:dyDescent="0.45">
      <c r="A33" s="12" t="s">
        <v>36</v>
      </c>
      <c r="B33" s="20">
        <v>7558801.9999999991</v>
      </c>
      <c r="C33" s="21">
        <v>2005519</v>
      </c>
      <c r="D33" s="11">
        <f t="shared" si="0"/>
        <v>0.2653223354706209</v>
      </c>
      <c r="E33" s="21">
        <v>366350</v>
      </c>
      <c r="F33" s="11">
        <f t="shared" si="1"/>
        <v>4.84666750101405E-2</v>
      </c>
      <c r="G33" s="21">
        <v>66702</v>
      </c>
      <c r="H33" s="11">
        <f t="shared" si="2"/>
        <v>8.8244142391876394E-3</v>
      </c>
    </row>
    <row r="34" spans="1:8" x14ac:dyDescent="0.45">
      <c r="A34" s="12" t="s">
        <v>37</v>
      </c>
      <c r="B34" s="20">
        <v>1800557</v>
      </c>
      <c r="C34" s="21">
        <v>440671</v>
      </c>
      <c r="D34" s="11">
        <f t="shared" si="0"/>
        <v>0.24474148832833395</v>
      </c>
      <c r="E34" s="21">
        <v>94625</v>
      </c>
      <c r="F34" s="11">
        <f t="shared" si="1"/>
        <v>5.2553182154188957E-2</v>
      </c>
      <c r="G34" s="21">
        <v>10197</v>
      </c>
      <c r="H34" s="11">
        <f t="shared" si="2"/>
        <v>5.6632475395113849E-3</v>
      </c>
    </row>
    <row r="35" spans="1:8" x14ac:dyDescent="0.45">
      <c r="A35" s="12" t="s">
        <v>38</v>
      </c>
      <c r="B35" s="20">
        <v>1418843</v>
      </c>
      <c r="C35" s="21">
        <v>344858</v>
      </c>
      <c r="D35" s="11">
        <f t="shared" si="0"/>
        <v>0.24305578559431876</v>
      </c>
      <c r="E35" s="21">
        <v>80617</v>
      </c>
      <c r="F35" s="11">
        <f t="shared" si="1"/>
        <v>5.6818830554190985E-2</v>
      </c>
      <c r="G35" s="21">
        <v>16337</v>
      </c>
      <c r="H35" s="11">
        <f t="shared" si="2"/>
        <v>1.1514311308580301E-2</v>
      </c>
    </row>
    <row r="36" spans="1:8" x14ac:dyDescent="0.45">
      <c r="A36" s="12" t="s">
        <v>39</v>
      </c>
      <c r="B36" s="20">
        <v>2530542</v>
      </c>
      <c r="C36" s="21">
        <v>594975</v>
      </c>
      <c r="D36" s="11">
        <f t="shared" si="0"/>
        <v>0.2351176151196068</v>
      </c>
      <c r="E36" s="21">
        <v>127815</v>
      </c>
      <c r="F36" s="11">
        <f t="shared" si="1"/>
        <v>5.0508942353061123E-2</v>
      </c>
      <c r="G36" s="21">
        <v>20049</v>
      </c>
      <c r="H36" s="11">
        <f t="shared" si="2"/>
        <v>7.9228086315105625E-3</v>
      </c>
    </row>
    <row r="37" spans="1:8" x14ac:dyDescent="0.45">
      <c r="A37" s="12" t="s">
        <v>40</v>
      </c>
      <c r="B37" s="20">
        <v>8839511</v>
      </c>
      <c r="C37" s="21">
        <v>2014554</v>
      </c>
      <c r="D37" s="11">
        <f t="shared" si="0"/>
        <v>0.22790333085167266</v>
      </c>
      <c r="E37" s="21">
        <v>464926</v>
      </c>
      <c r="F37" s="11">
        <f t="shared" si="1"/>
        <v>5.2596348372664505E-2</v>
      </c>
      <c r="G37" s="21">
        <v>83406</v>
      </c>
      <c r="H37" s="11">
        <f t="shared" si="2"/>
        <v>9.4355898193915922E-3</v>
      </c>
    </row>
    <row r="38" spans="1:8" x14ac:dyDescent="0.45">
      <c r="A38" s="12" t="s">
        <v>41</v>
      </c>
      <c r="B38" s="20">
        <v>5523625</v>
      </c>
      <c r="C38" s="21">
        <v>1391604</v>
      </c>
      <c r="D38" s="11">
        <f t="shared" si="0"/>
        <v>0.25193672633460817</v>
      </c>
      <c r="E38" s="21">
        <v>285251</v>
      </c>
      <c r="F38" s="11">
        <f t="shared" si="1"/>
        <v>5.1641992351037586E-2</v>
      </c>
      <c r="G38" s="21">
        <v>47195</v>
      </c>
      <c r="H38" s="11">
        <f t="shared" si="2"/>
        <v>8.5442078345289545E-3</v>
      </c>
    </row>
    <row r="39" spans="1:8" x14ac:dyDescent="0.45">
      <c r="A39" s="12" t="s">
        <v>42</v>
      </c>
      <c r="B39" s="20">
        <v>1344738.9999999998</v>
      </c>
      <c r="C39" s="21">
        <v>384654</v>
      </c>
      <c r="D39" s="11">
        <f t="shared" si="0"/>
        <v>0.28604361143686624</v>
      </c>
      <c r="E39" s="21">
        <v>73410</v>
      </c>
      <c r="F39" s="11">
        <f t="shared" si="1"/>
        <v>5.459051905239605E-2</v>
      </c>
      <c r="G39" s="21">
        <v>15907</v>
      </c>
      <c r="H39" s="11">
        <f t="shared" si="2"/>
        <v>1.1829061252778422E-2</v>
      </c>
    </row>
    <row r="40" spans="1:8" x14ac:dyDescent="0.45">
      <c r="A40" s="12" t="s">
        <v>43</v>
      </c>
      <c r="B40" s="20">
        <v>944432</v>
      </c>
      <c r="C40" s="21">
        <v>292946</v>
      </c>
      <c r="D40" s="11">
        <f t="shared" si="0"/>
        <v>0.31018220475375674</v>
      </c>
      <c r="E40" s="21">
        <v>58763</v>
      </c>
      <c r="F40" s="11">
        <f t="shared" si="1"/>
        <v>6.2220466904975687E-2</v>
      </c>
      <c r="G40" s="21">
        <v>9560</v>
      </c>
      <c r="H40" s="11">
        <f t="shared" si="2"/>
        <v>1.0122486319819744E-2</v>
      </c>
    </row>
    <row r="41" spans="1:8" x14ac:dyDescent="0.45">
      <c r="A41" s="12" t="s">
        <v>44</v>
      </c>
      <c r="B41" s="20">
        <v>556788</v>
      </c>
      <c r="C41" s="21">
        <v>161108</v>
      </c>
      <c r="D41" s="11">
        <f t="shared" si="0"/>
        <v>0.28935250041308364</v>
      </c>
      <c r="E41" s="21">
        <v>30267</v>
      </c>
      <c r="F41" s="11">
        <f t="shared" si="1"/>
        <v>5.4360007758787902E-2</v>
      </c>
      <c r="G41" s="21">
        <v>5941</v>
      </c>
      <c r="H41" s="11">
        <f t="shared" si="2"/>
        <v>1.0670129384972377E-2</v>
      </c>
    </row>
    <row r="42" spans="1:8" x14ac:dyDescent="0.45">
      <c r="A42" s="12" t="s">
        <v>45</v>
      </c>
      <c r="B42" s="20">
        <v>672814.99999999988</v>
      </c>
      <c r="C42" s="21">
        <v>172622</v>
      </c>
      <c r="D42" s="11">
        <f t="shared" si="0"/>
        <v>0.2565668125710634</v>
      </c>
      <c r="E42" s="21">
        <v>37424</v>
      </c>
      <c r="F42" s="11">
        <f t="shared" si="1"/>
        <v>5.5623016728223965E-2</v>
      </c>
      <c r="G42" s="21">
        <v>7663</v>
      </c>
      <c r="H42" s="11">
        <f t="shared" si="2"/>
        <v>1.1389460698706184E-2</v>
      </c>
    </row>
    <row r="43" spans="1:8" x14ac:dyDescent="0.45">
      <c r="A43" s="12" t="s">
        <v>46</v>
      </c>
      <c r="B43" s="20">
        <v>1893791</v>
      </c>
      <c r="C43" s="21">
        <v>563006</v>
      </c>
      <c r="D43" s="11">
        <f t="shared" si="0"/>
        <v>0.29729046130222397</v>
      </c>
      <c r="E43" s="21">
        <v>92547</v>
      </c>
      <c r="F43" s="11">
        <f t="shared" si="1"/>
        <v>4.8868644956069601E-2</v>
      </c>
      <c r="G43" s="21">
        <v>16077</v>
      </c>
      <c r="H43" s="11">
        <f t="shared" si="2"/>
        <v>8.4893211552911595E-3</v>
      </c>
    </row>
    <row r="44" spans="1:8" x14ac:dyDescent="0.45">
      <c r="A44" s="12" t="s">
        <v>47</v>
      </c>
      <c r="B44" s="20">
        <v>2812432.9999999995</v>
      </c>
      <c r="C44" s="21">
        <v>795137</v>
      </c>
      <c r="D44" s="11">
        <f t="shared" si="0"/>
        <v>0.28272211284677717</v>
      </c>
      <c r="E44" s="21">
        <v>146367</v>
      </c>
      <c r="F44" s="11">
        <f t="shared" si="1"/>
        <v>5.2042839776094231E-2</v>
      </c>
      <c r="G44" s="21">
        <v>21493</v>
      </c>
      <c r="H44" s="11">
        <f t="shared" si="2"/>
        <v>7.6421376082559138E-3</v>
      </c>
    </row>
    <row r="45" spans="1:8" x14ac:dyDescent="0.45">
      <c r="A45" s="12" t="s">
        <v>48</v>
      </c>
      <c r="B45" s="20">
        <v>1356110</v>
      </c>
      <c r="C45" s="21">
        <v>442239</v>
      </c>
      <c r="D45" s="11">
        <f t="shared" si="0"/>
        <v>0.32610850152273785</v>
      </c>
      <c r="E45" s="21">
        <v>81278</v>
      </c>
      <c r="F45" s="11">
        <f t="shared" si="1"/>
        <v>5.9934666066911974E-2</v>
      </c>
      <c r="G45" s="21">
        <v>15700</v>
      </c>
      <c r="H45" s="11">
        <f t="shared" si="2"/>
        <v>1.1577231935462463E-2</v>
      </c>
    </row>
    <row r="46" spans="1:8" x14ac:dyDescent="0.45">
      <c r="A46" s="12" t="s">
        <v>49</v>
      </c>
      <c r="B46" s="20">
        <v>734949</v>
      </c>
      <c r="C46" s="21">
        <v>213775</v>
      </c>
      <c r="D46" s="11">
        <f t="shared" si="0"/>
        <v>0.29087052298866994</v>
      </c>
      <c r="E46" s="21">
        <v>50125</v>
      </c>
      <c r="F46" s="11">
        <f t="shared" si="1"/>
        <v>6.8202011296021894E-2</v>
      </c>
      <c r="G46" s="21">
        <v>10452</v>
      </c>
      <c r="H46" s="11">
        <f t="shared" si="2"/>
        <v>1.422139495393558E-2</v>
      </c>
    </row>
    <row r="47" spans="1:8" x14ac:dyDescent="0.45">
      <c r="A47" s="12" t="s">
        <v>50</v>
      </c>
      <c r="B47" s="20">
        <v>973896</v>
      </c>
      <c r="C47" s="21">
        <v>232295</v>
      </c>
      <c r="D47" s="11">
        <f t="shared" si="0"/>
        <v>0.23852136162382842</v>
      </c>
      <c r="E47" s="21">
        <v>46349</v>
      </c>
      <c r="F47" s="11">
        <f t="shared" si="1"/>
        <v>4.7591323919597167E-2</v>
      </c>
      <c r="G47" s="21">
        <v>6075</v>
      </c>
      <c r="H47" s="11">
        <f t="shared" si="2"/>
        <v>6.2378323763523005E-3</v>
      </c>
    </row>
    <row r="48" spans="1:8" x14ac:dyDescent="0.45">
      <c r="A48" s="12" t="s">
        <v>51</v>
      </c>
      <c r="B48" s="20">
        <v>1356219</v>
      </c>
      <c r="C48" s="21">
        <v>389126</v>
      </c>
      <c r="D48" s="11">
        <f t="shared" si="0"/>
        <v>0.28691973788893976</v>
      </c>
      <c r="E48" s="21">
        <v>73807</v>
      </c>
      <c r="F48" s="11">
        <f t="shared" si="1"/>
        <v>5.4421151746141296E-2</v>
      </c>
      <c r="G48" s="21">
        <v>27432</v>
      </c>
      <c r="H48" s="11">
        <f t="shared" si="2"/>
        <v>2.0226821774359451E-2</v>
      </c>
    </row>
    <row r="49" spans="1:8" x14ac:dyDescent="0.45">
      <c r="A49" s="12" t="s">
        <v>52</v>
      </c>
      <c r="B49" s="20">
        <v>701167</v>
      </c>
      <c r="C49" s="21">
        <v>206288</v>
      </c>
      <c r="D49" s="11">
        <f t="shared" si="0"/>
        <v>0.29420665832818715</v>
      </c>
      <c r="E49" s="21">
        <v>43156</v>
      </c>
      <c r="F49" s="11">
        <f t="shared" si="1"/>
        <v>6.1548817899302166E-2</v>
      </c>
      <c r="G49" s="21">
        <v>9727</v>
      </c>
      <c r="H49" s="11">
        <f t="shared" si="2"/>
        <v>1.3872586701884144E-2</v>
      </c>
    </row>
    <row r="50" spans="1:8" x14ac:dyDescent="0.45">
      <c r="A50" s="12" t="s">
        <v>53</v>
      </c>
      <c r="B50" s="20">
        <v>5124170</v>
      </c>
      <c r="C50" s="21">
        <v>1338987</v>
      </c>
      <c r="D50" s="11">
        <f t="shared" si="0"/>
        <v>0.26130807525901756</v>
      </c>
      <c r="E50" s="21">
        <v>268020</v>
      </c>
      <c r="F50" s="11">
        <f t="shared" si="1"/>
        <v>5.2305056233497328E-2</v>
      </c>
      <c r="G50" s="21">
        <v>73710</v>
      </c>
      <c r="H50" s="11">
        <f t="shared" si="2"/>
        <v>1.4384768655216358E-2</v>
      </c>
    </row>
    <row r="51" spans="1:8" x14ac:dyDescent="0.45">
      <c r="A51" s="12" t="s">
        <v>54</v>
      </c>
      <c r="B51" s="20">
        <v>818222</v>
      </c>
      <c r="C51" s="21">
        <v>264737</v>
      </c>
      <c r="D51" s="11">
        <f t="shared" si="0"/>
        <v>0.3235515544681028</v>
      </c>
      <c r="E51" s="21">
        <v>45642</v>
      </c>
      <c r="F51" s="11">
        <f t="shared" si="1"/>
        <v>5.5781927154244203E-2</v>
      </c>
      <c r="G51" s="21">
        <v>9829</v>
      </c>
      <c r="H51" s="11">
        <f t="shared" si="2"/>
        <v>1.2012632268504147E-2</v>
      </c>
    </row>
    <row r="52" spans="1:8" x14ac:dyDescent="0.45">
      <c r="A52" s="12" t="s">
        <v>55</v>
      </c>
      <c r="B52" s="20">
        <v>1335937.9999999998</v>
      </c>
      <c r="C52" s="21">
        <v>387373</v>
      </c>
      <c r="D52" s="11">
        <f t="shared" si="0"/>
        <v>0.28996330668039988</v>
      </c>
      <c r="E52" s="21">
        <v>88094</v>
      </c>
      <c r="F52" s="11">
        <f t="shared" si="1"/>
        <v>6.594168292241108E-2</v>
      </c>
      <c r="G52" s="21">
        <v>12101</v>
      </c>
      <c r="H52" s="11">
        <f t="shared" si="2"/>
        <v>9.0580550893828923E-3</v>
      </c>
    </row>
    <row r="53" spans="1:8" x14ac:dyDescent="0.45">
      <c r="A53" s="12" t="s">
        <v>56</v>
      </c>
      <c r="B53" s="20">
        <v>1758645</v>
      </c>
      <c r="C53" s="21">
        <v>492010</v>
      </c>
      <c r="D53" s="11">
        <f t="shared" si="0"/>
        <v>0.27976652479607877</v>
      </c>
      <c r="E53" s="21">
        <v>109290</v>
      </c>
      <c r="F53" s="11">
        <f t="shared" si="1"/>
        <v>6.2144435062221198E-2</v>
      </c>
      <c r="G53" s="21">
        <v>23117</v>
      </c>
      <c r="H53" s="11">
        <f t="shared" si="2"/>
        <v>1.3144779077073543E-2</v>
      </c>
    </row>
    <row r="54" spans="1:8" x14ac:dyDescent="0.45">
      <c r="A54" s="12" t="s">
        <v>57</v>
      </c>
      <c r="B54" s="20">
        <v>1141741</v>
      </c>
      <c r="C54" s="21">
        <v>305191</v>
      </c>
      <c r="D54" s="11">
        <f t="shared" si="0"/>
        <v>0.26730317996813641</v>
      </c>
      <c r="E54" s="21">
        <v>68852</v>
      </c>
      <c r="F54" s="11">
        <f t="shared" si="1"/>
        <v>6.030439477955158E-2</v>
      </c>
      <c r="G54" s="21">
        <v>13708</v>
      </c>
      <c r="H54" s="11">
        <f t="shared" si="2"/>
        <v>1.2006225580057123E-2</v>
      </c>
    </row>
    <row r="55" spans="1:8" x14ac:dyDescent="0.45">
      <c r="A55" s="12" t="s">
        <v>58</v>
      </c>
      <c r="B55" s="20">
        <v>1087241</v>
      </c>
      <c r="C55" s="21">
        <v>290034</v>
      </c>
      <c r="D55" s="11">
        <f t="shared" si="0"/>
        <v>0.26676146318985394</v>
      </c>
      <c r="E55" s="21">
        <v>58393</v>
      </c>
      <c r="F55" s="11">
        <f t="shared" si="1"/>
        <v>5.3707503672138925E-2</v>
      </c>
      <c r="G55" s="21">
        <v>11034</v>
      </c>
      <c r="H55" s="11">
        <f t="shared" si="2"/>
        <v>1.0148623902152329E-2</v>
      </c>
    </row>
    <row r="56" spans="1:8" x14ac:dyDescent="0.45">
      <c r="A56" s="12" t="s">
        <v>59</v>
      </c>
      <c r="B56" s="20">
        <v>1617517</v>
      </c>
      <c r="C56" s="21">
        <v>452261</v>
      </c>
      <c r="D56" s="11">
        <f t="shared" si="0"/>
        <v>0.27960200727411211</v>
      </c>
      <c r="E56" s="21">
        <v>90655</v>
      </c>
      <c r="F56" s="11">
        <f t="shared" si="1"/>
        <v>5.6045778807888878E-2</v>
      </c>
      <c r="G56" s="21">
        <v>13470</v>
      </c>
      <c r="H56" s="11">
        <f t="shared" si="2"/>
        <v>8.3275786282308011E-3</v>
      </c>
    </row>
    <row r="57" spans="1:8" x14ac:dyDescent="0.45">
      <c r="A57" s="12" t="s">
        <v>60</v>
      </c>
      <c r="B57" s="20">
        <v>1485118</v>
      </c>
      <c r="C57" s="21">
        <v>315802</v>
      </c>
      <c r="D57" s="11">
        <f t="shared" si="0"/>
        <v>0.21264438246657841</v>
      </c>
      <c r="E57" s="21">
        <v>51076</v>
      </c>
      <c r="F57" s="11">
        <f t="shared" si="1"/>
        <v>3.4391879971827154E-2</v>
      </c>
      <c r="G57" s="21">
        <v>9032</v>
      </c>
      <c r="H57" s="11">
        <f t="shared" si="2"/>
        <v>6.0816716247463166E-3</v>
      </c>
    </row>
    <row r="58" spans="1:8" ht="9.75" customHeight="1" x14ac:dyDescent="0.45">
      <c r="A58" s="4"/>
      <c r="B58" s="13"/>
      <c r="C58" s="14"/>
      <c r="D58" s="15"/>
      <c r="E58" s="16"/>
      <c r="F58" s="15"/>
      <c r="G58" s="16"/>
      <c r="H58" s="15"/>
    </row>
    <row r="59" spans="1:8" ht="18.75" customHeight="1" x14ac:dyDescent="0.45">
      <c r="A59" s="2" t="s">
        <v>61</v>
      </c>
      <c r="B59" s="13"/>
      <c r="C59" s="14"/>
      <c r="D59" s="15"/>
      <c r="E59" s="16"/>
      <c r="F59" s="15"/>
      <c r="G59" s="16"/>
      <c r="H59" s="15"/>
    </row>
    <row r="60" spans="1:8" ht="18.75" customHeight="1" x14ac:dyDescent="0.45">
      <c r="A60" s="2" t="s">
        <v>62</v>
      </c>
      <c r="B60" s="13"/>
      <c r="C60" s="14"/>
      <c r="D60" s="15"/>
      <c r="E60" s="16"/>
      <c r="F60" s="15"/>
      <c r="G60" s="16"/>
      <c r="H60" s="15"/>
    </row>
    <row r="61" spans="1:8" x14ac:dyDescent="0.45">
      <c r="A61" s="2" t="s">
        <v>63</v>
      </c>
      <c r="B61" s="17"/>
      <c r="C61" s="17"/>
      <c r="D61" s="18"/>
      <c r="E61" s="18"/>
      <c r="F61" s="18"/>
      <c r="G61" s="18"/>
      <c r="H61" s="18"/>
    </row>
    <row r="62" spans="1:8" x14ac:dyDescent="0.45">
      <c r="A62" s="2" t="s">
        <v>64</v>
      </c>
    </row>
    <row r="63" spans="1:8" x14ac:dyDescent="0.45">
      <c r="A63" s="57" t="s">
        <v>65</v>
      </c>
      <c r="B63" s="60"/>
      <c r="C63" s="60"/>
      <c r="D63" s="24"/>
      <c r="E63" s="24"/>
      <c r="F63" s="24"/>
      <c r="G63" s="24"/>
      <c r="H63" s="24"/>
    </row>
  </sheetData>
  <mergeCells count="14">
    <mergeCell ref="G7:G9"/>
    <mergeCell ref="D8:D9"/>
    <mergeCell ref="F8:F9"/>
    <mergeCell ref="H8:H9"/>
    <mergeCell ref="A1:H1"/>
    <mergeCell ref="A5:A9"/>
    <mergeCell ref="B5:B9"/>
    <mergeCell ref="C5:D6"/>
    <mergeCell ref="E5:F5"/>
    <mergeCell ref="G5:H5"/>
    <mergeCell ref="E6:F6"/>
    <mergeCell ref="G6:H6"/>
    <mergeCell ref="C7:C9"/>
    <mergeCell ref="E7:E9"/>
  </mergeCells>
  <phoneticPr fontId="2"/>
  <pageMargins left="0.7" right="0.7" top="0.75" bottom="0.75" header="0.3" footer="0.3"/>
  <pageSetup paperSize="9" scale="6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5"/>
  <sheetViews>
    <sheetView view="pageBreakPreview" zoomScaleNormal="100" zoomScaleSheetLayoutView="100" workbookViewId="0">
      <selection activeCell="K43" sqref="K43"/>
    </sheetView>
  </sheetViews>
  <sheetFormatPr defaultRowHeight="18" x14ac:dyDescent="0.45"/>
  <cols>
    <col min="1" max="1" width="13.59765625" customWidth="1"/>
    <col min="2" max="3" width="13.59765625" style="1" customWidth="1"/>
    <col min="4" max="4" width="13.59765625" customWidth="1"/>
    <col min="5" max="5" width="13.59765625" style="1" customWidth="1"/>
    <col min="6" max="6" width="13.59765625" customWidth="1"/>
    <col min="7" max="7" width="13.59765625" style="1" customWidth="1"/>
    <col min="8" max="8" width="13.59765625" customWidth="1"/>
    <col min="10" max="10" width="9.5" bestFit="1" customWidth="1"/>
  </cols>
  <sheetData>
    <row r="1" spans="1:8" x14ac:dyDescent="0.45">
      <c r="A1" s="67" t="s">
        <v>66</v>
      </c>
      <c r="B1" s="67"/>
      <c r="C1" s="67"/>
      <c r="D1" s="67"/>
      <c r="E1" s="67"/>
      <c r="F1" s="67"/>
      <c r="G1" s="67"/>
      <c r="H1" s="67"/>
    </row>
    <row r="2" spans="1:8" x14ac:dyDescent="0.45">
      <c r="A2" s="2"/>
      <c r="B2" s="3"/>
      <c r="C2" s="3"/>
      <c r="D2" s="2"/>
      <c r="E2" s="3"/>
      <c r="F2" s="2"/>
      <c r="G2" s="3"/>
      <c r="H2" s="2"/>
    </row>
    <row r="3" spans="1:8" x14ac:dyDescent="0.45">
      <c r="A3" s="4"/>
      <c r="B3" s="5"/>
      <c r="C3" s="5"/>
      <c r="D3" s="4"/>
      <c r="E3" s="19"/>
      <c r="F3" s="6"/>
      <c r="G3" s="58"/>
      <c r="H3" s="56" t="str">
        <f>'進捗状況 (都道府県別)'!H3</f>
        <v>（3月8日公表時点）</v>
      </c>
    </row>
    <row r="4" spans="1:8" x14ac:dyDescent="0.45">
      <c r="A4" s="2" t="s">
        <v>67</v>
      </c>
      <c r="B4" s="5"/>
      <c r="C4" s="5"/>
      <c r="D4" s="4"/>
      <c r="E4" s="19"/>
      <c r="F4" s="6"/>
      <c r="G4" s="19"/>
      <c r="H4" s="7" t="s">
        <v>2</v>
      </c>
    </row>
    <row r="5" spans="1:8" ht="24" customHeight="1" x14ac:dyDescent="0.45">
      <c r="A5" s="82" t="s">
        <v>68</v>
      </c>
      <c r="B5" s="68" t="s">
        <v>4</v>
      </c>
      <c r="C5" s="64" t="s">
        <v>5</v>
      </c>
      <c r="D5" s="69"/>
      <c r="E5" s="72" t="str">
        <f>'進捗状況 (都道府県別)'!E5</f>
        <v>直近1週間</v>
      </c>
      <c r="F5" s="73"/>
      <c r="G5" s="83">
        <f>'進捗状況 (都道府県別)'!G5:H5</f>
        <v>44627</v>
      </c>
      <c r="H5" s="84"/>
    </row>
    <row r="6" spans="1:8" ht="23.25" customHeight="1" x14ac:dyDescent="0.45">
      <c r="A6" s="82"/>
      <c r="B6" s="68"/>
      <c r="C6" s="70"/>
      <c r="D6" s="71"/>
      <c r="E6" s="76" t="s">
        <v>7</v>
      </c>
      <c r="F6" s="77"/>
      <c r="G6" s="78" t="s">
        <v>8</v>
      </c>
      <c r="H6" s="79"/>
    </row>
    <row r="7" spans="1:8" ht="18.75" customHeight="1" x14ac:dyDescent="0.45">
      <c r="A7" s="63"/>
      <c r="B7" s="68"/>
      <c r="C7" s="80" t="s">
        <v>9</v>
      </c>
      <c r="D7" s="8"/>
      <c r="E7" s="80" t="s">
        <v>10</v>
      </c>
      <c r="F7" s="8"/>
      <c r="G7" s="80" t="s">
        <v>10</v>
      </c>
      <c r="H7" s="9"/>
    </row>
    <row r="8" spans="1:8" ht="18.75" customHeight="1" x14ac:dyDescent="0.45">
      <c r="A8" s="63"/>
      <c r="B8" s="68"/>
      <c r="C8" s="81"/>
      <c r="D8" s="66" t="s">
        <v>11</v>
      </c>
      <c r="E8" s="81"/>
      <c r="F8" s="64" t="s">
        <v>12</v>
      </c>
      <c r="G8" s="81"/>
      <c r="H8" s="66" t="s">
        <v>12</v>
      </c>
    </row>
    <row r="9" spans="1:8" ht="35.1" customHeight="1" x14ac:dyDescent="0.45">
      <c r="A9" s="63"/>
      <c r="B9" s="68"/>
      <c r="C9" s="81"/>
      <c r="D9" s="65"/>
      <c r="E9" s="81"/>
      <c r="F9" s="65"/>
      <c r="G9" s="81"/>
      <c r="H9" s="65"/>
    </row>
    <row r="10" spans="1:8" x14ac:dyDescent="0.45">
      <c r="A10" s="10" t="s">
        <v>69</v>
      </c>
      <c r="B10" s="20">
        <v>27549031.999999996</v>
      </c>
      <c r="C10" s="21">
        <f>SUM(C11:C30)</f>
        <v>6365609</v>
      </c>
      <c r="D10" s="11">
        <f>C10/$B10</f>
        <v>0.2310647067381533</v>
      </c>
      <c r="E10" s="21">
        <f>SUM(E11:E30)</f>
        <v>1396517</v>
      </c>
      <c r="F10" s="11">
        <f>E10/$B10</f>
        <v>5.0692053354179568E-2</v>
      </c>
      <c r="G10" s="21">
        <f>SUM(G11:G30)</f>
        <v>250680</v>
      </c>
      <c r="H10" s="11">
        <f>G10/$B10</f>
        <v>9.0994122769903502E-3</v>
      </c>
    </row>
    <row r="11" spans="1:8" x14ac:dyDescent="0.45">
      <c r="A11" s="12" t="s">
        <v>70</v>
      </c>
      <c r="B11" s="20">
        <v>1961575</v>
      </c>
      <c r="C11" s="21">
        <v>361551</v>
      </c>
      <c r="D11" s="11">
        <f t="shared" ref="D11:D30" si="0">C11/$B11</f>
        <v>0.18431668429705722</v>
      </c>
      <c r="E11" s="21">
        <v>113888</v>
      </c>
      <c r="F11" s="11">
        <f t="shared" ref="F11:F30" si="1">E11/$B11</f>
        <v>5.8059467519722671E-2</v>
      </c>
      <c r="G11" s="21">
        <v>13149</v>
      </c>
      <c r="H11" s="11">
        <f t="shared" ref="H11:H30" si="2">G11/$B11</f>
        <v>6.7032868995577531E-3</v>
      </c>
    </row>
    <row r="12" spans="1:8" x14ac:dyDescent="0.45">
      <c r="A12" s="12" t="s">
        <v>71</v>
      </c>
      <c r="B12" s="20">
        <v>1065932</v>
      </c>
      <c r="C12" s="21">
        <v>308931</v>
      </c>
      <c r="D12" s="11">
        <f t="shared" si="0"/>
        <v>0.28982242769707633</v>
      </c>
      <c r="E12" s="21">
        <v>42750</v>
      </c>
      <c r="F12" s="11">
        <f t="shared" si="1"/>
        <v>4.0105747833820544E-2</v>
      </c>
      <c r="G12" s="21">
        <v>9890</v>
      </c>
      <c r="H12" s="11">
        <f t="shared" si="2"/>
        <v>9.2782654052978985E-3</v>
      </c>
    </row>
    <row r="13" spans="1:8" x14ac:dyDescent="0.45">
      <c r="A13" s="12" t="s">
        <v>72</v>
      </c>
      <c r="B13" s="20">
        <v>1324589</v>
      </c>
      <c r="C13" s="21">
        <v>324035</v>
      </c>
      <c r="D13" s="11">
        <f t="shared" si="0"/>
        <v>0.24463059862342207</v>
      </c>
      <c r="E13" s="21">
        <v>64069</v>
      </c>
      <c r="F13" s="11">
        <f t="shared" si="1"/>
        <v>4.8368965769759527E-2</v>
      </c>
      <c r="G13" s="21">
        <v>9145</v>
      </c>
      <c r="H13" s="11">
        <f t="shared" si="2"/>
        <v>6.9040283438862923E-3</v>
      </c>
    </row>
    <row r="14" spans="1:8" x14ac:dyDescent="0.45">
      <c r="A14" s="12" t="s">
        <v>73</v>
      </c>
      <c r="B14" s="20">
        <v>974726</v>
      </c>
      <c r="C14" s="21">
        <v>282352</v>
      </c>
      <c r="D14" s="11">
        <f t="shared" si="0"/>
        <v>0.28967320046864453</v>
      </c>
      <c r="E14" s="21">
        <v>48485</v>
      </c>
      <c r="F14" s="11">
        <f t="shared" si="1"/>
        <v>4.9742183957337753E-2</v>
      </c>
      <c r="G14" s="21">
        <v>6927</v>
      </c>
      <c r="H14" s="11">
        <f t="shared" si="2"/>
        <v>7.1066125249557308E-3</v>
      </c>
    </row>
    <row r="15" spans="1:8" x14ac:dyDescent="0.45">
      <c r="A15" s="12" t="s">
        <v>74</v>
      </c>
      <c r="B15" s="20">
        <v>3759920</v>
      </c>
      <c r="C15" s="21">
        <v>658931</v>
      </c>
      <c r="D15" s="11">
        <f t="shared" si="0"/>
        <v>0.1752513351347901</v>
      </c>
      <c r="E15" s="21">
        <v>214918</v>
      </c>
      <c r="F15" s="11">
        <f t="shared" si="1"/>
        <v>5.7160258728909126E-2</v>
      </c>
      <c r="G15" s="21">
        <v>31703</v>
      </c>
      <c r="H15" s="11">
        <f t="shared" si="2"/>
        <v>8.4318283367731221E-3</v>
      </c>
    </row>
    <row r="16" spans="1:8" x14ac:dyDescent="0.45">
      <c r="A16" s="12" t="s">
        <v>75</v>
      </c>
      <c r="B16" s="20">
        <v>1521562.0000000002</v>
      </c>
      <c r="C16" s="21">
        <v>345554</v>
      </c>
      <c r="D16" s="11">
        <f t="shared" si="0"/>
        <v>0.22710477785328495</v>
      </c>
      <c r="E16" s="21">
        <v>73455</v>
      </c>
      <c r="F16" s="11">
        <f t="shared" si="1"/>
        <v>4.827604790340452E-2</v>
      </c>
      <c r="G16" s="21">
        <v>10803</v>
      </c>
      <c r="H16" s="11">
        <f t="shared" si="2"/>
        <v>7.0999407188139544E-3</v>
      </c>
    </row>
    <row r="17" spans="1:8" x14ac:dyDescent="0.45">
      <c r="A17" s="12" t="s">
        <v>76</v>
      </c>
      <c r="B17" s="20">
        <v>718601</v>
      </c>
      <c r="C17" s="21">
        <v>209114</v>
      </c>
      <c r="D17" s="11">
        <f t="shared" si="0"/>
        <v>0.29100154327644967</v>
      </c>
      <c r="E17" s="21">
        <v>52770</v>
      </c>
      <c r="F17" s="11">
        <f t="shared" si="1"/>
        <v>7.3434353695583501E-2</v>
      </c>
      <c r="G17" s="21">
        <v>6641</v>
      </c>
      <c r="H17" s="11">
        <f t="shared" si="2"/>
        <v>9.2415679911383372E-3</v>
      </c>
    </row>
    <row r="18" spans="1:8" x14ac:dyDescent="0.45">
      <c r="A18" s="12" t="s">
        <v>77</v>
      </c>
      <c r="B18" s="20">
        <v>784774</v>
      </c>
      <c r="C18" s="21">
        <v>198575</v>
      </c>
      <c r="D18" s="11">
        <f t="shared" si="0"/>
        <v>0.25303463162643003</v>
      </c>
      <c r="E18" s="21">
        <v>43827</v>
      </c>
      <c r="F18" s="11">
        <f t="shared" si="1"/>
        <v>5.5846651392630238E-2</v>
      </c>
      <c r="G18" s="21">
        <v>5670</v>
      </c>
      <c r="H18" s="11">
        <f t="shared" si="2"/>
        <v>7.2250100028798097E-3</v>
      </c>
    </row>
    <row r="19" spans="1:8" x14ac:dyDescent="0.45">
      <c r="A19" s="12" t="s">
        <v>78</v>
      </c>
      <c r="B19" s="20">
        <v>694295.99999999988</v>
      </c>
      <c r="C19" s="21">
        <v>130410</v>
      </c>
      <c r="D19" s="11">
        <f t="shared" si="0"/>
        <v>0.18783055065850879</v>
      </c>
      <c r="E19" s="21">
        <v>35851</v>
      </c>
      <c r="F19" s="11">
        <f t="shared" si="1"/>
        <v>5.1636477813497422E-2</v>
      </c>
      <c r="G19" s="21">
        <v>7924</v>
      </c>
      <c r="H19" s="11">
        <f t="shared" si="2"/>
        <v>1.1412999642803647E-2</v>
      </c>
    </row>
    <row r="20" spans="1:8" x14ac:dyDescent="0.45">
      <c r="A20" s="12" t="s">
        <v>79</v>
      </c>
      <c r="B20" s="20">
        <v>799966</v>
      </c>
      <c r="C20" s="21">
        <v>231155</v>
      </c>
      <c r="D20" s="11">
        <f t="shared" si="0"/>
        <v>0.28895603063130182</v>
      </c>
      <c r="E20" s="21">
        <v>40794</v>
      </c>
      <c r="F20" s="11">
        <f t="shared" si="1"/>
        <v>5.0994667273359121E-2</v>
      </c>
      <c r="G20" s="21">
        <v>5817</v>
      </c>
      <c r="H20" s="11">
        <f t="shared" si="2"/>
        <v>7.2715590412592533E-3</v>
      </c>
    </row>
    <row r="21" spans="1:8" x14ac:dyDescent="0.45">
      <c r="A21" s="12" t="s">
        <v>80</v>
      </c>
      <c r="B21" s="20">
        <v>2300944</v>
      </c>
      <c r="C21" s="21">
        <v>542044</v>
      </c>
      <c r="D21" s="11">
        <f t="shared" si="0"/>
        <v>0.23557461633138399</v>
      </c>
      <c r="E21" s="21">
        <v>101845</v>
      </c>
      <c r="F21" s="11">
        <f t="shared" si="1"/>
        <v>4.4262268008260955E-2</v>
      </c>
      <c r="G21" s="21">
        <v>15371</v>
      </c>
      <c r="H21" s="11">
        <f t="shared" si="2"/>
        <v>6.6803016501053485E-3</v>
      </c>
    </row>
    <row r="22" spans="1:8" x14ac:dyDescent="0.45">
      <c r="A22" s="12" t="s">
        <v>81</v>
      </c>
      <c r="B22" s="20">
        <v>1400720</v>
      </c>
      <c r="C22" s="21">
        <v>335924</v>
      </c>
      <c r="D22" s="11">
        <f t="shared" si="0"/>
        <v>0.23982237706322462</v>
      </c>
      <c r="E22" s="21">
        <v>68857</v>
      </c>
      <c r="F22" s="11">
        <f t="shared" si="1"/>
        <v>4.9158290022274259E-2</v>
      </c>
      <c r="G22" s="21">
        <v>9029</v>
      </c>
      <c r="H22" s="11">
        <f t="shared" si="2"/>
        <v>6.4459706436689702E-3</v>
      </c>
    </row>
    <row r="23" spans="1:8" x14ac:dyDescent="0.45">
      <c r="A23" s="12" t="s">
        <v>82</v>
      </c>
      <c r="B23" s="20">
        <v>2739963</v>
      </c>
      <c r="C23" s="21">
        <v>493410</v>
      </c>
      <c r="D23" s="11">
        <f t="shared" si="0"/>
        <v>0.18007907406048915</v>
      </c>
      <c r="E23" s="21">
        <v>138324</v>
      </c>
      <c r="F23" s="11">
        <f t="shared" si="1"/>
        <v>5.0483893395640744E-2</v>
      </c>
      <c r="G23" s="21">
        <v>27904</v>
      </c>
      <c r="H23" s="11">
        <f t="shared" si="2"/>
        <v>1.0184079128075818E-2</v>
      </c>
    </row>
    <row r="24" spans="1:8" x14ac:dyDescent="0.45">
      <c r="A24" s="12" t="s">
        <v>83</v>
      </c>
      <c r="B24" s="20">
        <v>831479.00000000012</v>
      </c>
      <c r="C24" s="21">
        <v>215913</v>
      </c>
      <c r="D24" s="11">
        <f t="shared" si="0"/>
        <v>0.25967342530599086</v>
      </c>
      <c r="E24" s="21">
        <v>44872</v>
      </c>
      <c r="F24" s="11">
        <f t="shared" si="1"/>
        <v>5.3966486225148193E-2</v>
      </c>
      <c r="G24" s="21">
        <v>7868</v>
      </c>
      <c r="H24" s="11">
        <f t="shared" si="2"/>
        <v>9.4626563028049997E-3</v>
      </c>
    </row>
    <row r="25" spans="1:8" x14ac:dyDescent="0.45">
      <c r="A25" s="12" t="s">
        <v>84</v>
      </c>
      <c r="B25" s="20">
        <v>1526835</v>
      </c>
      <c r="C25" s="21">
        <v>395935</v>
      </c>
      <c r="D25" s="11">
        <f t="shared" si="0"/>
        <v>0.25931747700308155</v>
      </c>
      <c r="E25" s="21">
        <v>67282</v>
      </c>
      <c r="F25" s="11">
        <f t="shared" si="1"/>
        <v>4.4066320198318742E-2</v>
      </c>
      <c r="G25" s="21">
        <v>10876</v>
      </c>
      <c r="H25" s="11">
        <f t="shared" si="2"/>
        <v>7.1232320453749097E-3</v>
      </c>
    </row>
    <row r="26" spans="1:8" x14ac:dyDescent="0.45">
      <c r="A26" s="12" t="s">
        <v>85</v>
      </c>
      <c r="B26" s="20">
        <v>708155</v>
      </c>
      <c r="C26" s="21">
        <v>223408</v>
      </c>
      <c r="D26" s="11">
        <f t="shared" si="0"/>
        <v>0.31547895587830349</v>
      </c>
      <c r="E26" s="21">
        <v>31070</v>
      </c>
      <c r="F26" s="11">
        <f t="shared" si="1"/>
        <v>4.3874575481356481E-2</v>
      </c>
      <c r="G26" s="21">
        <v>5259</v>
      </c>
      <c r="H26" s="11">
        <f t="shared" si="2"/>
        <v>7.4263402786113207E-3</v>
      </c>
    </row>
    <row r="27" spans="1:8" x14ac:dyDescent="0.45">
      <c r="A27" s="12" t="s">
        <v>86</v>
      </c>
      <c r="B27" s="20">
        <v>1194817</v>
      </c>
      <c r="C27" s="21">
        <v>304521</v>
      </c>
      <c r="D27" s="11">
        <f t="shared" si="0"/>
        <v>0.25486831874672022</v>
      </c>
      <c r="E27" s="21">
        <v>52123</v>
      </c>
      <c r="F27" s="11">
        <f t="shared" si="1"/>
        <v>4.3624253756014517E-2</v>
      </c>
      <c r="G27" s="21">
        <v>6380</v>
      </c>
      <c r="H27" s="11">
        <f t="shared" si="2"/>
        <v>5.3397298498431139E-3</v>
      </c>
    </row>
    <row r="28" spans="1:8" x14ac:dyDescent="0.45">
      <c r="A28" s="12" t="s">
        <v>87</v>
      </c>
      <c r="B28" s="20">
        <v>944709</v>
      </c>
      <c r="C28" s="21">
        <v>229164</v>
      </c>
      <c r="D28" s="11">
        <f t="shared" si="0"/>
        <v>0.2425762853958203</v>
      </c>
      <c r="E28" s="21">
        <v>48206</v>
      </c>
      <c r="F28" s="11">
        <f t="shared" si="1"/>
        <v>5.1027353396654422E-2</v>
      </c>
      <c r="G28" s="21">
        <v>23070</v>
      </c>
      <c r="H28" s="11">
        <f t="shared" si="2"/>
        <v>2.4420218289441509E-2</v>
      </c>
    </row>
    <row r="29" spans="1:8" x14ac:dyDescent="0.45">
      <c r="A29" s="12" t="s">
        <v>88</v>
      </c>
      <c r="B29" s="20">
        <v>1562767</v>
      </c>
      <c r="C29" s="21">
        <v>395353</v>
      </c>
      <c r="D29" s="11">
        <f t="shared" si="0"/>
        <v>0.25298269031787846</v>
      </c>
      <c r="E29" s="21">
        <v>70597</v>
      </c>
      <c r="F29" s="11">
        <f t="shared" si="1"/>
        <v>4.5174360605259777E-2</v>
      </c>
      <c r="G29" s="21">
        <v>25948</v>
      </c>
      <c r="H29" s="11">
        <f t="shared" si="2"/>
        <v>1.6603882728519349E-2</v>
      </c>
    </row>
    <row r="30" spans="1:8" x14ac:dyDescent="0.45">
      <c r="A30" s="12" t="s">
        <v>89</v>
      </c>
      <c r="B30" s="20">
        <v>732702</v>
      </c>
      <c r="C30" s="21">
        <v>179329</v>
      </c>
      <c r="D30" s="11">
        <f t="shared" si="0"/>
        <v>0.24475025317250396</v>
      </c>
      <c r="E30" s="21">
        <v>42534</v>
      </c>
      <c r="F30" s="11">
        <f t="shared" si="1"/>
        <v>5.8050885626079907E-2</v>
      </c>
      <c r="G30" s="21">
        <v>11306</v>
      </c>
      <c r="H30" s="11">
        <f t="shared" si="2"/>
        <v>1.5430557034101176E-2</v>
      </c>
    </row>
    <row r="31" spans="1:8" x14ac:dyDescent="0.45">
      <c r="A31" s="4"/>
      <c r="B31" s="13"/>
      <c r="C31" s="14"/>
      <c r="D31" s="15"/>
      <c r="E31" s="14"/>
      <c r="F31" s="15"/>
      <c r="G31" s="14"/>
      <c r="H31" s="15"/>
    </row>
    <row r="32" spans="1:8" x14ac:dyDescent="0.45">
      <c r="A32" s="4"/>
      <c r="B32" s="13"/>
      <c r="C32" s="14"/>
      <c r="D32" s="15"/>
      <c r="E32" s="14"/>
      <c r="F32" s="15"/>
      <c r="G32" s="14"/>
      <c r="H32" s="15"/>
    </row>
    <row r="33" spans="1:8" x14ac:dyDescent="0.45">
      <c r="A33" s="2" t="s">
        <v>90</v>
      </c>
      <c r="B33" s="5"/>
      <c r="C33" s="5"/>
      <c r="D33" s="4"/>
      <c r="E33" s="19"/>
      <c r="F33" s="6"/>
      <c r="G33" s="19"/>
      <c r="H33" s="6"/>
    </row>
    <row r="34" spans="1:8" ht="22.5" customHeight="1" x14ac:dyDescent="0.45">
      <c r="A34" s="82"/>
      <c r="B34" s="68" t="s">
        <v>4</v>
      </c>
      <c r="C34" s="64" t="s">
        <v>5</v>
      </c>
      <c r="D34" s="69"/>
      <c r="E34" s="72" t="str">
        <f>E5</f>
        <v>直近1週間</v>
      </c>
      <c r="F34" s="73"/>
      <c r="G34" s="72">
        <f>'進捗状況 (都道府県別)'!G5:H5</f>
        <v>44627</v>
      </c>
      <c r="H34" s="73"/>
    </row>
    <row r="35" spans="1:8" ht="24" customHeight="1" x14ac:dyDescent="0.45">
      <c r="A35" s="82"/>
      <c r="B35" s="68"/>
      <c r="C35" s="70"/>
      <c r="D35" s="71"/>
      <c r="E35" s="76" t="s">
        <v>7</v>
      </c>
      <c r="F35" s="77"/>
      <c r="G35" s="78" t="s">
        <v>8</v>
      </c>
      <c r="H35" s="79"/>
    </row>
    <row r="36" spans="1:8" ht="18.75" customHeight="1" x14ac:dyDescent="0.45">
      <c r="A36" s="63"/>
      <c r="B36" s="68"/>
      <c r="C36" s="80" t="s">
        <v>9</v>
      </c>
      <c r="D36" s="8"/>
      <c r="E36" s="80" t="s">
        <v>10</v>
      </c>
      <c r="F36" s="8"/>
      <c r="G36" s="80" t="s">
        <v>10</v>
      </c>
      <c r="H36" s="9"/>
    </row>
    <row r="37" spans="1:8" ht="18.75" customHeight="1" x14ac:dyDescent="0.45">
      <c r="A37" s="63"/>
      <c r="B37" s="68"/>
      <c r="C37" s="81"/>
      <c r="D37" s="66" t="s">
        <v>11</v>
      </c>
      <c r="E37" s="81"/>
      <c r="F37" s="64" t="s">
        <v>12</v>
      </c>
      <c r="G37" s="81"/>
      <c r="H37" s="66" t="s">
        <v>12</v>
      </c>
    </row>
    <row r="38" spans="1:8" ht="35.1" customHeight="1" x14ac:dyDescent="0.45">
      <c r="A38" s="63"/>
      <c r="B38" s="68"/>
      <c r="C38" s="81"/>
      <c r="D38" s="65"/>
      <c r="E38" s="81"/>
      <c r="F38" s="65"/>
      <c r="G38" s="81"/>
      <c r="H38" s="65"/>
    </row>
    <row r="39" spans="1:8" x14ac:dyDescent="0.45">
      <c r="A39" s="10" t="s">
        <v>69</v>
      </c>
      <c r="B39" s="20">
        <v>9572763</v>
      </c>
      <c r="C39" s="21">
        <v>2495808</v>
      </c>
      <c r="D39" s="11">
        <f>C39/$B39</f>
        <v>0.26071971070421363</v>
      </c>
      <c r="E39" s="21">
        <v>536790</v>
      </c>
      <c r="F39" s="11">
        <f>E39/$B39</f>
        <v>5.6074719493212147E-2</v>
      </c>
      <c r="G39" s="21">
        <v>75009</v>
      </c>
      <c r="H39" s="11">
        <f>G39/$B39</f>
        <v>7.8356687614641665E-3</v>
      </c>
    </row>
    <row r="40" spans="1:8" ht="18.75" customHeight="1" x14ac:dyDescent="0.45">
      <c r="A40" s="4"/>
      <c r="B40" s="13"/>
      <c r="C40" s="14"/>
      <c r="D40" s="15"/>
      <c r="E40" s="14"/>
      <c r="F40" s="15"/>
      <c r="G40" s="14"/>
      <c r="H40" s="15"/>
    </row>
    <row r="41" spans="1:8" ht="18.75" customHeight="1" x14ac:dyDescent="0.45">
      <c r="A41" s="2" t="s">
        <v>91</v>
      </c>
      <c r="B41" s="13"/>
      <c r="C41" s="14"/>
      <c r="D41" s="15"/>
      <c r="E41" s="14"/>
      <c r="F41" s="15"/>
      <c r="G41" s="14"/>
      <c r="H41" s="15"/>
    </row>
    <row r="42" spans="1:8" ht="18.75" customHeight="1" x14ac:dyDescent="0.45">
      <c r="A42" s="2" t="s">
        <v>92</v>
      </c>
      <c r="B42" s="13"/>
      <c r="C42" s="14"/>
      <c r="D42" s="15"/>
      <c r="E42" s="14"/>
      <c r="F42" s="15"/>
      <c r="G42" s="14"/>
      <c r="H42" s="15"/>
    </row>
    <row r="43" spans="1:8" x14ac:dyDescent="0.45">
      <c r="A43" s="2" t="s">
        <v>63</v>
      </c>
      <c r="B43" s="17"/>
      <c r="C43" s="17"/>
      <c r="D43" s="18"/>
      <c r="E43" s="17"/>
      <c r="F43" s="18"/>
      <c r="G43" s="17"/>
      <c r="H43" s="18"/>
    </row>
    <row r="44" spans="1:8" x14ac:dyDescent="0.45">
      <c r="A44" s="2" t="s">
        <v>93</v>
      </c>
      <c r="B44" s="17"/>
      <c r="C44" s="17"/>
      <c r="D44" s="18"/>
      <c r="E44" s="17"/>
      <c r="F44" s="18"/>
      <c r="G44" s="17"/>
      <c r="H44" s="18"/>
    </row>
    <row r="45" spans="1:8" x14ac:dyDescent="0.45">
      <c r="A45" s="57" t="s">
        <v>65</v>
      </c>
      <c r="B45" s="59"/>
      <c r="C45" s="59"/>
      <c r="E45" s="59"/>
      <c r="G45" s="59"/>
    </row>
  </sheetData>
  <mergeCells count="27">
    <mergeCell ref="A34:A38"/>
    <mergeCell ref="B34:B38"/>
    <mergeCell ref="C34:D35"/>
    <mergeCell ref="E34:F34"/>
    <mergeCell ref="G34:H34"/>
    <mergeCell ref="E35:F35"/>
    <mergeCell ref="G35:H35"/>
    <mergeCell ref="C36:C38"/>
    <mergeCell ref="E36:E38"/>
    <mergeCell ref="G36:G38"/>
    <mergeCell ref="D37:D38"/>
    <mergeCell ref="F37:F38"/>
    <mergeCell ref="H37:H38"/>
    <mergeCell ref="A1:H1"/>
    <mergeCell ref="A5:A9"/>
    <mergeCell ref="B5:B9"/>
    <mergeCell ref="C5:D6"/>
    <mergeCell ref="E5:F5"/>
    <mergeCell ref="G5:H5"/>
    <mergeCell ref="E6:F6"/>
    <mergeCell ref="G6:H6"/>
    <mergeCell ref="C7:C9"/>
    <mergeCell ref="E7:E9"/>
    <mergeCell ref="G7:G9"/>
    <mergeCell ref="D8:D9"/>
    <mergeCell ref="F8:F9"/>
    <mergeCell ref="H8:H9"/>
  </mergeCells>
  <phoneticPr fontId="2"/>
  <pageMargins left="0.7" right="0.7" top="0.75" bottom="0.75" header="0.3" footer="0.3"/>
  <pageSetup paperSize="9" scale="73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1"/>
  <sheetViews>
    <sheetView view="pageBreakPreview" zoomScale="99" zoomScaleNormal="100" zoomScaleSheetLayoutView="99" workbookViewId="0">
      <selection activeCell="B4" sqref="B4:B6"/>
    </sheetView>
  </sheetViews>
  <sheetFormatPr defaultRowHeight="18" x14ac:dyDescent="0.45"/>
  <cols>
    <col min="1" max="1" width="12.69921875" customWidth="1"/>
    <col min="2" max="2" width="14.09765625" style="30" customWidth="1"/>
    <col min="3" max="4" width="13.8984375" customWidth="1"/>
    <col min="5" max="6" width="14" customWidth="1"/>
    <col min="7" max="8" width="14.09765625" customWidth="1"/>
    <col min="9" max="9" width="12.8984375" customWidth="1"/>
    <col min="10" max="12" width="13.09765625" customWidth="1"/>
    <col min="14" max="14" width="11.59765625" bestFit="1" customWidth="1"/>
  </cols>
  <sheetData>
    <row r="1" spans="1:14" x14ac:dyDescent="0.45">
      <c r="A1" s="22" t="s">
        <v>94</v>
      </c>
      <c r="B1" s="23"/>
      <c r="C1" s="24"/>
      <c r="D1" s="24"/>
      <c r="E1" s="24"/>
      <c r="F1" s="24"/>
      <c r="J1" s="25"/>
    </row>
    <row r="2" spans="1:14" x14ac:dyDescent="0.45">
      <c r="A2" s="22"/>
      <c r="B2" s="22"/>
      <c r="C2" s="22"/>
      <c r="D2" s="22"/>
      <c r="E2" s="22"/>
      <c r="F2" s="22"/>
      <c r="G2" s="22"/>
      <c r="H2" s="22"/>
      <c r="I2" s="22"/>
      <c r="L2" s="26" t="str">
        <f>'進捗状況 (都道府県別)'!H3</f>
        <v>（3月8日公表時点）</v>
      </c>
    </row>
    <row r="3" spans="1:14" x14ac:dyDescent="0.45">
      <c r="A3" s="86" t="s">
        <v>3</v>
      </c>
      <c r="B3" s="93" t="s">
        <v>95</v>
      </c>
      <c r="C3" s="94"/>
      <c r="D3" s="94"/>
      <c r="E3" s="94"/>
      <c r="F3" s="94"/>
      <c r="G3" s="94"/>
      <c r="H3" s="94"/>
      <c r="I3" s="94"/>
      <c r="J3" s="94"/>
      <c r="K3" s="94"/>
      <c r="L3" s="95"/>
    </row>
    <row r="4" spans="1:14" x14ac:dyDescent="0.45">
      <c r="A4" s="87"/>
      <c r="B4" s="87"/>
      <c r="C4" s="89" t="s">
        <v>96</v>
      </c>
      <c r="D4" s="90"/>
      <c r="E4" s="89" t="s">
        <v>97</v>
      </c>
      <c r="F4" s="90"/>
      <c r="G4" s="89" t="s">
        <v>98</v>
      </c>
      <c r="H4" s="96"/>
      <c r="I4" s="96"/>
      <c r="J4" s="96"/>
      <c r="K4" s="96"/>
      <c r="L4" s="90"/>
    </row>
    <row r="5" spans="1:14" x14ac:dyDescent="0.45">
      <c r="A5" s="87"/>
      <c r="B5" s="87"/>
      <c r="C5" s="91"/>
      <c r="D5" s="92"/>
      <c r="E5" s="91"/>
      <c r="F5" s="92"/>
      <c r="G5" s="91"/>
      <c r="H5" s="92"/>
      <c r="I5" s="27" t="s">
        <v>99</v>
      </c>
      <c r="J5" s="27" t="s">
        <v>100</v>
      </c>
      <c r="K5" s="28" t="s">
        <v>101</v>
      </c>
      <c r="L5" s="61" t="s">
        <v>102</v>
      </c>
    </row>
    <row r="6" spans="1:14" x14ac:dyDescent="0.45">
      <c r="A6" s="88"/>
      <c r="B6" s="88"/>
      <c r="C6" s="29" t="s">
        <v>9</v>
      </c>
      <c r="D6" s="29" t="s">
        <v>103</v>
      </c>
      <c r="E6" s="29" t="s">
        <v>9</v>
      </c>
      <c r="F6" s="29" t="s">
        <v>103</v>
      </c>
      <c r="G6" s="29" t="s">
        <v>9</v>
      </c>
      <c r="H6" s="29" t="s">
        <v>103</v>
      </c>
      <c r="I6" s="97" t="s">
        <v>9</v>
      </c>
      <c r="J6" s="98"/>
      <c r="K6" s="98"/>
      <c r="L6" s="99"/>
      <c r="N6" s="30" t="s">
        <v>104</v>
      </c>
    </row>
    <row r="7" spans="1:14" x14ac:dyDescent="0.45">
      <c r="A7" s="31" t="s">
        <v>13</v>
      </c>
      <c r="B7" s="32">
        <f>C7+E7+G7</f>
        <v>234746220</v>
      </c>
      <c r="C7" s="32">
        <f t="shared" ref="C7:J7" si="0">SUM(C8:C54)</f>
        <v>101771352</v>
      </c>
      <c r="D7" s="33">
        <f t="shared" ref="D7:D54" si="1">C7/N7</f>
        <v>0.80359534059865356</v>
      </c>
      <c r="E7" s="32">
        <f t="shared" si="0"/>
        <v>100261259</v>
      </c>
      <c r="F7" s="34">
        <f t="shared" ref="F7:F54" si="2">E7/N7</f>
        <v>0.79167151650844558</v>
      </c>
      <c r="G7" s="35">
        <f t="shared" si="0"/>
        <v>32713609</v>
      </c>
      <c r="H7" s="34">
        <f t="shared" ref="H7:H54" si="3">G7/N7</f>
        <v>0.25830946774261365</v>
      </c>
      <c r="I7" s="35">
        <f t="shared" si="0"/>
        <v>960880</v>
      </c>
      <c r="J7" s="35">
        <f t="shared" si="0"/>
        <v>4868884</v>
      </c>
      <c r="K7" s="35">
        <f>SUM(K8:K54)</f>
        <v>21848509</v>
      </c>
      <c r="L7" s="35">
        <f>SUM(L8:L54)</f>
        <v>5035336</v>
      </c>
      <c r="N7" s="1">
        <v>126645025</v>
      </c>
    </row>
    <row r="8" spans="1:14" x14ac:dyDescent="0.45">
      <c r="A8" s="36" t="s">
        <v>14</v>
      </c>
      <c r="B8" s="32">
        <f t="shared" ref="B8:B54" si="4">C8+E8+G8</f>
        <v>9650688</v>
      </c>
      <c r="C8" s="37">
        <f>SUM(一般接種!D7+一般接種!G7+一般接種!J7+医療従事者等!C5)</f>
        <v>4235383</v>
      </c>
      <c r="D8" s="33">
        <f t="shared" si="1"/>
        <v>0.81035100618891465</v>
      </c>
      <c r="E8" s="37">
        <f>SUM(一般接種!E7+一般接種!H7+一般接種!K7+医療従事者等!D5)</f>
        <v>4168815</v>
      </c>
      <c r="F8" s="34">
        <f t="shared" si="2"/>
        <v>0.79761462655571891</v>
      </c>
      <c r="G8" s="32">
        <f>SUM(I8:L8)</f>
        <v>1246490</v>
      </c>
      <c r="H8" s="34">
        <f t="shared" si="3"/>
        <v>0.2384895122128082</v>
      </c>
      <c r="I8" s="38">
        <v>40536</v>
      </c>
      <c r="J8" s="38">
        <v>212254</v>
      </c>
      <c r="K8" s="38">
        <v>850993</v>
      </c>
      <c r="L8" s="38">
        <v>142707</v>
      </c>
      <c r="N8" s="1">
        <v>5226603</v>
      </c>
    </row>
    <row r="9" spans="1:14" x14ac:dyDescent="0.45">
      <c r="A9" s="36" t="s">
        <v>15</v>
      </c>
      <c r="B9" s="32">
        <f t="shared" si="4"/>
        <v>2416978</v>
      </c>
      <c r="C9" s="37">
        <f>SUM(一般接種!D8+一般接種!G8+一般接種!J8+医療従事者等!C6)</f>
        <v>1062668</v>
      </c>
      <c r="D9" s="33">
        <f t="shared" si="1"/>
        <v>0.84364508202903266</v>
      </c>
      <c r="E9" s="37">
        <f>SUM(一般接種!E8+一般接種!H8+一般接種!K8+医療従事者等!D6)</f>
        <v>1048101</v>
      </c>
      <c r="F9" s="34">
        <f t="shared" si="2"/>
        <v>0.83208043727646941</v>
      </c>
      <c r="G9" s="32">
        <f t="shared" ref="G9:G54" si="5">SUM(I9:L9)</f>
        <v>306209</v>
      </c>
      <c r="H9" s="34">
        <f t="shared" si="3"/>
        <v>0.24309729560222768</v>
      </c>
      <c r="I9" s="38">
        <v>10489</v>
      </c>
      <c r="J9" s="38">
        <v>41173</v>
      </c>
      <c r="K9" s="38">
        <v>212533</v>
      </c>
      <c r="L9" s="38">
        <v>42014</v>
      </c>
      <c r="N9" s="1">
        <v>1259615</v>
      </c>
    </row>
    <row r="10" spans="1:14" x14ac:dyDescent="0.45">
      <c r="A10" s="36" t="s">
        <v>16</v>
      </c>
      <c r="B10" s="32">
        <f t="shared" si="4"/>
        <v>2349674</v>
      </c>
      <c r="C10" s="37">
        <f>SUM(一般接種!D9+一般接種!G9+一般接種!J9+医療従事者等!C7)</f>
        <v>1028741</v>
      </c>
      <c r="D10" s="33">
        <f t="shared" si="1"/>
        <v>0.84266187645547308</v>
      </c>
      <c r="E10" s="37">
        <f>SUM(一般接種!E9+一般接種!H9+一般接種!K9+医療従事者等!D7)</f>
        <v>1013470</v>
      </c>
      <c r="F10" s="34">
        <f t="shared" si="2"/>
        <v>0.83015310163717426</v>
      </c>
      <c r="G10" s="32">
        <f t="shared" si="5"/>
        <v>307463</v>
      </c>
      <c r="H10" s="34">
        <f t="shared" si="3"/>
        <v>0.25184895762940246</v>
      </c>
      <c r="I10" s="38">
        <v>9312</v>
      </c>
      <c r="J10" s="38">
        <v>45014</v>
      </c>
      <c r="K10" s="38">
        <v>203161</v>
      </c>
      <c r="L10" s="38">
        <v>49976</v>
      </c>
      <c r="N10" s="1">
        <v>1220823</v>
      </c>
    </row>
    <row r="11" spans="1:14" x14ac:dyDescent="0.45">
      <c r="A11" s="36" t="s">
        <v>17</v>
      </c>
      <c r="B11" s="32">
        <f t="shared" si="4"/>
        <v>4354356</v>
      </c>
      <c r="C11" s="37">
        <f>SUM(一般接種!D10+一般接種!G10+一般接種!J10+医療従事者等!C8)</f>
        <v>1887645</v>
      </c>
      <c r="D11" s="33">
        <f t="shared" si="1"/>
        <v>0.8271928567578547</v>
      </c>
      <c r="E11" s="37">
        <f>SUM(一般接種!E10+一般接種!H10+一般接種!K10+医療従事者等!D8)</f>
        <v>1852599</v>
      </c>
      <c r="F11" s="34">
        <f t="shared" si="2"/>
        <v>0.81183520165960488</v>
      </c>
      <c r="G11" s="32">
        <f t="shared" si="5"/>
        <v>614112</v>
      </c>
      <c r="H11" s="34">
        <f t="shared" si="3"/>
        <v>0.26911260308441454</v>
      </c>
      <c r="I11" s="38">
        <v>17488</v>
      </c>
      <c r="J11" s="38">
        <v>112889</v>
      </c>
      <c r="K11" s="38">
        <v>432195</v>
      </c>
      <c r="L11" s="38">
        <v>51540</v>
      </c>
      <c r="N11" s="1">
        <v>2281989</v>
      </c>
    </row>
    <row r="12" spans="1:14" x14ac:dyDescent="0.45">
      <c r="A12" s="36" t="s">
        <v>18</v>
      </c>
      <c r="B12" s="32">
        <f t="shared" si="4"/>
        <v>1845468</v>
      </c>
      <c r="C12" s="37">
        <f>SUM(一般接種!D11+一般接種!G11+一般接種!J11+医療従事者等!C9)</f>
        <v>829009</v>
      </c>
      <c r="D12" s="33">
        <f t="shared" si="1"/>
        <v>0.85351512630651261</v>
      </c>
      <c r="E12" s="37">
        <f>SUM(一般接種!E11+一般接種!H11+一般接種!K11+医療従事者等!D9)</f>
        <v>816863</v>
      </c>
      <c r="F12" s="34">
        <f t="shared" si="2"/>
        <v>0.84101008145884637</v>
      </c>
      <c r="G12" s="32">
        <f t="shared" si="5"/>
        <v>199596</v>
      </c>
      <c r="H12" s="34">
        <f t="shared" si="3"/>
        <v>0.20549620709820363</v>
      </c>
      <c r="I12" s="38">
        <v>4851</v>
      </c>
      <c r="J12" s="38">
        <v>28972</v>
      </c>
      <c r="K12" s="38">
        <v>122178</v>
      </c>
      <c r="L12" s="38">
        <v>43595</v>
      </c>
      <c r="N12" s="1">
        <v>971288</v>
      </c>
    </row>
    <row r="13" spans="1:14" x14ac:dyDescent="0.45">
      <c r="A13" s="36" t="s">
        <v>19</v>
      </c>
      <c r="B13" s="32">
        <f t="shared" si="4"/>
        <v>2071392</v>
      </c>
      <c r="C13" s="37">
        <f>SUM(一般接種!D12+一般接種!G12+一般接種!J12+医療従事者等!C10)</f>
        <v>900830</v>
      </c>
      <c r="D13" s="33">
        <f t="shared" si="1"/>
        <v>0.84224196446769795</v>
      </c>
      <c r="E13" s="37">
        <f>SUM(一般接種!E12+一般接種!H12+一般接種!K12+医療従事者等!D10)</f>
        <v>890629</v>
      </c>
      <c r="F13" s="34">
        <f t="shared" si="2"/>
        <v>0.83270441545230667</v>
      </c>
      <c r="G13" s="32">
        <f t="shared" si="5"/>
        <v>279933</v>
      </c>
      <c r="H13" s="34">
        <f t="shared" si="3"/>
        <v>0.2617267629179047</v>
      </c>
      <c r="I13" s="38">
        <v>8984</v>
      </c>
      <c r="J13" s="38">
        <v>33574</v>
      </c>
      <c r="K13" s="38">
        <v>185045</v>
      </c>
      <c r="L13" s="38">
        <v>52330</v>
      </c>
      <c r="N13" s="1">
        <v>1069562</v>
      </c>
    </row>
    <row r="14" spans="1:14" x14ac:dyDescent="0.45">
      <c r="A14" s="36" t="s">
        <v>20</v>
      </c>
      <c r="B14" s="32">
        <f t="shared" si="4"/>
        <v>3580956</v>
      </c>
      <c r="C14" s="37">
        <f>SUM(一般接種!D13+一般接種!G13+一般接種!J13+医療従事者等!C11)</f>
        <v>1548475</v>
      </c>
      <c r="D14" s="33">
        <f t="shared" si="1"/>
        <v>0.83159287648780189</v>
      </c>
      <c r="E14" s="37">
        <f>SUM(一般接種!E13+一般接種!H13+一般接種!K13+医療従事者等!D11)</f>
        <v>1528777</v>
      </c>
      <c r="F14" s="34">
        <f t="shared" si="2"/>
        <v>0.82101426431708124</v>
      </c>
      <c r="G14" s="32">
        <f t="shared" si="5"/>
        <v>503704</v>
      </c>
      <c r="H14" s="34">
        <f t="shared" si="3"/>
        <v>0.27050915142860671</v>
      </c>
      <c r="I14" s="38">
        <v>18390</v>
      </c>
      <c r="J14" s="38">
        <v>70921</v>
      </c>
      <c r="K14" s="38">
        <v>332214</v>
      </c>
      <c r="L14" s="38">
        <v>82179</v>
      </c>
      <c r="N14" s="1">
        <v>1862059</v>
      </c>
    </row>
    <row r="15" spans="1:14" x14ac:dyDescent="0.45">
      <c r="A15" s="36" t="s">
        <v>21</v>
      </c>
      <c r="B15" s="32">
        <f t="shared" si="4"/>
        <v>5625071</v>
      </c>
      <c r="C15" s="37">
        <f>SUM(一般接種!D14+一般接種!G14+一般接種!J14+医療従事者等!C12)</f>
        <v>2414583</v>
      </c>
      <c r="D15" s="33">
        <f t="shared" si="1"/>
        <v>0.83041708581598705</v>
      </c>
      <c r="E15" s="37">
        <f>SUM(一般接種!E14+一般接種!H14+一般接種!K14+医療従事者等!D12)</f>
        <v>2379699</v>
      </c>
      <c r="F15" s="34">
        <f t="shared" si="2"/>
        <v>0.81841987154685447</v>
      </c>
      <c r="G15" s="32">
        <f t="shared" si="5"/>
        <v>830789</v>
      </c>
      <c r="H15" s="34">
        <f t="shared" si="3"/>
        <v>0.28572278538695006</v>
      </c>
      <c r="I15" s="38">
        <v>20375</v>
      </c>
      <c r="J15" s="38">
        <v>133408</v>
      </c>
      <c r="K15" s="38">
        <v>541316</v>
      </c>
      <c r="L15" s="38">
        <v>135690</v>
      </c>
      <c r="N15" s="1">
        <v>2907675</v>
      </c>
    </row>
    <row r="16" spans="1:14" x14ac:dyDescent="0.45">
      <c r="A16" s="39" t="s">
        <v>22</v>
      </c>
      <c r="B16" s="32">
        <f t="shared" si="4"/>
        <v>3671473</v>
      </c>
      <c r="C16" s="37">
        <f>SUM(一般接種!D15+一般接種!G15+一般接種!J15+医療従事者等!C13)</f>
        <v>1591891</v>
      </c>
      <c r="D16" s="33">
        <f t="shared" si="1"/>
        <v>0.81409951206939135</v>
      </c>
      <c r="E16" s="37">
        <f>SUM(一般接種!E15+一般接種!H15+一般接種!K15+医療従事者等!D13)</f>
        <v>1570720</v>
      </c>
      <c r="F16" s="34">
        <f t="shared" si="2"/>
        <v>0.80327257682695263</v>
      </c>
      <c r="G16" s="32">
        <f t="shared" si="5"/>
        <v>508862</v>
      </c>
      <c r="H16" s="34">
        <f t="shared" si="3"/>
        <v>0.26023409009200671</v>
      </c>
      <c r="I16" s="38">
        <v>14540</v>
      </c>
      <c r="J16" s="38">
        <v>67905</v>
      </c>
      <c r="K16" s="38">
        <v>353013</v>
      </c>
      <c r="L16" s="38">
        <v>73404</v>
      </c>
      <c r="N16" s="1">
        <v>1955401</v>
      </c>
    </row>
    <row r="17" spans="1:14" x14ac:dyDescent="0.45">
      <c r="A17" s="36" t="s">
        <v>23</v>
      </c>
      <c r="B17" s="32">
        <f t="shared" si="4"/>
        <v>3735382</v>
      </c>
      <c r="C17" s="37">
        <f>SUM(一般接種!D16+一般接種!G16+一般接種!J16+医療従事者等!C14)</f>
        <v>1584513</v>
      </c>
      <c r="D17" s="33">
        <f t="shared" si="1"/>
        <v>0.80920902445788034</v>
      </c>
      <c r="E17" s="37">
        <f>SUM(一般接種!E16+一般接種!H16+一般接種!K16+医療従事者等!D14)</f>
        <v>1558448</v>
      </c>
      <c r="F17" s="34">
        <f t="shared" si="2"/>
        <v>0.79589765798597722</v>
      </c>
      <c r="G17" s="32">
        <f t="shared" si="5"/>
        <v>592421</v>
      </c>
      <c r="H17" s="34">
        <f t="shared" si="3"/>
        <v>0.30254874493195194</v>
      </c>
      <c r="I17" s="38">
        <v>15750</v>
      </c>
      <c r="J17" s="38">
        <v>68597</v>
      </c>
      <c r="K17" s="38">
        <v>396095</v>
      </c>
      <c r="L17" s="38">
        <v>111979</v>
      </c>
      <c r="N17" s="1">
        <v>1958101</v>
      </c>
    </row>
    <row r="18" spans="1:14" x14ac:dyDescent="0.45">
      <c r="A18" s="36" t="s">
        <v>24</v>
      </c>
      <c r="B18" s="32">
        <f t="shared" si="4"/>
        <v>13728174</v>
      </c>
      <c r="C18" s="37">
        <f>SUM(一般接種!D17+一般接種!G17+一般接種!J17+医療従事者等!C15)</f>
        <v>6003783</v>
      </c>
      <c r="D18" s="33">
        <f t="shared" si="1"/>
        <v>0.81200246314513014</v>
      </c>
      <c r="E18" s="37">
        <f>SUM(一般接種!E17+一般接種!H17+一般接種!K17+医療従事者等!D15)</f>
        <v>5912500</v>
      </c>
      <c r="F18" s="34">
        <f t="shared" si="2"/>
        <v>0.79965657708574445</v>
      </c>
      <c r="G18" s="32">
        <f t="shared" si="5"/>
        <v>1811891</v>
      </c>
      <c r="H18" s="34">
        <f t="shared" si="3"/>
        <v>0.24505548500845101</v>
      </c>
      <c r="I18" s="38">
        <v>46216</v>
      </c>
      <c r="J18" s="38">
        <v>249148</v>
      </c>
      <c r="K18" s="38">
        <v>1245502</v>
      </c>
      <c r="L18" s="38">
        <v>271025</v>
      </c>
      <c r="N18" s="1">
        <v>7393799</v>
      </c>
    </row>
    <row r="19" spans="1:14" x14ac:dyDescent="0.45">
      <c r="A19" s="36" t="s">
        <v>25</v>
      </c>
      <c r="B19" s="32">
        <f t="shared" si="4"/>
        <v>11699530</v>
      </c>
      <c r="C19" s="37">
        <f>SUM(一般接種!D18+一般接種!G18+一般接種!J18+医療従事者等!C16)</f>
        <v>5110249</v>
      </c>
      <c r="D19" s="33">
        <f t="shared" si="1"/>
        <v>0.80821386795789019</v>
      </c>
      <c r="E19" s="37">
        <f>SUM(一般接種!E18+一般接種!H18+一般接種!K18+医療従事者等!D16)</f>
        <v>5040694</v>
      </c>
      <c r="F19" s="34">
        <f t="shared" si="2"/>
        <v>0.7972133637582296</v>
      </c>
      <c r="G19" s="32">
        <f t="shared" si="5"/>
        <v>1548587</v>
      </c>
      <c r="H19" s="34">
        <f t="shared" si="3"/>
        <v>0.24491751559254848</v>
      </c>
      <c r="I19" s="38">
        <v>40703</v>
      </c>
      <c r="J19" s="38">
        <v>198579</v>
      </c>
      <c r="K19" s="38">
        <v>1040195</v>
      </c>
      <c r="L19" s="38">
        <v>269110</v>
      </c>
      <c r="N19" s="1">
        <v>6322892</v>
      </c>
    </row>
    <row r="20" spans="1:14" x14ac:dyDescent="0.45">
      <c r="A20" s="36" t="s">
        <v>26</v>
      </c>
      <c r="B20" s="32">
        <f t="shared" si="4"/>
        <v>25714108</v>
      </c>
      <c r="C20" s="37">
        <f>SUM(一般接種!D19+一般接種!G19+一般接種!J19+医療従事者等!C17)</f>
        <v>11093247</v>
      </c>
      <c r="D20" s="33">
        <f t="shared" si="1"/>
        <v>0.80134243721289877</v>
      </c>
      <c r="E20" s="37">
        <f>SUM(一般接種!E19+一般接種!H19+一般接種!K19+医療従事者等!D17)</f>
        <v>10939946</v>
      </c>
      <c r="F20" s="34">
        <f t="shared" si="2"/>
        <v>0.79026843904381672</v>
      </c>
      <c r="G20" s="32">
        <f t="shared" si="5"/>
        <v>3680915</v>
      </c>
      <c r="H20" s="34">
        <f t="shared" si="3"/>
        <v>0.26589810875693265</v>
      </c>
      <c r="I20" s="38">
        <v>88588</v>
      </c>
      <c r="J20" s="38">
        <v>544845</v>
      </c>
      <c r="K20" s="38">
        <v>2412038</v>
      </c>
      <c r="L20" s="38">
        <v>635444</v>
      </c>
      <c r="N20" s="1">
        <v>13843329</v>
      </c>
    </row>
    <row r="21" spans="1:14" x14ac:dyDescent="0.45">
      <c r="A21" s="36" t="s">
        <v>27</v>
      </c>
      <c r="B21" s="32">
        <f t="shared" si="4"/>
        <v>16936291</v>
      </c>
      <c r="C21" s="37">
        <f>SUM(一般接種!D20+一般接種!G20+一般接種!J20+医療従事者等!C18)</f>
        <v>7473717</v>
      </c>
      <c r="D21" s="33">
        <f t="shared" si="1"/>
        <v>0.81058026252341864</v>
      </c>
      <c r="E21" s="37">
        <f>SUM(一般接種!E20+一般接種!H20+一般接種!K20+医療従事者等!D18)</f>
        <v>7379709</v>
      </c>
      <c r="F21" s="34">
        <f t="shared" si="2"/>
        <v>0.80038439488228352</v>
      </c>
      <c r="G21" s="32">
        <f t="shared" si="5"/>
        <v>2082865</v>
      </c>
      <c r="H21" s="34">
        <f t="shared" si="3"/>
        <v>0.22590221953826195</v>
      </c>
      <c r="I21" s="38">
        <v>45839</v>
      </c>
      <c r="J21" s="38">
        <v>262920</v>
      </c>
      <c r="K21" s="38">
        <v>1340406</v>
      </c>
      <c r="L21" s="38">
        <v>433700</v>
      </c>
      <c r="N21" s="1">
        <v>9220206</v>
      </c>
    </row>
    <row r="22" spans="1:14" x14ac:dyDescent="0.45">
      <c r="A22" s="36" t="s">
        <v>28</v>
      </c>
      <c r="B22" s="32">
        <f t="shared" si="4"/>
        <v>4190405</v>
      </c>
      <c r="C22" s="37">
        <f>SUM(一般接種!D21+一般接種!G21+一般接種!J21+医療従事者等!C19)</f>
        <v>1856700</v>
      </c>
      <c r="D22" s="33">
        <f t="shared" si="1"/>
        <v>0.8389308748430987</v>
      </c>
      <c r="E22" s="37">
        <f>SUM(一般接種!E21+一般接種!H21+一般接種!K21+医療従事者等!D19)</f>
        <v>1824192</v>
      </c>
      <c r="F22" s="34">
        <f t="shared" si="2"/>
        <v>0.82424246805718848</v>
      </c>
      <c r="G22" s="32">
        <f t="shared" si="5"/>
        <v>509513</v>
      </c>
      <c r="H22" s="34">
        <f t="shared" si="3"/>
        <v>0.23021822956532112</v>
      </c>
      <c r="I22" s="38">
        <v>15932</v>
      </c>
      <c r="J22" s="38">
        <v>61619</v>
      </c>
      <c r="K22" s="38">
        <v>327550</v>
      </c>
      <c r="L22" s="38">
        <v>104412</v>
      </c>
      <c r="N22" s="1">
        <v>2213174</v>
      </c>
    </row>
    <row r="23" spans="1:14" x14ac:dyDescent="0.45">
      <c r="A23" s="36" t="s">
        <v>29</v>
      </c>
      <c r="B23" s="32">
        <f t="shared" si="4"/>
        <v>2046801</v>
      </c>
      <c r="C23" s="37">
        <f>SUM(一般接種!D22+一般接種!G22+一般接種!J22+医療従事者等!C20)</f>
        <v>879790</v>
      </c>
      <c r="D23" s="33">
        <f t="shared" si="1"/>
        <v>0.83975549646168557</v>
      </c>
      <c r="E23" s="37">
        <f>SUM(一般接種!E22+一般接種!H22+一般接種!K22+医療従事者等!D20)</f>
        <v>871099</v>
      </c>
      <c r="F23" s="34">
        <f t="shared" si="2"/>
        <v>0.83145997705393093</v>
      </c>
      <c r="G23" s="32">
        <f t="shared" si="5"/>
        <v>295912</v>
      </c>
      <c r="H23" s="34">
        <f t="shared" si="3"/>
        <v>0.28244663893539401</v>
      </c>
      <c r="I23" s="38">
        <v>9862</v>
      </c>
      <c r="J23" s="38">
        <v>36552</v>
      </c>
      <c r="K23" s="38">
        <v>202358</v>
      </c>
      <c r="L23" s="38">
        <v>47140</v>
      </c>
      <c r="N23" s="1">
        <v>1047674</v>
      </c>
    </row>
    <row r="24" spans="1:14" x14ac:dyDescent="0.45">
      <c r="A24" s="36" t="s">
        <v>30</v>
      </c>
      <c r="B24" s="32">
        <f t="shared" si="4"/>
        <v>2129310</v>
      </c>
      <c r="C24" s="37">
        <f>SUM(一般接種!D23+一般接種!G23+一般接種!J23+医療従事者等!C21)</f>
        <v>918311</v>
      </c>
      <c r="D24" s="33">
        <f t="shared" si="1"/>
        <v>0.8107589594722493</v>
      </c>
      <c r="E24" s="37">
        <f>SUM(一般接種!E23+一般接種!H23+一般接種!K23+医療従事者等!D21)</f>
        <v>905804</v>
      </c>
      <c r="F24" s="34">
        <f t="shared" si="2"/>
        <v>0.7997167719060333</v>
      </c>
      <c r="G24" s="32">
        <f t="shared" si="5"/>
        <v>305195</v>
      </c>
      <c r="H24" s="34">
        <f t="shared" si="3"/>
        <v>0.26945074232600191</v>
      </c>
      <c r="I24" s="38">
        <v>7937</v>
      </c>
      <c r="J24" s="38">
        <v>53062</v>
      </c>
      <c r="K24" s="38">
        <v>198242</v>
      </c>
      <c r="L24" s="38">
        <v>45954</v>
      </c>
      <c r="N24" s="1">
        <v>1132656</v>
      </c>
    </row>
    <row r="25" spans="1:14" x14ac:dyDescent="0.45">
      <c r="A25" s="36" t="s">
        <v>31</v>
      </c>
      <c r="B25" s="32">
        <f t="shared" si="4"/>
        <v>1464686</v>
      </c>
      <c r="C25" s="37">
        <f>SUM(一般接種!D24+一般接種!G24+一般接種!J24+医療従事者等!C22)</f>
        <v>634219</v>
      </c>
      <c r="D25" s="33">
        <f t="shared" si="1"/>
        <v>0.81878765735886272</v>
      </c>
      <c r="E25" s="37">
        <f>SUM(一般接種!E24+一般接種!H24+一般接種!K24+医療従事者等!D22)</f>
        <v>626724</v>
      </c>
      <c r="F25" s="34">
        <f t="shared" si="2"/>
        <v>0.80911148321096638</v>
      </c>
      <c r="G25" s="32">
        <f t="shared" si="5"/>
        <v>203743</v>
      </c>
      <c r="H25" s="34">
        <f t="shared" si="3"/>
        <v>0.26303572373780471</v>
      </c>
      <c r="I25" s="38">
        <v>7476</v>
      </c>
      <c r="J25" s="38">
        <v>31322</v>
      </c>
      <c r="K25" s="38">
        <v>139034</v>
      </c>
      <c r="L25" s="38">
        <v>25911</v>
      </c>
      <c r="N25" s="1">
        <v>774583</v>
      </c>
    </row>
    <row r="26" spans="1:14" x14ac:dyDescent="0.45">
      <c r="A26" s="36" t="s">
        <v>32</v>
      </c>
      <c r="B26" s="32">
        <f t="shared" si="4"/>
        <v>1566110</v>
      </c>
      <c r="C26" s="37">
        <f>SUM(一般接種!D25+一般接種!G25+一般接種!J25+医療従事者等!C23)</f>
        <v>670002</v>
      </c>
      <c r="D26" s="33">
        <f t="shared" si="1"/>
        <v>0.8160833718028202</v>
      </c>
      <c r="E26" s="37">
        <f>SUM(一般接種!E25+一般接種!H25+一般接種!K25+医療従事者等!D23)</f>
        <v>660362</v>
      </c>
      <c r="F26" s="34">
        <f t="shared" si="2"/>
        <v>0.8043415505781385</v>
      </c>
      <c r="G26" s="32">
        <f t="shared" si="5"/>
        <v>235746</v>
      </c>
      <c r="H26" s="34">
        <f t="shared" si="3"/>
        <v>0.28714599444334143</v>
      </c>
      <c r="I26" s="38">
        <v>6095</v>
      </c>
      <c r="J26" s="38">
        <v>36245</v>
      </c>
      <c r="K26" s="38">
        <v>163115</v>
      </c>
      <c r="L26" s="38">
        <v>30291</v>
      </c>
      <c r="N26" s="1">
        <v>820997</v>
      </c>
    </row>
    <row r="27" spans="1:14" x14ac:dyDescent="0.45">
      <c r="A27" s="36" t="s">
        <v>33</v>
      </c>
      <c r="B27" s="32">
        <f t="shared" si="4"/>
        <v>3956678</v>
      </c>
      <c r="C27" s="37">
        <f>SUM(一般接種!D26+一般接種!G26+一般接種!J26+医療従事者等!C24)</f>
        <v>1692984</v>
      </c>
      <c r="D27" s="33">
        <f t="shared" si="1"/>
        <v>0.81718094526477059</v>
      </c>
      <c r="E27" s="37">
        <f>SUM(一般接種!E26+一般接種!H26+一般接種!K26+医療従事者等!D24)</f>
        <v>1667850</v>
      </c>
      <c r="F27" s="34">
        <f t="shared" si="2"/>
        <v>0.80504909648280643</v>
      </c>
      <c r="G27" s="32">
        <f t="shared" si="5"/>
        <v>595844</v>
      </c>
      <c r="H27" s="34">
        <f t="shared" si="3"/>
        <v>0.28760600404394959</v>
      </c>
      <c r="I27" s="38">
        <v>13819</v>
      </c>
      <c r="J27" s="38">
        <v>65793</v>
      </c>
      <c r="K27" s="38">
        <v>435628</v>
      </c>
      <c r="L27" s="38">
        <v>80604</v>
      </c>
      <c r="N27" s="1">
        <v>2071737</v>
      </c>
    </row>
    <row r="28" spans="1:14" x14ac:dyDescent="0.45">
      <c r="A28" s="36" t="s">
        <v>34</v>
      </c>
      <c r="B28" s="32">
        <f t="shared" si="4"/>
        <v>3921449</v>
      </c>
      <c r="C28" s="37">
        <f>SUM(一般接種!D27+一般接種!G27+一般接種!J27+医療従事者等!C25)</f>
        <v>1639144</v>
      </c>
      <c r="D28" s="33">
        <f t="shared" si="1"/>
        <v>0.81274856938572215</v>
      </c>
      <c r="E28" s="37">
        <f>SUM(一般接種!E27+一般接種!H27+一般接種!K27+医療従事者等!D25)</f>
        <v>1622878</v>
      </c>
      <c r="F28" s="34">
        <f t="shared" si="2"/>
        <v>0.80468328151008206</v>
      </c>
      <c r="G28" s="32">
        <f t="shared" si="5"/>
        <v>659427</v>
      </c>
      <c r="H28" s="34">
        <f t="shared" si="3"/>
        <v>0.32696843649143614</v>
      </c>
      <c r="I28" s="38">
        <v>15303</v>
      </c>
      <c r="J28" s="38">
        <v>83800</v>
      </c>
      <c r="K28" s="38">
        <v>460053</v>
      </c>
      <c r="L28" s="38">
        <v>100271</v>
      </c>
      <c r="N28" s="1">
        <v>2016791</v>
      </c>
    </row>
    <row r="29" spans="1:14" x14ac:dyDescent="0.45">
      <c r="A29" s="36" t="s">
        <v>35</v>
      </c>
      <c r="B29" s="32">
        <f t="shared" si="4"/>
        <v>7015577</v>
      </c>
      <c r="C29" s="37">
        <f>SUM(一般接種!D28+一般接種!G28+一般接種!J28+医療従事者等!C26)</f>
        <v>3074509</v>
      </c>
      <c r="D29" s="33">
        <f t="shared" si="1"/>
        <v>0.83404561805190081</v>
      </c>
      <c r="E29" s="37">
        <f>SUM(一般接種!E28+一般接種!H28+一般接種!K28+医療従事者等!D26)</f>
        <v>3038448</v>
      </c>
      <c r="F29" s="34">
        <f t="shared" si="2"/>
        <v>0.8242630742269943</v>
      </c>
      <c r="G29" s="32">
        <f t="shared" si="5"/>
        <v>902620</v>
      </c>
      <c r="H29" s="34">
        <f t="shared" si="3"/>
        <v>0.24486064466423962</v>
      </c>
      <c r="I29" s="38">
        <v>21435</v>
      </c>
      <c r="J29" s="38">
        <v>107163</v>
      </c>
      <c r="K29" s="38">
        <v>624317</v>
      </c>
      <c r="L29" s="38">
        <v>149705</v>
      </c>
      <c r="N29" s="1">
        <v>3686260</v>
      </c>
    </row>
    <row r="30" spans="1:14" x14ac:dyDescent="0.45">
      <c r="A30" s="36" t="s">
        <v>36</v>
      </c>
      <c r="B30" s="32">
        <f t="shared" si="4"/>
        <v>13725026</v>
      </c>
      <c r="C30" s="37">
        <f>SUM(一般接種!D29+一般接種!G29+一般接種!J29+医療従事者等!C27)</f>
        <v>5915699</v>
      </c>
      <c r="D30" s="33">
        <f t="shared" si="1"/>
        <v>0.78262388669527261</v>
      </c>
      <c r="E30" s="37">
        <f>SUM(一般接種!E29+一般接種!H29+一般接種!K29+医療従事者等!D27)</f>
        <v>5803808</v>
      </c>
      <c r="F30" s="34">
        <f t="shared" si="2"/>
        <v>0.7678211441442705</v>
      </c>
      <c r="G30" s="32">
        <f t="shared" si="5"/>
        <v>2005519</v>
      </c>
      <c r="H30" s="34">
        <f t="shared" si="3"/>
        <v>0.2653223354706209</v>
      </c>
      <c r="I30" s="38">
        <v>42231</v>
      </c>
      <c r="J30" s="38">
        <v>355976</v>
      </c>
      <c r="K30" s="38">
        <v>1307853</v>
      </c>
      <c r="L30" s="38">
        <v>299459</v>
      </c>
      <c r="N30" s="1">
        <v>7558802</v>
      </c>
    </row>
    <row r="31" spans="1:14" x14ac:dyDescent="0.45">
      <c r="A31" s="36" t="s">
        <v>37</v>
      </c>
      <c r="B31" s="32">
        <f t="shared" si="4"/>
        <v>3331466</v>
      </c>
      <c r="C31" s="37">
        <f>SUM(一般接種!D30+一般接種!G30+一般接種!J30+医療従事者等!C28)</f>
        <v>1454078</v>
      </c>
      <c r="D31" s="33">
        <f t="shared" si="1"/>
        <v>0.80757121268585219</v>
      </c>
      <c r="E31" s="37">
        <f>SUM(一般接種!E30+一般接種!H30+一般接種!K30+医療従事者等!D28)</f>
        <v>1436717</v>
      </c>
      <c r="F31" s="34">
        <f t="shared" si="2"/>
        <v>0.79792919635423931</v>
      </c>
      <c r="G31" s="32">
        <f t="shared" si="5"/>
        <v>440671</v>
      </c>
      <c r="H31" s="34">
        <f t="shared" si="3"/>
        <v>0.24474148832833395</v>
      </c>
      <c r="I31" s="38">
        <v>15275</v>
      </c>
      <c r="J31" s="38">
        <v>62842</v>
      </c>
      <c r="K31" s="38">
        <v>323478</v>
      </c>
      <c r="L31" s="38">
        <v>39076</v>
      </c>
      <c r="N31" s="1">
        <v>1800557</v>
      </c>
    </row>
    <row r="32" spans="1:14" x14ac:dyDescent="0.45">
      <c r="A32" s="36" t="s">
        <v>38</v>
      </c>
      <c r="B32" s="32">
        <f t="shared" si="4"/>
        <v>2610112</v>
      </c>
      <c r="C32" s="37">
        <f>SUM(一般接種!D31+一般接種!G31+一般接種!J31+医療従事者等!C29)</f>
        <v>1139118</v>
      </c>
      <c r="D32" s="33">
        <f t="shared" si="1"/>
        <v>0.80284992772279951</v>
      </c>
      <c r="E32" s="37">
        <f>SUM(一般接種!E31+一般接種!H31+一般接種!K31+医療従事者等!D29)</f>
        <v>1126136</v>
      </c>
      <c r="F32" s="34">
        <f t="shared" si="2"/>
        <v>0.79370021912220023</v>
      </c>
      <c r="G32" s="32">
        <f t="shared" si="5"/>
        <v>344858</v>
      </c>
      <c r="H32" s="34">
        <f t="shared" si="3"/>
        <v>0.24305578559431876</v>
      </c>
      <c r="I32" s="38">
        <v>8525</v>
      </c>
      <c r="J32" s="38">
        <v>50465</v>
      </c>
      <c r="K32" s="38">
        <v>227304</v>
      </c>
      <c r="L32" s="38">
        <v>58564</v>
      </c>
      <c r="N32" s="1">
        <v>1418843</v>
      </c>
    </row>
    <row r="33" spans="1:14" x14ac:dyDescent="0.45">
      <c r="A33" s="36" t="s">
        <v>39</v>
      </c>
      <c r="B33" s="32">
        <f t="shared" si="4"/>
        <v>4565718</v>
      </c>
      <c r="C33" s="37">
        <f>SUM(一般接種!D32+一般接種!G32+一般接種!J32+医療従事者等!C30)</f>
        <v>2002354</v>
      </c>
      <c r="D33" s="33">
        <f t="shared" si="1"/>
        <v>0.79127475457826824</v>
      </c>
      <c r="E33" s="37">
        <f>SUM(一般接種!E32+一般接種!H32+一般接種!K32+医療従事者等!D30)</f>
        <v>1968389</v>
      </c>
      <c r="F33" s="34">
        <f t="shared" si="2"/>
        <v>0.77785272878300382</v>
      </c>
      <c r="G33" s="32">
        <f t="shared" si="5"/>
        <v>594975</v>
      </c>
      <c r="H33" s="34">
        <f t="shared" si="3"/>
        <v>0.2351176151196068</v>
      </c>
      <c r="I33" s="38">
        <v>23683</v>
      </c>
      <c r="J33" s="38">
        <v>80741</v>
      </c>
      <c r="K33" s="38">
        <v>399698</v>
      </c>
      <c r="L33" s="38">
        <v>90853</v>
      </c>
      <c r="N33" s="1">
        <v>2530542</v>
      </c>
    </row>
    <row r="34" spans="1:14" x14ac:dyDescent="0.45">
      <c r="A34" s="36" t="s">
        <v>40</v>
      </c>
      <c r="B34" s="32">
        <f t="shared" si="4"/>
        <v>15565480</v>
      </c>
      <c r="C34" s="37">
        <f>SUM(一般接種!D33+一般接種!G33+一般接種!J33+医療従事者等!C31)</f>
        <v>6824847</v>
      </c>
      <c r="D34" s="33">
        <f t="shared" si="1"/>
        <v>0.77208422502104468</v>
      </c>
      <c r="E34" s="37">
        <f>SUM(一般接種!E33+一般接種!H33+一般接種!K33+医療従事者等!D31)</f>
        <v>6726079</v>
      </c>
      <c r="F34" s="34">
        <f t="shared" si="2"/>
        <v>0.76091075626242222</v>
      </c>
      <c r="G34" s="32">
        <f t="shared" si="5"/>
        <v>2014554</v>
      </c>
      <c r="H34" s="34">
        <f t="shared" si="3"/>
        <v>0.22790333085167266</v>
      </c>
      <c r="I34" s="38">
        <v>54883</v>
      </c>
      <c r="J34" s="38">
        <v>328389</v>
      </c>
      <c r="K34" s="38">
        <v>1345738</v>
      </c>
      <c r="L34" s="38">
        <v>285544</v>
      </c>
      <c r="N34" s="1">
        <v>8839511</v>
      </c>
    </row>
    <row r="35" spans="1:14" x14ac:dyDescent="0.45">
      <c r="A35" s="36" t="s">
        <v>41</v>
      </c>
      <c r="B35" s="32">
        <f t="shared" si="4"/>
        <v>10088840</v>
      </c>
      <c r="C35" s="37">
        <f>SUM(一般接種!D34+一般接種!G34+一般接種!J34+医療従事者等!C32)</f>
        <v>4378161</v>
      </c>
      <c r="D35" s="33">
        <f t="shared" si="1"/>
        <v>0.79262458983004824</v>
      </c>
      <c r="E35" s="37">
        <f>SUM(一般接種!E34+一般接種!H34+一般接種!K34+医療従事者等!D32)</f>
        <v>4319075</v>
      </c>
      <c r="F35" s="34">
        <f t="shared" si="2"/>
        <v>0.7819276290479531</v>
      </c>
      <c r="G35" s="32">
        <f t="shared" si="5"/>
        <v>1391604</v>
      </c>
      <c r="H35" s="34">
        <f t="shared" si="3"/>
        <v>0.25193672633460817</v>
      </c>
      <c r="I35" s="38">
        <v>40974</v>
      </c>
      <c r="J35" s="38">
        <v>221041</v>
      </c>
      <c r="K35" s="38">
        <v>934523</v>
      </c>
      <c r="L35" s="38">
        <v>195066</v>
      </c>
      <c r="N35" s="1">
        <v>5523625</v>
      </c>
    </row>
    <row r="36" spans="1:14" x14ac:dyDescent="0.45">
      <c r="A36" s="36" t="s">
        <v>42</v>
      </c>
      <c r="B36" s="32">
        <f t="shared" si="4"/>
        <v>2535336</v>
      </c>
      <c r="C36" s="37">
        <f>SUM(一般接種!D35+一般接種!G35+一般接種!J35+医療従事者等!C33)</f>
        <v>1081579</v>
      </c>
      <c r="D36" s="33">
        <f t="shared" si="1"/>
        <v>0.80430403223227709</v>
      </c>
      <c r="E36" s="37">
        <f>SUM(一般接種!E35+一般接種!H35+一般接種!K35+医療従事者等!D33)</f>
        <v>1069103</v>
      </c>
      <c r="F36" s="34">
        <f t="shared" si="2"/>
        <v>0.79502639545666487</v>
      </c>
      <c r="G36" s="32">
        <f t="shared" si="5"/>
        <v>384654</v>
      </c>
      <c r="H36" s="34">
        <f t="shared" si="3"/>
        <v>0.28604361143686619</v>
      </c>
      <c r="I36" s="38">
        <v>6467</v>
      </c>
      <c r="J36" s="38">
        <v>48735</v>
      </c>
      <c r="K36" s="38">
        <v>284382</v>
      </c>
      <c r="L36" s="38">
        <v>45070</v>
      </c>
      <c r="N36" s="1">
        <v>1344739</v>
      </c>
    </row>
    <row r="37" spans="1:14" x14ac:dyDescent="0.45">
      <c r="A37" s="36" t="s">
        <v>43</v>
      </c>
      <c r="B37" s="32">
        <f t="shared" si="4"/>
        <v>1763193</v>
      </c>
      <c r="C37" s="37">
        <f>SUM(一般接種!D36+一般接種!G36+一般接種!J36+医療従事者等!C34)</f>
        <v>740571</v>
      </c>
      <c r="D37" s="33">
        <f t="shared" si="1"/>
        <v>0.7841443322547309</v>
      </c>
      <c r="E37" s="37">
        <f>SUM(一般接種!E36+一般接種!H36+一般接種!K36+医療従事者等!D34)</f>
        <v>729676</v>
      </c>
      <c r="F37" s="34">
        <f t="shared" si="2"/>
        <v>0.77260829789757235</v>
      </c>
      <c r="G37" s="32">
        <f t="shared" si="5"/>
        <v>292946</v>
      </c>
      <c r="H37" s="34">
        <f t="shared" si="3"/>
        <v>0.31018220475375674</v>
      </c>
      <c r="I37" s="38">
        <v>7489</v>
      </c>
      <c r="J37" s="38">
        <v>42779</v>
      </c>
      <c r="K37" s="38">
        <v>201947</v>
      </c>
      <c r="L37" s="38">
        <v>40731</v>
      </c>
      <c r="N37" s="1">
        <v>944432</v>
      </c>
    </row>
    <row r="38" spans="1:14" x14ac:dyDescent="0.45">
      <c r="A38" s="36" t="s">
        <v>44</v>
      </c>
      <c r="B38" s="32">
        <f t="shared" si="4"/>
        <v>1023852</v>
      </c>
      <c r="C38" s="37">
        <f>SUM(一般接種!D37+一般接種!G37+一般接種!J37+医療従事者等!C35)</f>
        <v>434249</v>
      </c>
      <c r="D38" s="33">
        <f t="shared" si="1"/>
        <v>0.77991802984259717</v>
      </c>
      <c r="E38" s="37">
        <f>SUM(一般接種!E37+一般接種!H37+一般接種!K37+医療従事者等!D35)</f>
        <v>428495</v>
      </c>
      <c r="F38" s="34">
        <f t="shared" si="2"/>
        <v>0.76958375539702728</v>
      </c>
      <c r="G38" s="32">
        <f t="shared" si="5"/>
        <v>161108</v>
      </c>
      <c r="H38" s="34">
        <f t="shared" si="3"/>
        <v>0.28935250041308364</v>
      </c>
      <c r="I38" s="38">
        <v>4852</v>
      </c>
      <c r="J38" s="38">
        <v>22573</v>
      </c>
      <c r="K38" s="38">
        <v>106880</v>
      </c>
      <c r="L38" s="38">
        <v>26803</v>
      </c>
      <c r="N38" s="1">
        <v>556788</v>
      </c>
    </row>
    <row r="39" spans="1:14" x14ac:dyDescent="0.45">
      <c r="A39" s="36" t="s">
        <v>45</v>
      </c>
      <c r="B39" s="32">
        <f t="shared" si="4"/>
        <v>1263382</v>
      </c>
      <c r="C39" s="37">
        <f>SUM(一般接種!D38+一般接種!G38+一般接種!J38+医療従事者等!C36)</f>
        <v>550334</v>
      </c>
      <c r="D39" s="33">
        <f t="shared" si="1"/>
        <v>0.81795738798926898</v>
      </c>
      <c r="E39" s="37">
        <f>SUM(一般接種!E38+一般接種!H38+一般接種!K38+医療従事者等!D36)</f>
        <v>540426</v>
      </c>
      <c r="F39" s="34">
        <f t="shared" si="2"/>
        <v>0.80323120025564232</v>
      </c>
      <c r="G39" s="32">
        <f t="shared" si="5"/>
        <v>172622</v>
      </c>
      <c r="H39" s="34">
        <f t="shared" si="3"/>
        <v>0.25656681257106334</v>
      </c>
      <c r="I39" s="38">
        <v>4803</v>
      </c>
      <c r="J39" s="38">
        <v>29610</v>
      </c>
      <c r="K39" s="38">
        <v>108018</v>
      </c>
      <c r="L39" s="38">
        <v>30191</v>
      </c>
      <c r="N39" s="1">
        <v>672815</v>
      </c>
    </row>
    <row r="40" spans="1:14" x14ac:dyDescent="0.45">
      <c r="A40" s="36" t="s">
        <v>46</v>
      </c>
      <c r="B40" s="32">
        <f t="shared" si="4"/>
        <v>3507029</v>
      </c>
      <c r="C40" s="37">
        <f>SUM(一般接種!D39+一般接種!G39+一般接種!J39+医療従事者等!C37)</f>
        <v>1487424</v>
      </c>
      <c r="D40" s="33">
        <f t="shared" si="1"/>
        <v>0.78542141133842114</v>
      </c>
      <c r="E40" s="37">
        <f>SUM(一般接種!E39+一般接種!H39+一般接種!K39+医療従事者等!D37)</f>
        <v>1456599</v>
      </c>
      <c r="F40" s="34">
        <f t="shared" si="2"/>
        <v>0.76914453601268562</v>
      </c>
      <c r="G40" s="32">
        <f t="shared" si="5"/>
        <v>563006</v>
      </c>
      <c r="H40" s="34">
        <f t="shared" si="3"/>
        <v>0.29729046130222397</v>
      </c>
      <c r="I40" s="38">
        <v>21784</v>
      </c>
      <c r="J40" s="38">
        <v>134085</v>
      </c>
      <c r="K40" s="38">
        <v>345510</v>
      </c>
      <c r="L40" s="38">
        <v>61627</v>
      </c>
      <c r="N40" s="1">
        <v>1893791</v>
      </c>
    </row>
    <row r="41" spans="1:14" x14ac:dyDescent="0.45">
      <c r="A41" s="36" t="s">
        <v>47</v>
      </c>
      <c r="B41" s="32">
        <f t="shared" si="4"/>
        <v>5176141</v>
      </c>
      <c r="C41" s="37">
        <f>SUM(一般接種!D40+一般接種!G40+一般接種!J40+医療従事者等!C38)</f>
        <v>2205660</v>
      </c>
      <c r="D41" s="33">
        <f t="shared" si="1"/>
        <v>0.78425334932423274</v>
      </c>
      <c r="E41" s="37">
        <f>SUM(一般接種!E40+一般接種!H40+一般接種!K40+医療従事者等!D38)</f>
        <v>2175344</v>
      </c>
      <c r="F41" s="34">
        <f t="shared" si="2"/>
        <v>0.77347407031563065</v>
      </c>
      <c r="G41" s="32">
        <f t="shared" si="5"/>
        <v>795137</v>
      </c>
      <c r="H41" s="34">
        <f t="shared" si="3"/>
        <v>0.28272211284677717</v>
      </c>
      <c r="I41" s="38">
        <v>22216</v>
      </c>
      <c r="J41" s="38">
        <v>117560</v>
      </c>
      <c r="K41" s="38">
        <v>534309</v>
      </c>
      <c r="L41" s="38">
        <v>121052</v>
      </c>
      <c r="N41" s="1">
        <v>2812433</v>
      </c>
    </row>
    <row r="42" spans="1:14" x14ac:dyDescent="0.45">
      <c r="A42" s="36" t="s">
        <v>48</v>
      </c>
      <c r="B42" s="32">
        <f t="shared" si="4"/>
        <v>2620259</v>
      </c>
      <c r="C42" s="37">
        <f>SUM(一般接種!D41+一般接種!G41+一般接種!J41+医療従事者等!C39)</f>
        <v>1101571</v>
      </c>
      <c r="D42" s="33">
        <f t="shared" si="1"/>
        <v>0.81230209938721787</v>
      </c>
      <c r="E42" s="37">
        <f>SUM(一般接種!E41+一般接種!H41+一般接種!K41+医療従事者等!D39)</f>
        <v>1076449</v>
      </c>
      <c r="F42" s="34">
        <f t="shared" si="2"/>
        <v>0.79377705348386196</v>
      </c>
      <c r="G42" s="32">
        <f t="shared" si="5"/>
        <v>442239</v>
      </c>
      <c r="H42" s="34">
        <f t="shared" si="3"/>
        <v>0.32610850152273785</v>
      </c>
      <c r="I42" s="38">
        <v>44303</v>
      </c>
      <c r="J42" s="38">
        <v>45105</v>
      </c>
      <c r="K42" s="38">
        <v>279661</v>
      </c>
      <c r="L42" s="38">
        <v>73170</v>
      </c>
      <c r="N42" s="1">
        <v>1356110</v>
      </c>
    </row>
    <row r="43" spans="1:14" x14ac:dyDescent="0.45">
      <c r="A43" s="36" t="s">
        <v>49</v>
      </c>
      <c r="B43" s="32">
        <f t="shared" si="4"/>
        <v>1384114</v>
      </c>
      <c r="C43" s="37">
        <f>SUM(一般接種!D42+一般接種!G42+一般接種!J42+医療従事者等!C40)</f>
        <v>589155</v>
      </c>
      <c r="D43" s="33">
        <f t="shared" si="1"/>
        <v>0.80162705167297321</v>
      </c>
      <c r="E43" s="37">
        <f>SUM(一般接種!E42+一般接種!H42+一般接種!K42+医療従事者等!D40)</f>
        <v>581184</v>
      </c>
      <c r="F43" s="34">
        <f t="shared" si="2"/>
        <v>0.79078140115844775</v>
      </c>
      <c r="G43" s="32">
        <f t="shared" si="5"/>
        <v>213775</v>
      </c>
      <c r="H43" s="34">
        <f t="shared" si="3"/>
        <v>0.29087052298866994</v>
      </c>
      <c r="I43" s="38">
        <v>7676</v>
      </c>
      <c r="J43" s="38">
        <v>37425</v>
      </c>
      <c r="K43" s="38">
        <v>142539</v>
      </c>
      <c r="L43" s="38">
        <v>26135</v>
      </c>
      <c r="N43" s="1">
        <v>734949</v>
      </c>
    </row>
    <row r="44" spans="1:14" x14ac:dyDescent="0.45">
      <c r="A44" s="36" t="s">
        <v>50</v>
      </c>
      <c r="B44" s="32">
        <f t="shared" si="4"/>
        <v>1753503</v>
      </c>
      <c r="C44" s="37">
        <f>SUM(一般接種!D43+一般接種!G43+一般接種!J43+医療従事者等!C41)</f>
        <v>765362</v>
      </c>
      <c r="D44" s="33">
        <f t="shared" si="1"/>
        <v>0.78587652069625502</v>
      </c>
      <c r="E44" s="37">
        <f>SUM(一般接種!E43+一般接種!H43+一般接種!K43+医療従事者等!D41)</f>
        <v>755846</v>
      </c>
      <c r="F44" s="34">
        <f t="shared" si="2"/>
        <v>0.77610545684549481</v>
      </c>
      <c r="G44" s="32">
        <f t="shared" si="5"/>
        <v>232295</v>
      </c>
      <c r="H44" s="34">
        <f t="shared" si="3"/>
        <v>0.23852136162382842</v>
      </c>
      <c r="I44" s="38">
        <v>9202</v>
      </c>
      <c r="J44" s="38">
        <v>43353</v>
      </c>
      <c r="K44" s="38">
        <v>160905</v>
      </c>
      <c r="L44" s="38">
        <v>18835</v>
      </c>
      <c r="N44" s="1">
        <v>973896</v>
      </c>
    </row>
    <row r="45" spans="1:14" x14ac:dyDescent="0.45">
      <c r="A45" s="36" t="s">
        <v>51</v>
      </c>
      <c r="B45" s="32">
        <f t="shared" si="4"/>
        <v>2559730</v>
      </c>
      <c r="C45" s="37">
        <f>SUM(一般接種!D44+一般接種!G44+一般接種!J44+医療従事者等!C42)</f>
        <v>1091713</v>
      </c>
      <c r="D45" s="33">
        <f t="shared" si="1"/>
        <v>0.80496807668967918</v>
      </c>
      <c r="E45" s="37">
        <f>SUM(一般接種!E44+一般接種!H44+一般接種!K44+医療従事者等!D42)</f>
        <v>1078891</v>
      </c>
      <c r="F45" s="34">
        <f t="shared" si="2"/>
        <v>0.79551385137651076</v>
      </c>
      <c r="G45" s="32">
        <f t="shared" si="5"/>
        <v>389126</v>
      </c>
      <c r="H45" s="34">
        <f t="shared" si="3"/>
        <v>0.28691973788893976</v>
      </c>
      <c r="I45" s="38">
        <v>11801</v>
      </c>
      <c r="J45" s="38">
        <v>52669</v>
      </c>
      <c r="K45" s="38">
        <v>262571</v>
      </c>
      <c r="L45" s="38">
        <v>62085</v>
      </c>
      <c r="N45" s="1">
        <v>1356219</v>
      </c>
    </row>
    <row r="46" spans="1:14" x14ac:dyDescent="0.45">
      <c r="A46" s="36" t="s">
        <v>52</v>
      </c>
      <c r="B46" s="32">
        <f t="shared" si="4"/>
        <v>1310899</v>
      </c>
      <c r="C46" s="37">
        <f>SUM(一般接種!D45+一般接種!G45+一般接種!J45+医療従事者等!C43)</f>
        <v>556000</v>
      </c>
      <c r="D46" s="33">
        <f t="shared" si="1"/>
        <v>0.79296373046649371</v>
      </c>
      <c r="E46" s="37">
        <f>SUM(一般接種!E45+一般接種!H45+一般接種!K45+医療従事者等!D43)</f>
        <v>548611</v>
      </c>
      <c r="F46" s="34">
        <f t="shared" si="2"/>
        <v>0.78242558477509638</v>
      </c>
      <c r="G46" s="32">
        <f t="shared" si="5"/>
        <v>206288</v>
      </c>
      <c r="H46" s="34">
        <f t="shared" si="3"/>
        <v>0.29420665832818715</v>
      </c>
      <c r="I46" s="38">
        <v>10356</v>
      </c>
      <c r="J46" s="38">
        <v>32888</v>
      </c>
      <c r="K46" s="38">
        <v>137217</v>
      </c>
      <c r="L46" s="38">
        <v>25827</v>
      </c>
      <c r="N46" s="1">
        <v>701167</v>
      </c>
    </row>
    <row r="47" spans="1:14" x14ac:dyDescent="0.45">
      <c r="A47" s="36" t="s">
        <v>53</v>
      </c>
      <c r="B47" s="32">
        <f t="shared" si="4"/>
        <v>9390984</v>
      </c>
      <c r="C47" s="37">
        <f>SUM(一般接種!D46+一般接種!G46+一般接種!J46+医療従事者等!C44)</f>
        <v>4068855</v>
      </c>
      <c r="D47" s="33">
        <f t="shared" si="1"/>
        <v>0.79405152444200722</v>
      </c>
      <c r="E47" s="37">
        <f>SUM(一般接種!E46+一般接種!H46+一般接種!K46+医療従事者等!D44)</f>
        <v>3983142</v>
      </c>
      <c r="F47" s="34">
        <f t="shared" si="2"/>
        <v>0.77732432764720916</v>
      </c>
      <c r="G47" s="32">
        <f t="shared" si="5"/>
        <v>1338987</v>
      </c>
      <c r="H47" s="34">
        <f t="shared" si="3"/>
        <v>0.26130807525901756</v>
      </c>
      <c r="I47" s="38">
        <v>39490</v>
      </c>
      <c r="J47" s="38">
        <v>209736</v>
      </c>
      <c r="K47" s="38">
        <v>870033</v>
      </c>
      <c r="L47" s="38">
        <v>219728</v>
      </c>
      <c r="N47" s="1">
        <v>5124170</v>
      </c>
    </row>
    <row r="48" spans="1:14" x14ac:dyDescent="0.45">
      <c r="A48" s="36" t="s">
        <v>54</v>
      </c>
      <c r="B48" s="32">
        <f t="shared" si="4"/>
        <v>1548393</v>
      </c>
      <c r="C48" s="37">
        <f>SUM(一般接種!D47+一般接種!G47+一般接種!J47+医療従事者等!C45)</f>
        <v>646415</v>
      </c>
      <c r="D48" s="33">
        <f t="shared" si="1"/>
        <v>0.79002397882237341</v>
      </c>
      <c r="E48" s="37">
        <f>SUM(一般接種!E47+一般接種!H47+一般接種!K47+医療従事者等!D45)</f>
        <v>637241</v>
      </c>
      <c r="F48" s="34">
        <f t="shared" si="2"/>
        <v>0.77881186279518277</v>
      </c>
      <c r="G48" s="32">
        <f t="shared" si="5"/>
        <v>264737</v>
      </c>
      <c r="H48" s="34">
        <f t="shared" si="3"/>
        <v>0.3235515544681028</v>
      </c>
      <c r="I48" s="38">
        <v>8280</v>
      </c>
      <c r="J48" s="38">
        <v>55396</v>
      </c>
      <c r="K48" s="38">
        <v>162688</v>
      </c>
      <c r="L48" s="38">
        <v>38373</v>
      </c>
      <c r="N48" s="1">
        <v>818222</v>
      </c>
    </row>
    <row r="49" spans="1:14" x14ac:dyDescent="0.45">
      <c r="A49" s="36" t="s">
        <v>55</v>
      </c>
      <c r="B49" s="32">
        <f t="shared" si="4"/>
        <v>2528958</v>
      </c>
      <c r="C49" s="37">
        <f>SUM(一般接種!D48+一般接種!G48+一般接種!J48+医療従事者等!C46)</f>
        <v>1079055</v>
      </c>
      <c r="D49" s="33">
        <f t="shared" si="1"/>
        <v>0.80771338190844189</v>
      </c>
      <c r="E49" s="37">
        <f>SUM(一般接種!E48+一般接種!H48+一般接種!K48+医療従事者等!D46)</f>
        <v>1062530</v>
      </c>
      <c r="F49" s="34">
        <f t="shared" si="2"/>
        <v>0.79534379589471971</v>
      </c>
      <c r="G49" s="32">
        <f t="shared" si="5"/>
        <v>387373</v>
      </c>
      <c r="H49" s="34">
        <f t="shared" si="3"/>
        <v>0.28996330668039982</v>
      </c>
      <c r="I49" s="38">
        <v>13843</v>
      </c>
      <c r="J49" s="38">
        <v>59314</v>
      </c>
      <c r="K49" s="38">
        <v>257090</v>
      </c>
      <c r="L49" s="38">
        <v>57126</v>
      </c>
      <c r="N49" s="1">
        <v>1335938</v>
      </c>
    </row>
    <row r="50" spans="1:14" x14ac:dyDescent="0.45">
      <c r="A50" s="36" t="s">
        <v>56</v>
      </c>
      <c r="B50" s="32">
        <f t="shared" si="4"/>
        <v>3338898</v>
      </c>
      <c r="C50" s="37">
        <f>SUM(一般接種!D49+一般接種!G49+一般接種!J49+医療従事者等!C47)</f>
        <v>1431904</v>
      </c>
      <c r="D50" s="33">
        <f t="shared" si="1"/>
        <v>0.81420866633118116</v>
      </c>
      <c r="E50" s="37">
        <f>SUM(一般接種!E49+一般接種!H49+一般接種!K49+医療従事者等!D47)</f>
        <v>1414984</v>
      </c>
      <c r="F50" s="34">
        <f t="shared" si="2"/>
        <v>0.80458762285737029</v>
      </c>
      <c r="G50" s="32">
        <f t="shared" si="5"/>
        <v>492010</v>
      </c>
      <c r="H50" s="34">
        <f t="shared" si="3"/>
        <v>0.27976652479607877</v>
      </c>
      <c r="I50" s="38">
        <v>20744</v>
      </c>
      <c r="J50" s="38">
        <v>75426</v>
      </c>
      <c r="K50" s="38">
        <v>326217</v>
      </c>
      <c r="L50" s="38">
        <v>69623</v>
      </c>
      <c r="N50" s="1">
        <v>1758645</v>
      </c>
    </row>
    <row r="51" spans="1:14" x14ac:dyDescent="0.45">
      <c r="A51" s="36" t="s">
        <v>57</v>
      </c>
      <c r="B51" s="32">
        <f t="shared" si="4"/>
        <v>2105936</v>
      </c>
      <c r="C51" s="37">
        <f>SUM(一般接種!D50+一般接種!G50+一般接種!J50+医療従事者等!C48)</f>
        <v>908285</v>
      </c>
      <c r="D51" s="33">
        <f t="shared" si="1"/>
        <v>0.79552630587847861</v>
      </c>
      <c r="E51" s="37">
        <f>SUM(一般接種!E50+一般接種!H50+一般接種!K50+医療従事者等!D48)</f>
        <v>892460</v>
      </c>
      <c r="F51" s="34">
        <f t="shared" si="2"/>
        <v>0.78166589445417134</v>
      </c>
      <c r="G51" s="32">
        <f t="shared" si="5"/>
        <v>305191</v>
      </c>
      <c r="H51" s="34">
        <f t="shared" si="3"/>
        <v>0.26730317996813641</v>
      </c>
      <c r="I51" s="38">
        <v>17931</v>
      </c>
      <c r="J51" s="38">
        <v>48847</v>
      </c>
      <c r="K51" s="38">
        <v>201398</v>
      </c>
      <c r="L51" s="38">
        <v>37015</v>
      </c>
      <c r="N51" s="1">
        <v>1141741</v>
      </c>
    </row>
    <row r="52" spans="1:14" x14ac:dyDescent="0.45">
      <c r="A52" s="36" t="s">
        <v>58</v>
      </c>
      <c r="B52" s="32">
        <f t="shared" si="4"/>
        <v>1982740</v>
      </c>
      <c r="C52" s="37">
        <f>SUM(一般接種!D51+一般接種!G51+一般接種!J51+医療従事者等!C49)</f>
        <v>852656</v>
      </c>
      <c r="D52" s="33">
        <f t="shared" si="1"/>
        <v>0.78423826916019534</v>
      </c>
      <c r="E52" s="37">
        <f>SUM(一般接種!E51+一般接種!H51+一般接種!K51+医療従事者等!D49)</f>
        <v>840050</v>
      </c>
      <c r="F52" s="34">
        <f t="shared" si="2"/>
        <v>0.77264378366893816</v>
      </c>
      <c r="G52" s="32">
        <f t="shared" si="5"/>
        <v>290034</v>
      </c>
      <c r="H52" s="34">
        <f t="shared" si="3"/>
        <v>0.26676146318985394</v>
      </c>
      <c r="I52" s="38">
        <v>10722</v>
      </c>
      <c r="J52" s="38">
        <v>44667</v>
      </c>
      <c r="K52" s="38">
        <v>184305</v>
      </c>
      <c r="L52" s="38">
        <v>50340</v>
      </c>
      <c r="N52" s="1">
        <v>1087241</v>
      </c>
    </row>
    <row r="53" spans="1:14" x14ac:dyDescent="0.45">
      <c r="A53" s="36" t="s">
        <v>59</v>
      </c>
      <c r="B53" s="32">
        <f t="shared" si="4"/>
        <v>3013806</v>
      </c>
      <c r="C53" s="37">
        <f>SUM(一般接種!D52+一般接種!G52+一般接種!J52+医療従事者等!C50)</f>
        <v>1292461</v>
      </c>
      <c r="D53" s="33">
        <f t="shared" si="1"/>
        <v>0.79904013373584326</v>
      </c>
      <c r="E53" s="37">
        <f>SUM(一般接種!E52+一般接種!H52+一般接種!K52+医療従事者等!D50)</f>
        <v>1269084</v>
      </c>
      <c r="F53" s="34">
        <f t="shared" si="2"/>
        <v>0.78458773539938065</v>
      </c>
      <c r="G53" s="32">
        <f t="shared" si="5"/>
        <v>452261</v>
      </c>
      <c r="H53" s="34">
        <f t="shared" si="3"/>
        <v>0.27960200727411211</v>
      </c>
      <c r="I53" s="38">
        <v>16832</v>
      </c>
      <c r="J53" s="38">
        <v>68158</v>
      </c>
      <c r="K53" s="38">
        <v>324479</v>
      </c>
      <c r="L53" s="38">
        <v>42792</v>
      </c>
      <c r="N53" s="1">
        <v>1617517</v>
      </c>
    </row>
    <row r="54" spans="1:14" x14ac:dyDescent="0.45">
      <c r="A54" s="36" t="s">
        <v>60</v>
      </c>
      <c r="B54" s="32">
        <f t="shared" si="4"/>
        <v>2381868</v>
      </c>
      <c r="C54" s="37">
        <f>SUM(一般接種!D53+一般接種!G53+一般接種!J53+医療従事者等!C51)</f>
        <v>1043453</v>
      </c>
      <c r="D54" s="40">
        <f t="shared" si="1"/>
        <v>0.70260612288047142</v>
      </c>
      <c r="E54" s="37">
        <f>SUM(一般接種!E53+一般接種!H53+一般接種!K53+医療従事者等!D51)</f>
        <v>1022613</v>
      </c>
      <c r="F54" s="34">
        <f t="shared" si="2"/>
        <v>0.68857356789157498</v>
      </c>
      <c r="G54" s="32">
        <f t="shared" si="5"/>
        <v>315802</v>
      </c>
      <c r="H54" s="34">
        <f t="shared" si="3"/>
        <v>0.21264438246657841</v>
      </c>
      <c r="I54" s="38">
        <v>16598</v>
      </c>
      <c r="J54" s="38">
        <v>55349</v>
      </c>
      <c r="K54" s="38">
        <v>202585</v>
      </c>
      <c r="L54" s="38">
        <v>41270</v>
      </c>
      <c r="N54" s="1">
        <v>1485118</v>
      </c>
    </row>
    <row r="55" spans="1:14" x14ac:dyDescent="0.45">
      <c r="A55" s="22"/>
      <c r="B55" s="23"/>
      <c r="C55" s="22"/>
      <c r="D55" s="22"/>
      <c r="E55" s="22"/>
      <c r="F55" s="22"/>
      <c r="G55" s="22"/>
      <c r="H55" s="22"/>
      <c r="I55" s="22"/>
      <c r="J55" s="22"/>
      <c r="K55" s="22"/>
    </row>
    <row r="56" spans="1:14" x14ac:dyDescent="0.45">
      <c r="A56" s="85" t="s">
        <v>105</v>
      </c>
      <c r="B56" s="85"/>
      <c r="C56" s="85"/>
      <c r="D56" s="85"/>
      <c r="E56" s="85"/>
      <c r="F56" s="85"/>
      <c r="G56" s="85"/>
      <c r="H56" s="85"/>
      <c r="I56" s="85"/>
      <c r="J56" s="22"/>
      <c r="K56" s="22"/>
    </row>
    <row r="57" spans="1:14" x14ac:dyDescent="0.45">
      <c r="A57" s="22" t="s">
        <v>106</v>
      </c>
      <c r="B57" s="22"/>
      <c r="C57" s="22"/>
      <c r="D57" s="22"/>
      <c r="E57" s="22"/>
      <c r="F57" s="22"/>
      <c r="G57" s="22"/>
      <c r="H57" s="22"/>
      <c r="I57" s="22"/>
      <c r="J57" s="22"/>
      <c r="K57" s="22"/>
    </row>
    <row r="58" spans="1:14" x14ac:dyDescent="0.45">
      <c r="A58" s="22" t="s">
        <v>107</v>
      </c>
      <c r="B58" s="22"/>
      <c r="C58" s="22"/>
      <c r="D58" s="22"/>
      <c r="E58" s="22"/>
      <c r="F58" s="22"/>
      <c r="G58" s="22"/>
      <c r="H58" s="22"/>
      <c r="I58" s="22"/>
      <c r="J58" s="22"/>
      <c r="K58" s="22"/>
    </row>
    <row r="59" spans="1:14" x14ac:dyDescent="0.45">
      <c r="A59" s="24" t="s">
        <v>108</v>
      </c>
      <c r="B59" s="22"/>
      <c r="C59" s="22"/>
      <c r="D59" s="22"/>
      <c r="E59" s="22"/>
      <c r="F59" s="22"/>
      <c r="G59" s="22"/>
      <c r="H59" s="22"/>
      <c r="I59" s="22"/>
      <c r="J59" s="22"/>
      <c r="K59" s="22"/>
    </row>
    <row r="60" spans="1:14" x14ac:dyDescent="0.45">
      <c r="A60" s="85" t="s">
        <v>109</v>
      </c>
      <c r="B60" s="85"/>
      <c r="C60" s="85"/>
      <c r="D60" s="85"/>
      <c r="E60" s="85"/>
      <c r="F60" s="85"/>
      <c r="G60" s="85"/>
      <c r="H60" s="85"/>
      <c r="I60" s="85"/>
      <c r="J60" s="85"/>
      <c r="K60" s="85"/>
    </row>
    <row r="61" spans="1:14" x14ac:dyDescent="0.45">
      <c r="A61" s="24" t="s">
        <v>110</v>
      </c>
      <c r="B61" s="24"/>
      <c r="C61" s="24"/>
      <c r="D61" s="24"/>
      <c r="E61" s="24"/>
      <c r="F61" s="24"/>
      <c r="G61" s="24"/>
      <c r="H61" s="24"/>
      <c r="I61" s="22"/>
      <c r="J61" s="22"/>
      <c r="K61" s="22"/>
    </row>
  </sheetData>
  <mergeCells count="10">
    <mergeCell ref="A56:I56"/>
    <mergeCell ref="A60:K60"/>
    <mergeCell ref="A3:A6"/>
    <mergeCell ref="B4:B6"/>
    <mergeCell ref="C4:D5"/>
    <mergeCell ref="E4:F5"/>
    <mergeCell ref="G5:H5"/>
    <mergeCell ref="B3:L3"/>
    <mergeCell ref="G4:L4"/>
    <mergeCell ref="I6:L6"/>
  </mergeCells>
  <phoneticPr fontId="2"/>
  <pageMargins left="0.7" right="0.7" top="0.75" bottom="0.75" header="0.3" footer="0.3"/>
  <pageSetup paperSize="9" scale="4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61"/>
  <sheetViews>
    <sheetView workbookViewId="0">
      <selection activeCell="E10" sqref="E10"/>
    </sheetView>
  </sheetViews>
  <sheetFormatPr defaultRowHeight="18" x14ac:dyDescent="0.45"/>
  <cols>
    <col min="1" max="1" width="13.59765625" customWidth="1"/>
    <col min="2" max="2" width="11.3984375" style="30" bestFit="1" customWidth="1"/>
    <col min="3" max="8" width="11.3984375" bestFit="1" customWidth="1"/>
    <col min="9" max="9" width="8.69921875" bestFit="1" customWidth="1"/>
    <col min="10" max="11" width="9" bestFit="1" customWidth="1"/>
    <col min="12" max="12" width="1.69921875" customWidth="1"/>
    <col min="13" max="13" width="12.59765625" customWidth="1"/>
    <col min="15" max="15" width="12.19921875" customWidth="1"/>
    <col min="16" max="16" width="9.19921875" bestFit="1" customWidth="1"/>
    <col min="17" max="17" width="12.5" bestFit="1" customWidth="1"/>
  </cols>
  <sheetData>
    <row r="1" spans="1:18" x14ac:dyDescent="0.45">
      <c r="A1" s="22" t="s">
        <v>111</v>
      </c>
      <c r="B1" s="23"/>
      <c r="C1" s="24"/>
      <c r="D1" s="24"/>
    </row>
    <row r="2" spans="1:18" x14ac:dyDescent="0.45">
      <c r="B2"/>
      <c r="Q2" s="101" t="str">
        <f>'進捗状況 (都道府県別)'!H3</f>
        <v>（3月8日公表時点）</v>
      </c>
      <c r="R2" s="101"/>
    </row>
    <row r="3" spans="1:18" ht="37.5" customHeight="1" x14ac:dyDescent="0.45">
      <c r="A3" s="102" t="s">
        <v>3</v>
      </c>
      <c r="B3" s="105" t="s">
        <v>140</v>
      </c>
      <c r="C3" s="105"/>
      <c r="D3" s="105"/>
      <c r="E3" s="105"/>
      <c r="F3" s="105"/>
      <c r="G3" s="105"/>
      <c r="H3" s="105"/>
      <c r="I3" s="105"/>
      <c r="J3" s="105"/>
      <c r="K3" s="105"/>
      <c r="M3" s="105" t="s">
        <v>139</v>
      </c>
      <c r="N3" s="105"/>
      <c r="O3" s="105"/>
      <c r="P3" s="105"/>
      <c r="Q3" s="105"/>
      <c r="R3" s="105"/>
    </row>
    <row r="4" spans="1:18" ht="18.75" customHeight="1" x14ac:dyDescent="0.45">
      <c r="A4" s="103"/>
      <c r="B4" s="106" t="s">
        <v>13</v>
      </c>
      <c r="C4" s="107" t="s">
        <v>112</v>
      </c>
      <c r="D4" s="107"/>
      <c r="E4" s="107"/>
      <c r="F4" s="108" t="s">
        <v>113</v>
      </c>
      <c r="G4" s="109"/>
      <c r="H4" s="110"/>
      <c r="I4" s="108" t="s">
        <v>114</v>
      </c>
      <c r="J4" s="109"/>
      <c r="K4" s="110"/>
      <c r="M4" s="111" t="s">
        <v>115</v>
      </c>
      <c r="N4" s="111"/>
      <c r="O4" s="105" t="s">
        <v>116</v>
      </c>
      <c r="P4" s="105"/>
      <c r="Q4" s="107" t="s">
        <v>114</v>
      </c>
      <c r="R4" s="107"/>
    </row>
    <row r="5" spans="1:18" ht="36" x14ac:dyDescent="0.45">
      <c r="A5" s="104"/>
      <c r="B5" s="106"/>
      <c r="C5" s="41" t="s">
        <v>117</v>
      </c>
      <c r="D5" s="41" t="s">
        <v>96</v>
      </c>
      <c r="E5" s="41" t="s">
        <v>97</v>
      </c>
      <c r="F5" s="41" t="s">
        <v>117</v>
      </c>
      <c r="G5" s="41" t="s">
        <v>96</v>
      </c>
      <c r="H5" s="41" t="s">
        <v>97</v>
      </c>
      <c r="I5" s="41" t="s">
        <v>117</v>
      </c>
      <c r="J5" s="41" t="s">
        <v>96</v>
      </c>
      <c r="K5" s="41" t="s">
        <v>97</v>
      </c>
      <c r="M5" s="42" t="s">
        <v>118</v>
      </c>
      <c r="N5" s="42" t="s">
        <v>119</v>
      </c>
      <c r="O5" s="42" t="s">
        <v>120</v>
      </c>
      <c r="P5" s="42" t="s">
        <v>121</v>
      </c>
      <c r="Q5" s="42" t="s">
        <v>120</v>
      </c>
      <c r="R5" s="42" t="s">
        <v>119</v>
      </c>
    </row>
    <row r="6" spans="1:18" x14ac:dyDescent="0.45">
      <c r="A6" s="31" t="s">
        <v>122</v>
      </c>
      <c r="B6" s="43">
        <f>SUM(B7:B53)</f>
        <v>189738496</v>
      </c>
      <c r="C6" s="43">
        <f t="shared" ref="C6" si="0">SUM(C7:C53)</f>
        <v>157486628</v>
      </c>
      <c r="D6" s="43">
        <f>SUM(D7:D53)</f>
        <v>79052329</v>
      </c>
      <c r="E6" s="44">
        <f>SUM(E7:E53)</f>
        <v>78434299</v>
      </c>
      <c r="F6" s="44">
        <f t="shared" ref="F6:Q6" si="1">SUM(F7:F53)</f>
        <v>32135312</v>
      </c>
      <c r="G6" s="44">
        <f>SUM(G7:G53)</f>
        <v>16128447</v>
      </c>
      <c r="H6" s="44">
        <f t="shared" ref="H6:K6" si="2">SUM(H7:H53)</f>
        <v>16006865</v>
      </c>
      <c r="I6" s="44">
        <f>SUM(I7:I53)</f>
        <v>116556</v>
      </c>
      <c r="J6" s="44">
        <f t="shared" si="2"/>
        <v>58412</v>
      </c>
      <c r="K6" s="44">
        <f t="shared" si="2"/>
        <v>58144</v>
      </c>
      <c r="L6" s="45"/>
      <c r="M6" s="44">
        <f>SUM(M7:M53)</f>
        <v>165875610</v>
      </c>
      <c r="N6" s="46">
        <f>C6/M6</f>
        <v>0.94942606691845777</v>
      </c>
      <c r="O6" s="44">
        <f t="shared" si="1"/>
        <v>34255250</v>
      </c>
      <c r="P6" s="47">
        <f>F6/O6</f>
        <v>0.93811348625393187</v>
      </c>
      <c r="Q6" s="44">
        <f t="shared" si="1"/>
        <v>197460</v>
      </c>
      <c r="R6" s="47">
        <f>I6/Q6</f>
        <v>0.59027651169857187</v>
      </c>
    </row>
    <row r="7" spans="1:18" x14ac:dyDescent="0.45">
      <c r="A7" s="48" t="s">
        <v>14</v>
      </c>
      <c r="B7" s="43">
        <v>7782188</v>
      </c>
      <c r="C7" s="43">
        <v>6291403</v>
      </c>
      <c r="D7" s="43">
        <v>3158995</v>
      </c>
      <c r="E7" s="44">
        <v>3132408</v>
      </c>
      <c r="F7" s="49">
        <v>1489956</v>
      </c>
      <c r="G7" s="44">
        <v>746854</v>
      </c>
      <c r="H7" s="44">
        <v>743102</v>
      </c>
      <c r="I7" s="44">
        <v>829</v>
      </c>
      <c r="J7" s="44">
        <v>413</v>
      </c>
      <c r="K7" s="44">
        <v>416</v>
      </c>
      <c r="L7" s="45"/>
      <c r="M7" s="44">
        <v>6974360</v>
      </c>
      <c r="N7" s="46">
        <v>0.90207603278293635</v>
      </c>
      <c r="O7" s="50">
        <v>1518200</v>
      </c>
      <c r="P7" s="46">
        <v>0.98139639046238969</v>
      </c>
      <c r="Q7" s="44">
        <v>900</v>
      </c>
      <c r="R7" s="47">
        <v>0.9211111111111111</v>
      </c>
    </row>
    <row r="8" spans="1:18" x14ac:dyDescent="0.45">
      <c r="A8" s="48" t="s">
        <v>15</v>
      </c>
      <c r="B8" s="43">
        <v>1983134</v>
      </c>
      <c r="C8" s="43">
        <v>1794996</v>
      </c>
      <c r="D8" s="43">
        <v>900388</v>
      </c>
      <c r="E8" s="44">
        <v>894608</v>
      </c>
      <c r="F8" s="49">
        <v>185743</v>
      </c>
      <c r="G8" s="44">
        <v>93400</v>
      </c>
      <c r="H8" s="44">
        <v>92343</v>
      </c>
      <c r="I8" s="44">
        <v>2395</v>
      </c>
      <c r="J8" s="44">
        <v>1208</v>
      </c>
      <c r="K8" s="44">
        <v>1187</v>
      </c>
      <c r="L8" s="45"/>
      <c r="M8" s="44">
        <v>1815355</v>
      </c>
      <c r="N8" s="46">
        <v>0.98878511365545585</v>
      </c>
      <c r="O8" s="50">
        <v>186500</v>
      </c>
      <c r="P8" s="46">
        <v>0.995941018766756</v>
      </c>
      <c r="Q8" s="44">
        <v>3700</v>
      </c>
      <c r="R8" s="47">
        <v>0.64729729729729735</v>
      </c>
    </row>
    <row r="9" spans="1:18" x14ac:dyDescent="0.45">
      <c r="A9" s="48" t="s">
        <v>16</v>
      </c>
      <c r="B9" s="43">
        <v>1905871</v>
      </c>
      <c r="C9" s="43">
        <v>1663181</v>
      </c>
      <c r="D9" s="43">
        <v>834378</v>
      </c>
      <c r="E9" s="44">
        <v>828803</v>
      </c>
      <c r="F9" s="49">
        <v>242598</v>
      </c>
      <c r="G9" s="44">
        <v>121877</v>
      </c>
      <c r="H9" s="44">
        <v>120721</v>
      </c>
      <c r="I9" s="44">
        <v>92</v>
      </c>
      <c r="J9" s="44">
        <v>48</v>
      </c>
      <c r="K9" s="44">
        <v>44</v>
      </c>
      <c r="L9" s="45"/>
      <c r="M9" s="44">
        <v>1747785</v>
      </c>
      <c r="N9" s="46">
        <v>0.95159358845624609</v>
      </c>
      <c r="O9" s="50">
        <v>227500</v>
      </c>
      <c r="P9" s="46">
        <v>1.0663648351648352</v>
      </c>
      <c r="Q9" s="44">
        <v>160</v>
      </c>
      <c r="R9" s="47">
        <v>0.57499999999999996</v>
      </c>
    </row>
    <row r="10" spans="1:18" x14ac:dyDescent="0.45">
      <c r="A10" s="48" t="s">
        <v>17</v>
      </c>
      <c r="B10" s="43">
        <v>3460986</v>
      </c>
      <c r="C10" s="43">
        <v>2722541</v>
      </c>
      <c r="D10" s="43">
        <v>1366276</v>
      </c>
      <c r="E10" s="44">
        <v>1356265</v>
      </c>
      <c r="F10" s="49">
        <v>738398</v>
      </c>
      <c r="G10" s="44">
        <v>370333</v>
      </c>
      <c r="H10" s="44">
        <v>368065</v>
      </c>
      <c r="I10" s="44">
        <v>47</v>
      </c>
      <c r="J10" s="44">
        <v>24</v>
      </c>
      <c r="K10" s="44">
        <v>23</v>
      </c>
      <c r="L10" s="45"/>
      <c r="M10" s="44">
        <v>2911365</v>
      </c>
      <c r="N10" s="46">
        <v>0.93514245036263055</v>
      </c>
      <c r="O10" s="50">
        <v>854400</v>
      </c>
      <c r="P10" s="46">
        <v>0.86422986891385767</v>
      </c>
      <c r="Q10" s="44">
        <v>140</v>
      </c>
      <c r="R10" s="47">
        <v>0.33571428571428569</v>
      </c>
    </row>
    <row r="11" spans="1:18" x14ac:dyDescent="0.45">
      <c r="A11" s="48" t="s">
        <v>18</v>
      </c>
      <c r="B11" s="43">
        <v>1535904</v>
      </c>
      <c r="C11" s="43">
        <v>1441961</v>
      </c>
      <c r="D11" s="43">
        <v>723384</v>
      </c>
      <c r="E11" s="44">
        <v>718577</v>
      </c>
      <c r="F11" s="49">
        <v>93887</v>
      </c>
      <c r="G11" s="44">
        <v>47814</v>
      </c>
      <c r="H11" s="44">
        <v>46073</v>
      </c>
      <c r="I11" s="44">
        <v>56</v>
      </c>
      <c r="J11" s="44">
        <v>28</v>
      </c>
      <c r="K11" s="44">
        <v>28</v>
      </c>
      <c r="L11" s="45"/>
      <c r="M11" s="44">
        <v>1450455</v>
      </c>
      <c r="N11" s="46">
        <v>0.9941439065672496</v>
      </c>
      <c r="O11" s="50">
        <v>87900</v>
      </c>
      <c r="P11" s="46">
        <v>1.0681114903299203</v>
      </c>
      <c r="Q11" s="44">
        <v>140</v>
      </c>
      <c r="R11" s="47">
        <v>0.4</v>
      </c>
    </row>
    <row r="12" spans="1:18" x14ac:dyDescent="0.45">
      <c r="A12" s="48" t="s">
        <v>19</v>
      </c>
      <c r="B12" s="43">
        <v>1676901</v>
      </c>
      <c r="C12" s="43">
        <v>1600481</v>
      </c>
      <c r="D12" s="43">
        <v>802869</v>
      </c>
      <c r="E12" s="44">
        <v>797612</v>
      </c>
      <c r="F12" s="49">
        <v>76259</v>
      </c>
      <c r="G12" s="44">
        <v>38370</v>
      </c>
      <c r="H12" s="44">
        <v>37889</v>
      </c>
      <c r="I12" s="44">
        <v>161</v>
      </c>
      <c r="J12" s="44">
        <v>80</v>
      </c>
      <c r="K12" s="44">
        <v>81</v>
      </c>
      <c r="L12" s="45"/>
      <c r="M12" s="44">
        <v>1621995</v>
      </c>
      <c r="N12" s="46">
        <v>0.98673608734922114</v>
      </c>
      <c r="O12" s="50">
        <v>61700</v>
      </c>
      <c r="P12" s="46">
        <v>1.2359643435980552</v>
      </c>
      <c r="Q12" s="44">
        <v>340</v>
      </c>
      <c r="R12" s="47">
        <v>0.47352941176470587</v>
      </c>
    </row>
    <row r="13" spans="1:18" x14ac:dyDescent="0.45">
      <c r="A13" s="48" t="s">
        <v>20</v>
      </c>
      <c r="B13" s="43">
        <v>2875129</v>
      </c>
      <c r="C13" s="43">
        <v>2669207</v>
      </c>
      <c r="D13" s="43">
        <v>1339624</v>
      </c>
      <c r="E13" s="44">
        <v>1329583</v>
      </c>
      <c r="F13" s="49">
        <v>205672</v>
      </c>
      <c r="G13" s="44">
        <v>103511</v>
      </c>
      <c r="H13" s="44">
        <v>102161</v>
      </c>
      <c r="I13" s="44">
        <v>250</v>
      </c>
      <c r="J13" s="44">
        <v>126</v>
      </c>
      <c r="K13" s="44">
        <v>124</v>
      </c>
      <c r="L13" s="45"/>
      <c r="M13" s="44">
        <v>2748840</v>
      </c>
      <c r="N13" s="46">
        <v>0.97103032551912805</v>
      </c>
      <c r="O13" s="50">
        <v>178600</v>
      </c>
      <c r="P13" s="46">
        <v>1.151578947368421</v>
      </c>
      <c r="Q13" s="44">
        <v>520</v>
      </c>
      <c r="R13" s="47">
        <v>0.48076923076923078</v>
      </c>
    </row>
    <row r="14" spans="1:18" x14ac:dyDescent="0.45">
      <c r="A14" s="48" t="s">
        <v>21</v>
      </c>
      <c r="B14" s="43">
        <v>4521909</v>
      </c>
      <c r="C14" s="43">
        <v>3654431</v>
      </c>
      <c r="D14" s="43">
        <v>1833853</v>
      </c>
      <c r="E14" s="44">
        <v>1820578</v>
      </c>
      <c r="F14" s="49">
        <v>867113</v>
      </c>
      <c r="G14" s="44">
        <v>435361</v>
      </c>
      <c r="H14" s="44">
        <v>431752</v>
      </c>
      <c r="I14" s="44">
        <v>365</v>
      </c>
      <c r="J14" s="44">
        <v>179</v>
      </c>
      <c r="K14" s="44">
        <v>186</v>
      </c>
      <c r="L14" s="45"/>
      <c r="M14" s="44">
        <v>3817805</v>
      </c>
      <c r="N14" s="46">
        <v>0.95720734820138798</v>
      </c>
      <c r="O14" s="50">
        <v>892500</v>
      </c>
      <c r="P14" s="46">
        <v>0.97155518207282909</v>
      </c>
      <c r="Q14" s="44">
        <v>800</v>
      </c>
      <c r="R14" s="47">
        <v>0.45624999999999999</v>
      </c>
    </row>
    <row r="15" spans="1:18" x14ac:dyDescent="0.45">
      <c r="A15" s="51" t="s">
        <v>22</v>
      </c>
      <c r="B15" s="43">
        <v>3001875</v>
      </c>
      <c r="C15" s="43">
        <v>2620516</v>
      </c>
      <c r="D15" s="43">
        <v>1314814</v>
      </c>
      <c r="E15" s="44">
        <v>1305702</v>
      </c>
      <c r="F15" s="49">
        <v>380534</v>
      </c>
      <c r="G15" s="44">
        <v>191489</v>
      </c>
      <c r="H15" s="44">
        <v>189045</v>
      </c>
      <c r="I15" s="44">
        <v>825</v>
      </c>
      <c r="J15" s="44">
        <v>418</v>
      </c>
      <c r="K15" s="44">
        <v>407</v>
      </c>
      <c r="L15" s="45"/>
      <c r="M15" s="44">
        <v>2665850</v>
      </c>
      <c r="N15" s="46">
        <v>0.98299454207851156</v>
      </c>
      <c r="O15" s="50">
        <v>375900</v>
      </c>
      <c r="P15" s="46">
        <v>1.0123277467411547</v>
      </c>
      <c r="Q15" s="44">
        <v>1100</v>
      </c>
      <c r="R15" s="47">
        <v>0.75</v>
      </c>
    </row>
    <row r="16" spans="1:18" x14ac:dyDescent="0.45">
      <c r="A16" s="48" t="s">
        <v>23</v>
      </c>
      <c r="B16" s="43">
        <v>2949358</v>
      </c>
      <c r="C16" s="43">
        <v>2102105</v>
      </c>
      <c r="D16" s="43">
        <v>1055202</v>
      </c>
      <c r="E16" s="44">
        <v>1046903</v>
      </c>
      <c r="F16" s="49">
        <v>847039</v>
      </c>
      <c r="G16" s="44">
        <v>425112</v>
      </c>
      <c r="H16" s="44">
        <v>421927</v>
      </c>
      <c r="I16" s="44">
        <v>214</v>
      </c>
      <c r="J16" s="44">
        <v>94</v>
      </c>
      <c r="K16" s="44">
        <v>120</v>
      </c>
      <c r="L16" s="45"/>
      <c r="M16" s="44">
        <v>2297295</v>
      </c>
      <c r="N16" s="46">
        <v>0.91503485621132685</v>
      </c>
      <c r="O16" s="50">
        <v>887500</v>
      </c>
      <c r="P16" s="46">
        <v>0.95441014084507048</v>
      </c>
      <c r="Q16" s="44">
        <v>320</v>
      </c>
      <c r="R16" s="47">
        <v>0.66874999999999996</v>
      </c>
    </row>
    <row r="17" spans="1:18" x14ac:dyDescent="0.45">
      <c r="A17" s="48" t="s">
        <v>24</v>
      </c>
      <c r="B17" s="43">
        <v>11322098</v>
      </c>
      <c r="C17" s="43">
        <v>9634929</v>
      </c>
      <c r="D17" s="43">
        <v>4841806</v>
      </c>
      <c r="E17" s="44">
        <v>4793123</v>
      </c>
      <c r="F17" s="49">
        <v>1669161</v>
      </c>
      <c r="G17" s="44">
        <v>836310</v>
      </c>
      <c r="H17" s="44">
        <v>832851</v>
      </c>
      <c r="I17" s="44">
        <v>18008</v>
      </c>
      <c r="J17" s="44">
        <v>9038</v>
      </c>
      <c r="K17" s="44">
        <v>8970</v>
      </c>
      <c r="L17" s="45"/>
      <c r="M17" s="44">
        <v>10014010</v>
      </c>
      <c r="N17" s="46">
        <v>0.96214493494614051</v>
      </c>
      <c r="O17" s="50">
        <v>659400</v>
      </c>
      <c r="P17" s="46">
        <v>2.5313330300272976</v>
      </c>
      <c r="Q17" s="44">
        <v>37360</v>
      </c>
      <c r="R17" s="47">
        <v>0.48201284796573873</v>
      </c>
    </row>
    <row r="18" spans="1:18" x14ac:dyDescent="0.45">
      <c r="A18" s="48" t="s">
        <v>25</v>
      </c>
      <c r="B18" s="43">
        <v>9640563</v>
      </c>
      <c r="C18" s="43">
        <v>7953273</v>
      </c>
      <c r="D18" s="43">
        <v>3993808</v>
      </c>
      <c r="E18" s="44">
        <v>3959465</v>
      </c>
      <c r="F18" s="49">
        <v>1686520</v>
      </c>
      <c r="G18" s="44">
        <v>845322</v>
      </c>
      <c r="H18" s="44">
        <v>841198</v>
      </c>
      <c r="I18" s="44">
        <v>770</v>
      </c>
      <c r="J18" s="44">
        <v>358</v>
      </c>
      <c r="K18" s="44">
        <v>412</v>
      </c>
      <c r="L18" s="45"/>
      <c r="M18" s="44">
        <v>8239245</v>
      </c>
      <c r="N18" s="46">
        <v>0.9652914799839063</v>
      </c>
      <c r="O18" s="50">
        <v>643300</v>
      </c>
      <c r="P18" s="46">
        <v>2.6216695165552619</v>
      </c>
      <c r="Q18" s="44">
        <v>4340</v>
      </c>
      <c r="R18" s="47">
        <v>0.17741935483870969</v>
      </c>
    </row>
    <row r="19" spans="1:18" x14ac:dyDescent="0.45">
      <c r="A19" s="48" t="s">
        <v>26</v>
      </c>
      <c r="B19" s="43">
        <v>20876764</v>
      </c>
      <c r="C19" s="43">
        <v>15530314</v>
      </c>
      <c r="D19" s="43">
        <v>7799512</v>
      </c>
      <c r="E19" s="44">
        <v>7730802</v>
      </c>
      <c r="F19" s="49">
        <v>5333118</v>
      </c>
      <c r="G19" s="44">
        <v>2676713</v>
      </c>
      <c r="H19" s="44">
        <v>2656405</v>
      </c>
      <c r="I19" s="44">
        <v>13332</v>
      </c>
      <c r="J19" s="44">
        <v>6538</v>
      </c>
      <c r="K19" s="44">
        <v>6794</v>
      </c>
      <c r="L19" s="45"/>
      <c r="M19" s="44">
        <v>16651290</v>
      </c>
      <c r="N19" s="46">
        <v>0.93267932994981173</v>
      </c>
      <c r="O19" s="50">
        <v>10132950</v>
      </c>
      <c r="P19" s="46">
        <v>0.5263144493952896</v>
      </c>
      <c r="Q19" s="44">
        <v>43080</v>
      </c>
      <c r="R19" s="47">
        <v>0.30947075208913649</v>
      </c>
    </row>
    <row r="20" spans="1:18" x14ac:dyDescent="0.45">
      <c r="A20" s="48" t="s">
        <v>27</v>
      </c>
      <c r="B20" s="43">
        <v>14108965</v>
      </c>
      <c r="C20" s="43">
        <v>10780762</v>
      </c>
      <c r="D20" s="43">
        <v>5410230</v>
      </c>
      <c r="E20" s="44">
        <v>5370532</v>
      </c>
      <c r="F20" s="49">
        <v>3322127</v>
      </c>
      <c r="G20" s="44">
        <v>1664017</v>
      </c>
      <c r="H20" s="44">
        <v>1658110</v>
      </c>
      <c r="I20" s="44">
        <v>6076</v>
      </c>
      <c r="J20" s="44">
        <v>3064</v>
      </c>
      <c r="K20" s="44">
        <v>3012</v>
      </c>
      <c r="L20" s="45"/>
      <c r="M20" s="44">
        <v>11232435</v>
      </c>
      <c r="N20" s="46">
        <v>0.95978850534189608</v>
      </c>
      <c r="O20" s="50">
        <v>1939600</v>
      </c>
      <c r="P20" s="46">
        <v>1.7127897504640133</v>
      </c>
      <c r="Q20" s="44">
        <v>11520</v>
      </c>
      <c r="R20" s="47">
        <v>0.52743055555555551</v>
      </c>
    </row>
    <row r="21" spans="1:18" x14ac:dyDescent="0.45">
      <c r="A21" s="48" t="s">
        <v>28</v>
      </c>
      <c r="B21" s="43">
        <v>3461515</v>
      </c>
      <c r="C21" s="43">
        <v>2893170</v>
      </c>
      <c r="D21" s="43">
        <v>1450716</v>
      </c>
      <c r="E21" s="44">
        <v>1442454</v>
      </c>
      <c r="F21" s="49">
        <v>568267</v>
      </c>
      <c r="G21" s="44">
        <v>285284</v>
      </c>
      <c r="H21" s="44">
        <v>282983</v>
      </c>
      <c r="I21" s="44">
        <v>78</v>
      </c>
      <c r="J21" s="44">
        <v>35</v>
      </c>
      <c r="K21" s="44">
        <v>43</v>
      </c>
      <c r="L21" s="45"/>
      <c r="M21" s="44">
        <v>3044605</v>
      </c>
      <c r="N21" s="46">
        <v>0.95026119972870049</v>
      </c>
      <c r="O21" s="50">
        <v>584800</v>
      </c>
      <c r="P21" s="46">
        <v>0.97172879616963059</v>
      </c>
      <c r="Q21" s="44">
        <v>240</v>
      </c>
      <c r="R21" s="47">
        <v>0.32500000000000001</v>
      </c>
    </row>
    <row r="22" spans="1:18" x14ac:dyDescent="0.45">
      <c r="A22" s="48" t="s">
        <v>29</v>
      </c>
      <c r="B22" s="43">
        <v>1642522</v>
      </c>
      <c r="C22" s="43">
        <v>1457040</v>
      </c>
      <c r="D22" s="43">
        <v>730734</v>
      </c>
      <c r="E22" s="44">
        <v>726306</v>
      </c>
      <c r="F22" s="49">
        <v>185271</v>
      </c>
      <c r="G22" s="44">
        <v>92893</v>
      </c>
      <c r="H22" s="44">
        <v>92378</v>
      </c>
      <c r="I22" s="44">
        <v>211</v>
      </c>
      <c r="J22" s="44">
        <v>110</v>
      </c>
      <c r="K22" s="44">
        <v>101</v>
      </c>
      <c r="L22" s="45"/>
      <c r="M22" s="44">
        <v>1495920</v>
      </c>
      <c r="N22" s="46">
        <v>0.97400930531044438</v>
      </c>
      <c r="O22" s="50">
        <v>176600</v>
      </c>
      <c r="P22" s="46">
        <v>1.0490996602491507</v>
      </c>
      <c r="Q22" s="44">
        <v>400</v>
      </c>
      <c r="R22" s="47">
        <v>0.52749999999999997</v>
      </c>
    </row>
    <row r="23" spans="1:18" x14ac:dyDescent="0.45">
      <c r="A23" s="48" t="s">
        <v>30</v>
      </c>
      <c r="B23" s="43">
        <v>1696272</v>
      </c>
      <c r="C23" s="43">
        <v>1490939</v>
      </c>
      <c r="D23" s="43">
        <v>748213</v>
      </c>
      <c r="E23" s="44">
        <v>742726</v>
      </c>
      <c r="F23" s="49">
        <v>204334</v>
      </c>
      <c r="G23" s="44">
        <v>102597</v>
      </c>
      <c r="H23" s="44">
        <v>101737</v>
      </c>
      <c r="I23" s="44">
        <v>999</v>
      </c>
      <c r="J23" s="44">
        <v>505</v>
      </c>
      <c r="K23" s="44">
        <v>494</v>
      </c>
      <c r="L23" s="45"/>
      <c r="M23" s="44">
        <v>1528130</v>
      </c>
      <c r="N23" s="46">
        <v>0.97566241092053685</v>
      </c>
      <c r="O23" s="50">
        <v>220900</v>
      </c>
      <c r="P23" s="46">
        <v>0.92500679040289724</v>
      </c>
      <c r="Q23" s="44">
        <v>1080</v>
      </c>
      <c r="R23" s="47">
        <v>0.92500000000000004</v>
      </c>
    </row>
    <row r="24" spans="1:18" x14ac:dyDescent="0.45">
      <c r="A24" s="48" t="s">
        <v>31</v>
      </c>
      <c r="B24" s="43">
        <v>1166547</v>
      </c>
      <c r="C24" s="43">
        <v>1025860</v>
      </c>
      <c r="D24" s="43">
        <v>514790</v>
      </c>
      <c r="E24" s="44">
        <v>511070</v>
      </c>
      <c r="F24" s="49">
        <v>140612</v>
      </c>
      <c r="G24" s="44">
        <v>70831</v>
      </c>
      <c r="H24" s="44">
        <v>69781</v>
      </c>
      <c r="I24" s="44">
        <v>75</v>
      </c>
      <c r="J24" s="44">
        <v>33</v>
      </c>
      <c r="K24" s="44">
        <v>42</v>
      </c>
      <c r="L24" s="45"/>
      <c r="M24" s="44">
        <v>1055970</v>
      </c>
      <c r="N24" s="46">
        <v>0.97148593236550285</v>
      </c>
      <c r="O24" s="50">
        <v>145200</v>
      </c>
      <c r="P24" s="46">
        <v>0.96840220385674936</v>
      </c>
      <c r="Q24" s="44">
        <v>140</v>
      </c>
      <c r="R24" s="47">
        <v>0.5357142857142857</v>
      </c>
    </row>
    <row r="25" spans="1:18" x14ac:dyDescent="0.45">
      <c r="A25" s="48" t="s">
        <v>32</v>
      </c>
      <c r="B25" s="43">
        <v>1249694</v>
      </c>
      <c r="C25" s="43">
        <v>1101968</v>
      </c>
      <c r="D25" s="43">
        <v>553013</v>
      </c>
      <c r="E25" s="44">
        <v>548955</v>
      </c>
      <c r="F25" s="49">
        <v>147699</v>
      </c>
      <c r="G25" s="44">
        <v>74390</v>
      </c>
      <c r="H25" s="44">
        <v>73309</v>
      </c>
      <c r="I25" s="44">
        <v>27</v>
      </c>
      <c r="J25" s="44">
        <v>10</v>
      </c>
      <c r="K25" s="44">
        <v>17</v>
      </c>
      <c r="L25" s="45"/>
      <c r="M25" s="44">
        <v>1183790</v>
      </c>
      <c r="N25" s="46">
        <v>0.93088132185607242</v>
      </c>
      <c r="O25" s="50">
        <v>139400</v>
      </c>
      <c r="P25" s="46">
        <v>1.0595337159253946</v>
      </c>
      <c r="Q25" s="44">
        <v>280</v>
      </c>
      <c r="R25" s="47">
        <v>9.6428571428571433E-2</v>
      </c>
    </row>
    <row r="26" spans="1:18" x14ac:dyDescent="0.45">
      <c r="A26" s="48" t="s">
        <v>33</v>
      </c>
      <c r="B26" s="43">
        <v>3164425</v>
      </c>
      <c r="C26" s="43">
        <v>2877904</v>
      </c>
      <c r="D26" s="43">
        <v>1443936</v>
      </c>
      <c r="E26" s="44">
        <v>1433968</v>
      </c>
      <c r="F26" s="49">
        <v>286408</v>
      </c>
      <c r="G26" s="44">
        <v>144190</v>
      </c>
      <c r="H26" s="44">
        <v>142218</v>
      </c>
      <c r="I26" s="44">
        <v>113</v>
      </c>
      <c r="J26" s="44">
        <v>55</v>
      </c>
      <c r="K26" s="44">
        <v>58</v>
      </c>
      <c r="L26" s="45"/>
      <c r="M26" s="44">
        <v>2966670</v>
      </c>
      <c r="N26" s="46">
        <v>0.97007891002369662</v>
      </c>
      <c r="O26" s="50">
        <v>268100</v>
      </c>
      <c r="P26" s="46">
        <v>1.0682879522566207</v>
      </c>
      <c r="Q26" s="44">
        <v>140</v>
      </c>
      <c r="R26" s="47">
        <v>0.80714285714285716</v>
      </c>
    </row>
    <row r="27" spans="1:18" x14ac:dyDescent="0.45">
      <c r="A27" s="48" t="s">
        <v>34</v>
      </c>
      <c r="B27" s="43">
        <v>3059895</v>
      </c>
      <c r="C27" s="43">
        <v>2720154</v>
      </c>
      <c r="D27" s="43">
        <v>1363947</v>
      </c>
      <c r="E27" s="44">
        <v>1356207</v>
      </c>
      <c r="F27" s="49">
        <v>337614</v>
      </c>
      <c r="G27" s="44">
        <v>170055</v>
      </c>
      <c r="H27" s="44">
        <v>167559</v>
      </c>
      <c r="I27" s="44">
        <v>2127</v>
      </c>
      <c r="J27" s="44">
        <v>1066</v>
      </c>
      <c r="K27" s="44">
        <v>1061</v>
      </c>
      <c r="L27" s="45"/>
      <c r="M27" s="44">
        <v>2792925</v>
      </c>
      <c r="N27" s="46">
        <v>0.97394452052955238</v>
      </c>
      <c r="O27" s="50">
        <v>279600</v>
      </c>
      <c r="P27" s="46">
        <v>1.2074892703862661</v>
      </c>
      <c r="Q27" s="44">
        <v>2560</v>
      </c>
      <c r="R27" s="47">
        <v>0.83085937499999996</v>
      </c>
    </row>
    <row r="28" spans="1:18" x14ac:dyDescent="0.45">
      <c r="A28" s="48" t="s">
        <v>35</v>
      </c>
      <c r="B28" s="43">
        <v>5801929</v>
      </c>
      <c r="C28" s="43">
        <v>5025603</v>
      </c>
      <c r="D28" s="43">
        <v>2521459</v>
      </c>
      <c r="E28" s="44">
        <v>2504144</v>
      </c>
      <c r="F28" s="49">
        <v>776154</v>
      </c>
      <c r="G28" s="44">
        <v>389278</v>
      </c>
      <c r="H28" s="44">
        <v>386876</v>
      </c>
      <c r="I28" s="44">
        <v>172</v>
      </c>
      <c r="J28" s="44">
        <v>88</v>
      </c>
      <c r="K28" s="44">
        <v>84</v>
      </c>
      <c r="L28" s="45"/>
      <c r="M28" s="44">
        <v>5069320</v>
      </c>
      <c r="N28" s="46">
        <v>0.99137616090521019</v>
      </c>
      <c r="O28" s="50">
        <v>752600</v>
      </c>
      <c r="P28" s="46">
        <v>1.0312968376295508</v>
      </c>
      <c r="Q28" s="44">
        <v>1040</v>
      </c>
      <c r="R28" s="47">
        <v>0.16538461538461538</v>
      </c>
    </row>
    <row r="29" spans="1:18" x14ac:dyDescent="0.45">
      <c r="A29" s="48" t="s">
        <v>36</v>
      </c>
      <c r="B29" s="43">
        <v>11035905</v>
      </c>
      <c r="C29" s="43">
        <v>8611136</v>
      </c>
      <c r="D29" s="43">
        <v>4321264</v>
      </c>
      <c r="E29" s="44">
        <v>4289872</v>
      </c>
      <c r="F29" s="49">
        <v>2424056</v>
      </c>
      <c r="G29" s="44">
        <v>1216359</v>
      </c>
      <c r="H29" s="44">
        <v>1207697</v>
      </c>
      <c r="I29" s="44">
        <v>713</v>
      </c>
      <c r="J29" s="44">
        <v>341</v>
      </c>
      <c r="K29" s="44">
        <v>372</v>
      </c>
      <c r="L29" s="45"/>
      <c r="M29" s="44">
        <v>9367210</v>
      </c>
      <c r="N29" s="46">
        <v>0.91928503791417082</v>
      </c>
      <c r="O29" s="50">
        <v>2709600</v>
      </c>
      <c r="P29" s="46">
        <v>0.89461765574254504</v>
      </c>
      <c r="Q29" s="44">
        <v>1300</v>
      </c>
      <c r="R29" s="47">
        <v>0.54846153846153844</v>
      </c>
    </row>
    <row r="30" spans="1:18" x14ac:dyDescent="0.45">
      <c r="A30" s="48" t="s">
        <v>37</v>
      </c>
      <c r="B30" s="43">
        <v>2720067</v>
      </c>
      <c r="C30" s="43">
        <v>2450329</v>
      </c>
      <c r="D30" s="43">
        <v>1228968</v>
      </c>
      <c r="E30" s="44">
        <v>1221361</v>
      </c>
      <c r="F30" s="49">
        <v>269273</v>
      </c>
      <c r="G30" s="44">
        <v>135487</v>
      </c>
      <c r="H30" s="44">
        <v>133786</v>
      </c>
      <c r="I30" s="44">
        <v>465</v>
      </c>
      <c r="J30" s="44">
        <v>240</v>
      </c>
      <c r="K30" s="44">
        <v>225</v>
      </c>
      <c r="L30" s="45"/>
      <c r="M30" s="44">
        <v>2526315</v>
      </c>
      <c r="N30" s="46">
        <v>0.96992219893402054</v>
      </c>
      <c r="O30" s="50">
        <v>239400</v>
      </c>
      <c r="P30" s="46">
        <v>1.1247827903091061</v>
      </c>
      <c r="Q30" s="44">
        <v>780</v>
      </c>
      <c r="R30" s="47">
        <v>0.59615384615384615</v>
      </c>
    </row>
    <row r="31" spans="1:18" x14ac:dyDescent="0.45">
      <c r="A31" s="48" t="s">
        <v>38</v>
      </c>
      <c r="B31" s="43">
        <v>2144100</v>
      </c>
      <c r="C31" s="43">
        <v>1775861</v>
      </c>
      <c r="D31" s="43">
        <v>891469</v>
      </c>
      <c r="E31" s="44">
        <v>884392</v>
      </c>
      <c r="F31" s="49">
        <v>368147</v>
      </c>
      <c r="G31" s="44">
        <v>184472</v>
      </c>
      <c r="H31" s="44">
        <v>183675</v>
      </c>
      <c r="I31" s="44">
        <v>92</v>
      </c>
      <c r="J31" s="44">
        <v>51</v>
      </c>
      <c r="K31" s="44">
        <v>41</v>
      </c>
      <c r="L31" s="45"/>
      <c r="M31" s="44">
        <v>1812680</v>
      </c>
      <c r="N31" s="46">
        <v>0.97968808614868597</v>
      </c>
      <c r="O31" s="50">
        <v>348300</v>
      </c>
      <c r="P31" s="46">
        <v>1.0569824863623314</v>
      </c>
      <c r="Q31" s="44">
        <v>240</v>
      </c>
      <c r="R31" s="47">
        <v>0.38333333333333336</v>
      </c>
    </row>
    <row r="32" spans="1:18" x14ac:dyDescent="0.45">
      <c r="A32" s="48" t="s">
        <v>39</v>
      </c>
      <c r="B32" s="43">
        <v>3707929</v>
      </c>
      <c r="C32" s="43">
        <v>3058171</v>
      </c>
      <c r="D32" s="43">
        <v>1534332</v>
      </c>
      <c r="E32" s="44">
        <v>1523839</v>
      </c>
      <c r="F32" s="49">
        <v>649265</v>
      </c>
      <c r="G32" s="44">
        <v>326105</v>
      </c>
      <c r="H32" s="44">
        <v>323160</v>
      </c>
      <c r="I32" s="44">
        <v>493</v>
      </c>
      <c r="J32" s="44">
        <v>254</v>
      </c>
      <c r="K32" s="44">
        <v>239</v>
      </c>
      <c r="L32" s="45"/>
      <c r="M32" s="44">
        <v>3221295</v>
      </c>
      <c r="N32" s="46">
        <v>0.94936073846077429</v>
      </c>
      <c r="O32" s="50">
        <v>704200</v>
      </c>
      <c r="P32" s="46">
        <v>0.92198949162169841</v>
      </c>
      <c r="Q32" s="44">
        <v>1060</v>
      </c>
      <c r="R32" s="47">
        <v>0.46509433962264152</v>
      </c>
    </row>
    <row r="33" spans="1:18" x14ac:dyDescent="0.45">
      <c r="A33" s="48" t="s">
        <v>40</v>
      </c>
      <c r="B33" s="43">
        <v>12762077</v>
      </c>
      <c r="C33" s="43">
        <v>9835001</v>
      </c>
      <c r="D33" s="43">
        <v>4936774</v>
      </c>
      <c r="E33" s="44">
        <v>4898227</v>
      </c>
      <c r="F33" s="49">
        <v>2863287</v>
      </c>
      <c r="G33" s="44">
        <v>1435957</v>
      </c>
      <c r="H33" s="44">
        <v>1427330</v>
      </c>
      <c r="I33" s="44">
        <v>63789</v>
      </c>
      <c r="J33" s="44">
        <v>32138</v>
      </c>
      <c r="K33" s="44">
        <v>31651</v>
      </c>
      <c r="L33" s="45"/>
      <c r="M33" s="44">
        <v>10874665</v>
      </c>
      <c r="N33" s="46">
        <v>0.90439576759376039</v>
      </c>
      <c r="O33" s="50">
        <v>3481300</v>
      </c>
      <c r="P33" s="46">
        <v>0.82247637376841987</v>
      </c>
      <c r="Q33" s="44">
        <v>72560</v>
      </c>
      <c r="R33" s="47">
        <v>0.87912072767364935</v>
      </c>
    </row>
    <row r="34" spans="1:18" x14ac:dyDescent="0.45">
      <c r="A34" s="48" t="s">
        <v>41</v>
      </c>
      <c r="B34" s="43">
        <v>8193411</v>
      </c>
      <c r="C34" s="43">
        <v>6813115</v>
      </c>
      <c r="D34" s="43">
        <v>3418458</v>
      </c>
      <c r="E34" s="44">
        <v>3394657</v>
      </c>
      <c r="F34" s="49">
        <v>1379189</v>
      </c>
      <c r="G34" s="44">
        <v>693444</v>
      </c>
      <c r="H34" s="44">
        <v>685745</v>
      </c>
      <c r="I34" s="44">
        <v>1107</v>
      </c>
      <c r="J34" s="44">
        <v>546</v>
      </c>
      <c r="K34" s="44">
        <v>561</v>
      </c>
      <c r="L34" s="45"/>
      <c r="M34" s="44">
        <v>7201135</v>
      </c>
      <c r="N34" s="46">
        <v>0.94611682741678915</v>
      </c>
      <c r="O34" s="50">
        <v>1135400</v>
      </c>
      <c r="P34" s="46">
        <v>1.2147163995067818</v>
      </c>
      <c r="Q34" s="44">
        <v>2420</v>
      </c>
      <c r="R34" s="47">
        <v>0.45743801652892563</v>
      </c>
    </row>
    <row r="35" spans="1:18" x14ac:dyDescent="0.45">
      <c r="A35" s="48" t="s">
        <v>42</v>
      </c>
      <c r="B35" s="43">
        <v>2012555</v>
      </c>
      <c r="C35" s="43">
        <v>1790983</v>
      </c>
      <c r="D35" s="43">
        <v>898578</v>
      </c>
      <c r="E35" s="44">
        <v>892405</v>
      </c>
      <c r="F35" s="49">
        <v>221389</v>
      </c>
      <c r="G35" s="44">
        <v>110973</v>
      </c>
      <c r="H35" s="44">
        <v>110416</v>
      </c>
      <c r="I35" s="44">
        <v>183</v>
      </c>
      <c r="J35" s="44">
        <v>89</v>
      </c>
      <c r="K35" s="44">
        <v>94</v>
      </c>
      <c r="L35" s="45"/>
      <c r="M35" s="44">
        <v>1912600</v>
      </c>
      <c r="N35" s="46">
        <v>0.93641273658893653</v>
      </c>
      <c r="O35" s="50">
        <v>127300</v>
      </c>
      <c r="P35" s="46">
        <v>1.7391123330714846</v>
      </c>
      <c r="Q35" s="44">
        <v>680</v>
      </c>
      <c r="R35" s="47">
        <v>0.26911764705882352</v>
      </c>
    </row>
    <row r="36" spans="1:18" x14ac:dyDescent="0.45">
      <c r="A36" s="48" t="s">
        <v>43</v>
      </c>
      <c r="B36" s="43">
        <v>1368258</v>
      </c>
      <c r="C36" s="43">
        <v>1306466</v>
      </c>
      <c r="D36" s="43">
        <v>655783</v>
      </c>
      <c r="E36" s="44">
        <v>650683</v>
      </c>
      <c r="F36" s="49">
        <v>61717</v>
      </c>
      <c r="G36" s="44">
        <v>30985</v>
      </c>
      <c r="H36" s="44">
        <v>30732</v>
      </c>
      <c r="I36" s="44">
        <v>75</v>
      </c>
      <c r="J36" s="44">
        <v>39</v>
      </c>
      <c r="K36" s="44">
        <v>36</v>
      </c>
      <c r="L36" s="45"/>
      <c r="M36" s="44">
        <v>1350145</v>
      </c>
      <c r="N36" s="46">
        <v>0.96764865995874516</v>
      </c>
      <c r="O36" s="50">
        <v>46100</v>
      </c>
      <c r="P36" s="46">
        <v>1.3387635574837311</v>
      </c>
      <c r="Q36" s="44">
        <v>160</v>
      </c>
      <c r="R36" s="47">
        <v>0.46875</v>
      </c>
    </row>
    <row r="37" spans="1:18" x14ac:dyDescent="0.45">
      <c r="A37" s="48" t="s">
        <v>44</v>
      </c>
      <c r="B37" s="43">
        <v>797937</v>
      </c>
      <c r="C37" s="43">
        <v>698356</v>
      </c>
      <c r="D37" s="43">
        <v>350520</v>
      </c>
      <c r="E37" s="44">
        <v>347836</v>
      </c>
      <c r="F37" s="49">
        <v>99519</v>
      </c>
      <c r="G37" s="44">
        <v>49965</v>
      </c>
      <c r="H37" s="44">
        <v>49554</v>
      </c>
      <c r="I37" s="44">
        <v>62</v>
      </c>
      <c r="J37" s="44">
        <v>30</v>
      </c>
      <c r="K37" s="44">
        <v>32</v>
      </c>
      <c r="L37" s="45"/>
      <c r="M37" s="44">
        <v>762360</v>
      </c>
      <c r="N37" s="46">
        <v>0.9160449131643843</v>
      </c>
      <c r="O37" s="50">
        <v>110800</v>
      </c>
      <c r="P37" s="46">
        <v>0.89818592057761737</v>
      </c>
      <c r="Q37" s="44">
        <v>340</v>
      </c>
      <c r="R37" s="47">
        <v>0.18235294117647058</v>
      </c>
    </row>
    <row r="38" spans="1:18" x14ac:dyDescent="0.45">
      <c r="A38" s="48" t="s">
        <v>45</v>
      </c>
      <c r="B38" s="43">
        <v>1014793</v>
      </c>
      <c r="C38" s="43">
        <v>959610</v>
      </c>
      <c r="D38" s="43">
        <v>481737</v>
      </c>
      <c r="E38" s="44">
        <v>477873</v>
      </c>
      <c r="F38" s="49">
        <v>55075</v>
      </c>
      <c r="G38" s="44">
        <v>27631</v>
      </c>
      <c r="H38" s="44">
        <v>27444</v>
      </c>
      <c r="I38" s="44">
        <v>108</v>
      </c>
      <c r="J38" s="44">
        <v>50</v>
      </c>
      <c r="K38" s="44">
        <v>58</v>
      </c>
      <c r="L38" s="45"/>
      <c r="M38" s="44">
        <v>999500</v>
      </c>
      <c r="N38" s="46">
        <v>0.96009004502251127</v>
      </c>
      <c r="O38" s="50">
        <v>47400</v>
      </c>
      <c r="P38" s="46">
        <v>1.1619198312236287</v>
      </c>
      <c r="Q38" s="44">
        <v>680</v>
      </c>
      <c r="R38" s="47">
        <v>0.1588235294117647</v>
      </c>
    </row>
    <row r="39" spans="1:18" x14ac:dyDescent="0.45">
      <c r="A39" s="48" t="s">
        <v>46</v>
      </c>
      <c r="B39" s="43">
        <v>2698564</v>
      </c>
      <c r="C39" s="43">
        <v>2366434</v>
      </c>
      <c r="D39" s="43">
        <v>1187766</v>
      </c>
      <c r="E39" s="44">
        <v>1178668</v>
      </c>
      <c r="F39" s="49">
        <v>331824</v>
      </c>
      <c r="G39" s="44">
        <v>166589</v>
      </c>
      <c r="H39" s="44">
        <v>165235</v>
      </c>
      <c r="I39" s="44">
        <v>306</v>
      </c>
      <c r="J39" s="44">
        <v>155</v>
      </c>
      <c r="K39" s="44">
        <v>151</v>
      </c>
      <c r="L39" s="45"/>
      <c r="M39" s="44">
        <v>2602930</v>
      </c>
      <c r="N39" s="46">
        <v>0.9091423895379438</v>
      </c>
      <c r="O39" s="50">
        <v>385900</v>
      </c>
      <c r="P39" s="46">
        <v>0.85987043275459962</v>
      </c>
      <c r="Q39" s="44">
        <v>700</v>
      </c>
      <c r="R39" s="47">
        <v>0.43714285714285717</v>
      </c>
    </row>
    <row r="40" spans="1:18" x14ac:dyDescent="0.45">
      <c r="A40" s="48" t="s">
        <v>47</v>
      </c>
      <c r="B40" s="43">
        <v>4063889</v>
      </c>
      <c r="C40" s="43">
        <v>3474693</v>
      </c>
      <c r="D40" s="43">
        <v>1743419</v>
      </c>
      <c r="E40" s="44">
        <v>1731274</v>
      </c>
      <c r="F40" s="49">
        <v>589081</v>
      </c>
      <c r="G40" s="44">
        <v>295963</v>
      </c>
      <c r="H40" s="44">
        <v>293118</v>
      </c>
      <c r="I40" s="44">
        <v>115</v>
      </c>
      <c r="J40" s="44">
        <v>59</v>
      </c>
      <c r="K40" s="44">
        <v>56</v>
      </c>
      <c r="L40" s="45"/>
      <c r="M40" s="44">
        <v>3674330</v>
      </c>
      <c r="N40" s="46">
        <v>0.94566710121301023</v>
      </c>
      <c r="O40" s="50">
        <v>616200</v>
      </c>
      <c r="P40" s="46">
        <v>0.95598993833171053</v>
      </c>
      <c r="Q40" s="44">
        <v>1140</v>
      </c>
      <c r="R40" s="47">
        <v>0.10087719298245613</v>
      </c>
    </row>
    <row r="41" spans="1:18" x14ac:dyDescent="0.45">
      <c r="A41" s="48" t="s">
        <v>48</v>
      </c>
      <c r="B41" s="43">
        <v>1992389</v>
      </c>
      <c r="C41" s="43">
        <v>1780682</v>
      </c>
      <c r="D41" s="43">
        <v>893496</v>
      </c>
      <c r="E41" s="44">
        <v>887186</v>
      </c>
      <c r="F41" s="49">
        <v>211654</v>
      </c>
      <c r="G41" s="44">
        <v>106359</v>
      </c>
      <c r="H41" s="44">
        <v>105295</v>
      </c>
      <c r="I41" s="44">
        <v>53</v>
      </c>
      <c r="J41" s="44">
        <v>31</v>
      </c>
      <c r="K41" s="44">
        <v>22</v>
      </c>
      <c r="L41" s="45"/>
      <c r="M41" s="44">
        <v>1896275</v>
      </c>
      <c r="N41" s="46">
        <v>0.93904206932011447</v>
      </c>
      <c r="O41" s="50">
        <v>210200</v>
      </c>
      <c r="P41" s="46">
        <v>1.0069172216936251</v>
      </c>
      <c r="Q41" s="44">
        <v>320</v>
      </c>
      <c r="R41" s="47">
        <v>0.16562499999999999</v>
      </c>
    </row>
    <row r="42" spans="1:18" x14ac:dyDescent="0.45">
      <c r="A42" s="48" t="s">
        <v>49</v>
      </c>
      <c r="B42" s="43">
        <v>1072096</v>
      </c>
      <c r="C42" s="43">
        <v>920736</v>
      </c>
      <c r="D42" s="43">
        <v>461987</v>
      </c>
      <c r="E42" s="44">
        <v>458749</v>
      </c>
      <c r="F42" s="49">
        <v>151197</v>
      </c>
      <c r="G42" s="44">
        <v>75772</v>
      </c>
      <c r="H42" s="44">
        <v>75425</v>
      </c>
      <c r="I42" s="44">
        <v>163</v>
      </c>
      <c r="J42" s="44">
        <v>79</v>
      </c>
      <c r="K42" s="44">
        <v>84</v>
      </c>
      <c r="L42" s="45"/>
      <c r="M42" s="44">
        <v>956405</v>
      </c>
      <c r="N42" s="46">
        <v>0.96270513014883863</v>
      </c>
      <c r="O42" s="50">
        <v>152900</v>
      </c>
      <c r="P42" s="46">
        <v>0.98886200130804447</v>
      </c>
      <c r="Q42" s="44">
        <v>640</v>
      </c>
      <c r="R42" s="47">
        <v>0.25468750000000001</v>
      </c>
    </row>
    <row r="43" spans="1:18" x14ac:dyDescent="0.45">
      <c r="A43" s="48" t="s">
        <v>50</v>
      </c>
      <c r="B43" s="43">
        <v>1416371</v>
      </c>
      <c r="C43" s="43">
        <v>1304589</v>
      </c>
      <c r="D43" s="43">
        <v>654679</v>
      </c>
      <c r="E43" s="44">
        <v>649910</v>
      </c>
      <c r="F43" s="49">
        <v>111609</v>
      </c>
      <c r="G43" s="44">
        <v>55903</v>
      </c>
      <c r="H43" s="44">
        <v>55706</v>
      </c>
      <c r="I43" s="44">
        <v>173</v>
      </c>
      <c r="J43" s="44">
        <v>85</v>
      </c>
      <c r="K43" s="44">
        <v>88</v>
      </c>
      <c r="L43" s="45"/>
      <c r="M43" s="44">
        <v>1356910</v>
      </c>
      <c r="N43" s="46">
        <v>0.96144106830961518</v>
      </c>
      <c r="O43" s="50">
        <v>102300</v>
      </c>
      <c r="P43" s="46">
        <v>1.0909970674486804</v>
      </c>
      <c r="Q43" s="44">
        <v>200</v>
      </c>
      <c r="R43" s="47">
        <v>0.86499999999999999</v>
      </c>
    </row>
    <row r="44" spans="1:18" x14ac:dyDescent="0.45">
      <c r="A44" s="48" t="s">
        <v>51</v>
      </c>
      <c r="B44" s="43">
        <v>2011799</v>
      </c>
      <c r="C44" s="43">
        <v>1880210</v>
      </c>
      <c r="D44" s="43">
        <v>943525</v>
      </c>
      <c r="E44" s="44">
        <v>936685</v>
      </c>
      <c r="F44" s="49">
        <v>131534</v>
      </c>
      <c r="G44" s="44">
        <v>66281</v>
      </c>
      <c r="H44" s="44">
        <v>65253</v>
      </c>
      <c r="I44" s="44">
        <v>55</v>
      </c>
      <c r="J44" s="44">
        <v>27</v>
      </c>
      <c r="K44" s="44">
        <v>28</v>
      </c>
      <c r="L44" s="45"/>
      <c r="M44" s="44">
        <v>1950450</v>
      </c>
      <c r="N44" s="46">
        <v>0.96398779768771314</v>
      </c>
      <c r="O44" s="50">
        <v>128400</v>
      </c>
      <c r="P44" s="46">
        <v>1.0244080996884735</v>
      </c>
      <c r="Q44" s="44">
        <v>100</v>
      </c>
      <c r="R44" s="47">
        <v>0.55000000000000004</v>
      </c>
    </row>
    <row r="45" spans="1:18" x14ac:dyDescent="0.45">
      <c r="A45" s="48" t="s">
        <v>52</v>
      </c>
      <c r="B45" s="43">
        <v>1018531</v>
      </c>
      <c r="C45" s="43">
        <v>960294</v>
      </c>
      <c r="D45" s="43">
        <v>482430</v>
      </c>
      <c r="E45" s="44">
        <v>477864</v>
      </c>
      <c r="F45" s="49">
        <v>58166</v>
      </c>
      <c r="G45" s="44">
        <v>29245</v>
      </c>
      <c r="H45" s="44">
        <v>28921</v>
      </c>
      <c r="I45" s="44">
        <v>71</v>
      </c>
      <c r="J45" s="44">
        <v>32</v>
      </c>
      <c r="K45" s="44">
        <v>39</v>
      </c>
      <c r="L45" s="45"/>
      <c r="M45" s="44">
        <v>1007095</v>
      </c>
      <c r="N45" s="46">
        <v>0.95352871377576098</v>
      </c>
      <c r="O45" s="50">
        <v>55600</v>
      </c>
      <c r="P45" s="46">
        <v>1.0461510791366906</v>
      </c>
      <c r="Q45" s="44">
        <v>140</v>
      </c>
      <c r="R45" s="47">
        <v>0.50714285714285712</v>
      </c>
    </row>
    <row r="46" spans="1:18" x14ac:dyDescent="0.45">
      <c r="A46" s="48" t="s">
        <v>53</v>
      </c>
      <c r="B46" s="43">
        <v>7527063</v>
      </c>
      <c r="C46" s="43">
        <v>6557691</v>
      </c>
      <c r="D46" s="43">
        <v>3295275</v>
      </c>
      <c r="E46" s="44">
        <v>3262416</v>
      </c>
      <c r="F46" s="49">
        <v>969185</v>
      </c>
      <c r="G46" s="44">
        <v>489124</v>
      </c>
      <c r="H46" s="44">
        <v>480061</v>
      </c>
      <c r="I46" s="44">
        <v>187</v>
      </c>
      <c r="J46" s="44">
        <v>100</v>
      </c>
      <c r="K46" s="44">
        <v>87</v>
      </c>
      <c r="L46" s="45"/>
      <c r="M46" s="44">
        <v>6600330</v>
      </c>
      <c r="N46" s="46">
        <v>0.99353986846112241</v>
      </c>
      <c r="O46" s="50">
        <v>1044200</v>
      </c>
      <c r="P46" s="46">
        <v>0.9281603141160697</v>
      </c>
      <c r="Q46" s="44">
        <v>700</v>
      </c>
      <c r="R46" s="47">
        <v>0.26714285714285713</v>
      </c>
    </row>
    <row r="47" spans="1:18" x14ac:dyDescent="0.45">
      <c r="A47" s="48" t="s">
        <v>54</v>
      </c>
      <c r="B47" s="43">
        <v>1167610</v>
      </c>
      <c r="C47" s="43">
        <v>1084380</v>
      </c>
      <c r="D47" s="43">
        <v>544394</v>
      </c>
      <c r="E47" s="44">
        <v>539986</v>
      </c>
      <c r="F47" s="49">
        <v>83214</v>
      </c>
      <c r="G47" s="44">
        <v>41931</v>
      </c>
      <c r="H47" s="44">
        <v>41283</v>
      </c>
      <c r="I47" s="44">
        <v>16</v>
      </c>
      <c r="J47" s="44">
        <v>5</v>
      </c>
      <c r="K47" s="44">
        <v>11</v>
      </c>
      <c r="L47" s="45"/>
      <c r="M47" s="44">
        <v>1153005</v>
      </c>
      <c r="N47" s="46">
        <v>0.94048161109448791</v>
      </c>
      <c r="O47" s="50">
        <v>74400</v>
      </c>
      <c r="P47" s="46">
        <v>1.1184677419354838</v>
      </c>
      <c r="Q47" s="44">
        <v>140</v>
      </c>
      <c r="R47" s="47">
        <v>0.11428571428571428</v>
      </c>
    </row>
    <row r="48" spans="1:18" x14ac:dyDescent="0.45">
      <c r="A48" s="48" t="s">
        <v>55</v>
      </c>
      <c r="B48" s="43">
        <v>1990406</v>
      </c>
      <c r="C48" s="43">
        <v>1707261</v>
      </c>
      <c r="D48" s="43">
        <v>857184</v>
      </c>
      <c r="E48" s="44">
        <v>850077</v>
      </c>
      <c r="F48" s="49">
        <v>283116</v>
      </c>
      <c r="G48" s="44">
        <v>141855</v>
      </c>
      <c r="H48" s="44">
        <v>141261</v>
      </c>
      <c r="I48" s="44">
        <v>29</v>
      </c>
      <c r="J48" s="44">
        <v>12</v>
      </c>
      <c r="K48" s="44">
        <v>17</v>
      </c>
      <c r="L48" s="45"/>
      <c r="M48" s="44">
        <v>1765650</v>
      </c>
      <c r="N48" s="46">
        <v>0.96693059213320876</v>
      </c>
      <c r="O48" s="50">
        <v>288800</v>
      </c>
      <c r="P48" s="46">
        <v>0.98031855955678671</v>
      </c>
      <c r="Q48" s="44">
        <v>160</v>
      </c>
      <c r="R48" s="47">
        <v>0.18124999999999999</v>
      </c>
    </row>
    <row r="49" spans="1:18" x14ac:dyDescent="0.45">
      <c r="A49" s="48" t="s">
        <v>56</v>
      </c>
      <c r="B49" s="43">
        <v>2612691</v>
      </c>
      <c r="C49" s="43">
        <v>2245332</v>
      </c>
      <c r="D49" s="43">
        <v>1126581</v>
      </c>
      <c r="E49" s="44">
        <v>1118751</v>
      </c>
      <c r="F49" s="49">
        <v>367110</v>
      </c>
      <c r="G49" s="44">
        <v>184166</v>
      </c>
      <c r="H49" s="44">
        <v>182944</v>
      </c>
      <c r="I49" s="44">
        <v>249</v>
      </c>
      <c r="J49" s="44">
        <v>125</v>
      </c>
      <c r="K49" s="44">
        <v>124</v>
      </c>
      <c r="L49" s="45"/>
      <c r="M49" s="44">
        <v>2331855</v>
      </c>
      <c r="N49" s="46">
        <v>0.9628952057482133</v>
      </c>
      <c r="O49" s="50">
        <v>349700</v>
      </c>
      <c r="P49" s="46">
        <v>1.0497855304546755</v>
      </c>
      <c r="Q49" s="44">
        <v>680</v>
      </c>
      <c r="R49" s="47">
        <v>0.36617647058823527</v>
      </c>
    </row>
    <row r="50" spans="1:18" x14ac:dyDescent="0.45">
      <c r="A50" s="48" t="s">
        <v>57</v>
      </c>
      <c r="B50" s="43">
        <v>1661620</v>
      </c>
      <c r="C50" s="43">
        <v>1526366</v>
      </c>
      <c r="D50" s="43">
        <v>766487</v>
      </c>
      <c r="E50" s="44">
        <v>759879</v>
      </c>
      <c r="F50" s="49">
        <v>135163</v>
      </c>
      <c r="G50" s="44">
        <v>67845</v>
      </c>
      <c r="H50" s="44">
        <v>67318</v>
      </c>
      <c r="I50" s="44">
        <v>91</v>
      </c>
      <c r="J50" s="44">
        <v>39</v>
      </c>
      <c r="K50" s="44">
        <v>52</v>
      </c>
      <c r="L50" s="45"/>
      <c r="M50" s="44">
        <v>1567325</v>
      </c>
      <c r="N50" s="46">
        <v>0.97386693889269937</v>
      </c>
      <c r="O50" s="50">
        <v>125500</v>
      </c>
      <c r="P50" s="46">
        <v>1.076996015936255</v>
      </c>
      <c r="Q50" s="44">
        <v>340</v>
      </c>
      <c r="R50" s="47">
        <v>0.2676470588235294</v>
      </c>
    </row>
    <row r="51" spans="1:18" x14ac:dyDescent="0.45">
      <c r="A51" s="48" t="s">
        <v>58</v>
      </c>
      <c r="B51" s="43">
        <v>1574904</v>
      </c>
      <c r="C51" s="43">
        <v>1512415</v>
      </c>
      <c r="D51" s="43">
        <v>759387</v>
      </c>
      <c r="E51" s="44">
        <v>753028</v>
      </c>
      <c r="F51" s="49">
        <v>62462</v>
      </c>
      <c r="G51" s="44">
        <v>31373</v>
      </c>
      <c r="H51" s="44">
        <v>31089</v>
      </c>
      <c r="I51" s="44">
        <v>27</v>
      </c>
      <c r="J51" s="44">
        <v>10</v>
      </c>
      <c r="K51" s="44">
        <v>17</v>
      </c>
      <c r="L51" s="45"/>
      <c r="M51" s="44">
        <v>1576495</v>
      </c>
      <c r="N51" s="46">
        <v>0.95935286822983901</v>
      </c>
      <c r="O51" s="50">
        <v>55600</v>
      </c>
      <c r="P51" s="46">
        <v>1.1234172661870503</v>
      </c>
      <c r="Q51" s="44">
        <v>200</v>
      </c>
      <c r="R51" s="47">
        <v>0.13500000000000001</v>
      </c>
    </row>
    <row r="52" spans="1:18" x14ac:dyDescent="0.45">
      <c r="A52" s="48" t="s">
        <v>59</v>
      </c>
      <c r="B52" s="43">
        <v>2356674</v>
      </c>
      <c r="C52" s="43">
        <v>2159643</v>
      </c>
      <c r="D52" s="43">
        <v>1084230</v>
      </c>
      <c r="E52" s="44">
        <v>1075413</v>
      </c>
      <c r="F52" s="49">
        <v>196797</v>
      </c>
      <c r="G52" s="44">
        <v>98983</v>
      </c>
      <c r="H52" s="44">
        <v>97814</v>
      </c>
      <c r="I52" s="44">
        <v>234</v>
      </c>
      <c r="J52" s="44">
        <v>115</v>
      </c>
      <c r="K52" s="44">
        <v>119</v>
      </c>
      <c r="L52" s="45"/>
      <c r="M52" s="44">
        <v>2233810</v>
      </c>
      <c r="N52" s="46">
        <v>0.96679798192326116</v>
      </c>
      <c r="O52" s="50">
        <v>197100</v>
      </c>
      <c r="P52" s="46">
        <v>0.9984627092846271</v>
      </c>
      <c r="Q52" s="44">
        <v>340</v>
      </c>
      <c r="R52" s="47">
        <v>0.68823529411764706</v>
      </c>
    </row>
    <row r="53" spans="1:18" x14ac:dyDescent="0.45">
      <c r="A53" s="48" t="s">
        <v>60</v>
      </c>
      <c r="B53" s="43">
        <v>1932413</v>
      </c>
      <c r="C53" s="43">
        <v>1654136</v>
      </c>
      <c r="D53" s="43">
        <v>831659</v>
      </c>
      <c r="E53" s="44">
        <v>822477</v>
      </c>
      <c r="F53" s="49">
        <v>277799</v>
      </c>
      <c r="G53" s="44">
        <v>139679</v>
      </c>
      <c r="H53" s="44">
        <v>138120</v>
      </c>
      <c r="I53" s="44">
        <v>478</v>
      </c>
      <c r="J53" s="44">
        <v>242</v>
      </c>
      <c r="K53" s="44">
        <v>236</v>
      </c>
      <c r="L53" s="45"/>
      <c r="M53" s="44">
        <v>1849425</v>
      </c>
      <c r="N53" s="46">
        <v>0.89440555848439385</v>
      </c>
      <c r="O53" s="50">
        <v>305500</v>
      </c>
      <c r="P53" s="46">
        <v>0.90932569558101473</v>
      </c>
      <c r="Q53" s="44">
        <v>1140</v>
      </c>
      <c r="R53" s="47">
        <v>0.41929824561403511</v>
      </c>
    </row>
    <row r="55" spans="1:18" x14ac:dyDescent="0.45">
      <c r="A55" s="100" t="s">
        <v>123</v>
      </c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</row>
    <row r="56" spans="1:18" x14ac:dyDescent="0.45">
      <c r="A56" s="112" t="s">
        <v>124</v>
      </c>
      <c r="B56" s="112"/>
      <c r="C56" s="112"/>
      <c r="D56" s="112"/>
      <c r="E56" s="112"/>
      <c r="F56" s="112"/>
      <c r="G56" s="112"/>
      <c r="H56" s="112"/>
      <c r="I56" s="112"/>
      <c r="J56" s="112"/>
      <c r="K56" s="112"/>
      <c r="L56" s="112"/>
      <c r="M56" s="112"/>
      <c r="N56" s="112"/>
      <c r="O56" s="112"/>
      <c r="P56" s="112"/>
    </row>
    <row r="57" spans="1:18" x14ac:dyDescent="0.45">
      <c r="A57" s="112" t="s">
        <v>125</v>
      </c>
      <c r="B57" s="112"/>
      <c r="C57" s="112"/>
      <c r="D57" s="112"/>
      <c r="E57" s="112"/>
      <c r="F57" s="112"/>
      <c r="G57" s="112"/>
      <c r="H57" s="112"/>
      <c r="I57" s="112"/>
      <c r="J57" s="112"/>
      <c r="K57" s="112"/>
      <c r="L57" s="112"/>
      <c r="M57" s="112"/>
      <c r="N57" s="112"/>
      <c r="O57" s="112"/>
      <c r="P57" s="112"/>
    </row>
    <row r="58" spans="1:18" x14ac:dyDescent="0.45">
      <c r="A58" s="112" t="s">
        <v>126</v>
      </c>
      <c r="B58" s="112"/>
      <c r="C58" s="112"/>
      <c r="D58" s="112"/>
      <c r="E58" s="112"/>
      <c r="F58" s="112"/>
      <c r="G58" s="112"/>
      <c r="H58" s="112"/>
      <c r="I58" s="112"/>
      <c r="J58" s="112"/>
      <c r="K58" s="112"/>
      <c r="L58" s="112"/>
      <c r="M58" s="112"/>
      <c r="N58" s="112"/>
      <c r="O58" s="112"/>
      <c r="P58" s="112"/>
    </row>
    <row r="59" spans="1:18" ht="18" customHeight="1" x14ac:dyDescent="0.45">
      <c r="A59" s="100" t="s">
        <v>127</v>
      </c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</row>
    <row r="60" spans="1:18" x14ac:dyDescent="0.45">
      <c r="A60" s="22" t="s">
        <v>128</v>
      </c>
    </row>
    <row r="61" spans="1:18" x14ac:dyDescent="0.45">
      <c r="A61" s="22"/>
    </row>
  </sheetData>
  <mergeCells count="16">
    <mergeCell ref="A59:P59"/>
    <mergeCell ref="Q2:R2"/>
    <mergeCell ref="A3:A5"/>
    <mergeCell ref="B3:K3"/>
    <mergeCell ref="M3:R3"/>
    <mergeCell ref="B4:B5"/>
    <mergeCell ref="C4:E4"/>
    <mergeCell ref="F4:H4"/>
    <mergeCell ref="I4:K4"/>
    <mergeCell ref="M4:N4"/>
    <mergeCell ref="O4:P4"/>
    <mergeCell ref="Q4:R4"/>
    <mergeCell ref="A55:P55"/>
    <mergeCell ref="A56:P56"/>
    <mergeCell ref="A57:P57"/>
    <mergeCell ref="A58:P58"/>
  </mergeCells>
  <phoneticPr fontId="2"/>
  <pageMargins left="0.7" right="0.7" top="0.75" bottom="0.75" header="0.3" footer="0.3"/>
  <pageSetup paperSize="9" scale="43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9"/>
  <sheetViews>
    <sheetView workbookViewId="0">
      <selection activeCell="G27" sqref="G27"/>
    </sheetView>
  </sheetViews>
  <sheetFormatPr defaultRowHeight="18" x14ac:dyDescent="0.45"/>
  <cols>
    <col min="1" max="1" width="12" customWidth="1"/>
    <col min="2" max="2" width="15.09765625" customWidth="1"/>
    <col min="3" max="5" width="13.8984375" customWidth="1"/>
    <col min="6" max="6" width="17" customWidth="1"/>
  </cols>
  <sheetData>
    <row r="1" spans="1:6" x14ac:dyDescent="0.45">
      <c r="A1" t="s">
        <v>129</v>
      </c>
    </row>
    <row r="2" spans="1:6" x14ac:dyDescent="0.45">
      <c r="D2" s="52" t="s">
        <v>130</v>
      </c>
    </row>
    <row r="3" spans="1:6" ht="36" x14ac:dyDescent="0.45">
      <c r="A3" s="48" t="s">
        <v>3</v>
      </c>
      <c r="B3" s="42" t="s">
        <v>131</v>
      </c>
      <c r="C3" s="53" t="s">
        <v>96</v>
      </c>
      <c r="D3" s="53" t="s">
        <v>97</v>
      </c>
      <c r="E3" s="24"/>
    </row>
    <row r="4" spans="1:6" x14ac:dyDescent="0.45">
      <c r="A4" s="31" t="s">
        <v>13</v>
      </c>
      <c r="B4" s="54">
        <f>SUM(B5:B51)</f>
        <v>12294115</v>
      </c>
      <c r="C4" s="54">
        <f t="shared" ref="C4:D4" si="0">SUM(C5:C51)</f>
        <v>6532164</v>
      </c>
      <c r="D4" s="54">
        <f t="shared" si="0"/>
        <v>5761951</v>
      </c>
      <c r="E4" s="55"/>
    </row>
    <row r="5" spans="1:6" x14ac:dyDescent="0.45">
      <c r="A5" s="48" t="s">
        <v>14</v>
      </c>
      <c r="B5" s="54">
        <f>SUM(C5:D5)</f>
        <v>622010</v>
      </c>
      <c r="C5" s="54">
        <v>329121</v>
      </c>
      <c r="D5" s="54">
        <v>292889</v>
      </c>
      <c r="E5" s="55"/>
    </row>
    <row r="6" spans="1:6" x14ac:dyDescent="0.45">
      <c r="A6" s="48" t="s">
        <v>15</v>
      </c>
      <c r="B6" s="54">
        <f t="shared" ref="B6:B51" si="1">SUM(C6:D6)</f>
        <v>127635</v>
      </c>
      <c r="C6" s="54">
        <v>67672</v>
      </c>
      <c r="D6" s="54">
        <v>59963</v>
      </c>
      <c r="E6" s="55"/>
    </row>
    <row r="7" spans="1:6" x14ac:dyDescent="0.45">
      <c r="A7" s="48" t="s">
        <v>16</v>
      </c>
      <c r="B7" s="54">
        <f t="shared" si="1"/>
        <v>136340</v>
      </c>
      <c r="C7" s="54">
        <v>72438</v>
      </c>
      <c r="D7" s="54">
        <v>63902</v>
      </c>
      <c r="E7" s="55"/>
    </row>
    <row r="8" spans="1:6" x14ac:dyDescent="0.45">
      <c r="A8" s="48" t="s">
        <v>17</v>
      </c>
      <c r="B8" s="54">
        <f t="shared" si="1"/>
        <v>279258</v>
      </c>
      <c r="C8" s="54">
        <v>151012</v>
      </c>
      <c r="D8" s="54">
        <v>128246</v>
      </c>
      <c r="E8" s="55"/>
    </row>
    <row r="9" spans="1:6" x14ac:dyDescent="0.45">
      <c r="A9" s="48" t="s">
        <v>18</v>
      </c>
      <c r="B9" s="54">
        <f t="shared" si="1"/>
        <v>109968</v>
      </c>
      <c r="C9" s="54">
        <v>57783</v>
      </c>
      <c r="D9" s="54">
        <v>52185</v>
      </c>
      <c r="E9" s="55"/>
    </row>
    <row r="10" spans="1:6" x14ac:dyDescent="0.45">
      <c r="A10" s="48" t="s">
        <v>19</v>
      </c>
      <c r="B10" s="54">
        <f t="shared" si="1"/>
        <v>114558</v>
      </c>
      <c r="C10" s="54">
        <v>59511</v>
      </c>
      <c r="D10" s="54">
        <v>55047</v>
      </c>
      <c r="E10" s="55"/>
    </row>
    <row r="11" spans="1:6" x14ac:dyDescent="0.45">
      <c r="A11" s="48" t="s">
        <v>20</v>
      </c>
      <c r="B11" s="54">
        <f t="shared" si="1"/>
        <v>202123</v>
      </c>
      <c r="C11" s="54">
        <v>105214</v>
      </c>
      <c r="D11" s="54">
        <v>96909</v>
      </c>
      <c r="E11" s="55"/>
    </row>
    <row r="12" spans="1:6" x14ac:dyDescent="0.45">
      <c r="A12" s="48" t="s">
        <v>21</v>
      </c>
      <c r="B12" s="54">
        <f t="shared" si="1"/>
        <v>272373</v>
      </c>
      <c r="C12" s="54">
        <v>145190</v>
      </c>
      <c r="D12" s="54">
        <v>127183</v>
      </c>
      <c r="E12" s="55"/>
      <c r="F12" s="1"/>
    </row>
    <row r="13" spans="1:6" x14ac:dyDescent="0.45">
      <c r="A13" s="51" t="s">
        <v>22</v>
      </c>
      <c r="B13" s="54">
        <f t="shared" si="1"/>
        <v>160736</v>
      </c>
      <c r="C13" s="54">
        <v>85170</v>
      </c>
      <c r="D13" s="54">
        <v>75566</v>
      </c>
      <c r="E13" s="24"/>
    </row>
    <row r="14" spans="1:6" x14ac:dyDescent="0.45">
      <c r="A14" s="48" t="s">
        <v>23</v>
      </c>
      <c r="B14" s="54">
        <f t="shared" si="1"/>
        <v>193603</v>
      </c>
      <c r="C14" s="54">
        <v>104105</v>
      </c>
      <c r="D14" s="54">
        <v>89498</v>
      </c>
    </row>
    <row r="15" spans="1:6" x14ac:dyDescent="0.45">
      <c r="A15" s="48" t="s">
        <v>24</v>
      </c>
      <c r="B15" s="54">
        <f t="shared" si="1"/>
        <v>594185</v>
      </c>
      <c r="C15" s="54">
        <v>316629</v>
      </c>
      <c r="D15" s="54">
        <v>277556</v>
      </c>
    </row>
    <row r="16" spans="1:6" x14ac:dyDescent="0.45">
      <c r="A16" s="48" t="s">
        <v>25</v>
      </c>
      <c r="B16" s="54">
        <f t="shared" si="1"/>
        <v>510380</v>
      </c>
      <c r="C16" s="54">
        <v>270761</v>
      </c>
      <c r="D16" s="54">
        <v>239619</v>
      </c>
    </row>
    <row r="17" spans="1:4" x14ac:dyDescent="0.45">
      <c r="A17" s="48" t="s">
        <v>26</v>
      </c>
      <c r="B17" s="54">
        <f t="shared" si="1"/>
        <v>1156429</v>
      </c>
      <c r="C17" s="54">
        <v>610484</v>
      </c>
      <c r="D17" s="54">
        <v>545945</v>
      </c>
    </row>
    <row r="18" spans="1:4" x14ac:dyDescent="0.45">
      <c r="A18" s="48" t="s">
        <v>27</v>
      </c>
      <c r="B18" s="54">
        <f t="shared" si="1"/>
        <v>744461</v>
      </c>
      <c r="C18" s="54">
        <v>396406</v>
      </c>
      <c r="D18" s="54">
        <v>348055</v>
      </c>
    </row>
    <row r="19" spans="1:4" x14ac:dyDescent="0.45">
      <c r="A19" s="48" t="s">
        <v>28</v>
      </c>
      <c r="B19" s="54">
        <f t="shared" si="1"/>
        <v>219377</v>
      </c>
      <c r="C19" s="54">
        <v>120665</v>
      </c>
      <c r="D19" s="54">
        <v>98712</v>
      </c>
    </row>
    <row r="20" spans="1:4" x14ac:dyDescent="0.45">
      <c r="A20" s="48" t="s">
        <v>29</v>
      </c>
      <c r="B20" s="54">
        <f t="shared" si="1"/>
        <v>108367</v>
      </c>
      <c r="C20" s="54">
        <v>56053</v>
      </c>
      <c r="D20" s="54">
        <v>52314</v>
      </c>
    </row>
    <row r="21" spans="1:4" x14ac:dyDescent="0.45">
      <c r="A21" s="48" t="s">
        <v>30</v>
      </c>
      <c r="B21" s="54">
        <f t="shared" si="1"/>
        <v>127843</v>
      </c>
      <c r="C21" s="54">
        <v>66996</v>
      </c>
      <c r="D21" s="54">
        <v>60847</v>
      </c>
    </row>
    <row r="22" spans="1:4" x14ac:dyDescent="0.45">
      <c r="A22" s="48" t="s">
        <v>31</v>
      </c>
      <c r="B22" s="54">
        <f t="shared" si="1"/>
        <v>94396</v>
      </c>
      <c r="C22" s="54">
        <v>48565</v>
      </c>
      <c r="D22" s="54">
        <v>45831</v>
      </c>
    </row>
    <row r="23" spans="1:4" x14ac:dyDescent="0.45">
      <c r="A23" s="48" t="s">
        <v>32</v>
      </c>
      <c r="B23" s="54">
        <f t="shared" si="1"/>
        <v>80670</v>
      </c>
      <c r="C23" s="54">
        <v>42589</v>
      </c>
      <c r="D23" s="54">
        <v>38081</v>
      </c>
    </row>
    <row r="24" spans="1:4" x14ac:dyDescent="0.45">
      <c r="A24" s="48" t="s">
        <v>33</v>
      </c>
      <c r="B24" s="54">
        <f t="shared" si="1"/>
        <v>196409</v>
      </c>
      <c r="C24" s="54">
        <v>104803</v>
      </c>
      <c r="D24" s="54">
        <v>91606</v>
      </c>
    </row>
    <row r="25" spans="1:4" x14ac:dyDescent="0.45">
      <c r="A25" s="48" t="s">
        <v>34</v>
      </c>
      <c r="B25" s="54">
        <f t="shared" si="1"/>
        <v>202127</v>
      </c>
      <c r="C25" s="54">
        <v>104076</v>
      </c>
      <c r="D25" s="54">
        <v>98051</v>
      </c>
    </row>
    <row r="26" spans="1:4" x14ac:dyDescent="0.45">
      <c r="A26" s="48" t="s">
        <v>35</v>
      </c>
      <c r="B26" s="54">
        <f t="shared" si="1"/>
        <v>311028</v>
      </c>
      <c r="C26" s="54">
        <v>163684</v>
      </c>
      <c r="D26" s="54">
        <v>147344</v>
      </c>
    </row>
    <row r="27" spans="1:4" x14ac:dyDescent="0.45">
      <c r="A27" s="48" t="s">
        <v>36</v>
      </c>
      <c r="B27" s="54">
        <f t="shared" si="1"/>
        <v>683602</v>
      </c>
      <c r="C27" s="54">
        <v>377735</v>
      </c>
      <c r="D27" s="54">
        <v>305867</v>
      </c>
    </row>
    <row r="28" spans="1:4" x14ac:dyDescent="0.45">
      <c r="A28" s="48" t="s">
        <v>37</v>
      </c>
      <c r="B28" s="54">
        <f t="shared" si="1"/>
        <v>170728</v>
      </c>
      <c r="C28" s="54">
        <v>89383</v>
      </c>
      <c r="D28" s="54">
        <v>81345</v>
      </c>
    </row>
    <row r="29" spans="1:4" x14ac:dyDescent="0.45">
      <c r="A29" s="48" t="s">
        <v>38</v>
      </c>
      <c r="B29" s="54">
        <f t="shared" si="1"/>
        <v>121154</v>
      </c>
      <c r="C29" s="54">
        <v>63126</v>
      </c>
      <c r="D29" s="54">
        <v>58028</v>
      </c>
    </row>
    <row r="30" spans="1:4" x14ac:dyDescent="0.45">
      <c r="A30" s="48" t="s">
        <v>39</v>
      </c>
      <c r="B30" s="54">
        <f t="shared" si="1"/>
        <v>262814</v>
      </c>
      <c r="C30" s="54">
        <v>141663</v>
      </c>
      <c r="D30" s="54">
        <v>121151</v>
      </c>
    </row>
    <row r="31" spans="1:4" x14ac:dyDescent="0.45">
      <c r="A31" s="48" t="s">
        <v>40</v>
      </c>
      <c r="B31" s="54">
        <f t="shared" si="1"/>
        <v>788849</v>
      </c>
      <c r="C31" s="54">
        <v>419978</v>
      </c>
      <c r="D31" s="54">
        <v>368871</v>
      </c>
    </row>
    <row r="32" spans="1:4" x14ac:dyDescent="0.45">
      <c r="A32" s="48" t="s">
        <v>41</v>
      </c>
      <c r="B32" s="54">
        <f t="shared" si="1"/>
        <v>503825</v>
      </c>
      <c r="C32" s="54">
        <v>265713</v>
      </c>
      <c r="D32" s="54">
        <v>238112</v>
      </c>
    </row>
    <row r="33" spans="1:4" x14ac:dyDescent="0.45">
      <c r="A33" s="48" t="s">
        <v>42</v>
      </c>
      <c r="B33" s="54">
        <f t="shared" si="1"/>
        <v>138127</v>
      </c>
      <c r="C33" s="54">
        <v>71939</v>
      </c>
      <c r="D33" s="54">
        <v>66188</v>
      </c>
    </row>
    <row r="34" spans="1:4" x14ac:dyDescent="0.45">
      <c r="A34" s="48" t="s">
        <v>43</v>
      </c>
      <c r="B34" s="54">
        <f t="shared" si="1"/>
        <v>101989</v>
      </c>
      <c r="C34" s="54">
        <v>53764</v>
      </c>
      <c r="D34" s="54">
        <v>48225</v>
      </c>
    </row>
    <row r="35" spans="1:4" x14ac:dyDescent="0.45">
      <c r="A35" s="48" t="s">
        <v>44</v>
      </c>
      <c r="B35" s="54">
        <f t="shared" si="1"/>
        <v>64807</v>
      </c>
      <c r="C35" s="54">
        <v>33734</v>
      </c>
      <c r="D35" s="54">
        <v>31073</v>
      </c>
    </row>
    <row r="36" spans="1:4" x14ac:dyDescent="0.45">
      <c r="A36" s="48" t="s">
        <v>45</v>
      </c>
      <c r="B36" s="54">
        <f t="shared" si="1"/>
        <v>75967</v>
      </c>
      <c r="C36" s="54">
        <v>40916</v>
      </c>
      <c r="D36" s="54">
        <v>35051</v>
      </c>
    </row>
    <row r="37" spans="1:4" x14ac:dyDescent="0.45">
      <c r="A37" s="48" t="s">
        <v>46</v>
      </c>
      <c r="B37" s="54">
        <f t="shared" si="1"/>
        <v>245459</v>
      </c>
      <c r="C37" s="54">
        <v>132914</v>
      </c>
      <c r="D37" s="54">
        <v>112545</v>
      </c>
    </row>
    <row r="38" spans="1:4" x14ac:dyDescent="0.45">
      <c r="A38" s="48" t="s">
        <v>47</v>
      </c>
      <c r="B38" s="54">
        <f t="shared" si="1"/>
        <v>317115</v>
      </c>
      <c r="C38" s="54">
        <v>166219</v>
      </c>
      <c r="D38" s="54">
        <v>150896</v>
      </c>
    </row>
    <row r="39" spans="1:4" x14ac:dyDescent="0.45">
      <c r="A39" s="48" t="s">
        <v>48</v>
      </c>
      <c r="B39" s="54">
        <f t="shared" si="1"/>
        <v>185631</v>
      </c>
      <c r="C39" s="54">
        <v>101685</v>
      </c>
      <c r="D39" s="54">
        <v>83946</v>
      </c>
    </row>
    <row r="40" spans="1:4" x14ac:dyDescent="0.45">
      <c r="A40" s="48" t="s">
        <v>49</v>
      </c>
      <c r="B40" s="54">
        <f t="shared" si="1"/>
        <v>98243</v>
      </c>
      <c r="C40" s="54">
        <v>51317</v>
      </c>
      <c r="D40" s="54">
        <v>46926</v>
      </c>
    </row>
    <row r="41" spans="1:4" x14ac:dyDescent="0.45">
      <c r="A41" s="48" t="s">
        <v>50</v>
      </c>
      <c r="B41" s="54">
        <f t="shared" si="1"/>
        <v>104837</v>
      </c>
      <c r="C41" s="54">
        <v>54695</v>
      </c>
      <c r="D41" s="54">
        <v>50142</v>
      </c>
    </row>
    <row r="42" spans="1:4" x14ac:dyDescent="0.45">
      <c r="A42" s="48" t="s">
        <v>51</v>
      </c>
      <c r="B42" s="54">
        <f t="shared" si="1"/>
        <v>158805</v>
      </c>
      <c r="C42" s="54">
        <v>81880</v>
      </c>
      <c r="D42" s="54">
        <v>76925</v>
      </c>
    </row>
    <row r="43" spans="1:4" x14ac:dyDescent="0.45">
      <c r="A43" s="48" t="s">
        <v>52</v>
      </c>
      <c r="B43" s="54">
        <f t="shared" si="1"/>
        <v>86080</v>
      </c>
      <c r="C43" s="54">
        <v>44293</v>
      </c>
      <c r="D43" s="54">
        <v>41787</v>
      </c>
    </row>
    <row r="44" spans="1:4" x14ac:dyDescent="0.45">
      <c r="A44" s="48" t="s">
        <v>53</v>
      </c>
      <c r="B44" s="54">
        <f t="shared" si="1"/>
        <v>524934</v>
      </c>
      <c r="C44" s="54">
        <v>284356</v>
      </c>
      <c r="D44" s="54">
        <v>240578</v>
      </c>
    </row>
    <row r="45" spans="1:4" x14ac:dyDescent="0.45">
      <c r="A45" s="48" t="s">
        <v>54</v>
      </c>
      <c r="B45" s="54">
        <f t="shared" si="1"/>
        <v>116046</v>
      </c>
      <c r="C45" s="54">
        <v>60085</v>
      </c>
      <c r="D45" s="54">
        <v>55961</v>
      </c>
    </row>
    <row r="46" spans="1:4" x14ac:dyDescent="0.45">
      <c r="A46" s="48" t="s">
        <v>55</v>
      </c>
      <c r="B46" s="54">
        <f t="shared" si="1"/>
        <v>151179</v>
      </c>
      <c r="C46" s="54">
        <v>80004</v>
      </c>
      <c r="D46" s="54">
        <v>71175</v>
      </c>
    </row>
    <row r="47" spans="1:4" x14ac:dyDescent="0.45">
      <c r="A47" s="48" t="s">
        <v>56</v>
      </c>
      <c r="B47" s="54">
        <f t="shared" si="1"/>
        <v>234197</v>
      </c>
      <c r="C47" s="54">
        <v>121032</v>
      </c>
      <c r="D47" s="54">
        <v>113165</v>
      </c>
    </row>
    <row r="48" spans="1:4" x14ac:dyDescent="0.45">
      <c r="A48" s="48" t="s">
        <v>57</v>
      </c>
      <c r="B48" s="54">
        <f t="shared" si="1"/>
        <v>139125</v>
      </c>
      <c r="C48" s="54">
        <v>73914</v>
      </c>
      <c r="D48" s="54">
        <v>65211</v>
      </c>
    </row>
    <row r="49" spans="1:4" x14ac:dyDescent="0.45">
      <c r="A49" s="48" t="s">
        <v>58</v>
      </c>
      <c r="B49" s="54">
        <f t="shared" si="1"/>
        <v>117802</v>
      </c>
      <c r="C49" s="54">
        <v>61886</v>
      </c>
      <c r="D49" s="54">
        <v>55916</v>
      </c>
    </row>
    <row r="50" spans="1:4" x14ac:dyDescent="0.45">
      <c r="A50" s="48" t="s">
        <v>59</v>
      </c>
      <c r="B50" s="54">
        <f t="shared" si="1"/>
        <v>204871</v>
      </c>
      <c r="C50" s="54">
        <v>109133</v>
      </c>
      <c r="D50" s="54">
        <v>95738</v>
      </c>
    </row>
    <row r="51" spans="1:4" x14ac:dyDescent="0.45">
      <c r="A51" s="48" t="s">
        <v>60</v>
      </c>
      <c r="B51" s="54">
        <f t="shared" si="1"/>
        <v>133653</v>
      </c>
      <c r="C51" s="54">
        <v>71873</v>
      </c>
      <c r="D51" s="54">
        <v>61780</v>
      </c>
    </row>
    <row r="53" spans="1:4" x14ac:dyDescent="0.45">
      <c r="A53" s="24" t="s">
        <v>132</v>
      </c>
    </row>
    <row r="54" spans="1:4" x14ac:dyDescent="0.45">
      <c r="A54" t="s">
        <v>133</v>
      </c>
    </row>
    <row r="55" spans="1:4" x14ac:dyDescent="0.45">
      <c r="A55" t="s">
        <v>134</v>
      </c>
    </row>
    <row r="56" spans="1:4" x14ac:dyDescent="0.45">
      <c r="A56" t="s">
        <v>135</v>
      </c>
    </row>
    <row r="57" spans="1:4" x14ac:dyDescent="0.45">
      <c r="A57" s="22" t="s">
        <v>136</v>
      </c>
    </row>
    <row r="58" spans="1:4" x14ac:dyDescent="0.45">
      <c r="A58" t="s">
        <v>137</v>
      </c>
    </row>
    <row r="59" spans="1:4" x14ac:dyDescent="0.45">
      <c r="A59" t="s">
        <v>138</v>
      </c>
    </row>
  </sheetData>
  <phoneticPr fontId="2"/>
  <pageMargins left="0.7" right="0.7" top="0.75" bottom="0.75" header="0.3" footer="0.3"/>
  <pageSetup paperSize="9" scale="65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89559dea-130d-4237-8e78-1ce7f44b9a24">DIGI-808455956-3459395</_dlc_DocId>
    <_dlc_DocIdUrl xmlns="89559dea-130d-4237-8e78-1ce7f44b9a24">
      <Url>https://digitalgojp.sharepoint.com/sites/digi_portal/_layouts/15/DocIdRedir.aspx?ID=DIGI-808455956-3459395</Url>
      <Description>DIGI-808455956-3459395</Description>
    </_dlc_DocIdUrl>
    <_Flow_SignoffStatus xmlns="0e1d05ab-b491-48cc-a1d7-91236226a3a4" xsi:nil="true"/>
    <_ip_UnifiedCompliancePolicyUIAction xmlns="http://schemas.microsoft.com/sharepoint/v3" xsi:nil="true"/>
    <_ip_UnifiedCompliancePolicyProperties xmlns="http://schemas.microsoft.com/sharepoint/v3" xsi:nil="true"/>
    <d1ca xmlns="0e1d05ab-b491-48cc-a1d7-91236226a3a4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E8684AFC7BA4E946AF96F6A5CBEE62BB" ma:contentTypeVersion="36" ma:contentTypeDescription="新しいドキュメントを作成します。" ma:contentTypeScope="" ma:versionID="2912107b7264d4aefd251cad6a34db0d">
  <xsd:schema xmlns:xsd="http://www.w3.org/2001/XMLSchema" xmlns:xs="http://www.w3.org/2001/XMLSchema" xmlns:p="http://schemas.microsoft.com/office/2006/metadata/properties" xmlns:ns1="http://schemas.microsoft.com/sharepoint/v3" xmlns:ns2="89559dea-130d-4237-8e78-1ce7f44b9a24" xmlns:ns3="0e1d05ab-b491-48cc-a1d7-91236226a3a4" targetNamespace="http://schemas.microsoft.com/office/2006/metadata/properties" ma:root="true" ma:fieldsID="3bdf01f10b0338da7a5a85bd71431d3e" ns1:_="" ns2:_="" ns3:_="">
    <xsd:import namespace="http://schemas.microsoft.com/sharepoint/v3"/>
    <xsd:import namespace="89559dea-130d-4237-8e78-1ce7f44b9a24"/>
    <xsd:import namespace="0e1d05ab-b491-48cc-a1d7-91236226a3a4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OCR" minOccurs="0"/>
                <xsd:element ref="ns1:_ip_UnifiedCompliancePolicyProperties" minOccurs="0"/>
                <xsd:element ref="ns1:_ip_UnifiedCompliancePolicyUIAction" minOccurs="0"/>
                <xsd:element ref="ns3:MediaServiceLocation" minOccurs="0"/>
                <xsd:element ref="ns2:SharedWithUsers" minOccurs="0"/>
                <xsd:element ref="ns2:SharedWithDetails" minOccurs="0"/>
                <xsd:element ref="ns3:d1ca" minOccurs="0"/>
                <xsd:element ref="ns3:_Flow_SignoffStatu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統合コンプライアンス ポリシーのプロパティ" ma:hidden="true" ma:internalName="_ip_UnifiedCompliancePolicyProperties">
      <xsd:simpleType>
        <xsd:restriction base="dms:Note"/>
      </xsd:simpleType>
    </xsd:element>
    <xsd:element name="_ip_UnifiedCompliancePolicyUIAction" ma:index="21" nillable="true" ma:displayName="統合コンプライアンス ポリシーの UI アクション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9559dea-130d-4237-8e78-1ce7f44b9a24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ドキュメント ID 値" ma:description="このアイテムに割り当てられているドキュメント ID の値です。" ma:internalName="_dlc_DocId" ma:readOnly="true">
      <xsd:simpleType>
        <xsd:restriction base="dms:Text"/>
      </xsd:simpleType>
    </xsd:element>
    <xsd:element name="_dlc_DocIdUrl" ma:index="9" nillable="true" ma:displayName="ドキュメントID:" ma:description="このドキュメントへの常時接続リンクです。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ID を保持" ma:description="追加時に ID を保持します。" ma:hidden="true" ma:internalName="_dlc_DocIdPersistId" ma:readOnly="true">
      <xsd:simpleType>
        <xsd:restriction base="dms:Boolean"/>
      </xsd:simpleType>
    </xsd:element>
    <xsd:element name="SharedWithUsers" ma:index="23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4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1d05ab-b491-48cc-a1d7-91236226a3a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2" nillable="true" ma:displayName="Location" ma:internalName="MediaServiceLocation" ma:readOnly="true">
      <xsd:simpleType>
        <xsd:restriction base="dms:Text"/>
      </xsd:simpleType>
    </xsd:element>
    <xsd:element name="d1ca" ma:index="25" nillable="true" ma:displayName="数値" ma:internalName="d1ca">
      <xsd:simpleType>
        <xsd:restriction base="dms:Number"/>
      </xsd:simpleType>
    </xsd:element>
    <xsd:element name="_Flow_SignoffStatus" ma:index="26" nillable="true" ma:displayName="承認の状態" ma:internalName="_x627f__x8a8d__x306e__x72b6__x614b_">
      <xsd:simpleType>
        <xsd:restriction base="dms:Text"/>
      </xsd:simpleType>
    </xsd:element>
    <xsd:element name="MediaLengthInSeconds" ma:index="27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Props1.xml><?xml version="1.0" encoding="utf-8"?>
<ds:datastoreItem xmlns:ds="http://schemas.openxmlformats.org/officeDocument/2006/customXml" ds:itemID="{898BCFA4-BF63-4501-BA08-F3AF0A93B1D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F5390EB-78ED-43AD-AF36-DFF0F92F84BD}">
  <ds:schemaRefs>
    <ds:schemaRef ds:uri="http://schemas.microsoft.com/office/2006/metadata/properties"/>
    <ds:schemaRef ds:uri="http://schemas.microsoft.com/office/infopath/2007/PartnerControls"/>
    <ds:schemaRef ds:uri="89559dea-130d-4237-8e78-1ce7f44b9a24"/>
    <ds:schemaRef ds:uri="0e1d05ab-b491-48cc-a1d7-91236226a3a4"/>
    <ds:schemaRef ds:uri="http://schemas.microsoft.com/sharepoint/v3"/>
  </ds:schemaRefs>
</ds:datastoreItem>
</file>

<file path=customXml/itemProps3.xml><?xml version="1.0" encoding="utf-8"?>
<ds:datastoreItem xmlns:ds="http://schemas.openxmlformats.org/officeDocument/2006/customXml" ds:itemID="{DAD25C75-A965-48B1-8C44-1E2B6840A91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89559dea-130d-4237-8e78-1ce7f44b9a24"/>
    <ds:schemaRef ds:uri="0e1d05ab-b491-48cc-a1d7-91236226a3a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8BAFB1BC-8910-4B68-9034-56928B707243}">
  <ds:schemaRefs>
    <ds:schemaRef ds:uri="http://schemas.microsoft.com/sharepoint/event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3</vt:i4>
      </vt:variant>
    </vt:vector>
  </HeadingPairs>
  <TitlesOfParts>
    <vt:vector size="8" baseType="lpstr">
      <vt:lpstr>進捗状況 (都道府県別)</vt:lpstr>
      <vt:lpstr>進捗状況（政令市・特別区）</vt:lpstr>
      <vt:lpstr>総接種回数</vt:lpstr>
      <vt:lpstr>一般接種</vt:lpstr>
      <vt:lpstr>医療従事者等</vt:lpstr>
      <vt:lpstr>'進捗状況 (都道府県別)'!Print_Area</vt:lpstr>
      <vt:lpstr>'進捗状況（政令市・特別区）'!Print_Area</vt:lpstr>
      <vt:lpstr>総接種回数!Print_Area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2022-02-15T03:37:26Z</dcterms:created>
  <dcterms:modified xsi:type="dcterms:W3CDTF">2022-03-08T04:23:26Z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0x010100E8684AFC7BA4E946AF96F6A5CBEE62BB</vt:lpwstr>
  </property>
  <property fmtid="{D5CDD505-2E9C-101B-9397-08002B2CF9AE}" pid="3" name="_dlc_DocIdItemGuid">
    <vt:lpwstr>fb612400-add0-47c9-9c50-f0c91d1a32f7</vt:lpwstr>
  </property>
</Properties>
</file>