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848" yWindow="4848" windowWidth="34560" windowHeight="1875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<sst xmlns="http://schemas.openxmlformats.org/spreadsheetml/2006/main" count="353" uniqueCount="152">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</sst>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44796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151</v>
      </c>
      <c r="F5" s="80"/>
      <c r="G5" s="81">
        <v>44795</v>
      </c>
      <c r="H5" s="82"/>
    </row>
    <row r="6" spans="1:8" ht="21.75" customHeight="1" x14ac:dyDescent="0.45">
      <c r="A6" s="7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69" t="s">
        <v>8</v>
      </c>
      <c r="F7" s="8"/>
      <c r="G7" s="69" t="s">
        <v>8</v>
      </c>
      <c r="H7" s="9"/>
    </row>
    <row r="8" spans="1:8" ht="18.75" customHeight="1" x14ac:dyDescent="0.45">
      <c r="A8" s="70"/>
      <c r="B8" s="75"/>
      <c r="C8" s="88"/>
      <c r="D8" s="71" t="s">
        <v>9</v>
      </c>
      <c r="E8" s="70"/>
      <c r="F8" s="71" t="s">
        <v>10</v>
      </c>
      <c r="G8" s="70"/>
      <c r="H8" s="73" t="s">
        <v>10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11</v>
      </c>
      <c r="B10" s="20">
        <v>126645025.00000003</v>
      </c>
      <c r="C10" s="21">
        <f>SUM(C11:C57)</f>
        <v>81081689</v>
      </c>
      <c r="D10" s="11">
        <f>C10/$B10</f>
        <v>0.64022798368905509</v>
      </c>
      <c r="E10" s="21">
        <f>SUM(E11:E57)</f>
        <v>355230</v>
      </c>
      <c r="F10" s="11">
        <f>E10/$B10</f>
        <v>2.8049266048942698E-3</v>
      </c>
      <c r="G10" s="21">
        <f>SUM(G11:G57)</f>
        <v>68688</v>
      </c>
      <c r="H10" s="11">
        <f>G10/$B10</f>
        <v>5.4236635035604427E-4</v>
      </c>
    </row>
    <row r="11" spans="1:8" x14ac:dyDescent="0.45">
      <c r="A11" s="12" t="s">
        <v>12</v>
      </c>
      <c r="B11" s="20">
        <v>5226603</v>
      </c>
      <c r="C11" s="21">
        <v>3457431</v>
      </c>
      <c r="D11" s="11">
        <f t="shared" ref="D11:D57" si="0">C11/$B11</f>
        <v>0.66150633595090347</v>
      </c>
      <c r="E11" s="21">
        <v>15489</v>
      </c>
      <c r="F11" s="11">
        <f t="shared" ref="F11:F57" si="1">E11/$B11</f>
        <v>2.9634927313208982E-3</v>
      </c>
      <c r="G11" s="21">
        <v>2975</v>
      </c>
      <c r="H11" s="11">
        <f t="shared" ref="H11:H57" si="2">G11/$B11</f>
        <v>5.692033621072808E-4</v>
      </c>
    </row>
    <row r="12" spans="1:8" x14ac:dyDescent="0.45">
      <c r="A12" s="12" t="s">
        <v>13</v>
      </c>
      <c r="B12" s="20">
        <v>1259615</v>
      </c>
      <c r="C12" s="21">
        <v>888301</v>
      </c>
      <c r="D12" s="11">
        <f t="shared" si="0"/>
        <v>0.70521627640191642</v>
      </c>
      <c r="E12" s="21">
        <v>3117</v>
      </c>
      <c r="F12" s="11">
        <f t="shared" si="1"/>
        <v>2.4745656410887452E-3</v>
      </c>
      <c r="G12" s="21">
        <v>916</v>
      </c>
      <c r="H12" s="11">
        <f t="shared" si="2"/>
        <v>7.2720632891796306E-4</v>
      </c>
    </row>
    <row r="13" spans="1:8" x14ac:dyDescent="0.45">
      <c r="A13" s="12" t="s">
        <v>14</v>
      </c>
      <c r="B13" s="20">
        <v>1220823</v>
      </c>
      <c r="C13" s="21">
        <v>876083</v>
      </c>
      <c r="D13" s="11">
        <f t="shared" si="0"/>
        <v>0.71761672248966479</v>
      </c>
      <c r="E13" s="21">
        <v>2440</v>
      </c>
      <c r="F13" s="11">
        <f t="shared" si="1"/>
        <v>1.9986517292023497E-3</v>
      </c>
      <c r="G13" s="21">
        <v>391</v>
      </c>
      <c r="H13" s="11">
        <f t="shared" si="2"/>
        <v>3.2027574840906505E-4</v>
      </c>
    </row>
    <row r="14" spans="1:8" x14ac:dyDescent="0.45">
      <c r="A14" s="12" t="s">
        <v>15</v>
      </c>
      <c r="B14" s="20">
        <v>2281989</v>
      </c>
      <c r="C14" s="21">
        <v>1529210</v>
      </c>
      <c r="D14" s="11">
        <f t="shared" si="0"/>
        <v>0.6701215474745934</v>
      </c>
      <c r="E14" s="21">
        <v>4573</v>
      </c>
      <c r="F14" s="11">
        <f t="shared" si="1"/>
        <v>2.0039535685754837E-3</v>
      </c>
      <c r="G14" s="21">
        <v>1471</v>
      </c>
      <c r="H14" s="11">
        <f t="shared" si="2"/>
        <v>6.4461309848557553E-4</v>
      </c>
    </row>
    <row r="15" spans="1:8" x14ac:dyDescent="0.45">
      <c r="A15" s="12" t="s">
        <v>16</v>
      </c>
      <c r="B15" s="20">
        <v>971288</v>
      </c>
      <c r="C15" s="21">
        <v>723926</v>
      </c>
      <c r="D15" s="11">
        <f t="shared" si="0"/>
        <v>0.74532579420316114</v>
      </c>
      <c r="E15" s="21">
        <v>3027</v>
      </c>
      <c r="F15" s="11">
        <f t="shared" si="1"/>
        <v>3.1164803848086251E-3</v>
      </c>
      <c r="G15" s="21">
        <v>430</v>
      </c>
      <c r="H15" s="11">
        <f t="shared" si="2"/>
        <v>4.4271112172702639E-4</v>
      </c>
    </row>
    <row r="16" spans="1:8" x14ac:dyDescent="0.45">
      <c r="A16" s="12" t="s">
        <v>17</v>
      </c>
      <c r="B16" s="20">
        <v>1069562</v>
      </c>
      <c r="C16" s="21">
        <v>773939</v>
      </c>
      <c r="D16" s="11">
        <f t="shared" si="0"/>
        <v>0.72360368075903969</v>
      </c>
      <c r="E16" s="21">
        <v>2324</v>
      </c>
      <c r="F16" s="11">
        <f t="shared" si="1"/>
        <v>2.1728520646769425E-3</v>
      </c>
      <c r="G16" s="21">
        <v>335</v>
      </c>
      <c r="H16" s="11">
        <f t="shared" si="2"/>
        <v>3.1321232429723571E-4</v>
      </c>
    </row>
    <row r="17" spans="1:8" x14ac:dyDescent="0.45">
      <c r="A17" s="12" t="s">
        <v>18</v>
      </c>
      <c r="B17" s="20">
        <v>1862059.0000000002</v>
      </c>
      <c r="C17" s="21">
        <v>1314220</v>
      </c>
      <c r="D17" s="11">
        <f t="shared" si="0"/>
        <v>0.70578859209079836</v>
      </c>
      <c r="E17" s="21">
        <v>5457</v>
      </c>
      <c r="F17" s="11">
        <f t="shared" si="1"/>
        <v>2.9306267953915529E-3</v>
      </c>
      <c r="G17" s="21">
        <v>949</v>
      </c>
      <c r="H17" s="11">
        <f t="shared" si="2"/>
        <v>5.0965087572413118E-4</v>
      </c>
    </row>
    <row r="18" spans="1:8" x14ac:dyDescent="0.45">
      <c r="A18" s="12" t="s">
        <v>19</v>
      </c>
      <c r="B18" s="20">
        <v>2907675</v>
      </c>
      <c r="C18" s="21">
        <v>1980469</v>
      </c>
      <c r="D18" s="11">
        <f t="shared" si="0"/>
        <v>0.68111773152088873</v>
      </c>
      <c r="E18" s="21">
        <v>7761</v>
      </c>
      <c r="F18" s="11">
        <f t="shared" si="1"/>
        <v>2.6691428718821739E-3</v>
      </c>
      <c r="G18" s="21">
        <v>1215</v>
      </c>
      <c r="H18" s="11">
        <f t="shared" si="2"/>
        <v>4.1785963011684593E-4</v>
      </c>
    </row>
    <row r="19" spans="1:8" x14ac:dyDescent="0.45">
      <c r="A19" s="12" t="s">
        <v>20</v>
      </c>
      <c r="B19" s="20">
        <v>1955401</v>
      </c>
      <c r="C19" s="21">
        <v>1318985</v>
      </c>
      <c r="D19" s="11">
        <f t="shared" si="0"/>
        <v>0.67453427711246949</v>
      </c>
      <c r="E19" s="21">
        <v>5560</v>
      </c>
      <c r="F19" s="11">
        <f t="shared" si="1"/>
        <v>2.8434065442331266E-3</v>
      </c>
      <c r="G19" s="21">
        <v>1113</v>
      </c>
      <c r="H19" s="11">
        <f t="shared" si="2"/>
        <v>5.6919271290134348E-4</v>
      </c>
    </row>
    <row r="20" spans="1:8" x14ac:dyDescent="0.45">
      <c r="A20" s="12" t="s">
        <v>21</v>
      </c>
      <c r="B20" s="20">
        <v>1958101</v>
      </c>
      <c r="C20" s="21">
        <v>1292228</v>
      </c>
      <c r="D20" s="11">
        <f t="shared" si="0"/>
        <v>0.65993940047014943</v>
      </c>
      <c r="E20" s="21">
        <v>4557</v>
      </c>
      <c r="F20" s="11">
        <f t="shared" si="1"/>
        <v>2.3272548249554034E-3</v>
      </c>
      <c r="G20" s="21">
        <v>750</v>
      </c>
      <c r="H20" s="11">
        <f t="shared" si="2"/>
        <v>3.8302416473920398E-4</v>
      </c>
    </row>
    <row r="21" spans="1:8" x14ac:dyDescent="0.45">
      <c r="A21" s="12" t="s">
        <v>22</v>
      </c>
      <c r="B21" s="20">
        <v>7393799</v>
      </c>
      <c r="C21" s="21">
        <v>4791484</v>
      </c>
      <c r="D21" s="11">
        <f t="shared" si="0"/>
        <v>0.64804087857946913</v>
      </c>
      <c r="E21" s="21">
        <v>23970</v>
      </c>
      <c r="F21" s="11">
        <f t="shared" si="1"/>
        <v>3.2419058186461385E-3</v>
      </c>
      <c r="G21" s="21">
        <v>4630</v>
      </c>
      <c r="H21" s="11">
        <f t="shared" si="2"/>
        <v>6.2620041469885776E-4</v>
      </c>
    </row>
    <row r="22" spans="1:8" x14ac:dyDescent="0.45">
      <c r="A22" s="12" t="s">
        <v>23</v>
      </c>
      <c r="B22" s="20">
        <v>6322892.0000000009</v>
      </c>
      <c r="C22" s="21">
        <v>4173290</v>
      </c>
      <c r="D22" s="11">
        <f t="shared" si="0"/>
        <v>0.66002867042486246</v>
      </c>
      <c r="E22" s="21">
        <v>20811</v>
      </c>
      <c r="F22" s="11">
        <f t="shared" si="1"/>
        <v>3.2913736309271133E-3</v>
      </c>
      <c r="G22" s="21">
        <v>4120</v>
      </c>
      <c r="H22" s="11">
        <f t="shared" si="2"/>
        <v>6.5160056505788797E-4</v>
      </c>
    </row>
    <row r="23" spans="1:8" x14ac:dyDescent="0.45">
      <c r="A23" s="12" t="s">
        <v>24</v>
      </c>
      <c r="B23" s="20">
        <v>13843329.000000002</v>
      </c>
      <c r="C23" s="21">
        <v>8689305</v>
      </c>
      <c r="D23" s="11">
        <f t="shared" si="0"/>
        <v>0.62768897567918802</v>
      </c>
      <c r="E23" s="21">
        <v>37614</v>
      </c>
      <c r="F23" s="11">
        <f t="shared" si="1"/>
        <v>2.7171210046369621E-3</v>
      </c>
      <c r="G23" s="21">
        <v>5655</v>
      </c>
      <c r="H23" s="11">
        <f t="shared" si="2"/>
        <v>4.0850000747652527E-4</v>
      </c>
    </row>
    <row r="24" spans="1:8" x14ac:dyDescent="0.45">
      <c r="A24" s="12" t="s">
        <v>25</v>
      </c>
      <c r="B24" s="20">
        <v>9220206</v>
      </c>
      <c r="C24" s="21">
        <v>5913113</v>
      </c>
      <c r="D24" s="11">
        <f t="shared" si="0"/>
        <v>0.64132113751037667</v>
      </c>
      <c r="E24" s="21">
        <v>28410</v>
      </c>
      <c r="F24" s="11">
        <f t="shared" si="1"/>
        <v>3.0812760582572666E-3</v>
      </c>
      <c r="G24" s="21">
        <v>3958</v>
      </c>
      <c r="H24" s="11">
        <f t="shared" si="2"/>
        <v>4.2927457369173745E-4</v>
      </c>
    </row>
    <row r="25" spans="1:8" x14ac:dyDescent="0.45">
      <c r="A25" s="12" t="s">
        <v>26</v>
      </c>
      <c r="B25" s="20">
        <v>2213174</v>
      </c>
      <c r="C25" s="21">
        <v>1592199</v>
      </c>
      <c r="D25" s="11">
        <f t="shared" si="0"/>
        <v>0.71941880755873688</v>
      </c>
      <c r="E25" s="21">
        <v>4327</v>
      </c>
      <c r="F25" s="11">
        <f t="shared" si="1"/>
        <v>1.9551106239274452E-3</v>
      </c>
      <c r="G25" s="21">
        <v>698</v>
      </c>
      <c r="H25" s="11">
        <f t="shared" si="2"/>
        <v>3.1538414964209775E-4</v>
      </c>
    </row>
    <row r="26" spans="1:8" x14ac:dyDescent="0.45">
      <c r="A26" s="12" t="s">
        <v>27</v>
      </c>
      <c r="B26" s="20">
        <v>1047674</v>
      </c>
      <c r="C26" s="21">
        <v>715316</v>
      </c>
      <c r="D26" s="11">
        <f t="shared" si="0"/>
        <v>0.68276582219278137</v>
      </c>
      <c r="E26" s="21">
        <v>2565</v>
      </c>
      <c r="F26" s="11">
        <f t="shared" si="1"/>
        <v>2.448280667459534E-3</v>
      </c>
      <c r="G26" s="21">
        <v>907</v>
      </c>
      <c r="H26" s="11">
        <f t="shared" si="2"/>
        <v>8.6572731593988206E-4</v>
      </c>
    </row>
    <row r="27" spans="1:8" x14ac:dyDescent="0.45">
      <c r="A27" s="12" t="s">
        <v>28</v>
      </c>
      <c r="B27" s="20">
        <v>1132656</v>
      </c>
      <c r="C27" s="21">
        <v>735782</v>
      </c>
      <c r="D27" s="11">
        <f t="shared" si="0"/>
        <v>0.6496076478648416</v>
      </c>
      <c r="E27" s="21">
        <v>2908</v>
      </c>
      <c r="F27" s="11">
        <f t="shared" si="1"/>
        <v>2.5674167620177708E-3</v>
      </c>
      <c r="G27" s="21">
        <v>551</v>
      </c>
      <c r="H27" s="11">
        <f t="shared" si="2"/>
        <v>4.8646720628328459E-4</v>
      </c>
    </row>
    <row r="28" spans="1:8" x14ac:dyDescent="0.45">
      <c r="A28" s="12" t="s">
        <v>29</v>
      </c>
      <c r="B28" s="20">
        <v>774582.99999999988</v>
      </c>
      <c r="C28" s="21">
        <v>514492</v>
      </c>
      <c r="D28" s="11">
        <f t="shared" si="0"/>
        <v>0.66421803731814422</v>
      </c>
      <c r="E28" s="21">
        <v>2002</v>
      </c>
      <c r="F28" s="11">
        <f t="shared" si="1"/>
        <v>2.5846164968763843E-3</v>
      </c>
      <c r="G28" s="21">
        <v>458</v>
      </c>
      <c r="H28" s="11">
        <f t="shared" si="2"/>
        <v>5.9128589189279919E-4</v>
      </c>
    </row>
    <row r="29" spans="1:8" x14ac:dyDescent="0.45">
      <c r="A29" s="12" t="s">
        <v>30</v>
      </c>
      <c r="B29" s="20">
        <v>820997</v>
      </c>
      <c r="C29" s="21">
        <v>541787</v>
      </c>
      <c r="D29" s="11">
        <f t="shared" si="0"/>
        <v>0.65991349542081157</v>
      </c>
      <c r="E29" s="21">
        <v>2837</v>
      </c>
      <c r="F29" s="11">
        <f t="shared" si="1"/>
        <v>3.4555546487989603E-3</v>
      </c>
      <c r="G29" s="21">
        <v>734</v>
      </c>
      <c r="H29" s="11">
        <f t="shared" si="2"/>
        <v>8.9403493557223713E-4</v>
      </c>
    </row>
    <row r="30" spans="1:8" x14ac:dyDescent="0.45">
      <c r="A30" s="12" t="s">
        <v>31</v>
      </c>
      <c r="B30" s="20">
        <v>2071737</v>
      </c>
      <c r="C30" s="21">
        <v>1425151</v>
      </c>
      <c r="D30" s="11">
        <f t="shared" si="0"/>
        <v>0.68790150487248136</v>
      </c>
      <c r="E30" s="21">
        <v>5332</v>
      </c>
      <c r="F30" s="11">
        <f t="shared" si="1"/>
        <v>2.57368575258346E-3</v>
      </c>
      <c r="G30" s="21">
        <v>1311</v>
      </c>
      <c r="H30" s="11">
        <f t="shared" si="2"/>
        <v>6.3280232963933158E-4</v>
      </c>
    </row>
    <row r="31" spans="1:8" x14ac:dyDescent="0.45">
      <c r="A31" s="12" t="s">
        <v>32</v>
      </c>
      <c r="B31" s="20">
        <v>2016791</v>
      </c>
      <c r="C31" s="21">
        <v>1337807</v>
      </c>
      <c r="D31" s="11">
        <f t="shared" si="0"/>
        <v>0.66333447541168122</v>
      </c>
      <c r="E31" s="21">
        <v>5241</v>
      </c>
      <c r="F31" s="11">
        <f t="shared" si="1"/>
        <v>2.5986827588976745E-3</v>
      </c>
      <c r="G31" s="21">
        <v>1338</v>
      </c>
      <c r="H31" s="11">
        <f t="shared" si="2"/>
        <v>6.6343017199104912E-4</v>
      </c>
    </row>
    <row r="32" spans="1:8" x14ac:dyDescent="0.45">
      <c r="A32" s="12" t="s">
        <v>33</v>
      </c>
      <c r="B32" s="20">
        <v>3686259.9999999995</v>
      </c>
      <c r="C32" s="21">
        <v>2439647</v>
      </c>
      <c r="D32" s="11">
        <f t="shared" si="0"/>
        <v>0.66182173802173483</v>
      </c>
      <c r="E32" s="21">
        <v>10785</v>
      </c>
      <c r="F32" s="11">
        <f t="shared" si="1"/>
        <v>2.9257296012760903E-3</v>
      </c>
      <c r="G32" s="21">
        <v>2095</v>
      </c>
      <c r="H32" s="11">
        <f t="shared" si="2"/>
        <v>5.6832670511575427E-4</v>
      </c>
    </row>
    <row r="33" spans="1:8" x14ac:dyDescent="0.45">
      <c r="A33" s="12" t="s">
        <v>34</v>
      </c>
      <c r="B33" s="20">
        <v>7558801.9999999991</v>
      </c>
      <c r="C33" s="21">
        <v>4597824</v>
      </c>
      <c r="D33" s="11">
        <f t="shared" si="0"/>
        <v>0.60827416831397363</v>
      </c>
      <c r="E33" s="21">
        <v>22715</v>
      </c>
      <c r="F33" s="11">
        <f t="shared" si="1"/>
        <v>3.0051058355543645E-3</v>
      </c>
      <c r="G33" s="21">
        <v>4441</v>
      </c>
      <c r="H33" s="11">
        <f t="shared" si="2"/>
        <v>5.8752696525190109E-4</v>
      </c>
    </row>
    <row r="34" spans="1:8" x14ac:dyDescent="0.45">
      <c r="A34" s="12" t="s">
        <v>35</v>
      </c>
      <c r="B34" s="20">
        <v>1800557</v>
      </c>
      <c r="C34" s="21">
        <v>1158021</v>
      </c>
      <c r="D34" s="11">
        <f t="shared" si="0"/>
        <v>0.64314598204888818</v>
      </c>
      <c r="E34" s="21">
        <v>4495</v>
      </c>
      <c r="F34" s="11">
        <f t="shared" si="1"/>
        <v>2.4964497097287115E-3</v>
      </c>
      <c r="G34" s="21">
        <v>1446</v>
      </c>
      <c r="H34" s="11">
        <f t="shared" si="2"/>
        <v>8.0308482319637752E-4</v>
      </c>
    </row>
    <row r="35" spans="1:8" x14ac:dyDescent="0.45">
      <c r="A35" s="12" t="s">
        <v>36</v>
      </c>
      <c r="B35" s="20">
        <v>1418843</v>
      </c>
      <c r="C35" s="21">
        <v>890731</v>
      </c>
      <c r="D35" s="11">
        <f t="shared" si="0"/>
        <v>0.62778686577725651</v>
      </c>
      <c r="E35" s="21">
        <v>3756</v>
      </c>
      <c r="F35" s="11">
        <f t="shared" si="1"/>
        <v>2.6472273535549742E-3</v>
      </c>
      <c r="G35" s="21">
        <v>994</v>
      </c>
      <c r="H35" s="11">
        <f t="shared" si="2"/>
        <v>7.0057081720810552E-4</v>
      </c>
    </row>
    <row r="36" spans="1:8" x14ac:dyDescent="0.45">
      <c r="A36" s="12" t="s">
        <v>37</v>
      </c>
      <c r="B36" s="20">
        <v>2530542</v>
      </c>
      <c r="C36" s="21">
        <v>1538644</v>
      </c>
      <c r="D36" s="11">
        <f t="shared" si="0"/>
        <v>0.6080294261071344</v>
      </c>
      <c r="E36" s="21">
        <v>7517</v>
      </c>
      <c r="F36" s="11">
        <f t="shared" si="1"/>
        <v>2.9705098749595936E-3</v>
      </c>
      <c r="G36" s="21">
        <v>1106</v>
      </c>
      <c r="H36" s="11">
        <f t="shared" si="2"/>
        <v>4.3706051905085944E-4</v>
      </c>
    </row>
    <row r="37" spans="1:8" x14ac:dyDescent="0.45">
      <c r="A37" s="12" t="s">
        <v>38</v>
      </c>
      <c r="B37" s="20">
        <v>8839511</v>
      </c>
      <c r="C37" s="21">
        <v>5086033</v>
      </c>
      <c r="D37" s="11">
        <f t="shared" si="0"/>
        <v>0.57537492741397123</v>
      </c>
      <c r="E37" s="21">
        <v>25895</v>
      </c>
      <c r="F37" s="11">
        <f t="shared" si="1"/>
        <v>2.9294606907554047E-3</v>
      </c>
      <c r="G37" s="21">
        <v>4470</v>
      </c>
      <c r="H37" s="11">
        <f t="shared" si="2"/>
        <v>5.0568408139319021E-4</v>
      </c>
    </row>
    <row r="38" spans="1:8" x14ac:dyDescent="0.45">
      <c r="A38" s="12" t="s">
        <v>39</v>
      </c>
      <c r="B38" s="20">
        <v>5523625</v>
      </c>
      <c r="C38" s="21">
        <v>3378567</v>
      </c>
      <c r="D38" s="11">
        <f t="shared" si="0"/>
        <v>0.61165756183665621</v>
      </c>
      <c r="E38" s="21">
        <v>14873</v>
      </c>
      <c r="F38" s="11">
        <f t="shared" si="1"/>
        <v>2.6926158093643214E-3</v>
      </c>
      <c r="G38" s="21">
        <v>3357</v>
      </c>
      <c r="H38" s="11">
        <f t="shared" si="2"/>
        <v>6.0775306071646793E-4</v>
      </c>
    </row>
    <row r="39" spans="1:8" x14ac:dyDescent="0.45">
      <c r="A39" s="12" t="s">
        <v>40</v>
      </c>
      <c r="B39" s="20">
        <v>1344738.9999999998</v>
      </c>
      <c r="C39" s="21">
        <v>853999</v>
      </c>
      <c r="D39" s="11">
        <f t="shared" si="0"/>
        <v>0.6350667304212938</v>
      </c>
      <c r="E39" s="21">
        <v>4415</v>
      </c>
      <c r="F39" s="11">
        <f t="shared" si="1"/>
        <v>3.2831649859192012E-3</v>
      </c>
      <c r="G39" s="21">
        <v>698</v>
      </c>
      <c r="H39" s="11">
        <f t="shared" si="2"/>
        <v>5.1905983242844908E-4</v>
      </c>
    </row>
    <row r="40" spans="1:8" x14ac:dyDescent="0.45">
      <c r="A40" s="12" t="s">
        <v>41</v>
      </c>
      <c r="B40" s="20">
        <v>944432</v>
      </c>
      <c r="C40" s="21">
        <v>599934</v>
      </c>
      <c r="D40" s="11">
        <f t="shared" si="0"/>
        <v>0.63523260541785964</v>
      </c>
      <c r="E40" s="21">
        <v>1695</v>
      </c>
      <c r="F40" s="11">
        <f t="shared" si="1"/>
        <v>1.7947295305538143E-3</v>
      </c>
      <c r="G40" s="21">
        <v>428</v>
      </c>
      <c r="H40" s="11">
        <f t="shared" si="2"/>
        <v>4.5318244193335254E-4</v>
      </c>
    </row>
    <row r="41" spans="1:8" x14ac:dyDescent="0.45">
      <c r="A41" s="12" t="s">
        <v>42</v>
      </c>
      <c r="B41" s="20">
        <v>556788</v>
      </c>
      <c r="C41" s="21">
        <v>353192</v>
      </c>
      <c r="D41" s="11">
        <f t="shared" si="0"/>
        <v>0.63433838372953444</v>
      </c>
      <c r="E41" s="21">
        <v>1250</v>
      </c>
      <c r="F41" s="11">
        <f t="shared" si="1"/>
        <v>2.245019648411963E-3</v>
      </c>
      <c r="G41" s="21">
        <v>213</v>
      </c>
      <c r="H41" s="11">
        <f t="shared" si="2"/>
        <v>3.8255134808939847E-4</v>
      </c>
    </row>
    <row r="42" spans="1:8" x14ac:dyDescent="0.45">
      <c r="A42" s="12" t="s">
        <v>43</v>
      </c>
      <c r="B42" s="20">
        <v>672814.99999999988</v>
      </c>
      <c r="C42" s="21">
        <v>454930</v>
      </c>
      <c r="D42" s="11">
        <f t="shared" si="0"/>
        <v>0.67615912249281018</v>
      </c>
      <c r="E42" s="21">
        <v>1908</v>
      </c>
      <c r="F42" s="11">
        <f t="shared" si="1"/>
        <v>2.8358464065159077E-3</v>
      </c>
      <c r="G42" s="21">
        <v>286</v>
      </c>
      <c r="H42" s="11">
        <f t="shared" si="2"/>
        <v>4.2507970244420835E-4</v>
      </c>
    </row>
    <row r="43" spans="1:8" x14ac:dyDescent="0.45">
      <c r="A43" s="12" t="s">
        <v>44</v>
      </c>
      <c r="B43" s="20">
        <v>1893791</v>
      </c>
      <c r="C43" s="21">
        <v>1194449</v>
      </c>
      <c r="D43" s="11">
        <f t="shared" si="0"/>
        <v>0.63071849005513281</v>
      </c>
      <c r="E43" s="21">
        <v>6780</v>
      </c>
      <c r="F43" s="11">
        <f t="shared" si="1"/>
        <v>3.5801205096021682E-3</v>
      </c>
      <c r="G43" s="21">
        <v>1148</v>
      </c>
      <c r="H43" s="11">
        <f t="shared" si="2"/>
        <v>6.0619149631611934E-4</v>
      </c>
    </row>
    <row r="44" spans="1:8" x14ac:dyDescent="0.45">
      <c r="A44" s="12" t="s">
        <v>45</v>
      </c>
      <c r="B44" s="20">
        <v>2812432.9999999995</v>
      </c>
      <c r="C44" s="21">
        <v>1735931</v>
      </c>
      <c r="D44" s="11">
        <f t="shared" si="0"/>
        <v>0.6172346150112733</v>
      </c>
      <c r="E44" s="21">
        <v>7384</v>
      </c>
      <c r="F44" s="11">
        <f t="shared" si="1"/>
        <v>2.6254847671037859E-3</v>
      </c>
      <c r="G44" s="21">
        <v>850</v>
      </c>
      <c r="H44" s="11">
        <f t="shared" si="2"/>
        <v>3.022294219986752E-4</v>
      </c>
    </row>
    <row r="45" spans="1:8" x14ac:dyDescent="0.45">
      <c r="A45" s="12" t="s">
        <v>46</v>
      </c>
      <c r="B45" s="20">
        <v>1356110</v>
      </c>
      <c r="C45" s="21">
        <v>912627</v>
      </c>
      <c r="D45" s="11">
        <f t="shared" si="0"/>
        <v>0.67297416876212102</v>
      </c>
      <c r="E45" s="21">
        <v>3573</v>
      </c>
      <c r="F45" s="11">
        <f t="shared" si="1"/>
        <v>2.6347420194526992E-3</v>
      </c>
      <c r="G45" s="21">
        <v>665</v>
      </c>
      <c r="H45" s="11">
        <f t="shared" si="2"/>
        <v>4.9037319981417432E-4</v>
      </c>
    </row>
    <row r="46" spans="1:8" x14ac:dyDescent="0.45">
      <c r="A46" s="12" t="s">
        <v>47</v>
      </c>
      <c r="B46" s="20">
        <v>734949</v>
      </c>
      <c r="C46" s="21">
        <v>481427</v>
      </c>
      <c r="D46" s="11">
        <f t="shared" si="0"/>
        <v>0.65504817341067201</v>
      </c>
      <c r="E46" s="21">
        <v>1240</v>
      </c>
      <c r="F46" s="11">
        <f t="shared" si="1"/>
        <v>1.6871919003903673E-3</v>
      </c>
      <c r="G46" s="21">
        <v>356</v>
      </c>
      <c r="H46" s="11">
        <f t="shared" si="2"/>
        <v>4.8438735204755704E-4</v>
      </c>
    </row>
    <row r="47" spans="1:8" x14ac:dyDescent="0.45">
      <c r="A47" s="12" t="s">
        <v>48</v>
      </c>
      <c r="B47" s="20">
        <v>973896</v>
      </c>
      <c r="C47" s="21">
        <v>616353</v>
      </c>
      <c r="D47" s="11">
        <f t="shared" si="0"/>
        <v>0.63287353064392915</v>
      </c>
      <c r="E47" s="21">
        <v>2351</v>
      </c>
      <c r="F47" s="11">
        <f t="shared" si="1"/>
        <v>2.4140154595562566E-3</v>
      </c>
      <c r="G47" s="21">
        <v>392</v>
      </c>
      <c r="H47" s="11">
        <f t="shared" si="2"/>
        <v>4.0250704387326779E-4</v>
      </c>
    </row>
    <row r="48" spans="1:8" x14ac:dyDescent="0.45">
      <c r="A48" s="12" t="s">
        <v>49</v>
      </c>
      <c r="B48" s="20">
        <v>1356219</v>
      </c>
      <c r="C48" s="21">
        <v>892455</v>
      </c>
      <c r="D48" s="11">
        <f t="shared" si="0"/>
        <v>0.65804637746558636</v>
      </c>
      <c r="E48" s="21">
        <v>3053</v>
      </c>
      <c r="F48" s="11">
        <f t="shared" si="1"/>
        <v>2.2511113618080857E-3</v>
      </c>
      <c r="G48" s="21">
        <v>1761</v>
      </c>
      <c r="H48" s="11">
        <f t="shared" si="2"/>
        <v>1.2984628588745622E-3</v>
      </c>
    </row>
    <row r="49" spans="1:8" x14ac:dyDescent="0.45">
      <c r="A49" s="12" t="s">
        <v>50</v>
      </c>
      <c r="B49" s="20">
        <v>701167</v>
      </c>
      <c r="C49" s="21">
        <v>444080</v>
      </c>
      <c r="D49" s="11">
        <f t="shared" si="0"/>
        <v>0.63334412486611602</v>
      </c>
      <c r="E49" s="21">
        <v>1426</v>
      </c>
      <c r="F49" s="11">
        <f t="shared" si="1"/>
        <v>2.0337523015201801E-3</v>
      </c>
      <c r="G49" s="21">
        <v>272</v>
      </c>
      <c r="H49" s="11">
        <f t="shared" si="2"/>
        <v>3.8792470267425591E-4</v>
      </c>
    </row>
    <row r="50" spans="1:8" x14ac:dyDescent="0.45">
      <c r="A50" s="12" t="s">
        <v>51</v>
      </c>
      <c r="B50" s="20">
        <v>5124170</v>
      </c>
      <c r="C50" s="21">
        <v>3117724</v>
      </c>
      <c r="D50" s="11">
        <f t="shared" si="0"/>
        <v>0.60843492702232749</v>
      </c>
      <c r="E50" s="21">
        <v>14105</v>
      </c>
      <c r="F50" s="11">
        <f t="shared" si="1"/>
        <v>2.7526409155043648E-3</v>
      </c>
      <c r="G50" s="21">
        <v>4621</v>
      </c>
      <c r="H50" s="11">
        <f t="shared" si="2"/>
        <v>9.0180458493765818E-4</v>
      </c>
    </row>
    <row r="51" spans="1:8" x14ac:dyDescent="0.45">
      <c r="A51" s="12" t="s">
        <v>52</v>
      </c>
      <c r="B51" s="20">
        <v>818222</v>
      </c>
      <c r="C51" s="21">
        <v>506864</v>
      </c>
      <c r="D51" s="11">
        <f t="shared" si="0"/>
        <v>0.61947002158338449</v>
      </c>
      <c r="E51" s="21">
        <v>2667</v>
      </c>
      <c r="F51" s="11">
        <f t="shared" si="1"/>
        <v>3.2595065886764228E-3</v>
      </c>
      <c r="G51" s="21">
        <v>436</v>
      </c>
      <c r="H51" s="11">
        <f t="shared" si="2"/>
        <v>5.3286271940866908E-4</v>
      </c>
    </row>
    <row r="52" spans="1:8" x14ac:dyDescent="0.45">
      <c r="A52" s="12" t="s">
        <v>53</v>
      </c>
      <c r="B52" s="20">
        <v>1335937.9999999998</v>
      </c>
      <c r="C52" s="21">
        <v>897585</v>
      </c>
      <c r="D52" s="11">
        <f t="shared" si="0"/>
        <v>0.67187623976561794</v>
      </c>
      <c r="E52" s="21">
        <v>4276</v>
      </c>
      <c r="F52" s="11">
        <f t="shared" si="1"/>
        <v>3.2007473400711716E-3</v>
      </c>
      <c r="G52" s="21">
        <v>671</v>
      </c>
      <c r="H52" s="11">
        <f t="shared" si="2"/>
        <v>5.0226881786430216E-4</v>
      </c>
    </row>
    <row r="53" spans="1:8" x14ac:dyDescent="0.45">
      <c r="A53" s="12" t="s">
        <v>54</v>
      </c>
      <c r="B53" s="20">
        <v>1758645</v>
      </c>
      <c r="C53" s="21">
        <v>1162117</v>
      </c>
      <c r="D53" s="11">
        <f t="shared" si="0"/>
        <v>0.6608024928282854</v>
      </c>
      <c r="E53" s="21">
        <v>4044</v>
      </c>
      <c r="F53" s="11">
        <f t="shared" si="1"/>
        <v>2.2994976245916602E-3</v>
      </c>
      <c r="G53" s="21">
        <v>523</v>
      </c>
      <c r="H53" s="11">
        <f t="shared" si="2"/>
        <v>2.9738804591034578E-4</v>
      </c>
    </row>
    <row r="54" spans="1:8" x14ac:dyDescent="0.45">
      <c r="A54" s="12" t="s">
        <v>55</v>
      </c>
      <c r="B54" s="20">
        <v>1141741</v>
      </c>
      <c r="C54" s="21">
        <v>737606</v>
      </c>
      <c r="D54" s="11">
        <f t="shared" si="0"/>
        <v>0.64603618508926275</v>
      </c>
      <c r="E54" s="21">
        <v>3246</v>
      </c>
      <c r="F54" s="11">
        <f t="shared" si="1"/>
        <v>2.8430265708247319E-3</v>
      </c>
      <c r="G54" s="21">
        <v>557</v>
      </c>
      <c r="H54" s="11">
        <f t="shared" si="2"/>
        <v>4.8785144792032521E-4</v>
      </c>
    </row>
    <row r="55" spans="1:8" x14ac:dyDescent="0.45">
      <c r="A55" s="12" t="s">
        <v>56</v>
      </c>
      <c r="B55" s="20">
        <v>1087241</v>
      </c>
      <c r="C55" s="21">
        <v>685612</v>
      </c>
      <c r="D55" s="11">
        <f t="shared" si="0"/>
        <v>0.63059799989146836</v>
      </c>
      <c r="E55" s="21">
        <v>3523</v>
      </c>
      <c r="F55" s="11">
        <f t="shared" si="1"/>
        <v>3.2403119455576088E-3</v>
      </c>
      <c r="G55" s="21">
        <v>416</v>
      </c>
      <c r="H55" s="11">
        <f t="shared" si="2"/>
        <v>3.8261986073004974E-4</v>
      </c>
    </row>
    <row r="56" spans="1:8" x14ac:dyDescent="0.45">
      <c r="A56" s="12" t="s">
        <v>57</v>
      </c>
      <c r="B56" s="20">
        <v>1617517</v>
      </c>
      <c r="C56" s="21">
        <v>1052549</v>
      </c>
      <c r="D56" s="11">
        <f t="shared" si="0"/>
        <v>0.65071897235083154</v>
      </c>
      <c r="E56" s="21">
        <v>4029</v>
      </c>
      <c r="F56" s="11">
        <f t="shared" si="1"/>
        <v>2.4908548101812839E-3</v>
      </c>
      <c r="G56" s="21">
        <v>1008</v>
      </c>
      <c r="H56" s="11">
        <f t="shared" si="2"/>
        <v>6.2317737618831828E-4</v>
      </c>
    </row>
    <row r="57" spans="1:8" x14ac:dyDescent="0.45">
      <c r="A57" s="12" t="s">
        <v>58</v>
      </c>
      <c r="B57" s="20">
        <v>1485118</v>
      </c>
      <c r="C57" s="21">
        <v>708270</v>
      </c>
      <c r="D57" s="11">
        <f t="shared" si="0"/>
        <v>0.47691159894365298</v>
      </c>
      <c r="E57" s="21">
        <v>3907</v>
      </c>
      <c r="F57" s="11">
        <f t="shared" si="1"/>
        <v>2.6307673868339082E-3</v>
      </c>
      <c r="G57" s="21">
        <v>573</v>
      </c>
      <c r="H57" s="11">
        <f t="shared" si="2"/>
        <v>3.858279274778166E-4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59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60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61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62</v>
      </c>
    </row>
    <row r="63" spans="1:8" x14ac:dyDescent="0.45">
      <c r="A63" s="53" t="s">
        <v>63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64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44796</v>
      </c>
      <c r="H3" s="89"/>
    </row>
    <row r="4" spans="1:8" x14ac:dyDescent="0.45">
      <c r="A4" s="2" t="s">
        <v>65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66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44795</v>
      </c>
      <c r="H5" s="94"/>
    </row>
    <row r="6" spans="1:8" ht="23.25" customHeight="1" x14ac:dyDescent="0.45">
      <c r="A6" s="9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87" t="s">
        <v>8</v>
      </c>
      <c r="F7" s="8"/>
      <c r="G7" s="87" t="s">
        <v>8</v>
      </c>
      <c r="H7" s="9"/>
    </row>
    <row r="8" spans="1:8" ht="18.75" customHeight="1" x14ac:dyDescent="0.45">
      <c r="A8" s="70"/>
      <c r="B8" s="75"/>
      <c r="C8" s="88"/>
      <c r="D8" s="73" t="s">
        <v>9</v>
      </c>
      <c r="E8" s="88"/>
      <c r="F8" s="71" t="s">
        <v>10</v>
      </c>
      <c r="G8" s="88"/>
      <c r="H8" s="73" t="s">
        <v>10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67</v>
      </c>
      <c r="B10" s="20">
        <v>27549031.999999996</v>
      </c>
      <c r="C10" s="21">
        <f>SUM(C11:C30)</f>
        <v>16913842</v>
      </c>
      <c r="D10" s="11">
        <f>C10/$B10</f>
        <v>0.61395413094732343</v>
      </c>
      <c r="E10" s="21">
        <f>SUM(E11:E30)</f>
        <v>82577</v>
      </c>
      <c r="F10" s="11">
        <f>E10/$B10</f>
        <v>2.9974555911801187E-3</v>
      </c>
      <c r="G10" s="21">
        <f>SUM(G11:G30)</f>
        <v>14720</v>
      </c>
      <c r="H10" s="11">
        <f>G10/$B10</f>
        <v>5.343200443485638E-4</v>
      </c>
    </row>
    <row r="11" spans="1:8" x14ac:dyDescent="0.45">
      <c r="A11" s="12" t="s">
        <v>68</v>
      </c>
      <c r="B11" s="20">
        <v>1961575</v>
      </c>
      <c r="C11" s="21">
        <v>1216709</v>
      </c>
      <c r="D11" s="11">
        <f t="shared" ref="D11:D30" si="0">C11/$B11</f>
        <v>0.62027146553152446</v>
      </c>
      <c r="E11" s="21">
        <v>8272</v>
      </c>
      <c r="F11" s="11">
        <f t="shared" ref="F11:F30" si="1">E11/$B11</f>
        <v>4.2170194868919111E-3</v>
      </c>
      <c r="G11" s="21">
        <v>1547</v>
      </c>
      <c r="H11" s="11">
        <f t="shared" ref="H11:H30" si="2">G11/$B11</f>
        <v>7.886519760906415E-4</v>
      </c>
    </row>
    <row r="12" spans="1:8" x14ac:dyDescent="0.45">
      <c r="A12" s="12" t="s">
        <v>69</v>
      </c>
      <c r="B12" s="20">
        <v>1065932</v>
      </c>
      <c r="C12" s="21">
        <v>679237</v>
      </c>
      <c r="D12" s="11">
        <f t="shared" si="0"/>
        <v>0.63722357523744477</v>
      </c>
      <c r="E12" s="21">
        <v>2090</v>
      </c>
      <c r="F12" s="11">
        <f t="shared" si="1"/>
        <v>1.960725449653449E-3</v>
      </c>
      <c r="G12" s="21">
        <v>1004</v>
      </c>
      <c r="H12" s="11">
        <f t="shared" si="2"/>
        <v>9.4189873275218308E-4</v>
      </c>
    </row>
    <row r="13" spans="1:8" x14ac:dyDescent="0.45">
      <c r="A13" s="12" t="s">
        <v>70</v>
      </c>
      <c r="B13" s="20">
        <v>1324589</v>
      </c>
      <c r="C13" s="21">
        <v>857297</v>
      </c>
      <c r="D13" s="11">
        <f t="shared" si="0"/>
        <v>0.64721736327268309</v>
      </c>
      <c r="E13" s="21">
        <v>4163</v>
      </c>
      <c r="F13" s="11">
        <f t="shared" si="1"/>
        <v>3.1428616725640937E-3</v>
      </c>
      <c r="G13" s="21">
        <v>601</v>
      </c>
      <c r="H13" s="11">
        <f t="shared" si="2"/>
        <v>4.5372564621931784E-4</v>
      </c>
    </row>
    <row r="14" spans="1:8" x14ac:dyDescent="0.45">
      <c r="A14" s="12" t="s">
        <v>71</v>
      </c>
      <c r="B14" s="20">
        <v>974726</v>
      </c>
      <c r="C14" s="21">
        <v>640444</v>
      </c>
      <c r="D14" s="11">
        <f t="shared" si="0"/>
        <v>0.65705028900429452</v>
      </c>
      <c r="E14" s="21">
        <v>3097</v>
      </c>
      <c r="F14" s="11">
        <f t="shared" si="1"/>
        <v>3.1773031600675471E-3</v>
      </c>
      <c r="G14" s="21">
        <v>352</v>
      </c>
      <c r="H14" s="11">
        <f t="shared" si="2"/>
        <v>3.6112712700800019E-4</v>
      </c>
    </row>
    <row r="15" spans="1:8" x14ac:dyDescent="0.45">
      <c r="A15" s="12" t="s">
        <v>72</v>
      </c>
      <c r="B15" s="20">
        <v>3759920</v>
      </c>
      <c r="C15" s="21">
        <v>2422897</v>
      </c>
      <c r="D15" s="11">
        <f t="shared" si="0"/>
        <v>0.64440121066405665</v>
      </c>
      <c r="E15" s="21">
        <v>11155</v>
      </c>
      <c r="F15" s="11">
        <f t="shared" si="1"/>
        <v>2.9668184429455947E-3</v>
      </c>
      <c r="G15" s="21">
        <v>1480</v>
      </c>
      <c r="H15" s="11">
        <f t="shared" si="2"/>
        <v>3.9362539628502735E-4</v>
      </c>
    </row>
    <row r="16" spans="1:8" x14ac:dyDescent="0.45">
      <c r="A16" s="12" t="s">
        <v>73</v>
      </c>
      <c r="B16" s="20">
        <v>1521562.0000000002</v>
      </c>
      <c r="C16" s="21">
        <v>938357</v>
      </c>
      <c r="D16" s="11">
        <f t="shared" si="0"/>
        <v>0.61670638462317007</v>
      </c>
      <c r="E16" s="21">
        <v>5590</v>
      </c>
      <c r="F16" s="11">
        <f t="shared" si="1"/>
        <v>3.673856208291216E-3</v>
      </c>
      <c r="G16" s="21">
        <v>813</v>
      </c>
      <c r="H16" s="11">
        <f t="shared" si="2"/>
        <v>5.3431933762804272E-4</v>
      </c>
    </row>
    <row r="17" spans="1:8" x14ac:dyDescent="0.45">
      <c r="A17" s="12" t="s">
        <v>74</v>
      </c>
      <c r="B17" s="20">
        <v>718601</v>
      </c>
      <c r="C17" s="21">
        <v>467487</v>
      </c>
      <c r="D17" s="11">
        <f t="shared" si="0"/>
        <v>0.65055155781859475</v>
      </c>
      <c r="E17" s="21">
        <v>2342</v>
      </c>
      <c r="F17" s="11">
        <f t="shared" si="1"/>
        <v>3.2591104103668099E-3</v>
      </c>
      <c r="G17" s="21">
        <v>143</v>
      </c>
      <c r="H17" s="11">
        <f t="shared" si="2"/>
        <v>1.9899777484306313E-4</v>
      </c>
    </row>
    <row r="18" spans="1:8" x14ac:dyDescent="0.45">
      <c r="A18" s="12" t="s">
        <v>75</v>
      </c>
      <c r="B18" s="20">
        <v>784774</v>
      </c>
      <c r="C18" s="21">
        <v>541704</v>
      </c>
      <c r="D18" s="11">
        <f t="shared" si="0"/>
        <v>0.69026751650793727</v>
      </c>
      <c r="E18" s="21">
        <v>2170</v>
      </c>
      <c r="F18" s="11">
        <f t="shared" si="1"/>
        <v>2.7651272850527666E-3</v>
      </c>
      <c r="G18" s="21">
        <v>290</v>
      </c>
      <c r="H18" s="11">
        <f t="shared" si="2"/>
        <v>3.6953313947709785E-4</v>
      </c>
    </row>
    <row r="19" spans="1:8" x14ac:dyDescent="0.45">
      <c r="A19" s="12" t="s">
        <v>76</v>
      </c>
      <c r="B19" s="20">
        <v>694295.99999999988</v>
      </c>
      <c r="C19" s="21">
        <v>459057</v>
      </c>
      <c r="D19" s="11">
        <f t="shared" si="0"/>
        <v>0.66118341456669794</v>
      </c>
      <c r="E19" s="21">
        <v>2159</v>
      </c>
      <c r="F19" s="11">
        <f t="shared" si="1"/>
        <v>3.1096247133787325E-3</v>
      </c>
      <c r="G19" s="21">
        <v>221</v>
      </c>
      <c r="H19" s="11">
        <f t="shared" si="2"/>
        <v>3.1830804152695684E-4</v>
      </c>
    </row>
    <row r="20" spans="1:8" x14ac:dyDescent="0.45">
      <c r="A20" s="12" t="s">
        <v>77</v>
      </c>
      <c r="B20" s="20">
        <v>799966</v>
      </c>
      <c r="C20" s="21">
        <v>520473</v>
      </c>
      <c r="D20" s="11">
        <f t="shared" si="0"/>
        <v>0.65061890130330535</v>
      </c>
      <c r="E20" s="21">
        <v>2104</v>
      </c>
      <c r="F20" s="11">
        <f t="shared" si="1"/>
        <v>2.6301117797506396E-3</v>
      </c>
      <c r="G20" s="21">
        <v>267</v>
      </c>
      <c r="H20" s="11">
        <f t="shared" si="2"/>
        <v>3.3376418497786154E-4</v>
      </c>
    </row>
    <row r="21" spans="1:8" x14ac:dyDescent="0.45">
      <c r="A21" s="12" t="s">
        <v>78</v>
      </c>
      <c r="B21" s="20">
        <v>2300944</v>
      </c>
      <c r="C21" s="21">
        <v>1370259</v>
      </c>
      <c r="D21" s="11">
        <f t="shared" si="0"/>
        <v>0.59552036033906086</v>
      </c>
      <c r="E21" s="21">
        <v>5892</v>
      </c>
      <c r="F21" s="11">
        <f t="shared" si="1"/>
        <v>2.5606881349567829E-3</v>
      </c>
      <c r="G21" s="21">
        <v>907</v>
      </c>
      <c r="H21" s="11">
        <f t="shared" si="2"/>
        <v>3.9418603842596779E-4</v>
      </c>
    </row>
    <row r="22" spans="1:8" x14ac:dyDescent="0.45">
      <c r="A22" s="12" t="s">
        <v>79</v>
      </c>
      <c r="B22" s="20">
        <v>1400720</v>
      </c>
      <c r="C22" s="21">
        <v>826428</v>
      </c>
      <c r="D22" s="11">
        <f t="shared" si="0"/>
        <v>0.59000228453937975</v>
      </c>
      <c r="E22" s="21">
        <v>4708</v>
      </c>
      <c r="F22" s="11">
        <f t="shared" si="1"/>
        <v>3.3611285624535951E-3</v>
      </c>
      <c r="G22" s="21">
        <v>565</v>
      </c>
      <c r="H22" s="11">
        <f t="shared" si="2"/>
        <v>4.0336398423667828E-4</v>
      </c>
    </row>
    <row r="23" spans="1:8" x14ac:dyDescent="0.45">
      <c r="A23" s="12" t="s">
        <v>80</v>
      </c>
      <c r="B23" s="20">
        <v>2739963</v>
      </c>
      <c r="C23" s="21">
        <v>1484277</v>
      </c>
      <c r="D23" s="11">
        <f t="shared" si="0"/>
        <v>0.54171424942599589</v>
      </c>
      <c r="E23" s="21">
        <v>7961</v>
      </c>
      <c r="F23" s="11">
        <f t="shared" si="1"/>
        <v>2.9055136875935916E-3</v>
      </c>
      <c r="G23" s="21">
        <v>1168</v>
      </c>
      <c r="H23" s="11">
        <f t="shared" si="2"/>
        <v>4.2628312864078819E-4</v>
      </c>
    </row>
    <row r="24" spans="1:8" x14ac:dyDescent="0.45">
      <c r="A24" s="12" t="s">
        <v>81</v>
      </c>
      <c r="B24" s="20">
        <v>831479.00000000012</v>
      </c>
      <c r="C24" s="21">
        <v>487606</v>
      </c>
      <c r="D24" s="11">
        <f t="shared" si="0"/>
        <v>0.58643212877294548</v>
      </c>
      <c r="E24" s="21">
        <v>2138</v>
      </c>
      <c r="F24" s="11">
        <f t="shared" si="1"/>
        <v>2.5713217050580949E-3</v>
      </c>
      <c r="G24" s="21">
        <v>331</v>
      </c>
      <c r="H24" s="11">
        <f t="shared" si="2"/>
        <v>3.9808582056792769E-4</v>
      </c>
    </row>
    <row r="25" spans="1:8" x14ac:dyDescent="0.45">
      <c r="A25" s="12" t="s">
        <v>82</v>
      </c>
      <c r="B25" s="20">
        <v>1526835</v>
      </c>
      <c r="C25" s="21">
        <v>897847</v>
      </c>
      <c r="D25" s="11">
        <f t="shared" si="0"/>
        <v>0.58804454967301645</v>
      </c>
      <c r="E25" s="21">
        <v>4758</v>
      </c>
      <c r="F25" s="11">
        <f t="shared" si="1"/>
        <v>3.1162502824470229E-3</v>
      </c>
      <c r="G25" s="21">
        <v>745</v>
      </c>
      <c r="H25" s="11">
        <f t="shared" si="2"/>
        <v>4.8793746541047332E-4</v>
      </c>
    </row>
    <row r="26" spans="1:8" x14ac:dyDescent="0.45">
      <c r="A26" s="12" t="s">
        <v>83</v>
      </c>
      <c r="B26" s="20">
        <v>708155</v>
      </c>
      <c r="C26" s="21">
        <v>427250</v>
      </c>
      <c r="D26" s="11">
        <f t="shared" si="0"/>
        <v>0.60332836737719853</v>
      </c>
      <c r="E26" s="21">
        <v>2821</v>
      </c>
      <c r="F26" s="11">
        <f t="shared" si="1"/>
        <v>3.9835911629516139E-3</v>
      </c>
      <c r="G26" s="21">
        <v>653</v>
      </c>
      <c r="H26" s="11">
        <f t="shared" si="2"/>
        <v>9.2211450882928169E-4</v>
      </c>
    </row>
    <row r="27" spans="1:8" x14ac:dyDescent="0.45">
      <c r="A27" s="12" t="s">
        <v>84</v>
      </c>
      <c r="B27" s="20">
        <v>1194817</v>
      </c>
      <c r="C27" s="21">
        <v>706760</v>
      </c>
      <c r="D27" s="11">
        <f t="shared" si="0"/>
        <v>0.59152154681428204</v>
      </c>
      <c r="E27" s="21">
        <v>3326</v>
      </c>
      <c r="F27" s="11">
        <f t="shared" si="1"/>
        <v>2.7836898872379621E-3</v>
      </c>
      <c r="G27" s="21">
        <v>304</v>
      </c>
      <c r="H27" s="11">
        <f t="shared" si="2"/>
        <v>2.5443226870725812E-4</v>
      </c>
    </row>
    <row r="28" spans="1:8" x14ac:dyDescent="0.45">
      <c r="A28" s="12" t="s">
        <v>85</v>
      </c>
      <c r="B28" s="20">
        <v>944709</v>
      </c>
      <c r="C28" s="21">
        <v>597898</v>
      </c>
      <c r="D28" s="11">
        <f t="shared" si="0"/>
        <v>0.63289118659820109</v>
      </c>
      <c r="E28" s="21">
        <v>2528</v>
      </c>
      <c r="F28" s="11">
        <f t="shared" si="1"/>
        <v>2.6759562997706174E-3</v>
      </c>
      <c r="G28" s="21">
        <v>1331</v>
      </c>
      <c r="H28" s="11">
        <f t="shared" si="2"/>
        <v>1.4088994600453685E-3</v>
      </c>
    </row>
    <row r="29" spans="1:8" x14ac:dyDescent="0.45">
      <c r="A29" s="12" t="s">
        <v>86</v>
      </c>
      <c r="B29" s="20">
        <v>1562767</v>
      </c>
      <c r="C29" s="21">
        <v>911565</v>
      </c>
      <c r="D29" s="11">
        <f t="shared" si="0"/>
        <v>0.58330192536699332</v>
      </c>
      <c r="E29" s="21">
        <v>3584</v>
      </c>
      <c r="F29" s="11">
        <f t="shared" si="1"/>
        <v>2.2933681092574903E-3</v>
      </c>
      <c r="G29" s="21">
        <v>1778</v>
      </c>
      <c r="H29" s="11">
        <f t="shared" si="2"/>
        <v>1.137725585451958E-3</v>
      </c>
    </row>
    <row r="30" spans="1:8" x14ac:dyDescent="0.45">
      <c r="A30" s="12" t="s">
        <v>87</v>
      </c>
      <c r="B30" s="20">
        <v>732702</v>
      </c>
      <c r="C30" s="21">
        <v>460290</v>
      </c>
      <c r="D30" s="11">
        <f t="shared" si="0"/>
        <v>0.62820901266817886</v>
      </c>
      <c r="E30" s="21">
        <v>1719</v>
      </c>
      <c r="F30" s="11">
        <f t="shared" si="1"/>
        <v>2.3461106971183372E-3</v>
      </c>
      <c r="G30" s="21">
        <v>220</v>
      </c>
      <c r="H30" s="11">
        <f t="shared" si="2"/>
        <v>3.0025849526819909E-4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88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44795</v>
      </c>
      <c r="H34" s="92"/>
    </row>
    <row r="35" spans="1:8" ht="24" customHeight="1" x14ac:dyDescent="0.45">
      <c r="A35" s="90"/>
      <c r="B35" s="75"/>
      <c r="C35" s="77"/>
      <c r="D35" s="78"/>
      <c r="E35" s="83" t="s">
        <v>5</v>
      </c>
      <c r="F35" s="84"/>
      <c r="G35" s="85" t="s">
        <v>6</v>
      </c>
      <c r="H35" s="86"/>
    </row>
    <row r="36" spans="1:8" ht="18.75" customHeight="1" x14ac:dyDescent="0.45">
      <c r="A36" s="70"/>
      <c r="B36" s="75"/>
      <c r="C36" s="87" t="s">
        <v>7</v>
      </c>
      <c r="D36" s="8"/>
      <c r="E36" s="87" t="s">
        <v>8</v>
      </c>
      <c r="F36" s="8"/>
      <c r="G36" s="87" t="s">
        <v>8</v>
      </c>
      <c r="H36" s="9"/>
    </row>
    <row r="37" spans="1:8" ht="18.75" customHeight="1" x14ac:dyDescent="0.45">
      <c r="A37" s="70"/>
      <c r="B37" s="75"/>
      <c r="C37" s="88"/>
      <c r="D37" s="73" t="s">
        <v>9</v>
      </c>
      <c r="E37" s="88"/>
      <c r="F37" s="71" t="s">
        <v>10</v>
      </c>
      <c r="G37" s="88"/>
      <c r="H37" s="73" t="s">
        <v>10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67</v>
      </c>
      <c r="B39" s="20">
        <v>9572763</v>
      </c>
      <c r="C39" s="21">
        <v>5919759</v>
      </c>
      <c r="D39" s="11">
        <f>C39/$B39</f>
        <v>0.61839606809444669</v>
      </c>
      <c r="E39" s="21">
        <v>25693</v>
      </c>
      <c r="F39" s="11">
        <f>E39/$B39</f>
        <v>2.6839690902198247E-3</v>
      </c>
      <c r="G39" s="21">
        <v>3825</v>
      </c>
      <c r="H39" s="11">
        <f>G39/$B39</f>
        <v>3.9957115829567701E-4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89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90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61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91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63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T8" sqref="T8:W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92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44796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接種回数（8月22日まで）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93</v>
      </c>
      <c r="D4" s="101"/>
      <c r="E4" s="100" t="s">
        <v>94</v>
      </c>
      <c r="F4" s="101"/>
      <c r="G4" s="106" t="s">
        <v>95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96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97</v>
      </c>
      <c r="J5" s="57" t="s">
        <v>98</v>
      </c>
      <c r="K5" s="58" t="s">
        <v>99</v>
      </c>
      <c r="L5" s="59" t="s">
        <v>100</v>
      </c>
      <c r="M5" s="59" t="s">
        <v>101</v>
      </c>
      <c r="N5" s="59" t="s">
        <v>102</v>
      </c>
      <c r="O5" s="59" t="s">
        <v>103</v>
      </c>
      <c r="P5" s="59" t="s">
        <v>104</v>
      </c>
      <c r="Q5" s="59" t="s">
        <v>150</v>
      </c>
      <c r="R5" s="64"/>
      <c r="S5" s="65"/>
      <c r="T5" s="57" t="s">
        <v>105</v>
      </c>
      <c r="U5" s="57" t="s">
        <v>106</v>
      </c>
      <c r="V5" s="57" t="s">
        <v>107</v>
      </c>
      <c r="W5" s="57" t="s">
        <v>149</v>
      </c>
    </row>
    <row r="6" spans="1:25" x14ac:dyDescent="0.45">
      <c r="A6" s="99"/>
      <c r="B6" s="99"/>
      <c r="C6" s="56" t="s">
        <v>7</v>
      </c>
      <c r="D6" s="56" t="s">
        <v>108</v>
      </c>
      <c r="E6" s="56" t="s">
        <v>7</v>
      </c>
      <c r="F6" s="56" t="s">
        <v>108</v>
      </c>
      <c r="G6" s="56" t="s">
        <v>7</v>
      </c>
      <c r="H6" s="56" t="s">
        <v>108</v>
      </c>
      <c r="I6" s="109" t="s">
        <v>7</v>
      </c>
      <c r="J6" s="110"/>
      <c r="K6" s="110"/>
      <c r="L6" s="110"/>
      <c r="M6" s="110"/>
      <c r="N6" s="110"/>
      <c r="O6" s="110"/>
      <c r="P6" s="110"/>
      <c r="Q6" s="111"/>
      <c r="R6" s="56" t="s">
        <v>7</v>
      </c>
      <c r="S6" s="56" t="s">
        <v>108</v>
      </c>
      <c r="T6" s="60" t="s">
        <v>109</v>
      </c>
      <c r="U6" s="60" t="s">
        <v>109</v>
      </c>
      <c r="V6" s="68" t="s">
        <v>109</v>
      </c>
      <c r="W6" s="60" t="s">
        <v>109</v>
      </c>
      <c r="Y6" s="27" t="s">
        <v>110</v>
      </c>
    </row>
    <row r="7" spans="1:25" x14ac:dyDescent="0.45">
      <c r="A7" s="28" t="s">
        <v>11</v>
      </c>
      <c r="B7" s="32">
        <f>C7+E7+G7+R7</f>
        <v>310002832</v>
      </c>
      <c r="C7" s="32">
        <f>SUM(C8:C54)</f>
        <v>104049759</v>
      </c>
      <c r="D7" s="31">
        <f t="shared" ref="D7:D54" si="0">C7/Y7</f>
        <v>0.82158583805404117</v>
      </c>
      <c r="E7" s="32">
        <f>SUM(E8:E54)</f>
        <v>102594244</v>
      </c>
      <c r="F7" s="31">
        <f t="shared" ref="F7:F54" si="1">E7/Y7</f>
        <v>0.8100929665417177</v>
      </c>
      <c r="G7" s="32">
        <f>SUM(G8:G54)</f>
        <v>81081689</v>
      </c>
      <c r="H7" s="31">
        <f>G7/Y7</f>
        <v>0.64022798368905531</v>
      </c>
      <c r="I7" s="32">
        <f>SUM(I8:I54)</f>
        <v>1037998</v>
      </c>
      <c r="J7" s="32">
        <f t="shared" ref="J7" si="2">SUM(J8:J54)</f>
        <v>5301392</v>
      </c>
      <c r="K7" s="32">
        <f t="shared" ref="K7:Q7" si="3">SUM(K8:K54)</f>
        <v>23292748</v>
      </c>
      <c r="L7" s="32">
        <f t="shared" si="3"/>
        <v>25504276</v>
      </c>
      <c r="M7" s="32">
        <f t="shared" si="3"/>
        <v>13751697</v>
      </c>
      <c r="N7" s="32">
        <f t="shared" si="3"/>
        <v>6557962</v>
      </c>
      <c r="O7" s="32">
        <f t="shared" si="3"/>
        <v>2727381</v>
      </c>
      <c r="P7" s="32">
        <f t="shared" ref="P7" si="4">SUM(P8:P54)</f>
        <v>1857028</v>
      </c>
      <c r="Q7" s="32">
        <f t="shared" si="3"/>
        <v>1051207</v>
      </c>
      <c r="R7" s="61">
        <f>SUM(R8:R54)</f>
        <v>22277140</v>
      </c>
      <c r="S7" s="62">
        <f>R7/Y7</f>
        <v>0.1759022117134092</v>
      </c>
      <c r="T7" s="61">
        <f>SUM(T8:T54)</f>
        <v>6737</v>
      </c>
      <c r="U7" s="61">
        <f t="shared" ref="U7" si="5">SUM(U8:U54)</f>
        <v>751184</v>
      </c>
      <c r="V7" s="61">
        <f t="shared" ref="V7:W7" si="6">SUM(V8:V54)</f>
        <v>12586258</v>
      </c>
      <c r="W7" s="61">
        <f t="shared" si="6"/>
        <v>8932961</v>
      </c>
      <c r="Y7" s="1">
        <v>126645025</v>
      </c>
    </row>
    <row r="8" spans="1:25" x14ac:dyDescent="0.45">
      <c r="A8" s="33" t="s">
        <v>12</v>
      </c>
      <c r="B8" s="32">
        <f>C8+E8+G8+R8</f>
        <v>12994153</v>
      </c>
      <c r="C8" s="34">
        <f>SUM(一般接種!D7+一般接種!G7+一般接種!J7+一般接種!M7+医療従事者等!C5)</f>
        <v>4330950</v>
      </c>
      <c r="D8" s="30">
        <f t="shared" si="0"/>
        <v>0.82863573146841263</v>
      </c>
      <c r="E8" s="34">
        <f>SUM(一般接種!E7+一般接種!H7+一般接種!K7+一般接種!N7+医療従事者等!D5)</f>
        <v>4266670</v>
      </c>
      <c r="F8" s="31">
        <f t="shared" si="1"/>
        <v>0.81633711226967109</v>
      </c>
      <c r="G8" s="29">
        <f>SUM(I8:Q8)</f>
        <v>3457431</v>
      </c>
      <c r="H8" s="31">
        <f t="shared" ref="H8:H54" si="7">G8/Y8</f>
        <v>0.66150633595090347</v>
      </c>
      <c r="I8" s="35">
        <v>42102</v>
      </c>
      <c r="J8" s="35">
        <v>231604</v>
      </c>
      <c r="K8" s="35">
        <v>923687</v>
      </c>
      <c r="L8" s="35">
        <v>1075792</v>
      </c>
      <c r="M8" s="35">
        <v>656316</v>
      </c>
      <c r="N8" s="35">
        <v>306169</v>
      </c>
      <c r="O8" s="35">
        <v>120300</v>
      </c>
      <c r="P8" s="35">
        <v>68165</v>
      </c>
      <c r="Q8" s="35">
        <v>33296</v>
      </c>
      <c r="R8" s="35">
        <f>SUM(T8:W8)</f>
        <v>939102</v>
      </c>
      <c r="S8" s="63">
        <f t="shared" ref="S8:S54" si="8">R8/Y8</f>
        <v>0.17967731622241062</v>
      </c>
      <c r="T8" s="35">
        <v>156</v>
      </c>
      <c r="U8" s="35">
        <v>26146</v>
      </c>
      <c r="V8" s="35">
        <v>523002</v>
      </c>
      <c r="W8" s="35">
        <v>389798</v>
      </c>
      <c r="Y8" s="1">
        <v>5226603</v>
      </c>
    </row>
    <row r="9" spans="1:25" x14ac:dyDescent="0.45">
      <c r="A9" s="33" t="s">
        <v>13</v>
      </c>
      <c r="B9" s="32">
        <f>C9+E9+G9+R9</f>
        <v>3282999</v>
      </c>
      <c r="C9" s="34">
        <f>SUM(一般接種!D8+一般接種!G8+一般接種!J8+一般接種!M8+医療従事者等!C6)</f>
        <v>1097659</v>
      </c>
      <c r="D9" s="30">
        <f t="shared" si="0"/>
        <v>0.87142420501502438</v>
      </c>
      <c r="E9" s="34">
        <f>SUM(一般接種!E8+一般接種!H8+一般接種!K8+一般接種!N8+医療従事者等!D6)</f>
        <v>1083802</v>
      </c>
      <c r="F9" s="31">
        <f t="shared" si="1"/>
        <v>0.86042322455670983</v>
      </c>
      <c r="G9" s="29">
        <f t="shared" ref="G9:G54" si="9">SUM(I9:Q9)</f>
        <v>888301</v>
      </c>
      <c r="H9" s="31">
        <f t="shared" si="7"/>
        <v>0.70521627640191642</v>
      </c>
      <c r="I9" s="35">
        <v>10713</v>
      </c>
      <c r="J9" s="35">
        <v>43956</v>
      </c>
      <c r="K9" s="35">
        <v>228395</v>
      </c>
      <c r="L9" s="35">
        <v>263809</v>
      </c>
      <c r="M9" s="35">
        <v>181619</v>
      </c>
      <c r="N9" s="35">
        <v>92270</v>
      </c>
      <c r="O9" s="35">
        <v>41253</v>
      </c>
      <c r="P9" s="35">
        <v>18856</v>
      </c>
      <c r="Q9" s="35">
        <v>7430</v>
      </c>
      <c r="R9" s="35">
        <f t="shared" ref="R9:R54" si="10">SUM(T9:W9)</f>
        <v>213237</v>
      </c>
      <c r="S9" s="63">
        <f t="shared" si="8"/>
        <v>0.16928744100379878</v>
      </c>
      <c r="T9" s="35">
        <v>68</v>
      </c>
      <c r="U9" s="35">
        <v>5676</v>
      </c>
      <c r="V9" s="35">
        <v>119348</v>
      </c>
      <c r="W9" s="35">
        <v>88145</v>
      </c>
      <c r="Y9" s="1">
        <v>1259615</v>
      </c>
    </row>
    <row r="10" spans="1:25" x14ac:dyDescent="0.45">
      <c r="A10" s="33" t="s">
        <v>14</v>
      </c>
      <c r="B10" s="32">
        <f t="shared" ref="B10:B54" si="11">C10+E10+G10+R10</f>
        <v>3219487</v>
      </c>
      <c r="C10" s="34">
        <f>SUM(一般接種!D9+一般接種!G9+一般接種!J9+一般接種!M9+医療従事者等!C7)</f>
        <v>1062693</v>
      </c>
      <c r="D10" s="30">
        <f t="shared" si="0"/>
        <v>0.8704726237955871</v>
      </c>
      <c r="E10" s="34">
        <f>SUM(一般接種!E9+一般接種!H9+一般接種!K9+一般接種!N9+医療従事者等!D7)</f>
        <v>1047500</v>
      </c>
      <c r="F10" s="31">
        <f t="shared" si="1"/>
        <v>0.85802774030305784</v>
      </c>
      <c r="G10" s="29">
        <f t="shared" si="9"/>
        <v>876083</v>
      </c>
      <c r="H10" s="31">
        <f t="shared" si="7"/>
        <v>0.71761672248966479</v>
      </c>
      <c r="I10" s="35">
        <v>10460</v>
      </c>
      <c r="J10" s="35">
        <v>47779</v>
      </c>
      <c r="K10" s="35">
        <v>221606</v>
      </c>
      <c r="L10" s="35">
        <v>256763</v>
      </c>
      <c r="M10" s="35">
        <v>168591</v>
      </c>
      <c r="N10" s="35">
        <v>106784</v>
      </c>
      <c r="O10" s="35">
        <v>40142</v>
      </c>
      <c r="P10" s="35">
        <v>17172</v>
      </c>
      <c r="Q10" s="35">
        <v>6786</v>
      </c>
      <c r="R10" s="35">
        <f t="shared" si="10"/>
        <v>233211</v>
      </c>
      <c r="S10" s="63">
        <f t="shared" si="8"/>
        <v>0.19102769197500374</v>
      </c>
      <c r="T10" s="35">
        <v>6</v>
      </c>
      <c r="U10" s="35">
        <v>5443</v>
      </c>
      <c r="V10" s="35">
        <v>131673</v>
      </c>
      <c r="W10" s="35">
        <v>96089</v>
      </c>
      <c r="Y10" s="1">
        <v>1220823</v>
      </c>
    </row>
    <row r="11" spans="1:25" x14ac:dyDescent="0.45">
      <c r="A11" s="33" t="s">
        <v>15</v>
      </c>
      <c r="B11" s="32">
        <f t="shared" si="11"/>
        <v>5807252</v>
      </c>
      <c r="C11" s="34">
        <f>SUM(一般接種!D10+一般接種!G10+一般接種!J10+一般接種!M10+医療従事者等!C8)</f>
        <v>1940270</v>
      </c>
      <c r="D11" s="30">
        <f t="shared" si="0"/>
        <v>0.85025387940082098</v>
      </c>
      <c r="E11" s="34">
        <f>SUM(一般接種!E10+一般接種!H10+一般接種!K10+一般接種!N10+医療従事者等!D8)</f>
        <v>1905665</v>
      </c>
      <c r="F11" s="31">
        <f t="shared" si="1"/>
        <v>0.83508947676785472</v>
      </c>
      <c r="G11" s="29">
        <f t="shared" si="9"/>
        <v>1529210</v>
      </c>
      <c r="H11" s="31">
        <f t="shared" si="7"/>
        <v>0.6701215474745934</v>
      </c>
      <c r="I11" s="35">
        <v>18939</v>
      </c>
      <c r="J11" s="35">
        <v>125947</v>
      </c>
      <c r="K11" s="35">
        <v>460572</v>
      </c>
      <c r="L11" s="35">
        <v>394056</v>
      </c>
      <c r="M11" s="35">
        <v>269846</v>
      </c>
      <c r="N11" s="35">
        <v>151225</v>
      </c>
      <c r="O11" s="35">
        <v>60425</v>
      </c>
      <c r="P11" s="35">
        <v>35212</v>
      </c>
      <c r="Q11" s="35">
        <v>12988</v>
      </c>
      <c r="R11" s="35">
        <f t="shared" si="10"/>
        <v>432107</v>
      </c>
      <c r="S11" s="63">
        <f t="shared" si="8"/>
        <v>0.18935542634079305</v>
      </c>
      <c r="T11" s="35">
        <v>26</v>
      </c>
      <c r="U11" s="35">
        <v>24560</v>
      </c>
      <c r="V11" s="35">
        <v>273964</v>
      </c>
      <c r="W11" s="35">
        <v>133557</v>
      </c>
      <c r="Y11" s="1">
        <v>2281989</v>
      </c>
    </row>
    <row r="12" spans="1:25" x14ac:dyDescent="0.45">
      <c r="A12" s="33" t="s">
        <v>16</v>
      </c>
      <c r="B12" s="32">
        <f t="shared" si="11"/>
        <v>2564494</v>
      </c>
      <c r="C12" s="34">
        <f>SUM(一般接種!D11+一般接種!G11+一般接種!J11+一般接種!M11+医療従事者等!C9)</f>
        <v>858113</v>
      </c>
      <c r="D12" s="30">
        <f t="shared" si="0"/>
        <v>0.88347946232219488</v>
      </c>
      <c r="E12" s="34">
        <f>SUM(一般接種!E11+一般接種!H11+一般接種!K11+一般接種!N11+医療従事者等!D9)</f>
        <v>848429</v>
      </c>
      <c r="F12" s="31">
        <f t="shared" si="1"/>
        <v>0.87350919603660293</v>
      </c>
      <c r="G12" s="29">
        <f t="shared" si="9"/>
        <v>723926</v>
      </c>
      <c r="H12" s="31">
        <f t="shared" si="7"/>
        <v>0.74532579420316114</v>
      </c>
      <c r="I12" s="35">
        <v>4884</v>
      </c>
      <c r="J12" s="35">
        <v>29808</v>
      </c>
      <c r="K12" s="35">
        <v>127631</v>
      </c>
      <c r="L12" s="35">
        <v>229376</v>
      </c>
      <c r="M12" s="35">
        <v>189302</v>
      </c>
      <c r="N12" s="35">
        <v>89877</v>
      </c>
      <c r="O12" s="35">
        <v>30796</v>
      </c>
      <c r="P12" s="35">
        <v>14000</v>
      </c>
      <c r="Q12" s="35">
        <v>8252</v>
      </c>
      <c r="R12" s="35">
        <f t="shared" si="10"/>
        <v>134026</v>
      </c>
      <c r="S12" s="63">
        <f t="shared" si="8"/>
        <v>0.13798790883857312</v>
      </c>
      <c r="T12" s="35">
        <v>3</v>
      </c>
      <c r="U12" s="35">
        <v>1515</v>
      </c>
      <c r="V12" s="35">
        <v>58048</v>
      </c>
      <c r="W12" s="35">
        <v>74460</v>
      </c>
      <c r="Y12" s="1">
        <v>971288</v>
      </c>
    </row>
    <row r="13" spans="1:25" x14ac:dyDescent="0.45">
      <c r="A13" s="33" t="s">
        <v>17</v>
      </c>
      <c r="B13" s="32">
        <f t="shared" si="11"/>
        <v>2828628</v>
      </c>
      <c r="C13" s="34">
        <f>SUM(一般接種!D12+一般接種!G12+一般接種!J12+一般接種!M12+医療従事者等!C10)</f>
        <v>935844</v>
      </c>
      <c r="D13" s="30">
        <f t="shared" si="0"/>
        <v>0.87497872961081269</v>
      </c>
      <c r="E13" s="34">
        <f>SUM(一般接種!E12+一般接種!H12+一般接種!K12+一般接種!N12+医療従事者等!D10)</f>
        <v>926437</v>
      </c>
      <c r="F13" s="31">
        <f t="shared" si="1"/>
        <v>0.86618354055211388</v>
      </c>
      <c r="G13" s="29">
        <f t="shared" si="9"/>
        <v>773939</v>
      </c>
      <c r="H13" s="31">
        <f t="shared" si="7"/>
        <v>0.72360368075903969</v>
      </c>
      <c r="I13" s="35">
        <v>9653</v>
      </c>
      <c r="J13" s="35">
        <v>34736</v>
      </c>
      <c r="K13" s="35">
        <v>192872</v>
      </c>
      <c r="L13" s="35">
        <v>270869</v>
      </c>
      <c r="M13" s="35">
        <v>142497</v>
      </c>
      <c r="N13" s="35">
        <v>77136</v>
      </c>
      <c r="O13" s="35">
        <v>25816</v>
      </c>
      <c r="P13" s="35">
        <v>13463</v>
      </c>
      <c r="Q13" s="35">
        <v>6897</v>
      </c>
      <c r="R13" s="35">
        <f t="shared" si="10"/>
        <v>192408</v>
      </c>
      <c r="S13" s="63">
        <f t="shared" si="8"/>
        <v>0.17989419968173889</v>
      </c>
      <c r="T13" s="35">
        <v>2</v>
      </c>
      <c r="U13" s="35">
        <v>3615</v>
      </c>
      <c r="V13" s="35">
        <v>99072</v>
      </c>
      <c r="W13" s="35">
        <v>89719</v>
      </c>
      <c r="Y13" s="1">
        <v>1069562</v>
      </c>
    </row>
    <row r="14" spans="1:25" x14ac:dyDescent="0.45">
      <c r="A14" s="33" t="s">
        <v>18</v>
      </c>
      <c r="B14" s="32">
        <f t="shared" si="11"/>
        <v>4852877</v>
      </c>
      <c r="C14" s="34">
        <f>SUM(一般接種!D13+一般接種!G13+一般接種!J13+一般接種!M13+医療従事者等!C11)</f>
        <v>1601446</v>
      </c>
      <c r="D14" s="30">
        <f t="shared" si="0"/>
        <v>0.86004041762371652</v>
      </c>
      <c r="E14" s="34">
        <f>SUM(一般接種!E13+一般接種!H13+一般接種!K13+一般接種!N13+医療従事者等!D11)</f>
        <v>1581833</v>
      </c>
      <c r="F14" s="31">
        <f t="shared" si="1"/>
        <v>0.84950745384544746</v>
      </c>
      <c r="G14" s="29">
        <f t="shared" si="9"/>
        <v>1314220</v>
      </c>
      <c r="H14" s="31">
        <f t="shared" si="7"/>
        <v>0.70578859209079836</v>
      </c>
      <c r="I14" s="35">
        <v>19134</v>
      </c>
      <c r="J14" s="35">
        <v>75588</v>
      </c>
      <c r="K14" s="35">
        <v>346381</v>
      </c>
      <c r="L14" s="35">
        <v>419589</v>
      </c>
      <c r="M14" s="35">
        <v>237402</v>
      </c>
      <c r="N14" s="35">
        <v>129056</v>
      </c>
      <c r="O14" s="35">
        <v>49739</v>
      </c>
      <c r="P14" s="35">
        <v>23572</v>
      </c>
      <c r="Q14" s="35">
        <v>13759</v>
      </c>
      <c r="R14" s="35">
        <f t="shared" si="10"/>
        <v>355378</v>
      </c>
      <c r="S14" s="63">
        <f t="shared" si="8"/>
        <v>0.19085216956068524</v>
      </c>
      <c r="T14" s="35">
        <v>121</v>
      </c>
      <c r="U14" s="35">
        <v>13051</v>
      </c>
      <c r="V14" s="35">
        <v>197723</v>
      </c>
      <c r="W14" s="35">
        <v>144483</v>
      </c>
      <c r="Y14" s="1">
        <v>1862059</v>
      </c>
    </row>
    <row r="15" spans="1:25" x14ac:dyDescent="0.45">
      <c r="A15" s="33" t="s">
        <v>19</v>
      </c>
      <c r="B15" s="32">
        <f t="shared" si="11"/>
        <v>7513056</v>
      </c>
      <c r="C15" s="34">
        <f>SUM(一般接種!D14+一般接種!G14+一般接種!J14+一般接種!M14+医療従事者等!C12)</f>
        <v>2483674</v>
      </c>
      <c r="D15" s="30">
        <f t="shared" si="0"/>
        <v>0.85417868228051619</v>
      </c>
      <c r="E15" s="34">
        <f>SUM(一般接種!E14+一般接種!H14+一般接種!K14+一般接種!N14+医療従事者等!D12)</f>
        <v>2449669</v>
      </c>
      <c r="F15" s="31">
        <f t="shared" si="1"/>
        <v>0.84248377139811015</v>
      </c>
      <c r="G15" s="29">
        <f t="shared" si="9"/>
        <v>1980469</v>
      </c>
      <c r="H15" s="31">
        <f t="shared" si="7"/>
        <v>0.68111773152088873</v>
      </c>
      <c r="I15" s="35">
        <v>21284</v>
      </c>
      <c r="J15" s="35">
        <v>142141</v>
      </c>
      <c r="K15" s="35">
        <v>555681</v>
      </c>
      <c r="L15" s="35">
        <v>593191</v>
      </c>
      <c r="M15" s="35">
        <v>347154</v>
      </c>
      <c r="N15" s="35">
        <v>181494</v>
      </c>
      <c r="O15" s="35">
        <v>71343</v>
      </c>
      <c r="P15" s="35">
        <v>42074</v>
      </c>
      <c r="Q15" s="35">
        <v>26107</v>
      </c>
      <c r="R15" s="35">
        <f t="shared" si="10"/>
        <v>599244</v>
      </c>
      <c r="S15" s="63">
        <f t="shared" si="8"/>
        <v>0.20609043307797467</v>
      </c>
      <c r="T15" s="35">
        <v>90</v>
      </c>
      <c r="U15" s="35">
        <v>26652</v>
      </c>
      <c r="V15" s="35">
        <v>333937</v>
      </c>
      <c r="W15" s="35">
        <v>238565</v>
      </c>
      <c r="Y15" s="1">
        <v>2907675</v>
      </c>
    </row>
    <row r="16" spans="1:25" x14ac:dyDescent="0.45">
      <c r="A16" s="36" t="s">
        <v>20</v>
      </c>
      <c r="B16" s="32">
        <f t="shared" si="11"/>
        <v>4942759</v>
      </c>
      <c r="C16" s="34">
        <f>SUM(一般接種!D15+一般接種!G15+一般接種!J15+一般接種!M15+医療従事者等!C13)</f>
        <v>1639672</v>
      </c>
      <c r="D16" s="30">
        <f t="shared" si="0"/>
        <v>0.8385349092078811</v>
      </c>
      <c r="E16" s="34">
        <f>SUM(一般接種!E15+一般接種!H15+一般接種!K15+一般接種!N15+医療従事者等!D13)</f>
        <v>1618229</v>
      </c>
      <c r="F16" s="31">
        <f t="shared" si="1"/>
        <v>0.82756887206255902</v>
      </c>
      <c r="G16" s="29">
        <f t="shared" si="9"/>
        <v>1318985</v>
      </c>
      <c r="H16" s="31">
        <f t="shared" si="7"/>
        <v>0.67453427711246949</v>
      </c>
      <c r="I16" s="35">
        <v>14843</v>
      </c>
      <c r="J16" s="35">
        <v>72341</v>
      </c>
      <c r="K16" s="35">
        <v>367241</v>
      </c>
      <c r="L16" s="35">
        <v>348167</v>
      </c>
      <c r="M16" s="35">
        <v>253837</v>
      </c>
      <c r="N16" s="35">
        <v>148029</v>
      </c>
      <c r="O16" s="35">
        <v>63167</v>
      </c>
      <c r="P16" s="35">
        <v>33350</v>
      </c>
      <c r="Q16" s="35">
        <v>18010</v>
      </c>
      <c r="R16" s="35">
        <f t="shared" si="10"/>
        <v>365873</v>
      </c>
      <c r="S16" s="63">
        <f t="shared" si="8"/>
        <v>0.18710893571190768</v>
      </c>
      <c r="T16" s="35">
        <v>250</v>
      </c>
      <c r="U16" s="35">
        <v>9050</v>
      </c>
      <c r="V16" s="35">
        <v>218068</v>
      </c>
      <c r="W16" s="35">
        <v>138505</v>
      </c>
      <c r="Y16" s="1">
        <v>1955401</v>
      </c>
    </row>
    <row r="17" spans="1:25" x14ac:dyDescent="0.45">
      <c r="A17" s="33" t="s">
        <v>21</v>
      </c>
      <c r="B17" s="32">
        <f t="shared" si="11"/>
        <v>4848556</v>
      </c>
      <c r="C17" s="34">
        <f>SUM(一般接種!D16+一般接種!G16+一般接種!J16+一般接種!M16+医療従事者等!C14)</f>
        <v>1617609</v>
      </c>
      <c r="D17" s="30">
        <f t="shared" si="0"/>
        <v>0.82611111479949195</v>
      </c>
      <c r="E17" s="34">
        <f>SUM(一般接種!E16+一般接種!H16+一般接種!K16+一般接種!N16+医療従事者等!D14)</f>
        <v>1592119</v>
      </c>
      <c r="F17" s="31">
        <f t="shared" si="1"/>
        <v>0.8130934001872222</v>
      </c>
      <c r="G17" s="29">
        <f t="shared" si="9"/>
        <v>1292228</v>
      </c>
      <c r="H17" s="31">
        <f t="shared" si="7"/>
        <v>0.65993940047014943</v>
      </c>
      <c r="I17" s="35">
        <v>16381</v>
      </c>
      <c r="J17" s="35">
        <v>72321</v>
      </c>
      <c r="K17" s="35">
        <v>402691</v>
      </c>
      <c r="L17" s="35">
        <v>435697</v>
      </c>
      <c r="M17" s="35">
        <v>217771</v>
      </c>
      <c r="N17" s="35">
        <v>78409</v>
      </c>
      <c r="O17" s="35">
        <v>38069</v>
      </c>
      <c r="P17" s="35">
        <v>17272</v>
      </c>
      <c r="Q17" s="35">
        <v>13617</v>
      </c>
      <c r="R17" s="35">
        <f t="shared" si="10"/>
        <v>346600</v>
      </c>
      <c r="S17" s="63">
        <f t="shared" si="8"/>
        <v>0.17700823399814411</v>
      </c>
      <c r="T17" s="35">
        <v>52</v>
      </c>
      <c r="U17" s="35">
        <v>7077</v>
      </c>
      <c r="V17" s="35">
        <v>194260</v>
      </c>
      <c r="W17" s="35">
        <v>145211</v>
      </c>
      <c r="Y17" s="1">
        <v>1958101</v>
      </c>
    </row>
    <row r="18" spans="1:25" x14ac:dyDescent="0.45">
      <c r="A18" s="33" t="s">
        <v>22</v>
      </c>
      <c r="B18" s="32">
        <f t="shared" si="11"/>
        <v>18270193</v>
      </c>
      <c r="C18" s="34">
        <f>SUM(一般接種!D17+一般接種!G17+一般接種!J17+一般接種!M17+医療従事者等!C15)</f>
        <v>6152987</v>
      </c>
      <c r="D18" s="30">
        <f t="shared" si="0"/>
        <v>0.83218207581785764</v>
      </c>
      <c r="E18" s="34">
        <f>SUM(一般接種!E17+一般接種!H17+一般接種!K17+一般接種!N17+医療従事者等!D15)</f>
        <v>6062786</v>
      </c>
      <c r="F18" s="31">
        <f t="shared" si="1"/>
        <v>0.8199825286026845</v>
      </c>
      <c r="G18" s="29">
        <f t="shared" si="9"/>
        <v>4791484</v>
      </c>
      <c r="H18" s="31">
        <f t="shared" si="7"/>
        <v>0.64804087857946913</v>
      </c>
      <c r="I18" s="35">
        <v>50506</v>
      </c>
      <c r="J18" s="35">
        <v>272524</v>
      </c>
      <c r="K18" s="35">
        <v>1319466</v>
      </c>
      <c r="L18" s="35">
        <v>1419492</v>
      </c>
      <c r="M18" s="35">
        <v>838969</v>
      </c>
      <c r="N18" s="35">
        <v>478775</v>
      </c>
      <c r="O18" s="35">
        <v>202722</v>
      </c>
      <c r="P18" s="35">
        <v>130040</v>
      </c>
      <c r="Q18" s="35">
        <v>78990</v>
      </c>
      <c r="R18" s="35">
        <f t="shared" si="10"/>
        <v>1262936</v>
      </c>
      <c r="S18" s="63">
        <f t="shared" si="8"/>
        <v>0.17081016132572713</v>
      </c>
      <c r="T18" s="35">
        <v>224</v>
      </c>
      <c r="U18" s="35">
        <v>44937</v>
      </c>
      <c r="V18" s="35">
        <v>701254</v>
      </c>
      <c r="W18" s="35">
        <v>516521</v>
      </c>
      <c r="Y18" s="1">
        <v>7393799</v>
      </c>
    </row>
    <row r="19" spans="1:25" x14ac:dyDescent="0.45">
      <c r="A19" s="33" t="s">
        <v>23</v>
      </c>
      <c r="B19" s="32">
        <f t="shared" si="11"/>
        <v>15746460</v>
      </c>
      <c r="C19" s="34">
        <f>SUM(一般接種!D18+一般接種!G18+一般接種!J18+一般接種!M18+医療従事者等!C16)</f>
        <v>5254774</v>
      </c>
      <c r="D19" s="30">
        <f t="shared" si="0"/>
        <v>0.83107128826492682</v>
      </c>
      <c r="E19" s="34">
        <f>SUM(一般接種!E18+一般接種!H18+一般接種!K18+一般接種!N18+医療従事者等!D16)</f>
        <v>5187137</v>
      </c>
      <c r="F19" s="31">
        <f t="shared" si="1"/>
        <v>0.82037412627006756</v>
      </c>
      <c r="G19" s="29">
        <f t="shared" si="9"/>
        <v>4173290</v>
      </c>
      <c r="H19" s="31">
        <f t="shared" si="7"/>
        <v>0.66002867042486257</v>
      </c>
      <c r="I19" s="35">
        <v>43386</v>
      </c>
      <c r="J19" s="35">
        <v>214860</v>
      </c>
      <c r="K19" s="35">
        <v>1090488</v>
      </c>
      <c r="L19" s="35">
        <v>1326587</v>
      </c>
      <c r="M19" s="35">
        <v>756426</v>
      </c>
      <c r="N19" s="35">
        <v>394702</v>
      </c>
      <c r="O19" s="35">
        <v>169718</v>
      </c>
      <c r="P19" s="35">
        <v>115008</v>
      </c>
      <c r="Q19" s="35">
        <v>62115</v>
      </c>
      <c r="R19" s="35">
        <f t="shared" si="10"/>
        <v>1131259</v>
      </c>
      <c r="S19" s="63">
        <f t="shared" si="8"/>
        <v>0.17891480670553916</v>
      </c>
      <c r="T19" s="35">
        <v>250</v>
      </c>
      <c r="U19" s="35">
        <v>35380</v>
      </c>
      <c r="V19" s="35">
        <v>638131</v>
      </c>
      <c r="W19" s="35">
        <v>457498</v>
      </c>
      <c r="Y19" s="1">
        <v>6322892</v>
      </c>
    </row>
    <row r="20" spans="1:25" x14ac:dyDescent="0.45">
      <c r="A20" s="33" t="s">
        <v>24</v>
      </c>
      <c r="B20" s="32">
        <f t="shared" si="11"/>
        <v>33657813</v>
      </c>
      <c r="C20" s="34">
        <f>SUM(一般接種!D19+一般接種!G19+一般接種!J19+一般接種!M19+医療従事者等!C17)</f>
        <v>11337684</v>
      </c>
      <c r="D20" s="30">
        <f t="shared" si="0"/>
        <v>0.81899982294721163</v>
      </c>
      <c r="E20" s="34">
        <f>SUM(一般接種!E19+一般接種!H19+一般接種!K19+一般接種!N19+医療従事者等!D17)</f>
        <v>11185585</v>
      </c>
      <c r="F20" s="31">
        <f t="shared" si="1"/>
        <v>0.80801265360376828</v>
      </c>
      <c r="G20" s="29">
        <f t="shared" si="9"/>
        <v>8689305</v>
      </c>
      <c r="H20" s="31">
        <f t="shared" si="7"/>
        <v>0.62768897567918813</v>
      </c>
      <c r="I20" s="35">
        <v>104680</v>
      </c>
      <c r="J20" s="35">
        <v>614933</v>
      </c>
      <c r="K20" s="35">
        <v>2642827</v>
      </c>
      <c r="L20" s="35">
        <v>2944821</v>
      </c>
      <c r="M20" s="35">
        <v>1270080</v>
      </c>
      <c r="N20" s="35">
        <v>518914</v>
      </c>
      <c r="O20" s="35">
        <v>236883</v>
      </c>
      <c r="P20" s="35">
        <v>230649</v>
      </c>
      <c r="Q20" s="35">
        <v>125518</v>
      </c>
      <c r="R20" s="35">
        <f t="shared" si="10"/>
        <v>2445239</v>
      </c>
      <c r="S20" s="63">
        <f t="shared" si="8"/>
        <v>0.17663663126116558</v>
      </c>
      <c r="T20" s="35">
        <v>1365</v>
      </c>
      <c r="U20" s="35">
        <v>144417</v>
      </c>
      <c r="V20" s="35">
        <v>1505754</v>
      </c>
      <c r="W20" s="35">
        <v>793703</v>
      </c>
      <c r="Y20" s="1">
        <v>13843329</v>
      </c>
    </row>
    <row r="21" spans="1:25" x14ac:dyDescent="0.45">
      <c r="A21" s="33" t="s">
        <v>25</v>
      </c>
      <c r="B21" s="32">
        <f t="shared" si="11"/>
        <v>22730810</v>
      </c>
      <c r="C21" s="34">
        <f>SUM(一般接種!D20+一般接種!G20+一般接種!J20+一般接種!M20+医療従事者等!C18)</f>
        <v>7637300</v>
      </c>
      <c r="D21" s="30">
        <f t="shared" si="0"/>
        <v>0.82832205701260908</v>
      </c>
      <c r="E21" s="34">
        <f>SUM(一般接種!E20+一般接種!H20+一般接種!K20+一般接種!N20+医療従事者等!D18)</f>
        <v>7542158</v>
      </c>
      <c r="F21" s="31">
        <f t="shared" si="1"/>
        <v>0.81800319862701554</v>
      </c>
      <c r="G21" s="29">
        <f t="shared" si="9"/>
        <v>5913113</v>
      </c>
      <c r="H21" s="31">
        <f t="shared" si="7"/>
        <v>0.64132113751037667</v>
      </c>
      <c r="I21" s="35">
        <v>51846</v>
      </c>
      <c r="J21" s="35">
        <v>307915</v>
      </c>
      <c r="K21" s="35">
        <v>1461057</v>
      </c>
      <c r="L21" s="35">
        <v>2065423</v>
      </c>
      <c r="M21" s="35">
        <v>1103060</v>
      </c>
      <c r="N21" s="35">
        <v>478337</v>
      </c>
      <c r="O21" s="35">
        <v>191547</v>
      </c>
      <c r="P21" s="35">
        <v>162136</v>
      </c>
      <c r="Q21" s="35">
        <v>91792</v>
      </c>
      <c r="R21" s="35">
        <f t="shared" si="10"/>
        <v>1638239</v>
      </c>
      <c r="S21" s="63">
        <f t="shared" si="8"/>
        <v>0.17767921888079291</v>
      </c>
      <c r="T21" s="35">
        <v>675</v>
      </c>
      <c r="U21" s="35">
        <v>47431</v>
      </c>
      <c r="V21" s="35">
        <v>888512</v>
      </c>
      <c r="W21" s="35">
        <v>701621</v>
      </c>
      <c r="Y21" s="1">
        <v>9220206</v>
      </c>
    </row>
    <row r="22" spans="1:25" x14ac:dyDescent="0.45">
      <c r="A22" s="33" t="s">
        <v>26</v>
      </c>
      <c r="B22" s="32">
        <f t="shared" si="11"/>
        <v>5769930</v>
      </c>
      <c r="C22" s="34">
        <f>SUM(一般接種!D21+一般接種!G21+一般接種!J21+一般接種!M21+医療従事者等!C19)</f>
        <v>1909982</v>
      </c>
      <c r="D22" s="30">
        <f t="shared" si="0"/>
        <v>0.86300580071878663</v>
      </c>
      <c r="E22" s="34">
        <f>SUM(一般接種!E21+一般接種!H21+一般接種!K21+一般接種!N21+医療従事者等!D19)</f>
        <v>1878047</v>
      </c>
      <c r="F22" s="31">
        <f t="shared" si="1"/>
        <v>0.84857629811302682</v>
      </c>
      <c r="G22" s="29">
        <f t="shared" si="9"/>
        <v>1592199</v>
      </c>
      <c r="H22" s="31">
        <f t="shared" si="7"/>
        <v>0.71941880755873688</v>
      </c>
      <c r="I22" s="35">
        <v>16824</v>
      </c>
      <c r="J22" s="35">
        <v>65132</v>
      </c>
      <c r="K22" s="35">
        <v>344171</v>
      </c>
      <c r="L22" s="35">
        <v>568133</v>
      </c>
      <c r="M22" s="35">
        <v>356775</v>
      </c>
      <c r="N22" s="35">
        <v>150119</v>
      </c>
      <c r="O22" s="35">
        <v>50184</v>
      </c>
      <c r="P22" s="35">
        <v>28386</v>
      </c>
      <c r="Q22" s="35">
        <v>12475</v>
      </c>
      <c r="R22" s="35">
        <f t="shared" si="10"/>
        <v>389702</v>
      </c>
      <c r="S22" s="63">
        <f t="shared" si="8"/>
        <v>0.17608285656708419</v>
      </c>
      <c r="T22" s="35">
        <v>9</v>
      </c>
      <c r="U22" s="35">
        <v>6116</v>
      </c>
      <c r="V22" s="35">
        <v>188835</v>
      </c>
      <c r="W22" s="35">
        <v>194742</v>
      </c>
      <c r="Y22" s="1">
        <v>2213174</v>
      </c>
    </row>
    <row r="23" spans="1:25" x14ac:dyDescent="0.45">
      <c r="A23" s="33" t="s">
        <v>27</v>
      </c>
      <c r="B23" s="32">
        <f t="shared" si="11"/>
        <v>2722222</v>
      </c>
      <c r="C23" s="34">
        <f>SUM(一般接種!D22+一般接種!G22+一般接種!J22+一般接種!M22+医療従事者等!C20)</f>
        <v>899393</v>
      </c>
      <c r="D23" s="30">
        <f t="shared" si="0"/>
        <v>0.8584664695315527</v>
      </c>
      <c r="E23" s="34">
        <f>SUM(一般接種!E22+一般接種!H22+一般接種!K22+一般接種!N22+医療従事者等!D20)</f>
        <v>891291</v>
      </c>
      <c r="F23" s="31">
        <f t="shared" si="1"/>
        <v>0.85073314790669619</v>
      </c>
      <c r="G23" s="29">
        <f t="shared" si="9"/>
        <v>715316</v>
      </c>
      <c r="H23" s="31">
        <f t="shared" si="7"/>
        <v>0.68276582219278137</v>
      </c>
      <c r="I23" s="35">
        <v>10209</v>
      </c>
      <c r="J23" s="35">
        <v>39315</v>
      </c>
      <c r="K23" s="35">
        <v>213092</v>
      </c>
      <c r="L23" s="35">
        <v>219726</v>
      </c>
      <c r="M23" s="35">
        <v>127816</v>
      </c>
      <c r="N23" s="35">
        <v>63099</v>
      </c>
      <c r="O23" s="35">
        <v>20063</v>
      </c>
      <c r="P23" s="35">
        <v>13682</v>
      </c>
      <c r="Q23" s="35">
        <v>8314</v>
      </c>
      <c r="R23" s="35">
        <f t="shared" si="10"/>
        <v>216222</v>
      </c>
      <c r="S23" s="63">
        <f t="shared" si="8"/>
        <v>0.20638290155143679</v>
      </c>
      <c r="T23" s="35">
        <v>103</v>
      </c>
      <c r="U23" s="35">
        <v>3762</v>
      </c>
      <c r="V23" s="35">
        <v>124742</v>
      </c>
      <c r="W23" s="35">
        <v>87615</v>
      </c>
      <c r="Y23" s="1">
        <v>1047674</v>
      </c>
    </row>
    <row r="24" spans="1:25" x14ac:dyDescent="0.45">
      <c r="A24" s="33" t="s">
        <v>28</v>
      </c>
      <c r="B24" s="32">
        <f t="shared" si="11"/>
        <v>2800664</v>
      </c>
      <c r="C24" s="34">
        <f>SUM(一般接種!D23+一般接種!G23+一般接種!J23+一般接種!M23+医療従事者等!C21)</f>
        <v>940556</v>
      </c>
      <c r="D24" s="30">
        <f t="shared" si="0"/>
        <v>0.83039863824497462</v>
      </c>
      <c r="E24" s="34">
        <f>SUM(一般接種!E23+一般接種!H23+一般接種!K23+一般接種!N23+医療従事者等!D21)</f>
        <v>929118</v>
      </c>
      <c r="F24" s="31">
        <f t="shared" si="1"/>
        <v>0.82030025003178375</v>
      </c>
      <c r="G24" s="29">
        <f t="shared" si="9"/>
        <v>735782</v>
      </c>
      <c r="H24" s="31">
        <f t="shared" si="7"/>
        <v>0.6496076478648416</v>
      </c>
      <c r="I24" s="35">
        <v>9347</v>
      </c>
      <c r="J24" s="35">
        <v>55474</v>
      </c>
      <c r="K24" s="35">
        <v>204804</v>
      </c>
      <c r="L24" s="35">
        <v>216955</v>
      </c>
      <c r="M24" s="35">
        <v>131536</v>
      </c>
      <c r="N24" s="35">
        <v>67778</v>
      </c>
      <c r="O24" s="35">
        <v>26874</v>
      </c>
      <c r="P24" s="35">
        <v>13875</v>
      </c>
      <c r="Q24" s="35">
        <v>9139</v>
      </c>
      <c r="R24" s="35">
        <f t="shared" si="10"/>
        <v>195208</v>
      </c>
      <c r="S24" s="63">
        <f t="shared" si="8"/>
        <v>0.17234535463547626</v>
      </c>
      <c r="T24" s="35">
        <v>38</v>
      </c>
      <c r="U24" s="35">
        <v>6863</v>
      </c>
      <c r="V24" s="35">
        <v>103435</v>
      </c>
      <c r="W24" s="35">
        <v>84872</v>
      </c>
      <c r="Y24" s="1">
        <v>1132656</v>
      </c>
    </row>
    <row r="25" spans="1:25" x14ac:dyDescent="0.45">
      <c r="A25" s="33" t="s">
        <v>29</v>
      </c>
      <c r="B25" s="32">
        <f t="shared" si="11"/>
        <v>1929475</v>
      </c>
      <c r="C25" s="34">
        <f>SUM(一般接種!D24+一般接種!G24+一般接種!J24+一般接種!M24+医療従事者等!C22)</f>
        <v>649841</v>
      </c>
      <c r="D25" s="30">
        <f t="shared" si="0"/>
        <v>0.8389559285447783</v>
      </c>
      <c r="E25" s="34">
        <f>SUM(一般接種!E24+一般接種!H24+一般接種!K24+一般接種!N24+医療従事者等!D22)</f>
        <v>642940</v>
      </c>
      <c r="F25" s="31">
        <f t="shared" si="1"/>
        <v>0.83004661863221885</v>
      </c>
      <c r="G25" s="29">
        <f t="shared" si="9"/>
        <v>514492</v>
      </c>
      <c r="H25" s="31">
        <f t="shared" si="7"/>
        <v>0.66421803731814411</v>
      </c>
      <c r="I25" s="35">
        <v>7673</v>
      </c>
      <c r="J25" s="35">
        <v>32412</v>
      </c>
      <c r="K25" s="35">
        <v>143803</v>
      </c>
      <c r="L25" s="35">
        <v>172166</v>
      </c>
      <c r="M25" s="35">
        <v>92079</v>
      </c>
      <c r="N25" s="35">
        <v>34596</v>
      </c>
      <c r="O25" s="35">
        <v>15964</v>
      </c>
      <c r="P25" s="35">
        <v>10528</v>
      </c>
      <c r="Q25" s="35">
        <v>5271</v>
      </c>
      <c r="R25" s="35">
        <f t="shared" si="10"/>
        <v>122202</v>
      </c>
      <c r="S25" s="63">
        <f t="shared" si="8"/>
        <v>0.15776488768795596</v>
      </c>
      <c r="T25" s="35">
        <v>145</v>
      </c>
      <c r="U25" s="35">
        <v>3801</v>
      </c>
      <c r="V25" s="35">
        <v>68637</v>
      </c>
      <c r="W25" s="35">
        <v>49619</v>
      </c>
      <c r="Y25" s="1">
        <v>774583</v>
      </c>
    </row>
    <row r="26" spans="1:25" x14ac:dyDescent="0.45">
      <c r="A26" s="33" t="s">
        <v>30</v>
      </c>
      <c r="B26" s="32">
        <f t="shared" si="11"/>
        <v>2061362</v>
      </c>
      <c r="C26" s="34">
        <f>SUM(一般接種!D25+一般接種!G25+一般接種!J25+一般接種!M25+医療従事者等!C23)</f>
        <v>684008</v>
      </c>
      <c r="D26" s="30">
        <f t="shared" si="0"/>
        <v>0.8331431174535352</v>
      </c>
      <c r="E26" s="34">
        <f>SUM(一般接種!E25+一般接種!H25+一般接種!K25+一般接種!N25+医療従事者等!D23)</f>
        <v>675515</v>
      </c>
      <c r="F26" s="31">
        <f t="shared" si="1"/>
        <v>0.822798378069591</v>
      </c>
      <c r="G26" s="29">
        <f t="shared" si="9"/>
        <v>541787</v>
      </c>
      <c r="H26" s="31">
        <f t="shared" si="7"/>
        <v>0.65991349542081157</v>
      </c>
      <c r="I26" s="35">
        <v>6780</v>
      </c>
      <c r="J26" s="35">
        <v>38030</v>
      </c>
      <c r="K26" s="35">
        <v>169242</v>
      </c>
      <c r="L26" s="35">
        <v>165236</v>
      </c>
      <c r="M26" s="35">
        <v>96453</v>
      </c>
      <c r="N26" s="35">
        <v>34681</v>
      </c>
      <c r="O26" s="35">
        <v>12486</v>
      </c>
      <c r="P26" s="35">
        <v>12981</v>
      </c>
      <c r="Q26" s="35">
        <v>5898</v>
      </c>
      <c r="R26" s="35">
        <f t="shared" si="10"/>
        <v>160052</v>
      </c>
      <c r="S26" s="63">
        <f t="shared" si="8"/>
        <v>0.19494833720464264</v>
      </c>
      <c r="T26" s="35">
        <v>117</v>
      </c>
      <c r="U26" s="35">
        <v>6392</v>
      </c>
      <c r="V26" s="35">
        <v>89395</v>
      </c>
      <c r="W26" s="35">
        <v>64148</v>
      </c>
      <c r="Y26" s="1">
        <v>820997</v>
      </c>
    </row>
    <row r="27" spans="1:25" x14ac:dyDescent="0.45">
      <c r="A27" s="33" t="s">
        <v>31</v>
      </c>
      <c r="B27" s="32">
        <f t="shared" si="11"/>
        <v>5314820</v>
      </c>
      <c r="C27" s="34">
        <f>SUM(一般接種!D26+一般接種!G26+一般接種!J26+一般接種!M26+医療従事者等!C24)</f>
        <v>1737045</v>
      </c>
      <c r="D27" s="30">
        <f t="shared" si="0"/>
        <v>0.83844860616960548</v>
      </c>
      <c r="E27" s="34">
        <f>SUM(一般接種!E26+一般接種!H26+一般接種!K26+一般接種!N26+医療従事者等!D24)</f>
        <v>1713813</v>
      </c>
      <c r="F27" s="31">
        <f t="shared" si="1"/>
        <v>0.82723482758670619</v>
      </c>
      <c r="G27" s="29">
        <f t="shared" si="9"/>
        <v>1425151</v>
      </c>
      <c r="H27" s="31">
        <f t="shared" si="7"/>
        <v>0.68790150487248136</v>
      </c>
      <c r="I27" s="35">
        <v>14358</v>
      </c>
      <c r="J27" s="35">
        <v>69391</v>
      </c>
      <c r="K27" s="35">
        <v>457784</v>
      </c>
      <c r="L27" s="35">
        <v>433129</v>
      </c>
      <c r="M27" s="35">
        <v>235723</v>
      </c>
      <c r="N27" s="35">
        <v>123323</v>
      </c>
      <c r="O27" s="35">
        <v>48267</v>
      </c>
      <c r="P27" s="35">
        <v>27682</v>
      </c>
      <c r="Q27" s="35">
        <v>15494</v>
      </c>
      <c r="R27" s="35">
        <f t="shared" si="10"/>
        <v>438811</v>
      </c>
      <c r="S27" s="63">
        <f t="shared" si="8"/>
        <v>0.21180825558456504</v>
      </c>
      <c r="T27" s="35">
        <v>12</v>
      </c>
      <c r="U27" s="35">
        <v>6528</v>
      </c>
      <c r="V27" s="35">
        <v>256171</v>
      </c>
      <c r="W27" s="35">
        <v>176100</v>
      </c>
      <c r="Y27" s="1">
        <v>2071737</v>
      </c>
    </row>
    <row r="28" spans="1:25" x14ac:dyDescent="0.45">
      <c r="A28" s="33" t="s">
        <v>32</v>
      </c>
      <c r="B28" s="32">
        <f t="shared" si="11"/>
        <v>5120196</v>
      </c>
      <c r="C28" s="34">
        <f>SUM(一般接種!D27+一般接種!G27+一般接種!J27+一般接種!M27+医療従事者等!C25)</f>
        <v>1672782</v>
      </c>
      <c r="D28" s="30">
        <f t="shared" si="0"/>
        <v>0.82942754107887229</v>
      </c>
      <c r="E28" s="34">
        <f>SUM(一般接種!E27+一般接種!H27+一般接種!K27+一般接種!N27+医療従事者等!D25)</f>
        <v>1658639</v>
      </c>
      <c r="F28" s="31">
        <f t="shared" si="1"/>
        <v>0.82241491557627933</v>
      </c>
      <c r="G28" s="29">
        <f t="shared" si="9"/>
        <v>1337807</v>
      </c>
      <c r="H28" s="31">
        <f t="shared" si="7"/>
        <v>0.66333447541168122</v>
      </c>
      <c r="I28" s="35">
        <v>15501</v>
      </c>
      <c r="J28" s="35">
        <v>85353</v>
      </c>
      <c r="K28" s="35">
        <v>466888</v>
      </c>
      <c r="L28" s="35">
        <v>403654</v>
      </c>
      <c r="M28" s="35">
        <v>192453</v>
      </c>
      <c r="N28" s="35">
        <v>97877</v>
      </c>
      <c r="O28" s="35">
        <v>38013</v>
      </c>
      <c r="P28" s="35">
        <v>22362</v>
      </c>
      <c r="Q28" s="35">
        <v>15706</v>
      </c>
      <c r="R28" s="35">
        <f t="shared" si="10"/>
        <v>450968</v>
      </c>
      <c r="S28" s="63">
        <f t="shared" si="8"/>
        <v>0.22360670986730902</v>
      </c>
      <c r="T28" s="35">
        <v>42</v>
      </c>
      <c r="U28" s="35">
        <v>9410</v>
      </c>
      <c r="V28" s="35">
        <v>256568</v>
      </c>
      <c r="W28" s="35">
        <v>184948</v>
      </c>
      <c r="Y28" s="1">
        <v>2016791</v>
      </c>
    </row>
    <row r="29" spans="1:25" x14ac:dyDescent="0.45">
      <c r="A29" s="33" t="s">
        <v>33</v>
      </c>
      <c r="B29" s="32">
        <f t="shared" si="11"/>
        <v>9346523</v>
      </c>
      <c r="C29" s="34">
        <f>SUM(一般接種!D28+一般接種!G28+一般接種!J28+一般接種!M28+医療従事者等!C26)</f>
        <v>3148306</v>
      </c>
      <c r="D29" s="30">
        <f t="shared" si="0"/>
        <v>0.85406509578814305</v>
      </c>
      <c r="E29" s="34">
        <f>SUM(一般接種!E28+一般接種!H28+一般接種!K28+一般接種!N28+医療従事者等!D26)</f>
        <v>3112666</v>
      </c>
      <c r="F29" s="31">
        <f t="shared" si="1"/>
        <v>0.84439675985958673</v>
      </c>
      <c r="G29" s="29">
        <f t="shared" si="9"/>
        <v>2439647</v>
      </c>
      <c r="H29" s="31">
        <f t="shared" si="7"/>
        <v>0.66182173802173472</v>
      </c>
      <c r="I29" s="35">
        <v>23593</v>
      </c>
      <c r="J29" s="35">
        <v>115988</v>
      </c>
      <c r="K29" s="35">
        <v>657736</v>
      </c>
      <c r="L29" s="35">
        <v>757202</v>
      </c>
      <c r="M29" s="35">
        <v>453951</v>
      </c>
      <c r="N29" s="35">
        <v>251971</v>
      </c>
      <c r="O29" s="35">
        <v>88072</v>
      </c>
      <c r="P29" s="35">
        <v>53000</v>
      </c>
      <c r="Q29" s="35">
        <v>38134</v>
      </c>
      <c r="R29" s="35">
        <f t="shared" si="10"/>
        <v>645904</v>
      </c>
      <c r="S29" s="63">
        <f t="shared" si="8"/>
        <v>0.17521932799097187</v>
      </c>
      <c r="T29" s="35">
        <v>26</v>
      </c>
      <c r="U29" s="35">
        <v>12157</v>
      </c>
      <c r="V29" s="35">
        <v>352203</v>
      </c>
      <c r="W29" s="35">
        <v>281518</v>
      </c>
      <c r="Y29" s="1">
        <v>3686260</v>
      </c>
    </row>
    <row r="30" spans="1:25" x14ac:dyDescent="0.45">
      <c r="A30" s="33" t="s">
        <v>34</v>
      </c>
      <c r="B30" s="32">
        <f t="shared" si="11"/>
        <v>17777848</v>
      </c>
      <c r="C30" s="34">
        <f>SUM(一般接種!D29+一般接種!G29+一般接種!J29+一般接種!M29+医療従事者等!C27)</f>
        <v>6029622</v>
      </c>
      <c r="D30" s="30">
        <f t="shared" si="0"/>
        <v>0.79769545491468097</v>
      </c>
      <c r="E30" s="34">
        <f>SUM(一般接種!E29+一般接種!H29+一般接種!K29+一般接種!N29+医療従事者等!D27)</f>
        <v>5921620</v>
      </c>
      <c r="F30" s="31">
        <f t="shared" si="1"/>
        <v>0.7834072118835762</v>
      </c>
      <c r="G30" s="29">
        <f t="shared" si="9"/>
        <v>4597824</v>
      </c>
      <c r="H30" s="31">
        <f t="shared" si="7"/>
        <v>0.60827416831397352</v>
      </c>
      <c r="I30" s="35">
        <v>43220</v>
      </c>
      <c r="J30" s="35">
        <v>375591</v>
      </c>
      <c r="K30" s="35">
        <v>1356315</v>
      </c>
      <c r="L30" s="35">
        <v>1362172</v>
      </c>
      <c r="M30" s="35">
        <v>761327</v>
      </c>
      <c r="N30" s="35">
        <v>370544</v>
      </c>
      <c r="O30" s="35">
        <v>150494</v>
      </c>
      <c r="P30" s="35">
        <v>108872</v>
      </c>
      <c r="Q30" s="35">
        <v>69289</v>
      </c>
      <c r="R30" s="35">
        <f t="shared" si="10"/>
        <v>1228782</v>
      </c>
      <c r="S30" s="63">
        <f t="shared" si="8"/>
        <v>0.16256306224187378</v>
      </c>
      <c r="T30" s="35">
        <v>68</v>
      </c>
      <c r="U30" s="35">
        <v>45198</v>
      </c>
      <c r="V30" s="35">
        <v>687694</v>
      </c>
      <c r="W30" s="35">
        <v>495822</v>
      </c>
      <c r="Y30" s="1">
        <v>7558802</v>
      </c>
    </row>
    <row r="31" spans="1:25" x14ac:dyDescent="0.45">
      <c r="A31" s="33" t="s">
        <v>35</v>
      </c>
      <c r="B31" s="32">
        <f t="shared" si="11"/>
        <v>4384107</v>
      </c>
      <c r="C31" s="34">
        <f>SUM(一般接種!D30+一般接種!G30+一般接種!J30+一般接種!M30+医療従事者等!C28)</f>
        <v>1483578</v>
      </c>
      <c r="D31" s="30">
        <f t="shared" si="0"/>
        <v>0.82395503169297057</v>
      </c>
      <c r="E31" s="34">
        <f>SUM(一般接種!E30+一般接種!H30+一般接種!K30+一般接種!N30+医療従事者等!D28)</f>
        <v>1467331</v>
      </c>
      <c r="F31" s="31">
        <f t="shared" si="1"/>
        <v>0.814931712797762</v>
      </c>
      <c r="G31" s="29">
        <f t="shared" si="9"/>
        <v>1158021</v>
      </c>
      <c r="H31" s="31">
        <f t="shared" si="7"/>
        <v>0.64314598204888818</v>
      </c>
      <c r="I31" s="35">
        <v>16831</v>
      </c>
      <c r="J31" s="35">
        <v>67551</v>
      </c>
      <c r="K31" s="35">
        <v>347257</v>
      </c>
      <c r="L31" s="35">
        <v>354062</v>
      </c>
      <c r="M31" s="35">
        <v>197064</v>
      </c>
      <c r="N31" s="35">
        <v>98797</v>
      </c>
      <c r="O31" s="35">
        <v>40816</v>
      </c>
      <c r="P31" s="35">
        <v>24530</v>
      </c>
      <c r="Q31" s="35">
        <v>11113</v>
      </c>
      <c r="R31" s="35">
        <f t="shared" si="10"/>
        <v>275177</v>
      </c>
      <c r="S31" s="63">
        <f t="shared" si="8"/>
        <v>0.15282881908209514</v>
      </c>
      <c r="T31" s="35">
        <v>82</v>
      </c>
      <c r="U31" s="35">
        <v>5530</v>
      </c>
      <c r="V31" s="35">
        <v>161593</v>
      </c>
      <c r="W31" s="35">
        <v>107972</v>
      </c>
      <c r="Y31" s="1">
        <v>1800557</v>
      </c>
    </row>
    <row r="32" spans="1:25" x14ac:dyDescent="0.45">
      <c r="A32" s="33" t="s">
        <v>36</v>
      </c>
      <c r="B32" s="32">
        <f t="shared" si="11"/>
        <v>3433096</v>
      </c>
      <c r="C32" s="34">
        <f>SUM(一般接種!D31+一般接種!G31+一般接種!J31+一般接種!M31+医療従事者等!C29)</f>
        <v>1160515</v>
      </c>
      <c r="D32" s="30">
        <f t="shared" si="0"/>
        <v>0.8179305250827611</v>
      </c>
      <c r="E32" s="34">
        <f>SUM(一般接種!E31+一般接種!H31+一般接種!K31+一般接種!N31+医療従事者等!D29)</f>
        <v>1148084</v>
      </c>
      <c r="F32" s="31">
        <f t="shared" si="1"/>
        <v>0.80916916106997039</v>
      </c>
      <c r="G32" s="29">
        <f t="shared" si="9"/>
        <v>890731</v>
      </c>
      <c r="H32" s="31">
        <f t="shared" si="7"/>
        <v>0.62778686577725651</v>
      </c>
      <c r="I32" s="35">
        <v>8756</v>
      </c>
      <c r="J32" s="35">
        <v>53136</v>
      </c>
      <c r="K32" s="35">
        <v>238931</v>
      </c>
      <c r="L32" s="35">
        <v>286147</v>
      </c>
      <c r="M32" s="35">
        <v>161310</v>
      </c>
      <c r="N32" s="35">
        <v>83267</v>
      </c>
      <c r="O32" s="35">
        <v>25250</v>
      </c>
      <c r="P32" s="35">
        <v>21570</v>
      </c>
      <c r="Q32" s="35">
        <v>12364</v>
      </c>
      <c r="R32" s="35">
        <f t="shared" si="10"/>
        <v>233766</v>
      </c>
      <c r="S32" s="63">
        <f t="shared" si="8"/>
        <v>0.16475818677612675</v>
      </c>
      <c r="T32" s="35">
        <v>9</v>
      </c>
      <c r="U32" s="35">
        <v>7066</v>
      </c>
      <c r="V32" s="35">
        <v>132874</v>
      </c>
      <c r="W32" s="35">
        <v>93817</v>
      </c>
      <c r="Y32" s="1">
        <v>1418843</v>
      </c>
    </row>
    <row r="33" spans="1:25" x14ac:dyDescent="0.45">
      <c r="A33" s="33" t="s">
        <v>37</v>
      </c>
      <c r="B33" s="32">
        <f t="shared" si="11"/>
        <v>5996197</v>
      </c>
      <c r="C33" s="34">
        <f>SUM(一般接種!D32+一般接種!G32+一般接種!J32+一般接種!M32+医療従事者等!C30)</f>
        <v>2034802</v>
      </c>
      <c r="D33" s="30">
        <f t="shared" si="0"/>
        <v>0.80409730405581092</v>
      </c>
      <c r="E33" s="34">
        <f>SUM(一般接種!E32+一般接種!H32+一般接種!K32+一般接種!N32+医療従事者等!D30)</f>
        <v>2002977</v>
      </c>
      <c r="F33" s="31">
        <f t="shared" si="1"/>
        <v>0.79152094689596142</v>
      </c>
      <c r="G33" s="29">
        <f t="shared" si="9"/>
        <v>1538644</v>
      </c>
      <c r="H33" s="31">
        <f t="shared" si="7"/>
        <v>0.6080294261071344</v>
      </c>
      <c r="I33" s="35">
        <v>26191</v>
      </c>
      <c r="J33" s="35">
        <v>97569</v>
      </c>
      <c r="K33" s="35">
        <v>451732</v>
      </c>
      <c r="L33" s="35">
        <v>475823</v>
      </c>
      <c r="M33" s="35">
        <v>252823</v>
      </c>
      <c r="N33" s="35">
        <v>125977</v>
      </c>
      <c r="O33" s="35">
        <v>51005</v>
      </c>
      <c r="P33" s="35">
        <v>36738</v>
      </c>
      <c r="Q33" s="35">
        <v>20786</v>
      </c>
      <c r="R33" s="35">
        <f t="shared" si="10"/>
        <v>419774</v>
      </c>
      <c r="S33" s="63">
        <f t="shared" si="8"/>
        <v>0.16588304007599952</v>
      </c>
      <c r="T33" s="35">
        <v>15</v>
      </c>
      <c r="U33" s="35">
        <v>8075</v>
      </c>
      <c r="V33" s="35">
        <v>240807</v>
      </c>
      <c r="W33" s="35">
        <v>170877</v>
      </c>
      <c r="Y33" s="1">
        <v>2530542</v>
      </c>
    </row>
    <row r="34" spans="1:25" x14ac:dyDescent="0.45">
      <c r="A34" s="33" t="s">
        <v>38</v>
      </c>
      <c r="B34" s="32">
        <f t="shared" si="11"/>
        <v>20171002</v>
      </c>
      <c r="C34" s="34">
        <f>SUM(一般接種!D33+一般接種!G33+一般接種!J33+一般接種!M33+医療従事者等!C31)</f>
        <v>6917124</v>
      </c>
      <c r="D34" s="30">
        <f t="shared" si="0"/>
        <v>0.78252337714156361</v>
      </c>
      <c r="E34" s="34">
        <f>SUM(一般接種!E33+一般接種!H33+一般接種!K33+一般接種!N33+医療従事者等!D31)</f>
        <v>6826263</v>
      </c>
      <c r="F34" s="31">
        <f t="shared" si="1"/>
        <v>0.77224441487770079</v>
      </c>
      <c r="G34" s="29">
        <f t="shared" si="9"/>
        <v>5086033</v>
      </c>
      <c r="H34" s="31">
        <f t="shared" si="7"/>
        <v>0.57537492741397123</v>
      </c>
      <c r="I34" s="35">
        <v>65645</v>
      </c>
      <c r="J34" s="35">
        <v>375898</v>
      </c>
      <c r="K34" s="35">
        <v>1530385</v>
      </c>
      <c r="L34" s="35">
        <v>1562101</v>
      </c>
      <c r="M34" s="35">
        <v>774832</v>
      </c>
      <c r="N34" s="35">
        <v>370171</v>
      </c>
      <c r="O34" s="35">
        <v>198114</v>
      </c>
      <c r="P34" s="35">
        <v>137525</v>
      </c>
      <c r="Q34" s="35">
        <v>71362</v>
      </c>
      <c r="R34" s="35">
        <f t="shared" si="10"/>
        <v>1341582</v>
      </c>
      <c r="S34" s="63">
        <f t="shared" si="8"/>
        <v>0.15177106516412503</v>
      </c>
      <c r="T34" s="35">
        <v>443</v>
      </c>
      <c r="U34" s="35">
        <v>49061</v>
      </c>
      <c r="V34" s="35">
        <v>786424</v>
      </c>
      <c r="W34" s="35">
        <v>505654</v>
      </c>
      <c r="Y34" s="1">
        <v>8839511</v>
      </c>
    </row>
    <row r="35" spans="1:25" x14ac:dyDescent="0.45">
      <c r="A35" s="33" t="s">
        <v>39</v>
      </c>
      <c r="B35" s="32">
        <f t="shared" si="11"/>
        <v>13139848</v>
      </c>
      <c r="C35" s="34">
        <f>SUM(一般接種!D34+一般接種!G34+一般接種!J34+一般接種!M34+医療従事者等!C32)</f>
        <v>4442770</v>
      </c>
      <c r="D35" s="30">
        <f t="shared" si="0"/>
        <v>0.80432143746181173</v>
      </c>
      <c r="E35" s="34">
        <f>SUM(一般接種!E34+一般接種!H34+一般接種!K34+一般接種!N34+医療従事者等!D32)</f>
        <v>4389668</v>
      </c>
      <c r="F35" s="31">
        <f t="shared" si="1"/>
        <v>0.79470782321392197</v>
      </c>
      <c r="G35" s="29">
        <f t="shared" si="9"/>
        <v>3378567</v>
      </c>
      <c r="H35" s="31">
        <f t="shared" si="7"/>
        <v>0.61165756183665621</v>
      </c>
      <c r="I35" s="35">
        <v>45780</v>
      </c>
      <c r="J35" s="35">
        <v>244132</v>
      </c>
      <c r="K35" s="35">
        <v>1010773</v>
      </c>
      <c r="L35" s="35">
        <v>1038206</v>
      </c>
      <c r="M35" s="35">
        <v>545077</v>
      </c>
      <c r="N35" s="35">
        <v>253527</v>
      </c>
      <c r="O35" s="35">
        <v>115767</v>
      </c>
      <c r="P35" s="35">
        <v>80694</v>
      </c>
      <c r="Q35" s="35">
        <v>44611</v>
      </c>
      <c r="R35" s="35">
        <f t="shared" si="10"/>
        <v>928843</v>
      </c>
      <c r="S35" s="63">
        <f t="shared" si="8"/>
        <v>0.16815822942361222</v>
      </c>
      <c r="T35" s="35">
        <v>102</v>
      </c>
      <c r="U35" s="35">
        <v>26574</v>
      </c>
      <c r="V35" s="35">
        <v>532644</v>
      </c>
      <c r="W35" s="35">
        <v>369523</v>
      </c>
      <c r="Y35" s="1">
        <v>5523625</v>
      </c>
    </row>
    <row r="36" spans="1:25" x14ac:dyDescent="0.45">
      <c r="A36" s="33" t="s">
        <v>40</v>
      </c>
      <c r="B36" s="32">
        <f t="shared" si="11"/>
        <v>3292010</v>
      </c>
      <c r="C36" s="34">
        <f>SUM(一般接種!D35+一般接種!G35+一般接種!J35+一般接種!M35+医療従事者等!C33)</f>
        <v>1096327</v>
      </c>
      <c r="D36" s="30">
        <f t="shared" si="0"/>
        <v>0.81527121619883114</v>
      </c>
      <c r="E36" s="34">
        <f>SUM(一般接種!E35+一般接種!H35+一般接種!K35+一般接種!N35+医療従事者等!D33)</f>
        <v>1084776</v>
      </c>
      <c r="F36" s="31">
        <f t="shared" si="1"/>
        <v>0.80668144524699592</v>
      </c>
      <c r="G36" s="29">
        <f t="shared" si="9"/>
        <v>853999</v>
      </c>
      <c r="H36" s="31">
        <f t="shared" si="7"/>
        <v>0.63506673042129369</v>
      </c>
      <c r="I36" s="35">
        <v>7600</v>
      </c>
      <c r="J36" s="35">
        <v>54575</v>
      </c>
      <c r="K36" s="35">
        <v>307945</v>
      </c>
      <c r="L36" s="35">
        <v>254477</v>
      </c>
      <c r="M36" s="35">
        <v>131783</v>
      </c>
      <c r="N36" s="35">
        <v>53841</v>
      </c>
      <c r="O36" s="35">
        <v>20318</v>
      </c>
      <c r="P36" s="35">
        <v>14645</v>
      </c>
      <c r="Q36" s="35">
        <v>8815</v>
      </c>
      <c r="R36" s="35">
        <f t="shared" si="10"/>
        <v>256908</v>
      </c>
      <c r="S36" s="63">
        <f t="shared" si="8"/>
        <v>0.19104673843771913</v>
      </c>
      <c r="T36" s="35">
        <v>71</v>
      </c>
      <c r="U36" s="35">
        <v>5741</v>
      </c>
      <c r="V36" s="35">
        <v>158617</v>
      </c>
      <c r="W36" s="35">
        <v>92479</v>
      </c>
      <c r="Y36" s="1">
        <v>1344739</v>
      </c>
    </row>
    <row r="37" spans="1:25" x14ac:dyDescent="0.45">
      <c r="A37" s="33" t="s">
        <v>41</v>
      </c>
      <c r="B37" s="32">
        <f t="shared" si="11"/>
        <v>2262751</v>
      </c>
      <c r="C37" s="34">
        <f>SUM(一般接種!D36+一般接種!G36+一般接種!J36+一般接種!M36+医療従事者等!C34)</f>
        <v>751213</v>
      </c>
      <c r="D37" s="30">
        <f t="shared" si="0"/>
        <v>0.79541248072915782</v>
      </c>
      <c r="E37" s="34">
        <f>SUM(一般接種!E36+一般接種!H36+一般接種!K36+一般接種!N36+医療従事者等!D34)</f>
        <v>741981</v>
      </c>
      <c r="F37" s="31">
        <f t="shared" si="1"/>
        <v>0.78563729310315622</v>
      </c>
      <c r="G37" s="29">
        <f t="shared" si="9"/>
        <v>599934</v>
      </c>
      <c r="H37" s="31">
        <f t="shared" si="7"/>
        <v>0.63523260541785964</v>
      </c>
      <c r="I37" s="35">
        <v>7691</v>
      </c>
      <c r="J37" s="35">
        <v>44853</v>
      </c>
      <c r="K37" s="35">
        <v>212616</v>
      </c>
      <c r="L37" s="35">
        <v>197552</v>
      </c>
      <c r="M37" s="35">
        <v>83794</v>
      </c>
      <c r="N37" s="35">
        <v>29904</v>
      </c>
      <c r="O37" s="35">
        <v>10763</v>
      </c>
      <c r="P37" s="35">
        <v>8338</v>
      </c>
      <c r="Q37" s="35">
        <v>4423</v>
      </c>
      <c r="R37" s="35">
        <f t="shared" si="10"/>
        <v>169623</v>
      </c>
      <c r="S37" s="63">
        <f t="shared" si="8"/>
        <v>0.17960319006556322</v>
      </c>
      <c r="T37" s="35">
        <v>2</v>
      </c>
      <c r="U37" s="35">
        <v>3025</v>
      </c>
      <c r="V37" s="35">
        <v>90897</v>
      </c>
      <c r="W37" s="35">
        <v>75699</v>
      </c>
      <c r="Y37" s="1">
        <v>944432</v>
      </c>
    </row>
    <row r="38" spans="1:25" x14ac:dyDescent="0.45">
      <c r="A38" s="33" t="s">
        <v>42</v>
      </c>
      <c r="B38" s="32">
        <f t="shared" si="11"/>
        <v>1345415</v>
      </c>
      <c r="C38" s="34">
        <f>SUM(一般接種!D37+一般接種!G37+一般接種!J37+一般接種!M37+医療従事者等!C35)</f>
        <v>445498</v>
      </c>
      <c r="D38" s="30">
        <f t="shared" si="0"/>
        <v>0.80012141066258613</v>
      </c>
      <c r="E38" s="34">
        <f>SUM(一般接種!E37+一般接種!H37+一般接種!K37+一般接種!N37+医療従事者等!D35)</f>
        <v>439909</v>
      </c>
      <c r="F38" s="31">
        <f t="shared" si="1"/>
        <v>0.79008347881060659</v>
      </c>
      <c r="G38" s="29">
        <f t="shared" si="9"/>
        <v>353192</v>
      </c>
      <c r="H38" s="31">
        <f t="shared" si="7"/>
        <v>0.63433838372953444</v>
      </c>
      <c r="I38" s="35">
        <v>4918</v>
      </c>
      <c r="J38" s="35">
        <v>23223</v>
      </c>
      <c r="K38" s="35">
        <v>108410</v>
      </c>
      <c r="L38" s="35">
        <v>110741</v>
      </c>
      <c r="M38" s="35">
        <v>59686</v>
      </c>
      <c r="N38" s="35">
        <v>25053</v>
      </c>
      <c r="O38" s="35">
        <v>9449</v>
      </c>
      <c r="P38" s="35">
        <v>7478</v>
      </c>
      <c r="Q38" s="35">
        <v>4234</v>
      </c>
      <c r="R38" s="35">
        <f t="shared" si="10"/>
        <v>106816</v>
      </c>
      <c r="S38" s="63">
        <f t="shared" si="8"/>
        <v>0.19184321501181778</v>
      </c>
      <c r="T38" s="35">
        <v>17</v>
      </c>
      <c r="U38" s="35">
        <v>2690</v>
      </c>
      <c r="V38" s="35">
        <v>57627</v>
      </c>
      <c r="W38" s="35">
        <v>46482</v>
      </c>
      <c r="Y38" s="1">
        <v>556788</v>
      </c>
    </row>
    <row r="39" spans="1:25" x14ac:dyDescent="0.45">
      <c r="A39" s="33" t="s">
        <v>43</v>
      </c>
      <c r="B39" s="32">
        <f t="shared" si="11"/>
        <v>1687051</v>
      </c>
      <c r="C39" s="34">
        <f>SUM(一般接種!D38+一般接種!G38+一般接種!J38+一般接種!M38+医療従事者等!C36)</f>
        <v>566554</v>
      </c>
      <c r="D39" s="30">
        <f t="shared" si="0"/>
        <v>0.84206505502998596</v>
      </c>
      <c r="E39" s="34">
        <f>SUM(一般接種!E38+一般接種!H38+一般接種!K38+一般接種!N38+医療従事者等!D36)</f>
        <v>557630</v>
      </c>
      <c r="F39" s="31">
        <f t="shared" si="1"/>
        <v>0.82880137927959396</v>
      </c>
      <c r="G39" s="29">
        <f t="shared" si="9"/>
        <v>454930</v>
      </c>
      <c r="H39" s="31">
        <f t="shared" si="7"/>
        <v>0.67615912249281007</v>
      </c>
      <c r="I39" s="35">
        <v>4903</v>
      </c>
      <c r="J39" s="35">
        <v>30276</v>
      </c>
      <c r="K39" s="35">
        <v>111470</v>
      </c>
      <c r="L39" s="35">
        <v>142712</v>
      </c>
      <c r="M39" s="35">
        <v>82678</v>
      </c>
      <c r="N39" s="35">
        <v>45578</v>
      </c>
      <c r="O39" s="35">
        <v>20784</v>
      </c>
      <c r="P39" s="35">
        <v>11279</v>
      </c>
      <c r="Q39" s="35">
        <v>5250</v>
      </c>
      <c r="R39" s="35">
        <f t="shared" si="10"/>
        <v>107937</v>
      </c>
      <c r="S39" s="63">
        <f t="shared" si="8"/>
        <v>0.16042597147804374</v>
      </c>
      <c r="T39" s="35">
        <v>25</v>
      </c>
      <c r="U39" s="35">
        <v>2148</v>
      </c>
      <c r="V39" s="35">
        <v>47616</v>
      </c>
      <c r="W39" s="35">
        <v>58148</v>
      </c>
      <c r="Y39" s="1">
        <v>672815</v>
      </c>
    </row>
    <row r="40" spans="1:25" x14ac:dyDescent="0.45">
      <c r="A40" s="33" t="s">
        <v>44</v>
      </c>
      <c r="B40" s="32">
        <f t="shared" si="11"/>
        <v>4514126</v>
      </c>
      <c r="C40" s="34">
        <f>SUM(一般接種!D39+一般接種!G39+一般接種!J39+一般接種!M39+医療従事者等!C37)</f>
        <v>1520290</v>
      </c>
      <c r="D40" s="30">
        <f t="shared" si="0"/>
        <v>0.80277601910664909</v>
      </c>
      <c r="E40" s="34">
        <f>SUM(一般接種!E39+一般接種!H39+一般接種!K39+一般接種!N39+医療従事者等!D37)</f>
        <v>1489728</v>
      </c>
      <c r="F40" s="31">
        <f t="shared" si="1"/>
        <v>0.7866380186620382</v>
      </c>
      <c r="G40" s="29">
        <f t="shared" si="9"/>
        <v>1194449</v>
      </c>
      <c r="H40" s="31">
        <f t="shared" si="7"/>
        <v>0.63071849005513281</v>
      </c>
      <c r="I40" s="35">
        <v>21861</v>
      </c>
      <c r="J40" s="35">
        <v>138152</v>
      </c>
      <c r="K40" s="35">
        <v>363075</v>
      </c>
      <c r="L40" s="35">
        <v>318415</v>
      </c>
      <c r="M40" s="35">
        <v>163978</v>
      </c>
      <c r="N40" s="35">
        <v>92103</v>
      </c>
      <c r="O40" s="35">
        <v>51078</v>
      </c>
      <c r="P40" s="35">
        <v>29652</v>
      </c>
      <c r="Q40" s="35">
        <v>16135</v>
      </c>
      <c r="R40" s="35">
        <f t="shared" si="10"/>
        <v>309659</v>
      </c>
      <c r="S40" s="63">
        <f t="shared" si="8"/>
        <v>0.16351276355204983</v>
      </c>
      <c r="T40" s="35">
        <v>251</v>
      </c>
      <c r="U40" s="35">
        <v>7525</v>
      </c>
      <c r="V40" s="35">
        <v>162181</v>
      </c>
      <c r="W40" s="35">
        <v>139702</v>
      </c>
      <c r="Y40" s="1">
        <v>1893791</v>
      </c>
    </row>
    <row r="41" spans="1:25" x14ac:dyDescent="0.45">
      <c r="A41" s="33" t="s">
        <v>45</v>
      </c>
      <c r="B41" s="32">
        <f t="shared" si="11"/>
        <v>6698322</v>
      </c>
      <c r="C41" s="34">
        <f>SUM(一般接種!D40+一般接種!G40+一般接種!J40+一般接種!M40+医療従事者等!C38)</f>
        <v>2250666</v>
      </c>
      <c r="D41" s="30">
        <f t="shared" si="0"/>
        <v>0.80025586387302383</v>
      </c>
      <c r="E41" s="34">
        <f>SUM(一般接種!E40+一般接種!H40+一般接種!K40+一般接種!N40+医療従事者等!D38)</f>
        <v>2222270</v>
      </c>
      <c r="F41" s="31">
        <f t="shared" si="1"/>
        <v>0.79015926779411283</v>
      </c>
      <c r="G41" s="29">
        <f t="shared" si="9"/>
        <v>1735931</v>
      </c>
      <c r="H41" s="31">
        <f t="shared" si="7"/>
        <v>0.61723461501127319</v>
      </c>
      <c r="I41" s="35">
        <v>22435</v>
      </c>
      <c r="J41" s="35">
        <v>122034</v>
      </c>
      <c r="K41" s="35">
        <v>546361</v>
      </c>
      <c r="L41" s="35">
        <v>532968</v>
      </c>
      <c r="M41" s="35">
        <v>293199</v>
      </c>
      <c r="N41" s="35">
        <v>116779</v>
      </c>
      <c r="O41" s="35">
        <v>46052</v>
      </c>
      <c r="P41" s="35">
        <v>32855</v>
      </c>
      <c r="Q41" s="35">
        <v>23248</v>
      </c>
      <c r="R41" s="35">
        <f t="shared" si="10"/>
        <v>489455</v>
      </c>
      <c r="S41" s="63">
        <f t="shared" si="8"/>
        <v>0.17403259028748419</v>
      </c>
      <c r="T41" s="35">
        <v>56</v>
      </c>
      <c r="U41" s="35">
        <v>15687</v>
      </c>
      <c r="V41" s="35">
        <v>272404</v>
      </c>
      <c r="W41" s="35">
        <v>201308</v>
      </c>
      <c r="Y41" s="1">
        <v>2812433</v>
      </c>
    </row>
    <row r="42" spans="1:25" x14ac:dyDescent="0.45">
      <c r="A42" s="33" t="s">
        <v>46</v>
      </c>
      <c r="B42" s="32">
        <f t="shared" si="11"/>
        <v>3433124</v>
      </c>
      <c r="C42" s="34">
        <f>SUM(一般接種!D41+一般接種!G41+一般接種!J41+一般接種!M41+医療従事者等!C39)</f>
        <v>1125492</v>
      </c>
      <c r="D42" s="30">
        <f t="shared" si="0"/>
        <v>0.82994152391767628</v>
      </c>
      <c r="E42" s="34">
        <f>SUM(一般接種!E41+一般接種!H41+一般接種!K41+一般接種!N41+医療従事者等!D39)</f>
        <v>1101992</v>
      </c>
      <c r="F42" s="31">
        <f t="shared" si="1"/>
        <v>0.81261254617988221</v>
      </c>
      <c r="G42" s="29">
        <f t="shared" si="9"/>
        <v>912627</v>
      </c>
      <c r="H42" s="31">
        <f t="shared" si="7"/>
        <v>0.67297416876212102</v>
      </c>
      <c r="I42" s="35">
        <v>44799</v>
      </c>
      <c r="J42" s="35">
        <v>46973</v>
      </c>
      <c r="K42" s="35">
        <v>287540</v>
      </c>
      <c r="L42" s="35">
        <v>310269</v>
      </c>
      <c r="M42" s="35">
        <v>133862</v>
      </c>
      <c r="N42" s="35">
        <v>42111</v>
      </c>
      <c r="O42" s="35">
        <v>18925</v>
      </c>
      <c r="P42" s="35">
        <v>17353</v>
      </c>
      <c r="Q42" s="35">
        <v>10795</v>
      </c>
      <c r="R42" s="35">
        <f t="shared" si="10"/>
        <v>293013</v>
      </c>
      <c r="S42" s="63">
        <f t="shared" si="8"/>
        <v>0.2160687554844371</v>
      </c>
      <c r="T42" s="35">
        <v>399</v>
      </c>
      <c r="U42" s="35">
        <v>9136</v>
      </c>
      <c r="V42" s="35">
        <v>142456</v>
      </c>
      <c r="W42" s="35">
        <v>141022</v>
      </c>
      <c r="Y42" s="1">
        <v>1356110</v>
      </c>
    </row>
    <row r="43" spans="1:25" x14ac:dyDescent="0.45">
      <c r="A43" s="33" t="s">
        <v>47</v>
      </c>
      <c r="B43" s="32">
        <f t="shared" si="11"/>
        <v>1803208</v>
      </c>
      <c r="C43" s="34">
        <f>SUM(一般接種!D42+一般接種!G42+一般接種!J42+一般接種!M42+医療従事者等!C40)</f>
        <v>600748</v>
      </c>
      <c r="D43" s="30">
        <f t="shared" si="0"/>
        <v>0.81740093530299385</v>
      </c>
      <c r="E43" s="34">
        <f>SUM(一般接種!E42+一般接種!H42+一般接種!K42+一般接種!N42+医療従事者等!D40)</f>
        <v>593097</v>
      </c>
      <c r="F43" s="31">
        <f t="shared" si="1"/>
        <v>0.80699068914985939</v>
      </c>
      <c r="G43" s="29">
        <f t="shared" si="9"/>
        <v>481427</v>
      </c>
      <c r="H43" s="31">
        <f t="shared" si="7"/>
        <v>0.65504817341067201</v>
      </c>
      <c r="I43" s="35">
        <v>7952</v>
      </c>
      <c r="J43" s="35">
        <v>39898</v>
      </c>
      <c r="K43" s="35">
        <v>153310</v>
      </c>
      <c r="L43" s="35">
        <v>160732</v>
      </c>
      <c r="M43" s="35">
        <v>67400</v>
      </c>
      <c r="N43" s="35">
        <v>29082</v>
      </c>
      <c r="O43" s="35">
        <v>11858</v>
      </c>
      <c r="P43" s="35">
        <v>7760</v>
      </c>
      <c r="Q43" s="35">
        <v>3435</v>
      </c>
      <c r="R43" s="35">
        <f t="shared" si="10"/>
        <v>127936</v>
      </c>
      <c r="S43" s="63">
        <f t="shared" si="8"/>
        <v>0.17407466368414679</v>
      </c>
      <c r="T43" s="35">
        <v>10</v>
      </c>
      <c r="U43" s="35">
        <v>3466</v>
      </c>
      <c r="V43" s="35">
        <v>73891</v>
      </c>
      <c r="W43" s="35">
        <v>50569</v>
      </c>
      <c r="Y43" s="1">
        <v>734949</v>
      </c>
    </row>
    <row r="44" spans="1:25" x14ac:dyDescent="0.45">
      <c r="A44" s="33" t="s">
        <v>48</v>
      </c>
      <c r="B44" s="32">
        <f t="shared" si="11"/>
        <v>2334228</v>
      </c>
      <c r="C44" s="34">
        <f>SUM(一般接種!D43+一般接種!G43+一般接種!J43+一般接種!M43+医療従事者等!C41)</f>
        <v>781980</v>
      </c>
      <c r="D44" s="30">
        <f t="shared" si="0"/>
        <v>0.80293994430616822</v>
      </c>
      <c r="E44" s="34">
        <f>SUM(一般接種!E43+一般接種!H43+一般接種!K43+一般接種!N43+医療従事者等!D41)</f>
        <v>773261</v>
      </c>
      <c r="F44" s="31">
        <f t="shared" si="1"/>
        <v>0.79398724299103807</v>
      </c>
      <c r="G44" s="29">
        <f t="shared" si="9"/>
        <v>616353</v>
      </c>
      <c r="H44" s="31">
        <f t="shared" si="7"/>
        <v>0.63287353064392915</v>
      </c>
      <c r="I44" s="35">
        <v>9406</v>
      </c>
      <c r="J44" s="35">
        <v>48517</v>
      </c>
      <c r="K44" s="35">
        <v>170756</v>
      </c>
      <c r="L44" s="35">
        <v>187161</v>
      </c>
      <c r="M44" s="35">
        <v>114052</v>
      </c>
      <c r="N44" s="35">
        <v>52803</v>
      </c>
      <c r="O44" s="35">
        <v>16686</v>
      </c>
      <c r="P44" s="35">
        <v>10432</v>
      </c>
      <c r="Q44" s="35">
        <v>6540</v>
      </c>
      <c r="R44" s="35">
        <f t="shared" si="10"/>
        <v>162634</v>
      </c>
      <c r="S44" s="63">
        <f t="shared" si="8"/>
        <v>0.16699319023797202</v>
      </c>
      <c r="T44" s="35">
        <v>149</v>
      </c>
      <c r="U44" s="35">
        <v>7876</v>
      </c>
      <c r="V44" s="35">
        <v>97735</v>
      </c>
      <c r="W44" s="35">
        <v>56874</v>
      </c>
      <c r="Y44" s="1">
        <v>973896</v>
      </c>
    </row>
    <row r="45" spans="1:25" x14ac:dyDescent="0.45">
      <c r="A45" s="33" t="s">
        <v>49</v>
      </c>
      <c r="B45" s="32">
        <f t="shared" si="11"/>
        <v>3408038</v>
      </c>
      <c r="C45" s="34">
        <f>SUM(一般接種!D44+一般接種!G44+一般接種!J44+一般接種!M44+医療従事者等!C42)</f>
        <v>1117439</v>
      </c>
      <c r="D45" s="30">
        <f t="shared" si="0"/>
        <v>0.82393698952750261</v>
      </c>
      <c r="E45" s="34">
        <f>SUM(一般接種!E44+一般接種!H44+一般接種!K44+一般接種!N44+医療従事者等!D42)</f>
        <v>1105658</v>
      </c>
      <c r="F45" s="31">
        <f t="shared" si="1"/>
        <v>0.81525033936259561</v>
      </c>
      <c r="G45" s="29">
        <f t="shared" si="9"/>
        <v>892455</v>
      </c>
      <c r="H45" s="31">
        <f t="shared" si="7"/>
        <v>0.65804637746558636</v>
      </c>
      <c r="I45" s="35">
        <v>12491</v>
      </c>
      <c r="J45" s="35">
        <v>59387</v>
      </c>
      <c r="K45" s="35">
        <v>280334</v>
      </c>
      <c r="L45" s="35">
        <v>272738</v>
      </c>
      <c r="M45" s="35">
        <v>142559</v>
      </c>
      <c r="N45" s="35">
        <v>71802</v>
      </c>
      <c r="O45" s="35">
        <v>28025</v>
      </c>
      <c r="P45" s="35">
        <v>15635</v>
      </c>
      <c r="Q45" s="35">
        <v>9484</v>
      </c>
      <c r="R45" s="35">
        <f t="shared" si="10"/>
        <v>292486</v>
      </c>
      <c r="S45" s="63">
        <f t="shared" si="8"/>
        <v>0.21566280961998024</v>
      </c>
      <c r="T45" s="35">
        <v>212</v>
      </c>
      <c r="U45" s="35">
        <v>5965</v>
      </c>
      <c r="V45" s="35">
        <v>166225</v>
      </c>
      <c r="W45" s="35">
        <v>120084</v>
      </c>
      <c r="Y45" s="1">
        <v>1356219</v>
      </c>
    </row>
    <row r="46" spans="1:25" x14ac:dyDescent="0.45">
      <c r="A46" s="33" t="s">
        <v>50</v>
      </c>
      <c r="B46" s="32">
        <f t="shared" si="11"/>
        <v>1707874</v>
      </c>
      <c r="C46" s="34">
        <f>SUM(一般接種!D45+一般接種!G45+一般接種!J45+一般接種!M45+医療従事者等!C43)</f>
        <v>567253</v>
      </c>
      <c r="D46" s="30">
        <f t="shared" si="0"/>
        <v>0.80901268884588118</v>
      </c>
      <c r="E46" s="34">
        <f>SUM(一般接種!E45+一般接種!H45+一般接種!K45+一般接種!N45+医療従事者等!D43)</f>
        <v>559720</v>
      </c>
      <c r="F46" s="31">
        <f t="shared" si="1"/>
        <v>0.79826917125306807</v>
      </c>
      <c r="G46" s="29">
        <f t="shared" si="9"/>
        <v>444080</v>
      </c>
      <c r="H46" s="31">
        <f t="shared" si="7"/>
        <v>0.63334412486611602</v>
      </c>
      <c r="I46" s="35">
        <v>10603</v>
      </c>
      <c r="J46" s="35">
        <v>33565</v>
      </c>
      <c r="K46" s="35">
        <v>141037</v>
      </c>
      <c r="L46" s="35">
        <v>125466</v>
      </c>
      <c r="M46" s="35">
        <v>73397</v>
      </c>
      <c r="N46" s="35">
        <v>36097</v>
      </c>
      <c r="O46" s="35">
        <v>13286</v>
      </c>
      <c r="P46" s="35">
        <v>6299</v>
      </c>
      <c r="Q46" s="35">
        <v>4330</v>
      </c>
      <c r="R46" s="35">
        <f t="shared" si="10"/>
        <v>136821</v>
      </c>
      <c r="S46" s="63">
        <f t="shared" si="8"/>
        <v>0.19513325641394988</v>
      </c>
      <c r="T46" s="35">
        <v>167</v>
      </c>
      <c r="U46" s="35">
        <v>5508</v>
      </c>
      <c r="V46" s="35">
        <v>73673</v>
      </c>
      <c r="W46" s="35">
        <v>57473</v>
      </c>
      <c r="Y46" s="1">
        <v>701167</v>
      </c>
    </row>
    <row r="47" spans="1:25" x14ac:dyDescent="0.45">
      <c r="A47" s="33" t="s">
        <v>51</v>
      </c>
      <c r="B47" s="32">
        <f t="shared" si="11"/>
        <v>12213409</v>
      </c>
      <c r="C47" s="34">
        <f>SUM(一般接種!D46+一般接種!G46+一般接種!J46+一般接種!M46+医療従事者等!C44)</f>
        <v>4145848</v>
      </c>
      <c r="D47" s="30">
        <f t="shared" si="0"/>
        <v>0.80907698222346258</v>
      </c>
      <c r="E47" s="34">
        <f>SUM(一般接種!E46+一般接種!H46+一般接種!K46+一般接種!N46+医療従事者等!D44)</f>
        <v>4063248</v>
      </c>
      <c r="F47" s="31">
        <f t="shared" si="1"/>
        <v>0.79295729845028562</v>
      </c>
      <c r="G47" s="29">
        <f t="shared" si="9"/>
        <v>3117724</v>
      </c>
      <c r="H47" s="31">
        <f t="shared" si="7"/>
        <v>0.60843492702232749</v>
      </c>
      <c r="I47" s="35">
        <v>44073</v>
      </c>
      <c r="J47" s="35">
        <v>230870</v>
      </c>
      <c r="K47" s="35">
        <v>930685</v>
      </c>
      <c r="L47" s="35">
        <v>1025152</v>
      </c>
      <c r="M47" s="35">
        <v>491509</v>
      </c>
      <c r="N47" s="35">
        <v>193689</v>
      </c>
      <c r="O47" s="35">
        <v>85692</v>
      </c>
      <c r="P47" s="35">
        <v>72617</v>
      </c>
      <c r="Q47" s="35">
        <v>43437</v>
      </c>
      <c r="R47" s="35">
        <f t="shared" si="10"/>
        <v>886589</v>
      </c>
      <c r="S47" s="63">
        <f t="shared" si="8"/>
        <v>0.17302099657115202</v>
      </c>
      <c r="T47" s="35">
        <v>87</v>
      </c>
      <c r="U47" s="35">
        <v>39739</v>
      </c>
      <c r="V47" s="35">
        <v>493045</v>
      </c>
      <c r="W47" s="35">
        <v>353718</v>
      </c>
      <c r="Y47" s="1">
        <v>5124170</v>
      </c>
    </row>
    <row r="48" spans="1:25" x14ac:dyDescent="0.45">
      <c r="A48" s="33" t="s">
        <v>52</v>
      </c>
      <c r="B48" s="32">
        <f t="shared" si="11"/>
        <v>1978225</v>
      </c>
      <c r="C48" s="34">
        <f>SUM(一般接種!D47+一般接種!G47+一般接種!J47+一般接種!M47+医療従事者等!C45)</f>
        <v>659922</v>
      </c>
      <c r="D48" s="30">
        <f t="shared" si="0"/>
        <v>0.80653172366423787</v>
      </c>
      <c r="E48" s="34">
        <f>SUM(一般接種!E47+一般接種!H47+一般接種!K47+一般接種!N47+医療従事者等!D45)</f>
        <v>651832</v>
      </c>
      <c r="F48" s="31">
        <f t="shared" si="1"/>
        <v>0.79664443146236597</v>
      </c>
      <c r="G48" s="29">
        <f t="shared" si="9"/>
        <v>506864</v>
      </c>
      <c r="H48" s="31">
        <f t="shared" si="7"/>
        <v>0.61947002158338449</v>
      </c>
      <c r="I48" s="35">
        <v>8415</v>
      </c>
      <c r="J48" s="35">
        <v>56666</v>
      </c>
      <c r="K48" s="35">
        <v>165953</v>
      </c>
      <c r="L48" s="35">
        <v>147276</v>
      </c>
      <c r="M48" s="35">
        <v>63372</v>
      </c>
      <c r="N48" s="35">
        <v>32398</v>
      </c>
      <c r="O48" s="35">
        <v>15359</v>
      </c>
      <c r="P48" s="35">
        <v>10205</v>
      </c>
      <c r="Q48" s="35">
        <v>7220</v>
      </c>
      <c r="R48" s="35">
        <f t="shared" si="10"/>
        <v>159607</v>
      </c>
      <c r="S48" s="63">
        <f t="shared" si="8"/>
        <v>0.19506564233178769</v>
      </c>
      <c r="T48" s="35">
        <v>42</v>
      </c>
      <c r="U48" s="35">
        <v>6128</v>
      </c>
      <c r="V48" s="35">
        <v>83543</v>
      </c>
      <c r="W48" s="35">
        <v>69894</v>
      </c>
      <c r="Y48" s="1">
        <v>818222</v>
      </c>
    </row>
    <row r="49" spans="1:25" x14ac:dyDescent="0.45">
      <c r="A49" s="33" t="s">
        <v>53</v>
      </c>
      <c r="B49" s="32">
        <f t="shared" si="11"/>
        <v>3342452</v>
      </c>
      <c r="C49" s="34">
        <f>SUM(一般接種!D48+一般接種!G48+一般接種!J48+一般接種!M48+医療従事者等!C46)</f>
        <v>1104578</v>
      </c>
      <c r="D49" s="30">
        <f t="shared" si="0"/>
        <v>0.82681831043057386</v>
      </c>
      <c r="E49" s="34">
        <f>SUM(一般接種!E48+一般接種!H48+一般接種!K48+一般接種!N48+医療従事者等!D46)</f>
        <v>1088290</v>
      </c>
      <c r="F49" s="31">
        <f t="shared" si="1"/>
        <v>0.81462612785922695</v>
      </c>
      <c r="G49" s="29">
        <f t="shared" si="9"/>
        <v>897585</v>
      </c>
      <c r="H49" s="31">
        <f t="shared" si="7"/>
        <v>0.67187623976561783</v>
      </c>
      <c r="I49" s="35">
        <v>14901</v>
      </c>
      <c r="J49" s="35">
        <v>66001</v>
      </c>
      <c r="K49" s="35">
        <v>278188</v>
      </c>
      <c r="L49" s="35">
        <v>302538</v>
      </c>
      <c r="M49" s="35">
        <v>132810</v>
      </c>
      <c r="N49" s="35">
        <v>52027</v>
      </c>
      <c r="O49" s="35">
        <v>25028</v>
      </c>
      <c r="P49" s="35">
        <v>16848</v>
      </c>
      <c r="Q49" s="35">
        <v>9244</v>
      </c>
      <c r="R49" s="35">
        <f t="shared" si="10"/>
        <v>251999</v>
      </c>
      <c r="S49" s="63">
        <f t="shared" si="8"/>
        <v>0.18863075981070979</v>
      </c>
      <c r="T49" s="35">
        <v>84</v>
      </c>
      <c r="U49" s="35">
        <v>6782</v>
      </c>
      <c r="V49" s="35">
        <v>144797</v>
      </c>
      <c r="W49" s="35">
        <v>100336</v>
      </c>
      <c r="Y49" s="1">
        <v>1335938</v>
      </c>
    </row>
    <row r="50" spans="1:25" x14ac:dyDescent="0.45">
      <c r="A50" s="33" t="s">
        <v>54</v>
      </c>
      <c r="B50" s="32">
        <f t="shared" si="11"/>
        <v>4393253</v>
      </c>
      <c r="C50" s="34">
        <f>SUM(一般接種!D49+一般接種!G49+一般接種!J49+一般接種!M49+医療従事者等!C47)</f>
        <v>1464747</v>
      </c>
      <c r="D50" s="30">
        <f t="shared" si="0"/>
        <v>0.83288383954692391</v>
      </c>
      <c r="E50" s="34">
        <f>SUM(一般接種!E49+一般接種!H49+一般接種!K49+一般接種!N49+医療従事者等!D47)</f>
        <v>1447596</v>
      </c>
      <c r="F50" s="31">
        <f t="shared" si="1"/>
        <v>0.82313144494767276</v>
      </c>
      <c r="G50" s="29">
        <f t="shared" si="9"/>
        <v>1162117</v>
      </c>
      <c r="H50" s="31">
        <f t="shared" si="7"/>
        <v>0.6608024928282854</v>
      </c>
      <c r="I50" s="35">
        <v>21308</v>
      </c>
      <c r="J50" s="35">
        <v>78173</v>
      </c>
      <c r="K50" s="35">
        <v>344480</v>
      </c>
      <c r="L50" s="35">
        <v>429644</v>
      </c>
      <c r="M50" s="35">
        <v>176711</v>
      </c>
      <c r="N50" s="35">
        <v>66037</v>
      </c>
      <c r="O50" s="35">
        <v>22330</v>
      </c>
      <c r="P50" s="35">
        <v>15143</v>
      </c>
      <c r="Q50" s="35">
        <v>8291</v>
      </c>
      <c r="R50" s="35">
        <f t="shared" si="10"/>
        <v>318793</v>
      </c>
      <c r="S50" s="63">
        <f t="shared" si="8"/>
        <v>0.18127194516232667</v>
      </c>
      <c r="T50" s="35">
        <v>151</v>
      </c>
      <c r="U50" s="35">
        <v>10925</v>
      </c>
      <c r="V50" s="35">
        <v>182258</v>
      </c>
      <c r="W50" s="35">
        <v>125459</v>
      </c>
      <c r="Y50" s="1">
        <v>1758645</v>
      </c>
    </row>
    <row r="51" spans="1:25" x14ac:dyDescent="0.45">
      <c r="A51" s="33" t="s">
        <v>55</v>
      </c>
      <c r="B51" s="32">
        <f t="shared" si="11"/>
        <v>2790395</v>
      </c>
      <c r="C51" s="34">
        <f>SUM(一般接種!D50+一般接種!G50+一般接種!J50+一般接種!M50+医療従事者等!C48)</f>
        <v>928656</v>
      </c>
      <c r="D51" s="30">
        <f t="shared" si="0"/>
        <v>0.81336835587055212</v>
      </c>
      <c r="E51" s="34">
        <f>SUM(一般接種!E50+一般接種!H50+一般接種!K50+一般接種!N50+医療従事者等!D48)</f>
        <v>913001</v>
      </c>
      <c r="F51" s="31">
        <f t="shared" si="1"/>
        <v>0.79965683986122948</v>
      </c>
      <c r="G51" s="29">
        <f t="shared" si="9"/>
        <v>737606</v>
      </c>
      <c r="H51" s="31">
        <f t="shared" si="7"/>
        <v>0.64603618508926275</v>
      </c>
      <c r="I51" s="35">
        <v>19515</v>
      </c>
      <c r="J51" s="35">
        <v>50906</v>
      </c>
      <c r="K51" s="35">
        <v>216605</v>
      </c>
      <c r="L51" s="35">
        <v>219012</v>
      </c>
      <c r="M51" s="35">
        <v>116387</v>
      </c>
      <c r="N51" s="35">
        <v>63442</v>
      </c>
      <c r="O51" s="35">
        <v>24940</v>
      </c>
      <c r="P51" s="35">
        <v>17660</v>
      </c>
      <c r="Q51" s="35">
        <v>9139</v>
      </c>
      <c r="R51" s="35">
        <f t="shared" si="10"/>
        <v>211132</v>
      </c>
      <c r="S51" s="63">
        <f t="shared" si="8"/>
        <v>0.18492109856788885</v>
      </c>
      <c r="T51" s="35">
        <v>244</v>
      </c>
      <c r="U51" s="35">
        <v>8451</v>
      </c>
      <c r="V51" s="35">
        <v>112562</v>
      </c>
      <c r="W51" s="35">
        <v>89875</v>
      </c>
      <c r="Y51" s="1">
        <v>1141741</v>
      </c>
    </row>
    <row r="52" spans="1:25" x14ac:dyDescent="0.45">
      <c r="A52" s="33" t="s">
        <v>56</v>
      </c>
      <c r="B52" s="32">
        <f t="shared" si="11"/>
        <v>2609454</v>
      </c>
      <c r="C52" s="34">
        <f>SUM(一般接種!D51+一般接種!G51+一般接種!J51+一般接種!M51+医療従事者等!C49)</f>
        <v>874115</v>
      </c>
      <c r="D52" s="30">
        <f t="shared" si="0"/>
        <v>0.803975383562614</v>
      </c>
      <c r="E52" s="34">
        <f>SUM(一般接種!E51+一般接種!H51+一般接種!K51+一般接種!N51+医療従事者等!D49)</f>
        <v>861757</v>
      </c>
      <c r="F52" s="31">
        <f t="shared" si="1"/>
        <v>0.79260899837294585</v>
      </c>
      <c r="G52" s="29">
        <f t="shared" si="9"/>
        <v>685612</v>
      </c>
      <c r="H52" s="31">
        <f t="shared" si="7"/>
        <v>0.63059799989146836</v>
      </c>
      <c r="I52" s="35">
        <v>10944</v>
      </c>
      <c r="J52" s="35">
        <v>46247</v>
      </c>
      <c r="K52" s="35">
        <v>186607</v>
      </c>
      <c r="L52" s="35">
        <v>215474</v>
      </c>
      <c r="M52" s="35">
        <v>122030</v>
      </c>
      <c r="N52" s="35">
        <v>56986</v>
      </c>
      <c r="O52" s="35">
        <v>24039</v>
      </c>
      <c r="P52" s="35">
        <v>13737</v>
      </c>
      <c r="Q52" s="35">
        <v>9548</v>
      </c>
      <c r="R52" s="35">
        <f t="shared" si="10"/>
        <v>187970</v>
      </c>
      <c r="S52" s="63">
        <f t="shared" si="8"/>
        <v>0.17288715197458521</v>
      </c>
      <c r="T52" s="35">
        <v>156</v>
      </c>
      <c r="U52" s="35">
        <v>5606</v>
      </c>
      <c r="V52" s="35">
        <v>92512</v>
      </c>
      <c r="W52" s="35">
        <v>89696</v>
      </c>
      <c r="Y52" s="1">
        <v>1087241</v>
      </c>
    </row>
    <row r="53" spans="1:25" x14ac:dyDescent="0.45">
      <c r="A53" s="33" t="s">
        <v>57</v>
      </c>
      <c r="B53" s="32">
        <f t="shared" si="11"/>
        <v>3980597</v>
      </c>
      <c r="C53" s="34">
        <f>SUM(一般接種!D52+一般接種!G52+一般接種!J52+一般接種!M52+医療従事者等!C50)</f>
        <v>1325579</v>
      </c>
      <c r="D53" s="30">
        <f t="shared" si="0"/>
        <v>0.81951472534755432</v>
      </c>
      <c r="E53" s="34">
        <f>SUM(一般接種!E52+一般接種!H52+一般接種!K52+一般接種!N52+医療従事者等!D50)</f>
        <v>1301787</v>
      </c>
      <c r="F53" s="31">
        <f t="shared" si="1"/>
        <v>0.80480576092863321</v>
      </c>
      <c r="G53" s="29">
        <f t="shared" si="9"/>
        <v>1052549</v>
      </c>
      <c r="H53" s="31">
        <f t="shared" si="7"/>
        <v>0.65071897235083154</v>
      </c>
      <c r="I53" s="35">
        <v>17324</v>
      </c>
      <c r="J53" s="35">
        <v>70742</v>
      </c>
      <c r="K53" s="35">
        <v>342478</v>
      </c>
      <c r="L53" s="35">
        <v>302144</v>
      </c>
      <c r="M53" s="35">
        <v>172179</v>
      </c>
      <c r="N53" s="35">
        <v>82512</v>
      </c>
      <c r="O53" s="35">
        <v>34294</v>
      </c>
      <c r="P53" s="35">
        <v>19362</v>
      </c>
      <c r="Q53" s="35">
        <v>11514</v>
      </c>
      <c r="R53" s="35">
        <f t="shared" si="10"/>
        <v>300682</v>
      </c>
      <c r="S53" s="63">
        <f t="shared" si="8"/>
        <v>0.18589109109826976</v>
      </c>
      <c r="T53" s="35">
        <v>101</v>
      </c>
      <c r="U53" s="35">
        <v>6468</v>
      </c>
      <c r="V53" s="35">
        <v>169391</v>
      </c>
      <c r="W53" s="35">
        <v>124722</v>
      </c>
      <c r="Y53" s="1">
        <v>1617517</v>
      </c>
    </row>
    <row r="54" spans="1:25" x14ac:dyDescent="0.45">
      <c r="A54" s="33" t="s">
        <v>58</v>
      </c>
      <c r="B54" s="32">
        <f t="shared" si="11"/>
        <v>2982073</v>
      </c>
      <c r="C54" s="34">
        <f>SUM(一般接種!D53+一般接種!G53+一般接種!J53+一般接種!M53+医療従事者等!C51)</f>
        <v>1061855</v>
      </c>
      <c r="D54" s="37">
        <f t="shared" si="0"/>
        <v>0.71499705747287423</v>
      </c>
      <c r="E54" s="34">
        <f>SUM(一般接種!E53+一般接種!H53+一般接種!K53+一般接種!N53+医療従事者等!D51)</f>
        <v>1040720</v>
      </c>
      <c r="F54" s="31">
        <f t="shared" si="1"/>
        <v>0.7007658650693076</v>
      </c>
      <c r="G54" s="29">
        <f t="shared" si="9"/>
        <v>708270</v>
      </c>
      <c r="H54" s="31">
        <f t="shared" si="7"/>
        <v>0.47691159894365298</v>
      </c>
      <c r="I54" s="35">
        <v>17340</v>
      </c>
      <c r="J54" s="35">
        <v>58909</v>
      </c>
      <c r="K54" s="35">
        <v>211390</v>
      </c>
      <c r="L54" s="35">
        <v>191461</v>
      </c>
      <c r="M54" s="35">
        <v>118222</v>
      </c>
      <c r="N54" s="35">
        <v>58814</v>
      </c>
      <c r="O54" s="35">
        <v>25186</v>
      </c>
      <c r="P54" s="35">
        <v>16336</v>
      </c>
      <c r="Q54" s="35">
        <v>10612</v>
      </c>
      <c r="R54" s="35">
        <f t="shared" si="10"/>
        <v>171228</v>
      </c>
      <c r="S54" s="63">
        <f t="shared" si="8"/>
        <v>0.11529588894619822</v>
      </c>
      <c r="T54" s="35">
        <v>14</v>
      </c>
      <c r="U54" s="35">
        <v>6835</v>
      </c>
      <c r="V54" s="35">
        <v>100060</v>
      </c>
      <c r="W54" s="35">
        <v>64319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111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115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116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I29" sqref="I29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117</v>
      </c>
      <c r="B1" s="23"/>
      <c r="C1" s="24"/>
      <c r="D1" s="24"/>
    </row>
    <row r="2" spans="1:23" x14ac:dyDescent="0.45">
      <c r="B2"/>
      <c r="T2" s="121"/>
      <c r="U2" s="121"/>
      <c r="V2" s="136">
        <f>'進捗状況 (都道府県別)'!G3</f>
        <v>44796</v>
      </c>
      <c r="W2" s="136"/>
    </row>
    <row r="3" spans="1:23" ht="37.5" customHeight="1" x14ac:dyDescent="0.45">
      <c r="A3" s="122" t="s">
        <v>2</v>
      </c>
      <c r="B3" s="135" t="str">
        <f>_xlfn.CONCAT("接種回数
（",TEXT('進捗状況 (都道府県別)'!G3-1,"m月d日"),"まで）")</f>
        <v>接種回数
（8月22日まで）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P3" s="118" t="str">
        <f>_xlfn.CONCAT("接種回数
（",TEXT('進捗状況 (都道府県別)'!G3-1,"m月d日"),"まで）","※4")</f>
        <v>接種回数
（8月22日まで）※4</v>
      </c>
      <c r="Q3" s="119"/>
      <c r="R3" s="119"/>
      <c r="S3" s="119"/>
      <c r="T3" s="119"/>
      <c r="U3" s="119"/>
      <c r="V3" s="119"/>
      <c r="W3" s="120"/>
    </row>
    <row r="4" spans="1:23" ht="18.75" customHeight="1" x14ac:dyDescent="0.45">
      <c r="A4" s="123"/>
      <c r="B4" s="125" t="s">
        <v>11</v>
      </c>
      <c r="C4" s="126" t="s">
        <v>118</v>
      </c>
      <c r="D4" s="126"/>
      <c r="E4" s="126"/>
      <c r="F4" s="127" t="s">
        <v>147</v>
      </c>
      <c r="G4" s="128"/>
      <c r="H4" s="129"/>
      <c r="I4" s="127" t="s">
        <v>119</v>
      </c>
      <c r="J4" s="128"/>
      <c r="K4" s="129"/>
      <c r="L4" s="132" t="s">
        <v>120</v>
      </c>
      <c r="M4" s="133"/>
      <c r="N4" s="134"/>
      <c r="P4" s="99" t="s">
        <v>121</v>
      </c>
      <c r="Q4" s="99"/>
      <c r="R4" s="130" t="s">
        <v>148</v>
      </c>
      <c r="S4" s="130"/>
      <c r="T4" s="131" t="s">
        <v>119</v>
      </c>
      <c r="U4" s="131"/>
      <c r="V4" s="117" t="s">
        <v>122</v>
      </c>
      <c r="W4" s="117"/>
    </row>
    <row r="5" spans="1:23" ht="36" x14ac:dyDescent="0.45">
      <c r="A5" s="124"/>
      <c r="B5" s="125"/>
      <c r="C5" s="38" t="s">
        <v>123</v>
      </c>
      <c r="D5" s="38" t="s">
        <v>93</v>
      </c>
      <c r="E5" s="38" t="s">
        <v>94</v>
      </c>
      <c r="F5" s="38" t="s">
        <v>123</v>
      </c>
      <c r="G5" s="38" t="s">
        <v>93</v>
      </c>
      <c r="H5" s="38" t="s">
        <v>94</v>
      </c>
      <c r="I5" s="38" t="s">
        <v>123</v>
      </c>
      <c r="J5" s="38" t="s">
        <v>93</v>
      </c>
      <c r="K5" s="38" t="s">
        <v>94</v>
      </c>
      <c r="L5" s="66" t="s">
        <v>123</v>
      </c>
      <c r="M5" s="66" t="s">
        <v>93</v>
      </c>
      <c r="N5" s="66" t="s">
        <v>94</v>
      </c>
      <c r="P5" s="39" t="s">
        <v>124</v>
      </c>
      <c r="Q5" s="39" t="s">
        <v>125</v>
      </c>
      <c r="R5" s="39" t="s">
        <v>126</v>
      </c>
      <c r="S5" s="39" t="s">
        <v>127</v>
      </c>
      <c r="T5" s="39" t="s">
        <v>126</v>
      </c>
      <c r="U5" s="39" t="s">
        <v>125</v>
      </c>
      <c r="V5" s="39" t="s">
        <v>128</v>
      </c>
      <c r="W5" s="39" t="s">
        <v>125</v>
      </c>
    </row>
    <row r="6" spans="1:23" x14ac:dyDescent="0.45">
      <c r="A6" s="28" t="s">
        <v>129</v>
      </c>
      <c r="B6" s="40">
        <f>SUM(B7:B53)</f>
        <v>194349888</v>
      </c>
      <c r="C6" s="40">
        <f>SUM(C7:C53)</f>
        <v>161833819</v>
      </c>
      <c r="D6" s="40">
        <f>SUM(D7:D53)</f>
        <v>81204704</v>
      </c>
      <c r="E6" s="41">
        <f>SUM(E7:E53)</f>
        <v>80629115</v>
      </c>
      <c r="F6" s="41">
        <f t="shared" ref="F6:T6" si="0">SUM(F7:F53)</f>
        <v>32360383</v>
      </c>
      <c r="G6" s="41">
        <f>SUM(G7:G53)</f>
        <v>16230798</v>
      </c>
      <c r="H6" s="41">
        <f t="shared" ref="H6:N6" si="1">SUM(H7:H53)</f>
        <v>16129585</v>
      </c>
      <c r="I6" s="41">
        <f>SUM(I7:I53)</f>
        <v>117622</v>
      </c>
      <c r="J6" s="41">
        <f t="shared" si="1"/>
        <v>58691</v>
      </c>
      <c r="K6" s="41">
        <f t="shared" si="1"/>
        <v>58931</v>
      </c>
      <c r="L6" s="67">
        <f>SUM(L7:L53)</f>
        <v>38064</v>
      </c>
      <c r="M6" s="67">
        <f t="shared" si="1"/>
        <v>23402</v>
      </c>
      <c r="N6" s="67">
        <f t="shared" si="1"/>
        <v>14662</v>
      </c>
      <c r="O6" s="42"/>
      <c r="P6" s="41">
        <f>SUM(P7:P53)</f>
        <v>177126180</v>
      </c>
      <c r="Q6" s="43">
        <f>C6/P6</f>
        <v>0.91366402753110809</v>
      </c>
      <c r="R6" s="41">
        <f t="shared" si="0"/>
        <v>34262000</v>
      </c>
      <c r="S6" s="44">
        <f>F6/R6</f>
        <v>0.94449778179907773</v>
      </c>
      <c r="T6" s="41">
        <f t="shared" si="0"/>
        <v>205240</v>
      </c>
      <c r="U6" s="44">
        <f>I6/T6</f>
        <v>0.57309491327226658</v>
      </c>
      <c r="V6" s="41">
        <f t="shared" ref="V6" si="2">SUM(V7:V53)</f>
        <v>438080</v>
      </c>
      <c r="W6" s="44">
        <f>L6/V6</f>
        <v>8.6888239590942287E-2</v>
      </c>
    </row>
    <row r="7" spans="1:23" x14ac:dyDescent="0.45">
      <c r="A7" s="45" t="s">
        <v>12</v>
      </c>
      <c r="B7" s="40">
        <v>7975610</v>
      </c>
      <c r="C7" s="40">
        <v>6474753</v>
      </c>
      <c r="D7" s="40">
        <v>3249092</v>
      </c>
      <c r="E7" s="41">
        <v>3225661</v>
      </c>
      <c r="F7" s="46">
        <v>1498501</v>
      </c>
      <c r="G7" s="41">
        <v>751274</v>
      </c>
      <c r="H7" s="41">
        <v>747227</v>
      </c>
      <c r="I7" s="41">
        <v>873</v>
      </c>
      <c r="J7" s="41">
        <v>429</v>
      </c>
      <c r="K7" s="41">
        <v>444</v>
      </c>
      <c r="L7" s="67">
        <v>1483</v>
      </c>
      <c r="M7" s="67">
        <v>1034</v>
      </c>
      <c r="N7" s="67">
        <v>449</v>
      </c>
      <c r="O7" s="42"/>
      <c r="P7" s="41">
        <v>7433760</v>
      </c>
      <c r="Q7" s="43">
        <v>0.8709930102666753</v>
      </c>
      <c r="R7" s="47">
        <v>1518500</v>
      </c>
      <c r="S7" s="43">
        <v>0.98682976621666119</v>
      </c>
      <c r="T7" s="41">
        <v>900</v>
      </c>
      <c r="U7" s="44">
        <v>0.97</v>
      </c>
      <c r="V7" s="41">
        <v>14700</v>
      </c>
      <c r="W7" s="44">
        <v>0.1008843537414966</v>
      </c>
    </row>
    <row r="8" spans="1:23" x14ac:dyDescent="0.45">
      <c r="A8" s="45" t="s">
        <v>13</v>
      </c>
      <c r="B8" s="40">
        <v>2053826</v>
      </c>
      <c r="C8" s="40">
        <v>1862463</v>
      </c>
      <c r="D8" s="40">
        <v>933813</v>
      </c>
      <c r="E8" s="41">
        <v>928650</v>
      </c>
      <c r="F8" s="46">
        <v>188607</v>
      </c>
      <c r="G8" s="41">
        <v>94756</v>
      </c>
      <c r="H8" s="41">
        <v>93851</v>
      </c>
      <c r="I8" s="41">
        <v>2422</v>
      </c>
      <c r="J8" s="41">
        <v>1216</v>
      </c>
      <c r="K8" s="41">
        <v>1206</v>
      </c>
      <c r="L8" s="67">
        <v>334</v>
      </c>
      <c r="M8" s="67">
        <v>202</v>
      </c>
      <c r="N8" s="67">
        <v>132</v>
      </c>
      <c r="O8" s="42"/>
      <c r="P8" s="41">
        <v>1921955</v>
      </c>
      <c r="Q8" s="43">
        <v>0.96904610149561254</v>
      </c>
      <c r="R8" s="47">
        <v>186500</v>
      </c>
      <c r="S8" s="43">
        <v>1.0112975871313672</v>
      </c>
      <c r="T8" s="41">
        <v>3900</v>
      </c>
      <c r="U8" s="44">
        <v>0.62102564102564106</v>
      </c>
      <c r="V8" s="41">
        <v>1450</v>
      </c>
      <c r="W8" s="44">
        <v>0.23034482758620689</v>
      </c>
    </row>
    <row r="9" spans="1:23" x14ac:dyDescent="0.45">
      <c r="A9" s="45" t="s">
        <v>14</v>
      </c>
      <c r="B9" s="40">
        <v>1973853</v>
      </c>
      <c r="C9" s="40">
        <v>1728841</v>
      </c>
      <c r="D9" s="40">
        <v>867266</v>
      </c>
      <c r="E9" s="41">
        <v>861575</v>
      </c>
      <c r="F9" s="46">
        <v>244826</v>
      </c>
      <c r="G9" s="41">
        <v>122877</v>
      </c>
      <c r="H9" s="41">
        <v>121949</v>
      </c>
      <c r="I9" s="41">
        <v>99</v>
      </c>
      <c r="J9" s="41">
        <v>50</v>
      </c>
      <c r="K9" s="41">
        <v>49</v>
      </c>
      <c r="L9" s="67">
        <v>87</v>
      </c>
      <c r="M9" s="67">
        <v>62</v>
      </c>
      <c r="N9" s="67">
        <v>25</v>
      </c>
      <c r="O9" s="42"/>
      <c r="P9" s="41">
        <v>1879585</v>
      </c>
      <c r="Q9" s="43">
        <v>0.91979931740251175</v>
      </c>
      <c r="R9" s="47">
        <v>227500</v>
      </c>
      <c r="S9" s="43">
        <v>1.0761582417582418</v>
      </c>
      <c r="T9" s="41">
        <v>360</v>
      </c>
      <c r="U9" s="44">
        <v>0.27500000000000002</v>
      </c>
      <c r="V9" s="41">
        <v>1040</v>
      </c>
      <c r="W9" s="44">
        <v>8.3653846153846148E-2</v>
      </c>
    </row>
    <row r="10" spans="1:23" x14ac:dyDescent="0.45">
      <c r="A10" s="45" t="s">
        <v>15</v>
      </c>
      <c r="B10" s="40">
        <v>3566677</v>
      </c>
      <c r="C10" s="40">
        <v>2824219</v>
      </c>
      <c r="D10" s="40">
        <v>1417100</v>
      </c>
      <c r="E10" s="41">
        <v>1407119</v>
      </c>
      <c r="F10" s="46">
        <v>741788</v>
      </c>
      <c r="G10" s="41">
        <v>371787</v>
      </c>
      <c r="H10" s="41">
        <v>370001</v>
      </c>
      <c r="I10" s="41">
        <v>56</v>
      </c>
      <c r="J10" s="41">
        <v>21</v>
      </c>
      <c r="K10" s="41">
        <v>35</v>
      </c>
      <c r="L10" s="67">
        <v>614</v>
      </c>
      <c r="M10" s="67">
        <v>350</v>
      </c>
      <c r="N10" s="67">
        <v>264</v>
      </c>
      <c r="O10" s="42"/>
      <c r="P10" s="41">
        <v>3171035</v>
      </c>
      <c r="Q10" s="43">
        <v>0.89063003088896842</v>
      </c>
      <c r="R10" s="47">
        <v>854400</v>
      </c>
      <c r="S10" s="43">
        <v>0.86819756554307115</v>
      </c>
      <c r="T10" s="41">
        <v>340</v>
      </c>
      <c r="U10" s="44">
        <v>0.16470588235294117</v>
      </c>
      <c r="V10" s="41">
        <v>12240</v>
      </c>
      <c r="W10" s="44">
        <v>5.016339869281046E-2</v>
      </c>
    </row>
    <row r="11" spans="1:23" x14ac:dyDescent="0.45">
      <c r="A11" s="45" t="s">
        <v>16</v>
      </c>
      <c r="B11" s="40">
        <v>1596574</v>
      </c>
      <c r="C11" s="40">
        <v>1500089</v>
      </c>
      <c r="D11" s="40">
        <v>751750</v>
      </c>
      <c r="E11" s="41">
        <v>748339</v>
      </c>
      <c r="F11" s="46">
        <v>96228</v>
      </c>
      <c r="G11" s="41">
        <v>48416</v>
      </c>
      <c r="H11" s="41">
        <v>47812</v>
      </c>
      <c r="I11" s="41">
        <v>67</v>
      </c>
      <c r="J11" s="41">
        <v>34</v>
      </c>
      <c r="K11" s="41">
        <v>33</v>
      </c>
      <c r="L11" s="67">
        <v>190</v>
      </c>
      <c r="M11" s="67">
        <v>130</v>
      </c>
      <c r="N11" s="67">
        <v>60</v>
      </c>
      <c r="O11" s="42"/>
      <c r="P11" s="41">
        <v>1523455</v>
      </c>
      <c r="Q11" s="43">
        <v>0.98466249413340068</v>
      </c>
      <c r="R11" s="47">
        <v>87900</v>
      </c>
      <c r="S11" s="43">
        <v>1.0947440273037543</v>
      </c>
      <c r="T11" s="41">
        <v>140</v>
      </c>
      <c r="U11" s="44">
        <v>0.47857142857142859</v>
      </c>
      <c r="V11" s="41">
        <v>1280</v>
      </c>
      <c r="W11" s="44">
        <v>0.1484375</v>
      </c>
    </row>
    <row r="12" spans="1:23" x14ac:dyDescent="0.45">
      <c r="A12" s="45" t="s">
        <v>17</v>
      </c>
      <c r="B12" s="40">
        <v>1747723</v>
      </c>
      <c r="C12" s="40">
        <v>1669335</v>
      </c>
      <c r="D12" s="40">
        <v>837087</v>
      </c>
      <c r="E12" s="41">
        <v>832248</v>
      </c>
      <c r="F12" s="46">
        <v>78030</v>
      </c>
      <c r="G12" s="41">
        <v>39067</v>
      </c>
      <c r="H12" s="41">
        <v>38963</v>
      </c>
      <c r="I12" s="41">
        <v>161</v>
      </c>
      <c r="J12" s="41">
        <v>80</v>
      </c>
      <c r="K12" s="41">
        <v>81</v>
      </c>
      <c r="L12" s="67">
        <v>197</v>
      </c>
      <c r="M12" s="67">
        <v>99</v>
      </c>
      <c r="N12" s="67">
        <v>98</v>
      </c>
      <c r="O12" s="42"/>
      <c r="P12" s="41">
        <v>1736595</v>
      </c>
      <c r="Q12" s="43">
        <v>0.96126903509453843</v>
      </c>
      <c r="R12" s="47">
        <v>61700</v>
      </c>
      <c r="S12" s="43">
        <v>1.2646677471636953</v>
      </c>
      <c r="T12" s="41">
        <v>340</v>
      </c>
      <c r="U12" s="44">
        <v>0.47352941176470587</v>
      </c>
      <c r="V12" s="41">
        <v>570</v>
      </c>
      <c r="W12" s="44">
        <v>0.34561403508771932</v>
      </c>
    </row>
    <row r="13" spans="1:23" x14ac:dyDescent="0.45">
      <c r="A13" s="45" t="s">
        <v>18</v>
      </c>
      <c r="B13" s="40">
        <v>2981156</v>
      </c>
      <c r="C13" s="40">
        <v>2772197</v>
      </c>
      <c r="D13" s="40">
        <v>1391197</v>
      </c>
      <c r="E13" s="41">
        <v>1381000</v>
      </c>
      <c r="F13" s="46">
        <v>208221</v>
      </c>
      <c r="G13" s="41">
        <v>104596</v>
      </c>
      <c r="H13" s="41">
        <v>103625</v>
      </c>
      <c r="I13" s="41">
        <v>253</v>
      </c>
      <c r="J13" s="41">
        <v>126</v>
      </c>
      <c r="K13" s="41">
        <v>127</v>
      </c>
      <c r="L13" s="67">
        <v>485</v>
      </c>
      <c r="M13" s="67">
        <v>313</v>
      </c>
      <c r="N13" s="67">
        <v>172</v>
      </c>
      <c r="O13" s="42"/>
      <c r="P13" s="41">
        <v>2910040</v>
      </c>
      <c r="Q13" s="43">
        <v>0.95263192258525653</v>
      </c>
      <c r="R13" s="47">
        <v>178600</v>
      </c>
      <c r="S13" s="43">
        <v>1.1658510638297872</v>
      </c>
      <c r="T13" s="41">
        <v>660</v>
      </c>
      <c r="U13" s="44">
        <v>0.38333333333333336</v>
      </c>
      <c r="V13" s="41">
        <v>11240</v>
      </c>
      <c r="W13" s="44">
        <v>4.3149466192170818E-2</v>
      </c>
    </row>
    <row r="14" spans="1:23" x14ac:dyDescent="0.45">
      <c r="A14" s="45" t="s">
        <v>19</v>
      </c>
      <c r="B14" s="40">
        <v>4660970</v>
      </c>
      <c r="C14" s="40">
        <v>3788393</v>
      </c>
      <c r="D14" s="40">
        <v>1900799</v>
      </c>
      <c r="E14" s="41">
        <v>1887594</v>
      </c>
      <c r="F14" s="46">
        <v>871336</v>
      </c>
      <c r="G14" s="41">
        <v>437055</v>
      </c>
      <c r="H14" s="41">
        <v>434281</v>
      </c>
      <c r="I14" s="41">
        <v>370</v>
      </c>
      <c r="J14" s="41">
        <v>176</v>
      </c>
      <c r="K14" s="41">
        <v>194</v>
      </c>
      <c r="L14" s="67">
        <v>871</v>
      </c>
      <c r="M14" s="67">
        <v>454</v>
      </c>
      <c r="N14" s="67">
        <v>417</v>
      </c>
      <c r="O14" s="42"/>
      <c r="P14" s="41">
        <v>4064675</v>
      </c>
      <c r="Q14" s="43">
        <v>0.93202851396483111</v>
      </c>
      <c r="R14" s="47">
        <v>892500</v>
      </c>
      <c r="S14" s="43">
        <v>0.97628683473389355</v>
      </c>
      <c r="T14" s="41">
        <v>960</v>
      </c>
      <c r="U14" s="44">
        <v>0.38541666666666669</v>
      </c>
      <c r="V14" s="41">
        <v>6290</v>
      </c>
      <c r="W14" s="44">
        <v>0.13847376788553259</v>
      </c>
    </row>
    <row r="15" spans="1:23" x14ac:dyDescent="0.45">
      <c r="A15" s="48" t="s">
        <v>20</v>
      </c>
      <c r="B15" s="40">
        <v>3097165</v>
      </c>
      <c r="C15" s="40">
        <v>2713027</v>
      </c>
      <c r="D15" s="40">
        <v>1361241</v>
      </c>
      <c r="E15" s="41">
        <v>1351786</v>
      </c>
      <c r="F15" s="46">
        <v>382599</v>
      </c>
      <c r="G15" s="41">
        <v>192394</v>
      </c>
      <c r="H15" s="41">
        <v>190205</v>
      </c>
      <c r="I15" s="41">
        <v>831</v>
      </c>
      <c r="J15" s="41">
        <v>413</v>
      </c>
      <c r="K15" s="41">
        <v>418</v>
      </c>
      <c r="L15" s="67">
        <v>708</v>
      </c>
      <c r="M15" s="67">
        <v>454</v>
      </c>
      <c r="N15" s="67">
        <v>254</v>
      </c>
      <c r="O15" s="42"/>
      <c r="P15" s="41">
        <v>2869350</v>
      </c>
      <c r="Q15" s="43">
        <v>0.94551971700907866</v>
      </c>
      <c r="R15" s="47">
        <v>375900</v>
      </c>
      <c r="S15" s="43">
        <v>1.0178212290502793</v>
      </c>
      <c r="T15" s="41">
        <v>1320</v>
      </c>
      <c r="U15" s="44">
        <v>0.62954545454545452</v>
      </c>
      <c r="V15" s="41">
        <v>4610</v>
      </c>
      <c r="W15" s="44">
        <v>0.15357917570498916</v>
      </c>
    </row>
    <row r="16" spans="1:23" x14ac:dyDescent="0.45">
      <c r="A16" s="45" t="s">
        <v>21</v>
      </c>
      <c r="B16" s="40">
        <v>3016125</v>
      </c>
      <c r="C16" s="40">
        <v>2164396</v>
      </c>
      <c r="D16" s="40">
        <v>1086403</v>
      </c>
      <c r="E16" s="41">
        <v>1077993</v>
      </c>
      <c r="F16" s="46">
        <v>851194</v>
      </c>
      <c r="G16" s="41">
        <v>426828</v>
      </c>
      <c r="H16" s="41">
        <v>424366</v>
      </c>
      <c r="I16" s="41">
        <v>228</v>
      </c>
      <c r="J16" s="41">
        <v>95</v>
      </c>
      <c r="K16" s="41">
        <v>133</v>
      </c>
      <c r="L16" s="67">
        <v>307</v>
      </c>
      <c r="M16" s="67">
        <v>178</v>
      </c>
      <c r="N16" s="67">
        <v>129</v>
      </c>
      <c r="O16" s="42"/>
      <c r="P16" s="41">
        <v>2506095</v>
      </c>
      <c r="Q16" s="43">
        <v>0.86365281443839914</v>
      </c>
      <c r="R16" s="47">
        <v>887500</v>
      </c>
      <c r="S16" s="43">
        <v>0.95909183098591544</v>
      </c>
      <c r="T16" s="41">
        <v>440</v>
      </c>
      <c r="U16" s="44">
        <v>0.51818181818181819</v>
      </c>
      <c r="V16" s="41">
        <v>1390</v>
      </c>
      <c r="W16" s="44">
        <v>0.22086330935251799</v>
      </c>
    </row>
    <row r="17" spans="1:23" x14ac:dyDescent="0.45">
      <c r="A17" s="45" t="s">
        <v>22</v>
      </c>
      <c r="B17" s="40">
        <v>11621588</v>
      </c>
      <c r="C17" s="40">
        <v>9920563</v>
      </c>
      <c r="D17" s="40">
        <v>4984409</v>
      </c>
      <c r="E17" s="41">
        <v>4936154</v>
      </c>
      <c r="F17" s="46">
        <v>1680832</v>
      </c>
      <c r="G17" s="41">
        <v>841706</v>
      </c>
      <c r="H17" s="41">
        <v>839126</v>
      </c>
      <c r="I17" s="41">
        <v>18103</v>
      </c>
      <c r="J17" s="41">
        <v>9064</v>
      </c>
      <c r="K17" s="41">
        <v>9039</v>
      </c>
      <c r="L17" s="67">
        <v>2090</v>
      </c>
      <c r="M17" s="67">
        <v>1179</v>
      </c>
      <c r="N17" s="67">
        <v>911</v>
      </c>
      <c r="O17" s="42"/>
      <c r="P17" s="41">
        <v>10836010</v>
      </c>
      <c r="Q17" s="43">
        <v>0.9155180735344467</v>
      </c>
      <c r="R17" s="47">
        <v>659400</v>
      </c>
      <c r="S17" s="43">
        <v>2.5490324537458298</v>
      </c>
      <c r="T17" s="41">
        <v>37920</v>
      </c>
      <c r="U17" s="44">
        <v>0.47739978902953589</v>
      </c>
      <c r="V17" s="41">
        <v>20740</v>
      </c>
      <c r="W17" s="44">
        <v>0.10077145612343298</v>
      </c>
    </row>
    <row r="18" spans="1:23" x14ac:dyDescent="0.45">
      <c r="A18" s="45" t="s">
        <v>23</v>
      </c>
      <c r="B18" s="40">
        <v>9931531</v>
      </c>
      <c r="C18" s="40">
        <v>8221695</v>
      </c>
      <c r="D18" s="40">
        <v>4127155</v>
      </c>
      <c r="E18" s="41">
        <v>4094540</v>
      </c>
      <c r="F18" s="46">
        <v>1707379</v>
      </c>
      <c r="G18" s="41">
        <v>855490</v>
      </c>
      <c r="H18" s="41">
        <v>851889</v>
      </c>
      <c r="I18" s="41">
        <v>826</v>
      </c>
      <c r="J18" s="41">
        <v>372</v>
      </c>
      <c r="K18" s="41">
        <v>454</v>
      </c>
      <c r="L18" s="67">
        <v>1631</v>
      </c>
      <c r="M18" s="67">
        <v>996</v>
      </c>
      <c r="N18" s="67">
        <v>635</v>
      </c>
      <c r="O18" s="42"/>
      <c r="P18" s="41">
        <v>8816645</v>
      </c>
      <c r="Q18" s="43">
        <v>0.93251968294061971</v>
      </c>
      <c r="R18" s="47">
        <v>643300</v>
      </c>
      <c r="S18" s="43">
        <v>2.6540945126690501</v>
      </c>
      <c r="T18" s="41">
        <v>4860</v>
      </c>
      <c r="U18" s="44">
        <v>0.16995884773662551</v>
      </c>
      <c r="V18" s="41">
        <v>14650</v>
      </c>
      <c r="W18" s="44">
        <v>0.11133105802047781</v>
      </c>
    </row>
    <row r="19" spans="1:23" x14ac:dyDescent="0.45">
      <c r="A19" s="45" t="s">
        <v>24</v>
      </c>
      <c r="B19" s="40">
        <v>21366840</v>
      </c>
      <c r="C19" s="40">
        <v>15977922</v>
      </c>
      <c r="D19" s="40">
        <v>8023491</v>
      </c>
      <c r="E19" s="41">
        <v>7954431</v>
      </c>
      <c r="F19" s="46">
        <v>5368848</v>
      </c>
      <c r="G19" s="41">
        <v>2693070</v>
      </c>
      <c r="H19" s="41">
        <v>2675778</v>
      </c>
      <c r="I19" s="41">
        <v>13673</v>
      </c>
      <c r="J19" s="41">
        <v>6788</v>
      </c>
      <c r="K19" s="41">
        <v>6885</v>
      </c>
      <c r="L19" s="67">
        <v>6397</v>
      </c>
      <c r="M19" s="67">
        <v>3851</v>
      </c>
      <c r="N19" s="67">
        <v>2546</v>
      </c>
      <c r="O19" s="42"/>
      <c r="P19" s="41">
        <v>17678890</v>
      </c>
      <c r="Q19" s="43">
        <v>0.90378536209004068</v>
      </c>
      <c r="R19" s="47">
        <v>10135750</v>
      </c>
      <c r="S19" s="43">
        <v>0.52969420121845945</v>
      </c>
      <c r="T19" s="41">
        <v>43840</v>
      </c>
      <c r="U19" s="44">
        <v>0.31188412408759125</v>
      </c>
      <c r="V19" s="41">
        <v>51270</v>
      </c>
      <c r="W19" s="44">
        <v>0.1247708211429686</v>
      </c>
    </row>
    <row r="20" spans="1:23" x14ac:dyDescent="0.45">
      <c r="A20" s="45" t="s">
        <v>25</v>
      </c>
      <c r="B20" s="40">
        <v>14434997</v>
      </c>
      <c r="C20" s="40">
        <v>11084981</v>
      </c>
      <c r="D20" s="40">
        <v>5562385</v>
      </c>
      <c r="E20" s="41">
        <v>5522596</v>
      </c>
      <c r="F20" s="46">
        <v>3340513</v>
      </c>
      <c r="G20" s="41">
        <v>1673529</v>
      </c>
      <c r="H20" s="41">
        <v>1666984</v>
      </c>
      <c r="I20" s="41">
        <v>6122</v>
      </c>
      <c r="J20" s="41">
        <v>3057</v>
      </c>
      <c r="K20" s="41">
        <v>3065</v>
      </c>
      <c r="L20" s="67">
        <v>3381</v>
      </c>
      <c r="M20" s="67">
        <v>1923</v>
      </c>
      <c r="N20" s="67">
        <v>1458</v>
      </c>
      <c r="O20" s="42"/>
      <c r="P20" s="41">
        <v>11882835</v>
      </c>
      <c r="Q20" s="43">
        <v>0.93285659524852449</v>
      </c>
      <c r="R20" s="47">
        <v>1939900</v>
      </c>
      <c r="S20" s="43">
        <v>1.722002680550544</v>
      </c>
      <c r="T20" s="41">
        <v>11740</v>
      </c>
      <c r="U20" s="44">
        <v>0.52146507666098807</v>
      </c>
      <c r="V20" s="41">
        <v>25060</v>
      </c>
      <c r="W20" s="44">
        <v>0.13491620111731845</v>
      </c>
    </row>
    <row r="21" spans="1:23" x14ac:dyDescent="0.45">
      <c r="A21" s="45" t="s">
        <v>26</v>
      </c>
      <c r="B21" s="40">
        <v>3568652</v>
      </c>
      <c r="C21" s="40">
        <v>2996017</v>
      </c>
      <c r="D21" s="40">
        <v>1502021</v>
      </c>
      <c r="E21" s="41">
        <v>1493996</v>
      </c>
      <c r="F21" s="46">
        <v>571726</v>
      </c>
      <c r="G21" s="41">
        <v>286768</v>
      </c>
      <c r="H21" s="41">
        <v>284958</v>
      </c>
      <c r="I21" s="41">
        <v>77</v>
      </c>
      <c r="J21" s="41">
        <v>35</v>
      </c>
      <c r="K21" s="41">
        <v>42</v>
      </c>
      <c r="L21" s="67">
        <v>832</v>
      </c>
      <c r="M21" s="67">
        <v>493</v>
      </c>
      <c r="N21" s="67">
        <v>339</v>
      </c>
      <c r="O21" s="42"/>
      <c r="P21" s="41">
        <v>3293905</v>
      </c>
      <c r="Q21" s="43">
        <v>0.90956387631094404</v>
      </c>
      <c r="R21" s="47">
        <v>584800</v>
      </c>
      <c r="S21" s="43">
        <v>0.97764363885088923</v>
      </c>
      <c r="T21" s="41">
        <v>440</v>
      </c>
      <c r="U21" s="44">
        <v>0.17499999999999999</v>
      </c>
      <c r="V21" s="41">
        <v>4280</v>
      </c>
      <c r="W21" s="44">
        <v>0.19439252336448598</v>
      </c>
    </row>
    <row r="22" spans="1:23" x14ac:dyDescent="0.45">
      <c r="A22" s="45" t="s">
        <v>27</v>
      </c>
      <c r="B22" s="40">
        <v>1682317</v>
      </c>
      <c r="C22" s="40">
        <v>1495695</v>
      </c>
      <c r="D22" s="40">
        <v>749767</v>
      </c>
      <c r="E22" s="41">
        <v>745928</v>
      </c>
      <c r="F22" s="46">
        <v>186267</v>
      </c>
      <c r="G22" s="41">
        <v>93375</v>
      </c>
      <c r="H22" s="41">
        <v>92892</v>
      </c>
      <c r="I22" s="41">
        <v>217</v>
      </c>
      <c r="J22" s="41">
        <v>107</v>
      </c>
      <c r="K22" s="41">
        <v>110</v>
      </c>
      <c r="L22" s="67">
        <v>138</v>
      </c>
      <c r="M22" s="67">
        <v>91</v>
      </c>
      <c r="N22" s="67">
        <v>47</v>
      </c>
      <c r="O22" s="42"/>
      <c r="P22" s="41">
        <v>1611720</v>
      </c>
      <c r="Q22" s="43">
        <v>0.92801168937532574</v>
      </c>
      <c r="R22" s="47">
        <v>176600</v>
      </c>
      <c r="S22" s="43">
        <v>1.0547395243488109</v>
      </c>
      <c r="T22" s="41">
        <v>540</v>
      </c>
      <c r="U22" s="44">
        <v>0.40185185185185185</v>
      </c>
      <c r="V22" s="41">
        <v>820</v>
      </c>
      <c r="W22" s="44">
        <v>0.16829268292682928</v>
      </c>
    </row>
    <row r="23" spans="1:23" x14ac:dyDescent="0.45">
      <c r="A23" s="45" t="s">
        <v>28</v>
      </c>
      <c r="B23" s="40">
        <v>1741831</v>
      </c>
      <c r="C23" s="40">
        <v>1534611</v>
      </c>
      <c r="D23" s="40">
        <v>769505</v>
      </c>
      <c r="E23" s="41">
        <v>765106</v>
      </c>
      <c r="F23" s="46">
        <v>205811</v>
      </c>
      <c r="G23" s="41">
        <v>103275</v>
      </c>
      <c r="H23" s="41">
        <v>102536</v>
      </c>
      <c r="I23" s="41">
        <v>1010</v>
      </c>
      <c r="J23" s="41">
        <v>504</v>
      </c>
      <c r="K23" s="41">
        <v>506</v>
      </c>
      <c r="L23" s="67">
        <v>399</v>
      </c>
      <c r="M23" s="67">
        <v>276</v>
      </c>
      <c r="N23" s="67">
        <v>123</v>
      </c>
      <c r="O23" s="42"/>
      <c r="P23" s="41">
        <v>1620330</v>
      </c>
      <c r="Q23" s="43">
        <v>0.94709781340837973</v>
      </c>
      <c r="R23" s="47">
        <v>220900</v>
      </c>
      <c r="S23" s="43">
        <v>0.93169307378904487</v>
      </c>
      <c r="T23" s="41">
        <v>1280</v>
      </c>
      <c r="U23" s="44">
        <v>0.7890625</v>
      </c>
      <c r="V23" s="41">
        <v>7860</v>
      </c>
      <c r="W23" s="44">
        <v>5.0763358778625957E-2</v>
      </c>
    </row>
    <row r="24" spans="1:23" x14ac:dyDescent="0.45">
      <c r="A24" s="45" t="s">
        <v>29</v>
      </c>
      <c r="B24" s="40">
        <v>1198385</v>
      </c>
      <c r="C24" s="40">
        <v>1054835</v>
      </c>
      <c r="D24" s="40">
        <v>529220</v>
      </c>
      <c r="E24" s="41">
        <v>525615</v>
      </c>
      <c r="F24" s="46">
        <v>142960</v>
      </c>
      <c r="G24" s="41">
        <v>71711</v>
      </c>
      <c r="H24" s="41">
        <v>71249</v>
      </c>
      <c r="I24" s="41">
        <v>63</v>
      </c>
      <c r="J24" s="41">
        <v>21</v>
      </c>
      <c r="K24" s="41">
        <v>42</v>
      </c>
      <c r="L24" s="67">
        <v>527</v>
      </c>
      <c r="M24" s="67">
        <v>324</v>
      </c>
      <c r="N24" s="67">
        <v>203</v>
      </c>
      <c r="O24" s="42"/>
      <c r="P24" s="41">
        <v>1125370</v>
      </c>
      <c r="Q24" s="43">
        <v>0.93732283604503408</v>
      </c>
      <c r="R24" s="47">
        <v>145200</v>
      </c>
      <c r="S24" s="43">
        <v>0.98457300275482096</v>
      </c>
      <c r="T24" s="41">
        <v>240</v>
      </c>
      <c r="U24" s="44">
        <v>0.26250000000000001</v>
      </c>
      <c r="V24" s="41">
        <v>8330</v>
      </c>
      <c r="W24" s="44">
        <v>6.3265306122448975E-2</v>
      </c>
    </row>
    <row r="25" spans="1:23" x14ac:dyDescent="0.45">
      <c r="A25" s="45" t="s">
        <v>30</v>
      </c>
      <c r="B25" s="40">
        <v>1278853</v>
      </c>
      <c r="C25" s="40">
        <v>1128131</v>
      </c>
      <c r="D25" s="40">
        <v>565745</v>
      </c>
      <c r="E25" s="41">
        <v>562386</v>
      </c>
      <c r="F25" s="46">
        <v>150334</v>
      </c>
      <c r="G25" s="41">
        <v>75440</v>
      </c>
      <c r="H25" s="41">
        <v>74894</v>
      </c>
      <c r="I25" s="41">
        <v>32</v>
      </c>
      <c r="J25" s="41">
        <v>12</v>
      </c>
      <c r="K25" s="41">
        <v>20</v>
      </c>
      <c r="L25" s="67">
        <v>356</v>
      </c>
      <c r="M25" s="67">
        <v>222</v>
      </c>
      <c r="N25" s="67">
        <v>134</v>
      </c>
      <c r="O25" s="42"/>
      <c r="P25" s="41">
        <v>1271190</v>
      </c>
      <c r="Q25" s="43">
        <v>0.88746056844374166</v>
      </c>
      <c r="R25" s="47">
        <v>139400</v>
      </c>
      <c r="S25" s="43">
        <v>1.0784361549497847</v>
      </c>
      <c r="T25" s="41">
        <v>480</v>
      </c>
      <c r="U25" s="44">
        <v>6.6666666666666666E-2</v>
      </c>
      <c r="V25" s="41">
        <v>4680</v>
      </c>
      <c r="W25" s="44">
        <v>7.6068376068376062E-2</v>
      </c>
    </row>
    <row r="26" spans="1:23" x14ac:dyDescent="0.45">
      <c r="A26" s="45" t="s">
        <v>31</v>
      </c>
      <c r="B26" s="40">
        <v>3254449</v>
      </c>
      <c r="C26" s="40">
        <v>2962502</v>
      </c>
      <c r="D26" s="40">
        <v>1485659</v>
      </c>
      <c r="E26" s="41">
        <v>1476843</v>
      </c>
      <c r="F26" s="46">
        <v>290652</v>
      </c>
      <c r="G26" s="41">
        <v>145844</v>
      </c>
      <c r="H26" s="41">
        <v>144808</v>
      </c>
      <c r="I26" s="41">
        <v>122</v>
      </c>
      <c r="J26" s="41">
        <v>55</v>
      </c>
      <c r="K26" s="41">
        <v>67</v>
      </c>
      <c r="L26" s="67">
        <v>1173</v>
      </c>
      <c r="M26" s="67">
        <v>684</v>
      </c>
      <c r="N26" s="67">
        <v>489</v>
      </c>
      <c r="O26" s="42"/>
      <c r="P26" s="41">
        <v>3174370</v>
      </c>
      <c r="Q26" s="43">
        <v>0.93325667770297727</v>
      </c>
      <c r="R26" s="47">
        <v>268100</v>
      </c>
      <c r="S26" s="43">
        <v>1.084117866467736</v>
      </c>
      <c r="T26" s="41">
        <v>140</v>
      </c>
      <c r="U26" s="44">
        <v>0.87142857142857144</v>
      </c>
      <c r="V26" s="41">
        <v>16310</v>
      </c>
      <c r="W26" s="44">
        <v>7.1919068056407118E-2</v>
      </c>
    </row>
    <row r="27" spans="1:23" x14ac:dyDescent="0.45">
      <c r="A27" s="45" t="s">
        <v>32</v>
      </c>
      <c r="B27" s="40">
        <v>3129294</v>
      </c>
      <c r="C27" s="40">
        <v>2787764</v>
      </c>
      <c r="D27" s="40">
        <v>1396761</v>
      </c>
      <c r="E27" s="41">
        <v>1391003</v>
      </c>
      <c r="F27" s="46">
        <v>339115</v>
      </c>
      <c r="G27" s="41">
        <v>170700</v>
      </c>
      <c r="H27" s="41">
        <v>168415</v>
      </c>
      <c r="I27" s="41">
        <v>2139</v>
      </c>
      <c r="J27" s="41">
        <v>1065</v>
      </c>
      <c r="K27" s="41">
        <v>1074</v>
      </c>
      <c r="L27" s="67">
        <v>276</v>
      </c>
      <c r="M27" s="67">
        <v>180</v>
      </c>
      <c r="N27" s="67">
        <v>96</v>
      </c>
      <c r="O27" s="42"/>
      <c r="P27" s="41">
        <v>3040725</v>
      </c>
      <c r="Q27" s="43">
        <v>0.91680898469937266</v>
      </c>
      <c r="R27" s="47">
        <v>279600</v>
      </c>
      <c r="S27" s="43">
        <v>1.2128576537911302</v>
      </c>
      <c r="T27" s="41">
        <v>2780</v>
      </c>
      <c r="U27" s="44">
        <v>0.76942446043165469</v>
      </c>
      <c r="V27" s="41">
        <v>3010</v>
      </c>
      <c r="W27" s="44">
        <v>9.1694352159468445E-2</v>
      </c>
    </row>
    <row r="28" spans="1:23" x14ac:dyDescent="0.45">
      <c r="A28" s="45" t="s">
        <v>33</v>
      </c>
      <c r="B28" s="40">
        <v>5949944</v>
      </c>
      <c r="C28" s="40">
        <v>5164770</v>
      </c>
      <c r="D28" s="40">
        <v>2590883</v>
      </c>
      <c r="E28" s="41">
        <v>2573887</v>
      </c>
      <c r="F28" s="46">
        <v>783022</v>
      </c>
      <c r="G28" s="41">
        <v>392461</v>
      </c>
      <c r="H28" s="41">
        <v>390561</v>
      </c>
      <c r="I28" s="41">
        <v>205</v>
      </c>
      <c r="J28" s="41">
        <v>91</v>
      </c>
      <c r="K28" s="41">
        <v>114</v>
      </c>
      <c r="L28" s="67">
        <v>1947</v>
      </c>
      <c r="M28" s="67">
        <v>1187</v>
      </c>
      <c r="N28" s="67">
        <v>760</v>
      </c>
      <c r="O28" s="42"/>
      <c r="P28" s="41">
        <v>5396620</v>
      </c>
      <c r="Q28" s="43">
        <v>0.95703792373745045</v>
      </c>
      <c r="R28" s="47">
        <v>752600</v>
      </c>
      <c r="S28" s="43">
        <v>1.0404225352112677</v>
      </c>
      <c r="T28" s="41">
        <v>1260</v>
      </c>
      <c r="U28" s="44">
        <v>0.1626984126984127</v>
      </c>
      <c r="V28" s="41">
        <v>58230</v>
      </c>
      <c r="W28" s="44">
        <v>3.3436373003606391E-2</v>
      </c>
    </row>
    <row r="29" spans="1:23" x14ac:dyDescent="0.45">
      <c r="A29" s="45" t="s">
        <v>34</v>
      </c>
      <c r="B29" s="40">
        <v>11267640</v>
      </c>
      <c r="C29" s="40">
        <v>8830257</v>
      </c>
      <c r="D29" s="40">
        <v>4429164</v>
      </c>
      <c r="E29" s="41">
        <v>4401093</v>
      </c>
      <c r="F29" s="46">
        <v>2435289</v>
      </c>
      <c r="G29" s="41">
        <v>1221519</v>
      </c>
      <c r="H29" s="41">
        <v>1213770</v>
      </c>
      <c r="I29" s="41">
        <v>751</v>
      </c>
      <c r="J29" s="41">
        <v>331</v>
      </c>
      <c r="K29" s="41">
        <v>420</v>
      </c>
      <c r="L29" s="67">
        <v>1343</v>
      </c>
      <c r="M29" s="67">
        <v>873</v>
      </c>
      <c r="N29" s="67">
        <v>470</v>
      </c>
      <c r="O29" s="42"/>
      <c r="P29" s="41">
        <v>10122810</v>
      </c>
      <c r="Q29" s="43">
        <v>0.87231282618166295</v>
      </c>
      <c r="R29" s="47">
        <v>2709900</v>
      </c>
      <c r="S29" s="43">
        <v>0.89866378833167271</v>
      </c>
      <c r="T29" s="41">
        <v>1740</v>
      </c>
      <c r="U29" s="44">
        <v>0.43160919540229886</v>
      </c>
      <c r="V29" s="41">
        <v>10230</v>
      </c>
      <c r="W29" s="44">
        <v>0.13128054740957967</v>
      </c>
    </row>
    <row r="30" spans="1:23" x14ac:dyDescent="0.45">
      <c r="A30" s="45" t="s">
        <v>35</v>
      </c>
      <c r="B30" s="40">
        <v>2780181</v>
      </c>
      <c r="C30" s="40">
        <v>2508080</v>
      </c>
      <c r="D30" s="40">
        <v>1257488</v>
      </c>
      <c r="E30" s="41">
        <v>1250592</v>
      </c>
      <c r="F30" s="46">
        <v>271263</v>
      </c>
      <c r="G30" s="41">
        <v>136253</v>
      </c>
      <c r="H30" s="41">
        <v>135010</v>
      </c>
      <c r="I30" s="41">
        <v>469</v>
      </c>
      <c r="J30" s="41">
        <v>233</v>
      </c>
      <c r="K30" s="41">
        <v>236</v>
      </c>
      <c r="L30" s="67">
        <v>369</v>
      </c>
      <c r="M30" s="67">
        <v>221</v>
      </c>
      <c r="N30" s="67">
        <v>148</v>
      </c>
      <c r="O30" s="42"/>
      <c r="P30" s="41">
        <v>2668985</v>
      </c>
      <c r="Q30" s="43">
        <v>0.93971303697847686</v>
      </c>
      <c r="R30" s="47">
        <v>239550</v>
      </c>
      <c r="S30" s="43">
        <v>1.1323857232310581</v>
      </c>
      <c r="T30" s="41">
        <v>980</v>
      </c>
      <c r="U30" s="44">
        <v>0.47857142857142859</v>
      </c>
      <c r="V30" s="41">
        <v>4320</v>
      </c>
      <c r="W30" s="44">
        <v>8.5416666666666669E-2</v>
      </c>
    </row>
    <row r="31" spans="1:23" x14ac:dyDescent="0.45">
      <c r="A31" s="45" t="s">
        <v>36</v>
      </c>
      <c r="B31" s="40">
        <v>2187445</v>
      </c>
      <c r="C31" s="40">
        <v>1818211</v>
      </c>
      <c r="D31" s="40">
        <v>912400</v>
      </c>
      <c r="E31" s="41">
        <v>905811</v>
      </c>
      <c r="F31" s="46">
        <v>368928</v>
      </c>
      <c r="G31" s="41">
        <v>184835</v>
      </c>
      <c r="H31" s="41">
        <v>184093</v>
      </c>
      <c r="I31" s="41">
        <v>94</v>
      </c>
      <c r="J31" s="41">
        <v>41</v>
      </c>
      <c r="K31" s="41">
        <v>53</v>
      </c>
      <c r="L31" s="67">
        <v>212</v>
      </c>
      <c r="M31" s="67">
        <v>113</v>
      </c>
      <c r="N31" s="67">
        <v>99</v>
      </c>
      <c r="O31" s="42"/>
      <c r="P31" s="41">
        <v>1916090</v>
      </c>
      <c r="Q31" s="43">
        <v>0.94891732643038684</v>
      </c>
      <c r="R31" s="47">
        <v>348300</v>
      </c>
      <c r="S31" s="43">
        <v>1.0592248062015504</v>
      </c>
      <c r="T31" s="41">
        <v>240</v>
      </c>
      <c r="U31" s="44">
        <v>0.39166666666666666</v>
      </c>
      <c r="V31" s="41">
        <v>2020</v>
      </c>
      <c r="W31" s="44">
        <v>0.10495049504950495</v>
      </c>
    </row>
    <row r="32" spans="1:23" x14ac:dyDescent="0.45">
      <c r="A32" s="45" t="s">
        <v>37</v>
      </c>
      <c r="B32" s="40">
        <v>3774965</v>
      </c>
      <c r="C32" s="40">
        <v>3120765</v>
      </c>
      <c r="D32" s="40">
        <v>1564761</v>
      </c>
      <c r="E32" s="41">
        <v>1556004</v>
      </c>
      <c r="F32" s="46">
        <v>653038</v>
      </c>
      <c r="G32" s="41">
        <v>327699</v>
      </c>
      <c r="H32" s="41">
        <v>325339</v>
      </c>
      <c r="I32" s="41">
        <v>499</v>
      </c>
      <c r="J32" s="41">
        <v>250</v>
      </c>
      <c r="K32" s="41">
        <v>249</v>
      </c>
      <c r="L32" s="67">
        <v>663</v>
      </c>
      <c r="M32" s="67">
        <v>429</v>
      </c>
      <c r="N32" s="67">
        <v>234</v>
      </c>
      <c r="O32" s="42"/>
      <c r="P32" s="41">
        <v>3409695</v>
      </c>
      <c r="Q32" s="43">
        <v>0.9152622155354071</v>
      </c>
      <c r="R32" s="47">
        <v>704200</v>
      </c>
      <c r="S32" s="43">
        <v>0.92734734450440215</v>
      </c>
      <c r="T32" s="41">
        <v>1060</v>
      </c>
      <c r="U32" s="44">
        <v>0.47075471698113208</v>
      </c>
      <c r="V32" s="41">
        <v>6840</v>
      </c>
      <c r="W32" s="44">
        <v>9.6929824561403505E-2</v>
      </c>
    </row>
    <row r="33" spans="1:23" x14ac:dyDescent="0.45">
      <c r="A33" s="45" t="s">
        <v>38</v>
      </c>
      <c r="B33" s="40">
        <v>12954538</v>
      </c>
      <c r="C33" s="40">
        <v>10010839</v>
      </c>
      <c r="D33" s="40">
        <v>5021412</v>
      </c>
      <c r="E33" s="41">
        <v>4989427</v>
      </c>
      <c r="F33" s="46">
        <v>2877408</v>
      </c>
      <c r="G33" s="41">
        <v>1442163</v>
      </c>
      <c r="H33" s="41">
        <v>1435245</v>
      </c>
      <c r="I33" s="41">
        <v>63950</v>
      </c>
      <c r="J33" s="41">
        <v>32164</v>
      </c>
      <c r="K33" s="41">
        <v>31786</v>
      </c>
      <c r="L33" s="67">
        <v>2341</v>
      </c>
      <c r="M33" s="67">
        <v>1407</v>
      </c>
      <c r="N33" s="67">
        <v>934</v>
      </c>
      <c r="O33" s="42"/>
      <c r="P33" s="41">
        <v>11521165</v>
      </c>
      <c r="Q33" s="43">
        <v>0.8689085695760802</v>
      </c>
      <c r="R33" s="47">
        <v>3481600</v>
      </c>
      <c r="S33" s="43">
        <v>0.82646139705882349</v>
      </c>
      <c r="T33" s="41">
        <v>72920</v>
      </c>
      <c r="U33" s="44">
        <v>0.8769884805266045</v>
      </c>
      <c r="V33" s="41">
        <v>38640</v>
      </c>
      <c r="W33" s="44">
        <v>6.0584886128364386E-2</v>
      </c>
    </row>
    <row r="34" spans="1:23" x14ac:dyDescent="0.45">
      <c r="A34" s="45" t="s">
        <v>39</v>
      </c>
      <c r="B34" s="40">
        <v>8328613</v>
      </c>
      <c r="C34" s="40">
        <v>6936036</v>
      </c>
      <c r="D34" s="40">
        <v>3477626</v>
      </c>
      <c r="E34" s="41">
        <v>3458410</v>
      </c>
      <c r="F34" s="46">
        <v>1390184</v>
      </c>
      <c r="G34" s="41">
        <v>698150</v>
      </c>
      <c r="H34" s="41">
        <v>692034</v>
      </c>
      <c r="I34" s="41">
        <v>1127</v>
      </c>
      <c r="J34" s="41">
        <v>548</v>
      </c>
      <c r="K34" s="41">
        <v>579</v>
      </c>
      <c r="L34" s="67">
        <v>1266</v>
      </c>
      <c r="M34" s="67">
        <v>733</v>
      </c>
      <c r="N34" s="67">
        <v>533</v>
      </c>
      <c r="O34" s="42"/>
      <c r="P34" s="41">
        <v>7609375</v>
      </c>
      <c r="Q34" s="43">
        <v>0.91151191786447638</v>
      </c>
      <c r="R34" s="47">
        <v>1135400</v>
      </c>
      <c r="S34" s="43">
        <v>1.2244002113792496</v>
      </c>
      <c r="T34" s="41">
        <v>2640</v>
      </c>
      <c r="U34" s="44">
        <v>0.42689393939393938</v>
      </c>
      <c r="V34" s="41">
        <v>5900</v>
      </c>
      <c r="W34" s="44">
        <v>0.21457627118644068</v>
      </c>
    </row>
    <row r="35" spans="1:23" x14ac:dyDescent="0.45">
      <c r="A35" s="45" t="s">
        <v>40</v>
      </c>
      <c r="B35" s="40">
        <v>2042976</v>
      </c>
      <c r="C35" s="40">
        <v>1819939</v>
      </c>
      <c r="D35" s="40">
        <v>912574</v>
      </c>
      <c r="E35" s="41">
        <v>907365</v>
      </c>
      <c r="F35" s="46">
        <v>222406</v>
      </c>
      <c r="G35" s="41">
        <v>111462</v>
      </c>
      <c r="H35" s="41">
        <v>110944</v>
      </c>
      <c r="I35" s="41">
        <v>213</v>
      </c>
      <c r="J35" s="41">
        <v>93</v>
      </c>
      <c r="K35" s="41">
        <v>120</v>
      </c>
      <c r="L35" s="67">
        <v>418</v>
      </c>
      <c r="M35" s="67">
        <v>259</v>
      </c>
      <c r="N35" s="67">
        <v>159</v>
      </c>
      <c r="O35" s="42"/>
      <c r="P35" s="41">
        <v>1964100</v>
      </c>
      <c r="Q35" s="43">
        <v>0.92660200600784071</v>
      </c>
      <c r="R35" s="47">
        <v>127300</v>
      </c>
      <c r="S35" s="43">
        <v>1.7471013354281226</v>
      </c>
      <c r="T35" s="41">
        <v>900</v>
      </c>
      <c r="U35" s="44">
        <v>0.23666666666666666</v>
      </c>
      <c r="V35" s="41">
        <v>3880</v>
      </c>
      <c r="W35" s="44">
        <v>0.1077319587628866</v>
      </c>
    </row>
    <row r="36" spans="1:23" x14ac:dyDescent="0.45">
      <c r="A36" s="45" t="s">
        <v>41</v>
      </c>
      <c r="B36" s="40">
        <v>1391205</v>
      </c>
      <c r="C36" s="40">
        <v>1328405</v>
      </c>
      <c r="D36" s="40">
        <v>665957</v>
      </c>
      <c r="E36" s="41">
        <v>662448</v>
      </c>
      <c r="F36" s="46">
        <v>62497</v>
      </c>
      <c r="G36" s="41">
        <v>31323</v>
      </c>
      <c r="H36" s="41">
        <v>31174</v>
      </c>
      <c r="I36" s="41">
        <v>75</v>
      </c>
      <c r="J36" s="41">
        <v>39</v>
      </c>
      <c r="K36" s="41">
        <v>36</v>
      </c>
      <c r="L36" s="67">
        <v>228</v>
      </c>
      <c r="M36" s="67">
        <v>130</v>
      </c>
      <c r="N36" s="67">
        <v>98</v>
      </c>
      <c r="O36" s="42"/>
      <c r="P36" s="41">
        <v>1398645</v>
      </c>
      <c r="Q36" s="43">
        <v>0.94977996560957212</v>
      </c>
      <c r="R36" s="47">
        <v>48100</v>
      </c>
      <c r="S36" s="43">
        <v>1.2993139293139293</v>
      </c>
      <c r="T36" s="41">
        <v>160</v>
      </c>
      <c r="U36" s="44">
        <v>0.46875</v>
      </c>
      <c r="V36" s="41">
        <v>3580</v>
      </c>
      <c r="W36" s="44">
        <v>6.3687150837988829E-2</v>
      </c>
    </row>
    <row r="37" spans="1:23" x14ac:dyDescent="0.45">
      <c r="A37" s="45" t="s">
        <v>42</v>
      </c>
      <c r="B37" s="40">
        <v>820600</v>
      </c>
      <c r="C37" s="40">
        <v>720259</v>
      </c>
      <c r="D37" s="40">
        <v>361369</v>
      </c>
      <c r="E37" s="41">
        <v>358890</v>
      </c>
      <c r="F37" s="46">
        <v>100164</v>
      </c>
      <c r="G37" s="41">
        <v>50298</v>
      </c>
      <c r="H37" s="41">
        <v>49866</v>
      </c>
      <c r="I37" s="41">
        <v>63</v>
      </c>
      <c r="J37" s="41">
        <v>30</v>
      </c>
      <c r="K37" s="41">
        <v>33</v>
      </c>
      <c r="L37" s="67">
        <v>114</v>
      </c>
      <c r="M37" s="67">
        <v>67</v>
      </c>
      <c r="N37" s="67">
        <v>47</v>
      </c>
      <c r="O37" s="42"/>
      <c r="P37" s="41">
        <v>826860</v>
      </c>
      <c r="Q37" s="43">
        <v>0.87107732868925813</v>
      </c>
      <c r="R37" s="47">
        <v>110800</v>
      </c>
      <c r="S37" s="43">
        <v>0.90400722021660651</v>
      </c>
      <c r="T37" s="41">
        <v>540</v>
      </c>
      <c r="U37" s="44">
        <v>0.11666666666666667</v>
      </c>
      <c r="V37" s="41">
        <v>880</v>
      </c>
      <c r="W37" s="44">
        <v>0.12954545454545455</v>
      </c>
    </row>
    <row r="38" spans="1:23" x14ac:dyDescent="0.45">
      <c r="A38" s="45" t="s">
        <v>43</v>
      </c>
      <c r="B38" s="40">
        <v>1048217</v>
      </c>
      <c r="C38" s="40">
        <v>992506</v>
      </c>
      <c r="D38" s="40">
        <v>497699</v>
      </c>
      <c r="E38" s="41">
        <v>494807</v>
      </c>
      <c r="F38" s="46">
        <v>55472</v>
      </c>
      <c r="G38" s="41">
        <v>27818</v>
      </c>
      <c r="H38" s="41">
        <v>27654</v>
      </c>
      <c r="I38" s="41">
        <v>117</v>
      </c>
      <c r="J38" s="41">
        <v>54</v>
      </c>
      <c r="K38" s="41">
        <v>63</v>
      </c>
      <c r="L38" s="67">
        <v>122</v>
      </c>
      <c r="M38" s="67">
        <v>67</v>
      </c>
      <c r="N38" s="67">
        <v>55</v>
      </c>
      <c r="O38" s="42"/>
      <c r="P38" s="41">
        <v>1077500</v>
      </c>
      <c r="Q38" s="43">
        <v>0.9211192575406032</v>
      </c>
      <c r="R38" s="47">
        <v>47400</v>
      </c>
      <c r="S38" s="43">
        <v>1.1702953586497891</v>
      </c>
      <c r="T38" s="41">
        <v>880</v>
      </c>
      <c r="U38" s="44">
        <v>0.13295454545454546</v>
      </c>
      <c r="V38" s="41">
        <v>700</v>
      </c>
      <c r="W38" s="44">
        <v>0.17428571428571429</v>
      </c>
    </row>
    <row r="39" spans="1:23" x14ac:dyDescent="0.45">
      <c r="A39" s="45" t="s">
        <v>44</v>
      </c>
      <c r="B39" s="40">
        <v>2764559</v>
      </c>
      <c r="C39" s="40">
        <v>2429913</v>
      </c>
      <c r="D39" s="40">
        <v>1219294</v>
      </c>
      <c r="E39" s="41">
        <v>1210619</v>
      </c>
      <c r="F39" s="46">
        <v>333743</v>
      </c>
      <c r="G39" s="41">
        <v>167549</v>
      </c>
      <c r="H39" s="41">
        <v>166194</v>
      </c>
      <c r="I39" s="41">
        <v>310</v>
      </c>
      <c r="J39" s="41">
        <v>147</v>
      </c>
      <c r="K39" s="41">
        <v>163</v>
      </c>
      <c r="L39" s="67">
        <v>593</v>
      </c>
      <c r="M39" s="67">
        <v>386</v>
      </c>
      <c r="N39" s="67">
        <v>207</v>
      </c>
      <c r="O39" s="42"/>
      <c r="P39" s="41">
        <v>2837130</v>
      </c>
      <c r="Q39" s="43">
        <v>0.85646868490340589</v>
      </c>
      <c r="R39" s="47">
        <v>385900</v>
      </c>
      <c r="S39" s="43">
        <v>0.86484322363306554</v>
      </c>
      <c r="T39" s="41">
        <v>720</v>
      </c>
      <c r="U39" s="44">
        <v>0.43055555555555558</v>
      </c>
      <c r="V39" s="41">
        <v>6480</v>
      </c>
      <c r="W39" s="44">
        <v>9.1512345679012341E-2</v>
      </c>
    </row>
    <row r="40" spans="1:23" x14ac:dyDescent="0.45">
      <c r="A40" s="45" t="s">
        <v>45</v>
      </c>
      <c r="B40" s="40">
        <v>4155821</v>
      </c>
      <c r="C40" s="40">
        <v>3559318</v>
      </c>
      <c r="D40" s="40">
        <v>1784939</v>
      </c>
      <c r="E40" s="41">
        <v>1774379</v>
      </c>
      <c r="F40" s="46">
        <v>595569</v>
      </c>
      <c r="G40" s="41">
        <v>298856</v>
      </c>
      <c r="H40" s="41">
        <v>296713</v>
      </c>
      <c r="I40" s="41">
        <v>126</v>
      </c>
      <c r="J40" s="41">
        <v>58</v>
      </c>
      <c r="K40" s="41">
        <v>68</v>
      </c>
      <c r="L40" s="67">
        <v>808</v>
      </c>
      <c r="M40" s="67">
        <v>594</v>
      </c>
      <c r="N40" s="67">
        <v>214</v>
      </c>
      <c r="O40" s="42"/>
      <c r="P40" s="41">
        <v>3981430</v>
      </c>
      <c r="Q40" s="43">
        <v>0.89397980122719722</v>
      </c>
      <c r="R40" s="47">
        <v>616200</v>
      </c>
      <c r="S40" s="43">
        <v>0.96651898734177211</v>
      </c>
      <c r="T40" s="41">
        <v>1240</v>
      </c>
      <c r="U40" s="44">
        <v>0.10161290322580645</v>
      </c>
      <c r="V40" s="41">
        <v>9420</v>
      </c>
      <c r="W40" s="44">
        <v>8.5774946921443732E-2</v>
      </c>
    </row>
    <row r="41" spans="1:23" x14ac:dyDescent="0.45">
      <c r="A41" s="45" t="s">
        <v>46</v>
      </c>
      <c r="B41" s="40">
        <v>2041853</v>
      </c>
      <c r="C41" s="40">
        <v>1828185</v>
      </c>
      <c r="D41" s="40">
        <v>916438</v>
      </c>
      <c r="E41" s="41">
        <v>911747</v>
      </c>
      <c r="F41" s="46">
        <v>213205</v>
      </c>
      <c r="G41" s="41">
        <v>107065</v>
      </c>
      <c r="H41" s="41">
        <v>106140</v>
      </c>
      <c r="I41" s="41">
        <v>55</v>
      </c>
      <c r="J41" s="41">
        <v>29</v>
      </c>
      <c r="K41" s="41">
        <v>26</v>
      </c>
      <c r="L41" s="67">
        <v>408</v>
      </c>
      <c r="M41" s="67">
        <v>275</v>
      </c>
      <c r="N41" s="67">
        <v>133</v>
      </c>
      <c r="O41" s="42"/>
      <c r="P41" s="41">
        <v>2024075</v>
      </c>
      <c r="Q41" s="43">
        <v>0.90321998937786396</v>
      </c>
      <c r="R41" s="47">
        <v>210200</v>
      </c>
      <c r="S41" s="43">
        <v>1.0142959086584205</v>
      </c>
      <c r="T41" s="41">
        <v>420</v>
      </c>
      <c r="U41" s="44">
        <v>0.13095238095238096</v>
      </c>
      <c r="V41" s="41">
        <v>6530</v>
      </c>
      <c r="W41" s="44">
        <v>6.2480857580398161E-2</v>
      </c>
    </row>
    <row r="42" spans="1:23" x14ac:dyDescent="0.45">
      <c r="A42" s="45" t="s">
        <v>47</v>
      </c>
      <c r="B42" s="40">
        <v>1095602</v>
      </c>
      <c r="C42" s="40">
        <v>942880</v>
      </c>
      <c r="D42" s="40">
        <v>472797</v>
      </c>
      <c r="E42" s="41">
        <v>470083</v>
      </c>
      <c r="F42" s="46">
        <v>152241</v>
      </c>
      <c r="G42" s="41">
        <v>76346</v>
      </c>
      <c r="H42" s="41">
        <v>75895</v>
      </c>
      <c r="I42" s="41">
        <v>167</v>
      </c>
      <c r="J42" s="41">
        <v>79</v>
      </c>
      <c r="K42" s="41">
        <v>88</v>
      </c>
      <c r="L42" s="67">
        <v>314</v>
      </c>
      <c r="M42" s="67">
        <v>209</v>
      </c>
      <c r="N42" s="67">
        <v>105</v>
      </c>
      <c r="O42" s="42"/>
      <c r="P42" s="41">
        <v>1026575</v>
      </c>
      <c r="Q42" s="43">
        <v>0.91847161678396605</v>
      </c>
      <c r="R42" s="47">
        <v>152900</v>
      </c>
      <c r="S42" s="43">
        <v>0.9956899934597776</v>
      </c>
      <c r="T42" s="41">
        <v>860</v>
      </c>
      <c r="U42" s="44">
        <v>0.19418604651162791</v>
      </c>
      <c r="V42" s="41">
        <v>8000</v>
      </c>
      <c r="W42" s="44">
        <v>3.925E-2</v>
      </c>
    </row>
    <row r="43" spans="1:23" x14ac:dyDescent="0.45">
      <c r="A43" s="45" t="s">
        <v>48</v>
      </c>
      <c r="B43" s="40">
        <v>1450404</v>
      </c>
      <c r="C43" s="40">
        <v>1337772</v>
      </c>
      <c r="D43" s="40">
        <v>670832</v>
      </c>
      <c r="E43" s="41">
        <v>666940</v>
      </c>
      <c r="F43" s="46">
        <v>112263</v>
      </c>
      <c r="G43" s="41">
        <v>56238</v>
      </c>
      <c r="H43" s="41">
        <v>56025</v>
      </c>
      <c r="I43" s="41">
        <v>174</v>
      </c>
      <c r="J43" s="41">
        <v>85</v>
      </c>
      <c r="K43" s="41">
        <v>89</v>
      </c>
      <c r="L43" s="67">
        <v>195</v>
      </c>
      <c r="M43" s="67">
        <v>130</v>
      </c>
      <c r="N43" s="67">
        <v>65</v>
      </c>
      <c r="O43" s="42"/>
      <c r="P43" s="41">
        <v>1441310</v>
      </c>
      <c r="Q43" s="43">
        <v>0.92816396195128048</v>
      </c>
      <c r="R43" s="47">
        <v>102300</v>
      </c>
      <c r="S43" s="43">
        <v>1.0973900293255132</v>
      </c>
      <c r="T43" s="41">
        <v>200</v>
      </c>
      <c r="U43" s="44">
        <v>0.87</v>
      </c>
      <c r="V43" s="41">
        <v>2250</v>
      </c>
      <c r="W43" s="44">
        <v>8.666666666666667E-2</v>
      </c>
    </row>
    <row r="44" spans="1:23" x14ac:dyDescent="0.45">
      <c r="A44" s="45" t="s">
        <v>49</v>
      </c>
      <c r="B44" s="40">
        <v>2064292</v>
      </c>
      <c r="C44" s="40">
        <v>1930495</v>
      </c>
      <c r="D44" s="40">
        <v>968257</v>
      </c>
      <c r="E44" s="41">
        <v>962238</v>
      </c>
      <c r="F44" s="46">
        <v>133020</v>
      </c>
      <c r="G44" s="41">
        <v>66780</v>
      </c>
      <c r="H44" s="41">
        <v>66240</v>
      </c>
      <c r="I44" s="41">
        <v>56</v>
      </c>
      <c r="J44" s="41">
        <v>26</v>
      </c>
      <c r="K44" s="41">
        <v>30</v>
      </c>
      <c r="L44" s="67">
        <v>721</v>
      </c>
      <c r="M44" s="67">
        <v>496</v>
      </c>
      <c r="N44" s="67">
        <v>225</v>
      </c>
      <c r="O44" s="42"/>
      <c r="P44" s="41">
        <v>2095550</v>
      </c>
      <c r="Q44" s="43">
        <v>0.92123547517358206</v>
      </c>
      <c r="R44" s="47">
        <v>128400</v>
      </c>
      <c r="S44" s="43">
        <v>1.0359813084112151</v>
      </c>
      <c r="T44" s="41">
        <v>100</v>
      </c>
      <c r="U44" s="44">
        <v>0.56000000000000005</v>
      </c>
      <c r="V44" s="41">
        <v>18560</v>
      </c>
      <c r="W44" s="44">
        <v>3.8846982758620689E-2</v>
      </c>
    </row>
    <row r="45" spans="1:23" x14ac:dyDescent="0.45">
      <c r="A45" s="45" t="s">
        <v>50</v>
      </c>
      <c r="B45" s="40">
        <v>1040893</v>
      </c>
      <c r="C45" s="40">
        <v>981304</v>
      </c>
      <c r="D45" s="40">
        <v>492912</v>
      </c>
      <c r="E45" s="41">
        <v>488392</v>
      </c>
      <c r="F45" s="46">
        <v>59034</v>
      </c>
      <c r="G45" s="41">
        <v>29712</v>
      </c>
      <c r="H45" s="41">
        <v>29322</v>
      </c>
      <c r="I45" s="41">
        <v>73</v>
      </c>
      <c r="J45" s="41">
        <v>32</v>
      </c>
      <c r="K45" s="41">
        <v>41</v>
      </c>
      <c r="L45" s="67">
        <v>482</v>
      </c>
      <c r="M45" s="67">
        <v>304</v>
      </c>
      <c r="N45" s="67">
        <v>178</v>
      </c>
      <c r="O45" s="42"/>
      <c r="P45" s="41">
        <v>1048795</v>
      </c>
      <c r="Q45" s="43">
        <v>0.93564900671723261</v>
      </c>
      <c r="R45" s="47">
        <v>55600</v>
      </c>
      <c r="S45" s="43">
        <v>1.0617625899280576</v>
      </c>
      <c r="T45" s="41">
        <v>140</v>
      </c>
      <c r="U45" s="44">
        <v>0.52142857142857146</v>
      </c>
      <c r="V45" s="41">
        <v>11480</v>
      </c>
      <c r="W45" s="44">
        <v>4.1986062717770035E-2</v>
      </c>
    </row>
    <row r="46" spans="1:23" x14ac:dyDescent="0.45">
      <c r="A46" s="45" t="s">
        <v>51</v>
      </c>
      <c r="B46" s="40">
        <v>7684162</v>
      </c>
      <c r="C46" s="40">
        <v>6702499</v>
      </c>
      <c r="D46" s="40">
        <v>3366903</v>
      </c>
      <c r="E46" s="41">
        <v>3335596</v>
      </c>
      <c r="F46" s="46">
        <v>980820</v>
      </c>
      <c r="G46" s="41">
        <v>494013</v>
      </c>
      <c r="H46" s="41">
        <v>486807</v>
      </c>
      <c r="I46" s="41">
        <v>204</v>
      </c>
      <c r="J46" s="41">
        <v>90</v>
      </c>
      <c r="K46" s="41">
        <v>114</v>
      </c>
      <c r="L46" s="67">
        <v>639</v>
      </c>
      <c r="M46" s="67">
        <v>486</v>
      </c>
      <c r="N46" s="67">
        <v>153</v>
      </c>
      <c r="O46" s="42"/>
      <c r="P46" s="41">
        <v>7070230</v>
      </c>
      <c r="Q46" s="43">
        <v>0.94798882073143309</v>
      </c>
      <c r="R46" s="47">
        <v>1044500</v>
      </c>
      <c r="S46" s="43">
        <v>0.93903303015797035</v>
      </c>
      <c r="T46" s="41">
        <v>920</v>
      </c>
      <c r="U46" s="44">
        <v>0.22173913043478261</v>
      </c>
      <c r="V46" s="41">
        <v>4410</v>
      </c>
      <c r="W46" s="44">
        <v>0.14489795918367346</v>
      </c>
    </row>
    <row r="47" spans="1:23" x14ac:dyDescent="0.45">
      <c r="A47" s="45" t="s">
        <v>52</v>
      </c>
      <c r="B47" s="40">
        <v>1195708</v>
      </c>
      <c r="C47" s="40">
        <v>1111799</v>
      </c>
      <c r="D47" s="40">
        <v>557553</v>
      </c>
      <c r="E47" s="41">
        <v>554246</v>
      </c>
      <c r="F47" s="46">
        <v>83687</v>
      </c>
      <c r="G47" s="41">
        <v>42165</v>
      </c>
      <c r="H47" s="41">
        <v>41522</v>
      </c>
      <c r="I47" s="41">
        <v>16</v>
      </c>
      <c r="J47" s="41">
        <v>5</v>
      </c>
      <c r="K47" s="41">
        <v>11</v>
      </c>
      <c r="L47" s="67">
        <v>206</v>
      </c>
      <c r="M47" s="67">
        <v>114</v>
      </c>
      <c r="N47" s="67">
        <v>92</v>
      </c>
      <c r="O47" s="42"/>
      <c r="P47" s="41">
        <v>1212205</v>
      </c>
      <c r="Q47" s="43">
        <v>0.91717077557013871</v>
      </c>
      <c r="R47" s="47">
        <v>74400</v>
      </c>
      <c r="S47" s="43">
        <v>1.1248252688172042</v>
      </c>
      <c r="T47" s="41">
        <v>140</v>
      </c>
      <c r="U47" s="44">
        <v>0.11428571428571428</v>
      </c>
      <c r="V47" s="41">
        <v>1120</v>
      </c>
      <c r="W47" s="44">
        <v>0.18392857142857144</v>
      </c>
    </row>
    <row r="48" spans="1:23" x14ac:dyDescent="0.45">
      <c r="A48" s="45" t="s">
        <v>53</v>
      </c>
      <c r="B48" s="40">
        <v>2041689</v>
      </c>
      <c r="C48" s="40">
        <v>1756408</v>
      </c>
      <c r="D48" s="40">
        <v>881613</v>
      </c>
      <c r="E48" s="41">
        <v>874795</v>
      </c>
      <c r="F48" s="46">
        <v>285004</v>
      </c>
      <c r="G48" s="41">
        <v>142805</v>
      </c>
      <c r="H48" s="41">
        <v>142199</v>
      </c>
      <c r="I48" s="41">
        <v>32</v>
      </c>
      <c r="J48" s="41">
        <v>13</v>
      </c>
      <c r="K48" s="41">
        <v>19</v>
      </c>
      <c r="L48" s="67">
        <v>245</v>
      </c>
      <c r="M48" s="67">
        <v>143</v>
      </c>
      <c r="N48" s="67">
        <v>102</v>
      </c>
      <c r="O48" s="42"/>
      <c r="P48" s="41">
        <v>1909420</v>
      </c>
      <c r="Q48" s="43">
        <v>0.91986467094719859</v>
      </c>
      <c r="R48" s="47">
        <v>288800</v>
      </c>
      <c r="S48" s="43">
        <v>0.98685595567867035</v>
      </c>
      <c r="T48" s="41">
        <v>300</v>
      </c>
      <c r="U48" s="44">
        <v>0.10666666666666667</v>
      </c>
      <c r="V48" s="41">
        <v>3320</v>
      </c>
      <c r="W48" s="44">
        <v>7.3795180722891568E-2</v>
      </c>
    </row>
    <row r="49" spans="1:23" x14ac:dyDescent="0.45">
      <c r="A49" s="45" t="s">
        <v>54</v>
      </c>
      <c r="B49" s="40">
        <v>2678146</v>
      </c>
      <c r="C49" s="40">
        <v>2309170</v>
      </c>
      <c r="D49" s="40">
        <v>1158543</v>
      </c>
      <c r="E49" s="41">
        <v>1150627</v>
      </c>
      <c r="F49" s="46">
        <v>368332</v>
      </c>
      <c r="G49" s="41">
        <v>184803</v>
      </c>
      <c r="H49" s="41">
        <v>183529</v>
      </c>
      <c r="I49" s="41">
        <v>252</v>
      </c>
      <c r="J49" s="41">
        <v>124</v>
      </c>
      <c r="K49" s="41">
        <v>128</v>
      </c>
      <c r="L49" s="67">
        <v>392</v>
      </c>
      <c r="M49" s="67">
        <v>245</v>
      </c>
      <c r="N49" s="67">
        <v>147</v>
      </c>
      <c r="O49" s="42"/>
      <c r="P49" s="41">
        <v>2537755</v>
      </c>
      <c r="Q49" s="43">
        <v>0.90992629312128237</v>
      </c>
      <c r="R49" s="47">
        <v>350000</v>
      </c>
      <c r="S49" s="43">
        <v>1.0523771428571429</v>
      </c>
      <c r="T49" s="41">
        <v>720</v>
      </c>
      <c r="U49" s="44">
        <v>0.35</v>
      </c>
      <c r="V49" s="41">
        <v>3020</v>
      </c>
      <c r="W49" s="44">
        <v>0.12980132450331125</v>
      </c>
    </row>
    <row r="50" spans="1:23" x14ac:dyDescent="0.45">
      <c r="A50" s="45" t="s">
        <v>55</v>
      </c>
      <c r="B50" s="40">
        <v>1702532</v>
      </c>
      <c r="C50" s="40">
        <v>1566206</v>
      </c>
      <c r="D50" s="40">
        <v>786320</v>
      </c>
      <c r="E50" s="41">
        <v>779886</v>
      </c>
      <c r="F50" s="46">
        <v>135859</v>
      </c>
      <c r="G50" s="41">
        <v>68149</v>
      </c>
      <c r="H50" s="41">
        <v>67710</v>
      </c>
      <c r="I50" s="41">
        <v>100</v>
      </c>
      <c r="J50" s="41">
        <v>42</v>
      </c>
      <c r="K50" s="41">
        <v>58</v>
      </c>
      <c r="L50" s="67">
        <v>367</v>
      </c>
      <c r="M50" s="67">
        <v>231</v>
      </c>
      <c r="N50" s="67">
        <v>136</v>
      </c>
      <c r="O50" s="42"/>
      <c r="P50" s="41">
        <v>1676195</v>
      </c>
      <c r="Q50" s="43">
        <v>0.93438173959473692</v>
      </c>
      <c r="R50" s="47">
        <v>125500</v>
      </c>
      <c r="S50" s="43">
        <v>1.0825418326693228</v>
      </c>
      <c r="T50" s="41">
        <v>540</v>
      </c>
      <c r="U50" s="44">
        <v>0.18518518518518517</v>
      </c>
      <c r="V50" s="41">
        <v>1650</v>
      </c>
      <c r="W50" s="44">
        <v>0.22242424242424241</v>
      </c>
    </row>
    <row r="51" spans="1:23" x14ac:dyDescent="0.45">
      <c r="A51" s="45" t="s">
        <v>56</v>
      </c>
      <c r="B51" s="40">
        <v>1618070</v>
      </c>
      <c r="C51" s="40">
        <v>1554381</v>
      </c>
      <c r="D51" s="40">
        <v>780208</v>
      </c>
      <c r="E51" s="41">
        <v>774173</v>
      </c>
      <c r="F51" s="46">
        <v>63156</v>
      </c>
      <c r="G51" s="41">
        <v>31680</v>
      </c>
      <c r="H51" s="41">
        <v>31476</v>
      </c>
      <c r="I51" s="41">
        <v>27</v>
      </c>
      <c r="J51" s="41">
        <v>10</v>
      </c>
      <c r="K51" s="41">
        <v>17</v>
      </c>
      <c r="L51" s="67">
        <v>506</v>
      </c>
      <c r="M51" s="67">
        <v>331</v>
      </c>
      <c r="N51" s="67">
        <v>175</v>
      </c>
      <c r="O51" s="42"/>
      <c r="P51" s="41">
        <v>1622295</v>
      </c>
      <c r="Q51" s="43">
        <v>0.9581370835760451</v>
      </c>
      <c r="R51" s="47">
        <v>55600</v>
      </c>
      <c r="S51" s="43">
        <v>1.1358992805755395</v>
      </c>
      <c r="T51" s="41">
        <v>300</v>
      </c>
      <c r="U51" s="44">
        <v>0.09</v>
      </c>
      <c r="V51" s="41">
        <v>4130</v>
      </c>
      <c r="W51" s="44">
        <v>0.12251815980629539</v>
      </c>
    </row>
    <row r="52" spans="1:23" x14ac:dyDescent="0.45">
      <c r="A52" s="45" t="s">
        <v>57</v>
      </c>
      <c r="B52" s="40">
        <v>2422495</v>
      </c>
      <c r="C52" s="40">
        <v>2222245</v>
      </c>
      <c r="D52" s="40">
        <v>1115825</v>
      </c>
      <c r="E52" s="41">
        <v>1106420</v>
      </c>
      <c r="F52" s="46">
        <v>199742</v>
      </c>
      <c r="G52" s="41">
        <v>100306</v>
      </c>
      <c r="H52" s="41">
        <v>99436</v>
      </c>
      <c r="I52" s="41">
        <v>233</v>
      </c>
      <c r="J52" s="41">
        <v>115</v>
      </c>
      <c r="K52" s="41">
        <v>118</v>
      </c>
      <c r="L52" s="67">
        <v>275</v>
      </c>
      <c r="M52" s="67">
        <v>200</v>
      </c>
      <c r="N52" s="67">
        <v>75</v>
      </c>
      <c r="O52" s="42"/>
      <c r="P52" s="41">
        <v>2407410</v>
      </c>
      <c r="Q52" s="43">
        <v>0.92308539052342564</v>
      </c>
      <c r="R52" s="47">
        <v>197100</v>
      </c>
      <c r="S52" s="43">
        <v>1.013404363267377</v>
      </c>
      <c r="T52" s="41">
        <v>340</v>
      </c>
      <c r="U52" s="44">
        <v>0.68529411764705883</v>
      </c>
      <c r="V52" s="41">
        <v>4830</v>
      </c>
      <c r="W52" s="44">
        <v>5.6935817805383024E-2</v>
      </c>
    </row>
    <row r="53" spans="1:23" x14ac:dyDescent="0.45">
      <c r="A53" s="45" t="s">
        <v>58</v>
      </c>
      <c r="B53" s="40">
        <v>1968922</v>
      </c>
      <c r="C53" s="40">
        <v>1688748</v>
      </c>
      <c r="D53" s="40">
        <v>849071</v>
      </c>
      <c r="E53" s="41">
        <v>839677</v>
      </c>
      <c r="F53" s="46">
        <v>279270</v>
      </c>
      <c r="G53" s="41">
        <v>140392</v>
      </c>
      <c r="H53" s="41">
        <v>138878</v>
      </c>
      <c r="I53" s="41">
        <v>490</v>
      </c>
      <c r="J53" s="41">
        <v>242</v>
      </c>
      <c r="K53" s="41">
        <v>248</v>
      </c>
      <c r="L53" s="67">
        <v>414</v>
      </c>
      <c r="M53" s="67">
        <v>277</v>
      </c>
      <c r="N53" s="67">
        <v>137</v>
      </c>
      <c r="O53" s="42"/>
      <c r="P53" s="41">
        <v>1955425</v>
      </c>
      <c r="Q53" s="43">
        <v>0.86362197476251967</v>
      </c>
      <c r="R53" s="47">
        <v>305500</v>
      </c>
      <c r="S53" s="43">
        <v>0.91414075286415708</v>
      </c>
      <c r="T53" s="41">
        <v>1360</v>
      </c>
      <c r="U53" s="44">
        <v>0.36029411764705882</v>
      </c>
      <c r="V53" s="41">
        <v>5840</v>
      </c>
      <c r="W53" s="44">
        <v>7.089041095890411E-2</v>
      </c>
    </row>
    <row r="55" spans="1:23" x14ac:dyDescent="0.45">
      <c r="A55" s="115" t="s">
        <v>130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23" x14ac:dyDescent="0.45">
      <c r="A56" s="116" t="s">
        <v>131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</row>
    <row r="57" spans="1:23" x14ac:dyDescent="0.45">
      <c r="A57" s="116" t="s">
        <v>132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</row>
    <row r="58" spans="1:23" x14ac:dyDescent="0.45">
      <c r="A58" s="116" t="s">
        <v>133</v>
      </c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</row>
    <row r="59" spans="1:23" ht="18" customHeight="1" x14ac:dyDescent="0.45">
      <c r="A59" s="115" t="s">
        <v>134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23" x14ac:dyDescent="0.45">
      <c r="A60" s="22" t="s">
        <v>135</v>
      </c>
    </row>
    <row r="61" spans="1:23" x14ac:dyDescent="0.45">
      <c r="A61" s="22" t="s">
        <v>136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137</v>
      </c>
    </row>
    <row r="2" spans="1:6" x14ac:dyDescent="0.45">
      <c r="D2" s="49" t="s">
        <v>138</v>
      </c>
    </row>
    <row r="3" spans="1:6" ht="36" x14ac:dyDescent="0.45">
      <c r="A3" s="45" t="s">
        <v>2</v>
      </c>
      <c r="B3" s="39" t="s">
        <v>139</v>
      </c>
      <c r="C3" s="50" t="s">
        <v>93</v>
      </c>
      <c r="D3" s="50" t="s">
        <v>94</v>
      </c>
      <c r="E3" s="24"/>
    </row>
    <row r="4" spans="1:6" x14ac:dyDescent="0.45">
      <c r="A4" s="28" t="s">
        <v>11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12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13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14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15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16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17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18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19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20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21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22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23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24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25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26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27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28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29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30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31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32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33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34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35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36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37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38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39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40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41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42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43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44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45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46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47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48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49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50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51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52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53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54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55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56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57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58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140</v>
      </c>
    </row>
    <row r="54" spans="1:4" x14ac:dyDescent="0.45">
      <c r="A54" t="s">
        <v>141</v>
      </c>
    </row>
    <row r="55" spans="1:4" x14ac:dyDescent="0.45">
      <c r="A55" t="s">
        <v>142</v>
      </c>
    </row>
    <row r="56" spans="1:4" x14ac:dyDescent="0.45">
      <c r="A56" t="s">
        <v>143</v>
      </c>
    </row>
    <row r="57" spans="1:4" x14ac:dyDescent="0.45">
      <c r="A57" s="22" t="s">
        <v>144</v>
      </c>
    </row>
    <row r="58" spans="1:4" x14ac:dyDescent="0.45">
      <c r="A58" t="s">
        <v>145</v>
      </c>
    </row>
    <row r="59" spans="1:4" x14ac:dyDescent="0.45">
      <c r="A59" t="s">
        <v>146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DIGI-808455956-3973014</_dlc_DocId>
    <_dlc_DocIdUrl xmlns="89559dea-130d-4237-8e78-1ce7f44b9a24">
      <Url>https://digitalgojp.sharepoint.com/sites/digi_portal/_layouts/15/DocIdRedir.aspx?ID=DIGI-808455956-3973014</Url>
      <Description>DIGI-808455956-3973014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2022-08-23T05:01:18Z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a17e0007-b41f-4598-be8a-1793398b9e94</vt:lpwstr>
  </property>
  <property fmtid="{D5CDD505-2E9C-101B-9397-08002B2CF9AE}" pid="4" name="MediaServiceImageTags">
    <vt:lpwstr/>
  </property>
</Properties>
</file>