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6" r:id="rId3"/>
    <sheet name="一般接種" sheetId="7" r:id="rId4"/>
    <sheet name="医療従事者等" sheetId="8" r:id="rId5"/>
  </sheets>
  <definedNames>
    <definedName name="_xlnm.Print_Area" localSheetId="0">'進捗状況 (都道府県別)'!$A$1:$H$62</definedName>
    <definedName name="_xlnm.Print_Area" localSheetId="1">'進捗状況（政令市・特別区）'!$A$1:$H$44</definedName>
    <definedName name="_xlnm.Print_Area" localSheetId="2">総接種回数!$A$1:$K$61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0" l="1"/>
  <c r="E10" i="10"/>
  <c r="G10" i="10"/>
  <c r="H39" i="10"/>
  <c r="F39" i="10"/>
  <c r="H29" i="10"/>
  <c r="H28" i="10"/>
  <c r="H23" i="10"/>
  <c r="H21" i="10"/>
  <c r="H20" i="10"/>
  <c r="H15" i="10"/>
  <c r="H13" i="10"/>
  <c r="H12" i="10"/>
  <c r="F29" i="10"/>
  <c r="F28" i="10"/>
  <c r="F23" i="10"/>
  <c r="F21" i="10"/>
  <c r="F20" i="10"/>
  <c r="F15" i="10"/>
  <c r="F13" i="10"/>
  <c r="F12" i="10"/>
  <c r="D23" i="10"/>
  <c r="D15" i="10"/>
  <c r="H50" i="9"/>
  <c r="H42" i="9"/>
  <c r="H34" i="9"/>
  <c r="H26" i="9"/>
  <c r="H18" i="9"/>
  <c r="F50" i="9"/>
  <c r="F42" i="9"/>
  <c r="F34" i="9"/>
  <c r="F26" i="9"/>
  <c r="F18" i="9"/>
  <c r="D10" i="10"/>
  <c r="H30" i="10"/>
  <c r="H22" i="10"/>
  <c r="H17" i="10"/>
  <c r="H14" i="10"/>
  <c r="F30" i="10"/>
  <c r="F25" i="10"/>
  <c r="F14" i="10"/>
  <c r="H52" i="9"/>
  <c r="H44" i="9"/>
  <c r="H28" i="9"/>
  <c r="H20" i="9"/>
  <c r="H12" i="9"/>
  <c r="F52" i="9"/>
  <c r="F51" i="9"/>
  <c r="F44" i="9"/>
  <c r="F43" i="9"/>
  <c r="F36" i="9"/>
  <c r="F35" i="9"/>
  <c r="F11" i="9"/>
  <c r="E5" i="10"/>
  <c r="E34" i="10" s="1"/>
  <c r="F22" i="10"/>
  <c r="F17" i="10"/>
  <c r="F28" i="9"/>
  <c r="F20" i="9"/>
  <c r="F12" i="9"/>
  <c r="H11" i="10"/>
  <c r="H16" i="10"/>
  <c r="H18" i="10"/>
  <c r="H19" i="10"/>
  <c r="H24" i="10"/>
  <c r="H25" i="10"/>
  <c r="H26" i="10"/>
  <c r="H27" i="10"/>
  <c r="F11" i="10"/>
  <c r="F16" i="10"/>
  <c r="F18" i="10"/>
  <c r="F19" i="10"/>
  <c r="F24" i="10"/>
  <c r="F26" i="10"/>
  <c r="F27" i="10"/>
  <c r="D11" i="10"/>
  <c r="D12" i="10"/>
  <c r="D13" i="10"/>
  <c r="D14" i="10"/>
  <c r="D16" i="10"/>
  <c r="D17" i="10"/>
  <c r="D18" i="10"/>
  <c r="D19" i="10"/>
  <c r="D20" i="10"/>
  <c r="D21" i="10"/>
  <c r="D22" i="10"/>
  <c r="D24" i="10"/>
  <c r="D25" i="10"/>
  <c r="D26" i="10"/>
  <c r="D27" i="10"/>
  <c r="D28" i="10"/>
  <c r="D29" i="10"/>
  <c r="D30" i="10"/>
  <c r="Q2" i="7"/>
  <c r="H3" i="10"/>
  <c r="K2" i="6"/>
  <c r="H11" i="9"/>
  <c r="H13" i="9"/>
  <c r="H14" i="9"/>
  <c r="H15" i="9"/>
  <c r="H16" i="9"/>
  <c r="H17" i="9"/>
  <c r="H19" i="9"/>
  <c r="H21" i="9"/>
  <c r="H22" i="9"/>
  <c r="H23" i="9"/>
  <c r="H24" i="9"/>
  <c r="H25" i="9"/>
  <c r="H27" i="9"/>
  <c r="H29" i="9"/>
  <c r="H30" i="9"/>
  <c r="H31" i="9"/>
  <c r="H32" i="9"/>
  <c r="H33" i="9"/>
  <c r="H35" i="9"/>
  <c r="H36" i="9"/>
  <c r="H37" i="9"/>
  <c r="H38" i="9"/>
  <c r="H39" i="9"/>
  <c r="H40" i="9"/>
  <c r="H41" i="9"/>
  <c r="H43" i="9"/>
  <c r="H45" i="9"/>
  <c r="H46" i="9"/>
  <c r="H47" i="9"/>
  <c r="H48" i="9"/>
  <c r="H49" i="9"/>
  <c r="H51" i="9"/>
  <c r="H53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G8" i="6"/>
  <c r="D11" i="9" s="1"/>
  <c r="G9" i="6"/>
  <c r="D12" i="9" s="1"/>
  <c r="G10" i="6"/>
  <c r="G11" i="6"/>
  <c r="D14" i="9" s="1"/>
  <c r="G12" i="6"/>
  <c r="D15" i="9" s="1"/>
  <c r="G13" i="6"/>
  <c r="D16" i="9" s="1"/>
  <c r="G14" i="6"/>
  <c r="D17" i="9" s="1"/>
  <c r="G15" i="6"/>
  <c r="D18" i="9" s="1"/>
  <c r="G16" i="6"/>
  <c r="D19" i="9" s="1"/>
  <c r="G17" i="6"/>
  <c r="D20" i="9" s="1"/>
  <c r="G18" i="6"/>
  <c r="D21" i="9" s="1"/>
  <c r="G19" i="6"/>
  <c r="D22" i="9" s="1"/>
  <c r="G20" i="6"/>
  <c r="D23" i="9" s="1"/>
  <c r="G21" i="6"/>
  <c r="D24" i="9" s="1"/>
  <c r="G22" i="6"/>
  <c r="D25" i="9" s="1"/>
  <c r="G23" i="6"/>
  <c r="G24" i="6"/>
  <c r="D27" i="9" s="1"/>
  <c r="G25" i="6"/>
  <c r="G26" i="6"/>
  <c r="G27" i="6"/>
  <c r="D30" i="9" s="1"/>
  <c r="G28" i="6"/>
  <c r="G29" i="6"/>
  <c r="D32" i="9" s="1"/>
  <c r="G30" i="6"/>
  <c r="D33" i="9" s="1"/>
  <c r="G31" i="6"/>
  <c r="G32" i="6"/>
  <c r="D35" i="9" s="1"/>
  <c r="G33" i="6"/>
  <c r="D36" i="9" s="1"/>
  <c r="G34" i="6"/>
  <c r="D37" i="9" s="1"/>
  <c r="G35" i="6"/>
  <c r="D38" i="9" s="1"/>
  <c r="G36" i="6"/>
  <c r="D39" i="9" s="1"/>
  <c r="G37" i="6"/>
  <c r="D40" i="9" s="1"/>
  <c r="G38" i="6"/>
  <c r="D41" i="9" s="1"/>
  <c r="G39" i="6"/>
  <c r="G40" i="6"/>
  <c r="D43" i="9" s="1"/>
  <c r="G41" i="6"/>
  <c r="G42" i="6"/>
  <c r="G43" i="6"/>
  <c r="D46" i="9" s="1"/>
  <c r="G44" i="6"/>
  <c r="H44" i="6" s="1"/>
  <c r="G45" i="6"/>
  <c r="G46" i="6"/>
  <c r="D49" i="9" s="1"/>
  <c r="G47" i="6"/>
  <c r="G48" i="6"/>
  <c r="D51" i="9" s="1"/>
  <c r="G49" i="6"/>
  <c r="D52" i="9" s="1"/>
  <c r="G50" i="6"/>
  <c r="G51" i="6"/>
  <c r="D54" i="9" s="1"/>
  <c r="G52" i="6"/>
  <c r="H52" i="6" s="1"/>
  <c r="G53" i="6"/>
  <c r="G54" i="6"/>
  <c r="D57" i="9" s="1"/>
  <c r="K7" i="6"/>
  <c r="J7" i="6"/>
  <c r="I7" i="6"/>
  <c r="H13" i="6" l="1"/>
  <c r="H37" i="6"/>
  <c r="H49" i="6"/>
  <c r="H29" i="6"/>
  <c r="H17" i="6"/>
  <c r="H15" i="6"/>
  <c r="H8" i="6"/>
  <c r="D48" i="9"/>
  <c r="D29" i="9"/>
  <c r="H23" i="6"/>
  <c r="D26" i="9"/>
  <c r="D50" i="9"/>
  <c r="D45" i="9"/>
  <c r="D28" i="9"/>
  <c r="H20" i="6"/>
  <c r="H18" i="6"/>
  <c r="D13" i="9"/>
  <c r="D53" i="9"/>
  <c r="D55" i="9"/>
  <c r="H39" i="6"/>
  <c r="D42" i="9"/>
  <c r="H12" i="6"/>
  <c r="D47" i="9"/>
  <c r="D56" i="9"/>
  <c r="H28" i="6"/>
  <c r="D31" i="9"/>
  <c r="D44" i="9"/>
  <c r="H36" i="6"/>
  <c r="D34" i="9"/>
  <c r="H9" i="6"/>
  <c r="H50" i="6"/>
  <c r="H42" i="6"/>
  <c r="H31" i="6"/>
  <c r="H25" i="6"/>
  <c r="H10" i="6"/>
  <c r="H26" i="6"/>
  <c r="H53" i="6"/>
  <c r="H47" i="6"/>
  <c r="H45" i="6"/>
  <c r="H41" i="6"/>
  <c r="H34" i="6"/>
  <c r="H21" i="6"/>
  <c r="H54" i="6"/>
  <c r="H51" i="6"/>
  <c r="H48" i="6"/>
  <c r="H46" i="6"/>
  <c r="H43" i="6"/>
  <c r="H40" i="6"/>
  <c r="H38" i="6"/>
  <c r="H35" i="6"/>
  <c r="H33" i="6"/>
  <c r="H32" i="6"/>
  <c r="H30" i="6"/>
  <c r="H27" i="6"/>
  <c r="H24" i="6"/>
  <c r="H22" i="6"/>
  <c r="H19" i="6"/>
  <c r="H16" i="6"/>
  <c r="H14" i="6"/>
  <c r="H11" i="6"/>
  <c r="C10" i="9" l="1"/>
  <c r="D10" i="9" s="1"/>
  <c r="G7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 s="1"/>
  <c r="D4" i="8"/>
  <c r="C4" i="8"/>
  <c r="H7" i="6" l="1"/>
  <c r="C19" i="6" l="1"/>
  <c r="D19" i="6" s="1"/>
  <c r="E13" i="6"/>
  <c r="F13" i="6" s="1"/>
  <c r="F6" i="7"/>
  <c r="E23" i="6"/>
  <c r="F23" i="6" s="1"/>
  <c r="E19" i="6"/>
  <c r="F19" i="6" s="1"/>
  <c r="C23" i="6"/>
  <c r="B23" i="6" s="1"/>
  <c r="C13" i="6"/>
  <c r="D13" i="6" s="1"/>
  <c r="E28" i="6"/>
  <c r="F28" i="6" s="1"/>
  <c r="E27" i="6"/>
  <c r="F27" i="6" s="1"/>
  <c r="E17" i="6"/>
  <c r="F17" i="6" s="1"/>
  <c r="C28" i="6"/>
  <c r="D28" i="6" s="1"/>
  <c r="C27" i="6"/>
  <c r="D27" i="6" s="1"/>
  <c r="C17" i="6"/>
  <c r="B17" i="6" s="1"/>
  <c r="D17" i="6"/>
  <c r="E38" i="6"/>
  <c r="F38" i="6" s="1"/>
  <c r="E21" i="6"/>
  <c r="F21" i="6" s="1"/>
  <c r="E40" i="6"/>
  <c r="F40" i="6" s="1"/>
  <c r="C38" i="6"/>
  <c r="D38" i="6" s="1"/>
  <c r="C21" i="6"/>
  <c r="C40" i="6"/>
  <c r="B40" i="6" s="1"/>
  <c r="E9" i="6"/>
  <c r="F9" i="6" s="1"/>
  <c r="E43" i="6"/>
  <c r="F43" i="6" s="1"/>
  <c r="E10" i="6"/>
  <c r="F10" i="6" s="1"/>
  <c r="E50" i="6"/>
  <c r="F50" i="6" s="1"/>
  <c r="C9" i="6"/>
  <c r="D9" i="6" s="1"/>
  <c r="C43" i="6"/>
  <c r="C10" i="6"/>
  <c r="C50" i="6"/>
  <c r="D50" i="6" s="1"/>
  <c r="C14" i="6"/>
  <c r="D14" i="6" s="1"/>
  <c r="C35" i="6"/>
  <c r="D35" i="6" s="1"/>
  <c r="C25" i="6"/>
  <c r="C33" i="6"/>
  <c r="D33" i="6" s="1"/>
  <c r="C37" i="6"/>
  <c r="D37" i="6" s="1"/>
  <c r="C30" i="6"/>
  <c r="D30" i="6" s="1"/>
  <c r="E41" i="6"/>
  <c r="F41" i="6" s="1"/>
  <c r="C8" i="6"/>
  <c r="D8" i="6" s="1"/>
  <c r="H6" i="7"/>
  <c r="E15" i="6"/>
  <c r="F15" i="6" s="1"/>
  <c r="E47" i="6"/>
  <c r="F47" i="6" s="1"/>
  <c r="C41" i="6"/>
  <c r="E16" i="6"/>
  <c r="F16" i="6" s="1"/>
  <c r="C24" i="6"/>
  <c r="D24" i="6" s="1"/>
  <c r="C47" i="6"/>
  <c r="D47" i="6" s="1"/>
  <c r="C52" i="6"/>
  <c r="D52" i="6" s="1"/>
  <c r="O6" i="7"/>
  <c r="E30" i="6"/>
  <c r="B30" i="6" s="1"/>
  <c r="C36" i="6"/>
  <c r="E26" i="6"/>
  <c r="F26" i="6" s="1"/>
  <c r="C18" i="6"/>
  <c r="D18" i="6" s="1"/>
  <c r="E6" i="7"/>
  <c r="E44" i="6"/>
  <c r="F44" i="6" s="1"/>
  <c r="E52" i="6"/>
  <c r="C32" i="6"/>
  <c r="D32" i="6" s="1"/>
  <c r="C11" i="6"/>
  <c r="D11" i="6" s="1"/>
  <c r="E25" i="6"/>
  <c r="F25" i="6" s="1"/>
  <c r="E8" i="6"/>
  <c r="E54" i="6"/>
  <c r="F54" i="6" s="1"/>
  <c r="C49" i="6"/>
  <c r="D49" i="6" s="1"/>
  <c r="E37" i="6"/>
  <c r="F37" i="6" s="1"/>
  <c r="C48" i="6"/>
  <c r="D48" i="6" s="1"/>
  <c r="E34" i="6"/>
  <c r="F34" i="6" s="1"/>
  <c r="C12" i="6"/>
  <c r="D12" i="6" s="1"/>
  <c r="E24" i="6"/>
  <c r="F24" i="6" s="1"/>
  <c r="E22" i="6"/>
  <c r="F22" i="6" s="1"/>
  <c r="E39" i="6"/>
  <c r="F39" i="6" s="1"/>
  <c r="C20" i="6"/>
  <c r="D20" i="6" s="1"/>
  <c r="C26" i="6"/>
  <c r="D26" i="6" s="1"/>
  <c r="C45" i="6"/>
  <c r="C42" i="6"/>
  <c r="C29" i="6"/>
  <c r="D29" i="6" s="1"/>
  <c r="E31" i="6"/>
  <c r="F31" i="6" s="1"/>
  <c r="C39" i="6"/>
  <c r="C15" i="6"/>
  <c r="D15" i="6" s="1"/>
  <c r="E18" i="6"/>
  <c r="F18" i="6" s="1"/>
  <c r="C53" i="6"/>
  <c r="E32" i="6"/>
  <c r="F32" i="6" s="1"/>
  <c r="E45" i="6"/>
  <c r="F45" i="6" s="1"/>
  <c r="E36" i="6"/>
  <c r="F36" i="6" s="1"/>
  <c r="E48" i="6"/>
  <c r="E51" i="6"/>
  <c r="F51" i="6" s="1"/>
  <c r="C54" i="6"/>
  <c r="B54" i="6" s="1"/>
  <c r="C16" i="6"/>
  <c r="D16" i="6" s="1"/>
  <c r="C44" i="6"/>
  <c r="C34" i="6"/>
  <c r="D34" i="6" s="1"/>
  <c r="E33" i="6"/>
  <c r="F33" i="6" s="1"/>
  <c r="E49" i="6"/>
  <c r="F49" i="6" s="1"/>
  <c r="C51" i="6"/>
  <c r="D51" i="6" s="1"/>
  <c r="E11" i="6"/>
  <c r="E53" i="6"/>
  <c r="F53" i="6" s="1"/>
  <c r="B6" i="7"/>
  <c r="M6" i="7"/>
  <c r="E20" i="6"/>
  <c r="F20" i="6" s="1"/>
  <c r="E29" i="6"/>
  <c r="F29" i="6" s="1"/>
  <c r="C46" i="6"/>
  <c r="D46" i="6" s="1"/>
  <c r="C22" i="6"/>
  <c r="D22" i="6" s="1"/>
  <c r="Q6" i="7"/>
  <c r="C31" i="6"/>
  <c r="E35" i="6"/>
  <c r="F35" i="6" s="1"/>
  <c r="E14" i="6"/>
  <c r="F14" i="6" s="1"/>
  <c r="E12" i="6"/>
  <c r="F12" i="6" s="1"/>
  <c r="E46" i="6"/>
  <c r="F46" i="6" s="1"/>
  <c r="E42" i="6"/>
  <c r="F42" i="6" s="1"/>
  <c r="G6" i="7"/>
  <c r="J6" i="7"/>
  <c r="I6" i="7"/>
  <c r="C6" i="7"/>
  <c r="N6" i="7" s="1"/>
  <c r="D6" i="7"/>
  <c r="K6" i="7"/>
  <c r="B31" i="6" l="1"/>
  <c r="B11" i="6"/>
  <c r="B39" i="6"/>
  <c r="B50" i="6"/>
  <c r="B10" i="6"/>
  <c r="B21" i="6"/>
  <c r="B48" i="6"/>
  <c r="B41" i="6"/>
  <c r="B43" i="6"/>
  <c r="B34" i="6"/>
  <c r="D10" i="6"/>
  <c r="D40" i="6"/>
  <c r="D23" i="6"/>
  <c r="B36" i="6"/>
  <c r="B20" i="6"/>
  <c r="E7" i="6"/>
  <c r="F7" i="6" s="1"/>
  <c r="P6" i="7"/>
  <c r="F48" i="6"/>
  <c r="B33" i="6"/>
  <c r="B18" i="6"/>
  <c r="B25" i="6"/>
  <c r="D31" i="6"/>
  <c r="B35" i="6"/>
  <c r="B13" i="6"/>
  <c r="B19" i="6"/>
  <c r="B46" i="6"/>
  <c r="B44" i="6"/>
  <c r="B49" i="6"/>
  <c r="B24" i="6"/>
  <c r="B53" i="6"/>
  <c r="B42" i="6"/>
  <c r="D36" i="6"/>
  <c r="B38" i="6"/>
  <c r="B27" i="6"/>
  <c r="R6" i="7"/>
  <c r="B45" i="6"/>
  <c r="B32" i="6"/>
  <c r="B14" i="6"/>
  <c r="F8" i="6"/>
  <c r="B52" i="6"/>
  <c r="D53" i="6"/>
  <c r="D39" i="6"/>
  <c r="D42" i="6"/>
  <c r="B12" i="6"/>
  <c r="B47" i="6"/>
  <c r="D41" i="6"/>
  <c r="B8" i="6"/>
  <c r="B37" i="6"/>
  <c r="B9" i="6"/>
  <c r="B28" i="6"/>
  <c r="F11" i="6"/>
  <c r="B22" i="6"/>
  <c r="B51" i="6"/>
  <c r="D54" i="6"/>
  <c r="D45" i="6"/>
  <c r="F30" i="6"/>
  <c r="C7" i="6"/>
  <c r="D44" i="6"/>
  <c r="B15" i="6"/>
  <c r="B29" i="6"/>
  <c r="D43" i="6"/>
  <c r="B26" i="6"/>
  <c r="F52" i="6"/>
  <c r="D25" i="6"/>
  <c r="D21" i="6"/>
  <c r="B16" i="6"/>
  <c r="D7" i="6" l="1"/>
  <c r="B7" i="6"/>
</calcChain>
</file>

<file path=xl/sharedStrings.xml><?xml version="1.0" encoding="utf-8"?>
<sst xmlns="http://schemas.openxmlformats.org/spreadsheetml/2006/main" count="331" uniqueCount="139">
  <si>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</si>
  <si>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（2月24日公表時点）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</si>
  <si>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</si>
  <si>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</si>
  <si>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</si>
  <si>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</si>
  <si>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2"/>
  </si>
  <si>
    <t>2月22日（前回公表）以降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</si>
  <si>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</si>
  <si>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</si>
  <si>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</si>
  <si>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</si>
  <si>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</si>
  <si>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</si>
  <si>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</si>
  <si>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</si>
  <si>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</si>
  <si>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</si>
  <si>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</si>
  <si>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</si>
  <si>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</si>
  <si>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</si>
  <si>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</si>
  <si>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</si>
  <si>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</si>
  <si>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</si>
  <si>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</si>
  <si>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</si>
  <si>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</si>
  <si>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</si>
  <si>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</si>
  <si>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</si>
  <si>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</si>
  <si>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</si>
  <si>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</si>
  <si>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</si>
  <si>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</si>
  <si>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</si>
  <si>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</si>
  <si>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</si>
  <si>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</si>
  <si>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</si>
  <si>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</si>
  <si>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</si>
  <si>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</si>
  <si>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</si>
  <si>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</si>
  <si>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</si>
  <si>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</si>
  <si>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</si>
  <si>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</si>
  <si>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</si>
  <si>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</si>
  <si>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</si>
  <si>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</si>
  <si>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</si>
  <si>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</si>
  <si>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</si>
  <si>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</si>
  <si>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</si>
  <si>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</si>
  <si>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</si>
  <si>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</si>
  <si>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</si>
  <si>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</si>
  <si>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</si>
  <si>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</si>
  <si>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</si>
  <si>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</si>
  <si>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</si>
  <si>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</si>
  <si>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</si>
  <si>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</si>
  <si>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</si>
  <si>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</si>
  <si>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</si>
  <si>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</si>
  <si>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</si>
  <si>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</si>
  <si>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</si>
  <si>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</si>
  <si>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</si>
  <si>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</si>
  <si>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</si>
  <si>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</si>
  <si>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</si>
  <si>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</si>
  <si>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</si>
  <si>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</si>
  <si>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</si>
  <si>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</si>
  <si>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</si>
  <si>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</si>
  <si>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</si>
  <si>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接種回数（2月23日まで）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</si>
  <si>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</si>
  <si>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</si>
  <si>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</si>
  <si>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</si>
  <si>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</si>
  <si>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</si>
  <si>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</si>
  <si>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</si>
  <si>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</si>
  <si>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</si>
  <si>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</si>
  <si>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</si>
  <si>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</si>
  <si>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</si>
  <si>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</si>
  <si>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（2月23日まで）</t>
  </si>
  <si>
    <t>ワクチン供給量
（2月23日まで）※4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</si>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</sst>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_ "/>
    <numFmt numFmtId="178" formatCode="0.0%"/>
    <numFmt numFmtId="179" formatCode="#,##0.0;[Red]\-#,##0.0"/>
    <numFmt numFmtId="180" formatCode="#,##0_ ;[Red]\-#,##0\ 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4" fillId="0" borderId="1" xfId="3" applyNumberFormat="1" applyFont="1" applyBorder="1">
      <alignment vertical="center"/>
    </xf>
    <xf numFmtId="10" fontId="4" fillId="0" borderId="1" xfId="3" applyNumberFormat="1" applyFont="1" applyFill="1" applyBorder="1">
      <alignment vertical="center"/>
    </xf>
    <xf numFmtId="10" fontId="4" fillId="0" borderId="7" xfId="3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38" fontId="9" fillId="0" borderId="0" xfId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38" fontId="9" fillId="0" borderId="0" xfId="1" applyFont="1" applyAlignment="1">
      <alignment horizontal="center" vertical="center"/>
    </xf>
    <xf numFmtId="177" fontId="10" fillId="0" borderId="0" xfId="0" applyNumberFormat="1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178" fontId="9" fillId="0" borderId="1" xfId="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38" fontId="4" fillId="0" borderId="0" xfId="1" applyFont="1" applyFill="1" applyBorder="1" applyAlignment="1">
      <alignment horizontal="center" vertical="center"/>
    </xf>
    <xf numFmtId="38" fontId="9" fillId="0" borderId="0" xfId="1" applyFont="1" applyFill="1" applyBorder="1" applyAlignment="1">
      <alignment horizontal="center" vertical="center"/>
    </xf>
    <xf numFmtId="178" fontId="9" fillId="0" borderId="0" xfId="3" applyNumberFormat="1" applyFont="1" applyFill="1" applyBorder="1" applyAlignment="1">
      <alignment horizontal="center" vertical="center"/>
    </xf>
    <xf numFmtId="179" fontId="9" fillId="0" borderId="0" xfId="1" applyNumberFormat="1" applyFont="1" applyFill="1" applyBorder="1" applyAlignment="1">
      <alignment horizontal="center"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38" fontId="10" fillId="0" borderId="0" xfId="1" applyFont="1">
      <alignment vertical="center"/>
    </xf>
    <xf numFmtId="180" fontId="4" fillId="0" borderId="1" xfId="1" applyNumberFormat="1" applyFont="1" applyFill="1" applyBorder="1" applyAlignment="1">
      <alignment vertical="center"/>
    </xf>
    <xf numFmtId="180" fontId="9" fillId="0" borderId="1" xfId="1" applyNumberFormat="1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8" fontId="9" fillId="0" borderId="1" xfId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56" fontId="9" fillId="0" borderId="2" xfId="0" applyNumberFormat="1" applyFont="1" applyBorder="1" applyAlignment="1">
      <alignment horizontal="center" vertical="center" wrapText="1"/>
    </xf>
    <xf numFmtId="56" fontId="9" fillId="0" borderId="2" xfId="0" applyNumberFormat="1" applyFont="1" applyBorder="1" applyAlignment="1">
      <alignment horizontal="center" vertical="center"/>
    </xf>
    <xf numFmtId="56" fontId="9" fillId="0" borderId="8" xfId="0" applyNumberFormat="1" applyFont="1" applyBorder="1" applyAlignment="1">
      <alignment horizontal="center" vertical="center" wrapText="1"/>
    </xf>
    <xf numFmtId="56" fontId="9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56" fontId="9" fillId="0" borderId="11" xfId="0" applyNumberFormat="1" applyFont="1" applyBorder="1" applyAlignment="1">
      <alignment horizontal="center" vertical="center" wrapText="1"/>
    </xf>
    <xf numFmtId="56" fontId="9" fillId="0" borderId="12" xfId="0" applyNumberFormat="1" applyFont="1" applyBorder="1" applyAlignment="1">
      <alignment horizontal="center" vertical="center" wrapText="1"/>
    </xf>
    <xf numFmtId="38" fontId="9" fillId="0" borderId="4" xfId="1" applyFont="1" applyFill="1" applyBorder="1" applyAlignment="1">
      <alignment horizontal="center" vertical="center"/>
    </xf>
    <xf numFmtId="38" fontId="9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view="pageBreakPreview" zoomScaleNormal="100" zoomScaleSheetLayoutView="100" workbookViewId="0">
      <selection activeCell="E11" sqref="E11"/>
    </sheetView>
  </sheetViews>
  <sheetFormatPr defaultRowHeight="18" x14ac:dyDescent="0.45"/>
  <cols>
    <col min="1" max="1" width="13.59765625" customWidth="1"/>
    <col min="2" max="3" width="13.59765625" style="21" customWidth="1"/>
    <col min="4" max="8" width="13.59765625" customWidth="1"/>
    <col min="10" max="10" width="10.5" bestFit="1" customWidth="1"/>
  </cols>
  <sheetData>
    <row r="1" spans="1:8" x14ac:dyDescent="0.45">
      <c r="A1" s="62" t="s">
        <v>0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6"/>
      <c r="F2" s="36"/>
      <c r="G2" s="36"/>
      <c r="H2" s="36"/>
    </row>
    <row r="3" spans="1:8" x14ac:dyDescent="0.45">
      <c r="A3" s="36"/>
      <c r="B3" s="37"/>
      <c r="C3" s="37"/>
      <c r="D3" s="36"/>
      <c r="E3" s="36"/>
      <c r="F3" s="36"/>
      <c r="G3" s="36"/>
      <c r="H3" s="38" t="s">
        <v>1</v>
      </c>
    </row>
    <row r="4" spans="1:8" x14ac:dyDescent="0.45">
      <c r="A4" s="39"/>
      <c r="B4" s="40"/>
      <c r="C4" s="40"/>
      <c r="D4" s="39"/>
      <c r="E4" s="41"/>
      <c r="F4" s="41"/>
      <c r="G4" s="41"/>
      <c r="H4" s="42" t="s">
        <v>2</v>
      </c>
    </row>
    <row r="5" spans="1:8" ht="19.5" customHeight="1" x14ac:dyDescent="0.45">
      <c r="A5" s="58" t="s">
        <v>3</v>
      </c>
      <c r="B5" s="63" t="s">
        <v>4</v>
      </c>
      <c r="C5" s="59" t="s">
        <v>5</v>
      </c>
      <c r="D5" s="64"/>
      <c r="E5" s="67" t="s">
        <v>6</v>
      </c>
      <c r="F5" s="68"/>
      <c r="G5" s="69" t="s">
        <v>7</v>
      </c>
      <c r="H5" s="70"/>
    </row>
    <row r="6" spans="1:8" ht="21.75" customHeight="1" x14ac:dyDescent="0.45">
      <c r="A6" s="58"/>
      <c r="B6" s="63"/>
      <c r="C6" s="65"/>
      <c r="D6" s="66"/>
      <c r="E6" s="71" t="s">
        <v>8</v>
      </c>
      <c r="F6" s="72"/>
      <c r="G6" s="73" t="s">
        <v>9</v>
      </c>
      <c r="H6" s="74"/>
    </row>
    <row r="7" spans="1:8" ht="18.75" customHeight="1" x14ac:dyDescent="0.45">
      <c r="A7" s="58"/>
      <c r="B7" s="63"/>
      <c r="C7" s="75" t="s">
        <v>10</v>
      </c>
      <c r="D7" s="43"/>
      <c r="E7" s="57" t="s">
        <v>11</v>
      </c>
      <c r="F7" s="43"/>
      <c r="G7" s="57" t="s">
        <v>11</v>
      </c>
      <c r="H7" s="44"/>
    </row>
    <row r="8" spans="1:8" ht="18.75" customHeight="1" x14ac:dyDescent="0.45">
      <c r="A8" s="58"/>
      <c r="B8" s="63"/>
      <c r="C8" s="76"/>
      <c r="D8" s="59" t="s">
        <v>12</v>
      </c>
      <c r="E8" s="58"/>
      <c r="F8" s="59" t="s">
        <v>13</v>
      </c>
      <c r="G8" s="58"/>
      <c r="H8" s="61" t="s">
        <v>13</v>
      </c>
    </row>
    <row r="9" spans="1:8" ht="35.1" customHeight="1" x14ac:dyDescent="0.45">
      <c r="A9" s="58"/>
      <c r="B9" s="63"/>
      <c r="C9" s="76"/>
      <c r="D9" s="60"/>
      <c r="E9" s="58"/>
      <c r="F9" s="60"/>
      <c r="G9" s="58"/>
      <c r="H9" s="60"/>
    </row>
    <row r="10" spans="1:8" x14ac:dyDescent="0.45">
      <c r="A10" s="45" t="s">
        <v>14</v>
      </c>
      <c r="B10" s="55">
        <v>126645025.00000003</v>
      </c>
      <c r="C10" s="56">
        <f>SUM(C11:C57)</f>
        <v>20872968</v>
      </c>
      <c r="D10" s="46">
        <f>C10/$B10</f>
        <v>0.1648147489409868</v>
      </c>
      <c r="E10" s="56">
        <f>SUM(E11:E57)</f>
        <v>5811386</v>
      </c>
      <c r="F10" s="46">
        <f>E10/$B10</f>
        <v>4.5887203228077836E-2</v>
      </c>
      <c r="G10" s="56">
        <f>SUM(G11:G57)</f>
        <v>1490069</v>
      </c>
      <c r="H10" s="46">
        <f>G10/$B10</f>
        <v>1.1765712865546828E-2</v>
      </c>
    </row>
    <row r="11" spans="1:8" x14ac:dyDescent="0.45">
      <c r="A11" s="47" t="s">
        <v>15</v>
      </c>
      <c r="B11" s="55">
        <v>5226603</v>
      </c>
      <c r="C11" s="56">
        <v>746937</v>
      </c>
      <c r="D11" s="46">
        <f t="shared" ref="D11:D57" si="0">C11/$B11</f>
        <v>0.14291060560750454</v>
      </c>
      <c r="E11" s="56">
        <v>186819</v>
      </c>
      <c r="F11" s="46">
        <f t="shared" ref="F11:F57" si="1">E11/$B11</f>
        <v>3.5743866522863897E-2</v>
      </c>
      <c r="G11" s="56">
        <v>51697</v>
      </c>
      <c r="H11" s="46">
        <f t="shared" ref="H11:H57" si="2">G11/$B11</f>
        <v>9.8911281381042337E-3</v>
      </c>
    </row>
    <row r="12" spans="1:8" x14ac:dyDescent="0.45">
      <c r="A12" s="47" t="s">
        <v>16</v>
      </c>
      <c r="B12" s="55">
        <v>1259615</v>
      </c>
      <c r="C12" s="56">
        <v>184494</v>
      </c>
      <c r="D12" s="46">
        <f t="shared" si="0"/>
        <v>0.14646856380719506</v>
      </c>
      <c r="E12" s="56">
        <v>56640</v>
      </c>
      <c r="F12" s="46">
        <f t="shared" si="1"/>
        <v>4.496612060034217E-2</v>
      </c>
      <c r="G12" s="56">
        <v>17230</v>
      </c>
      <c r="H12" s="46">
        <f t="shared" si="2"/>
        <v>1.3678782802681772E-2</v>
      </c>
    </row>
    <row r="13" spans="1:8" x14ac:dyDescent="0.45">
      <c r="A13" s="47" t="s">
        <v>17</v>
      </c>
      <c r="B13" s="55">
        <v>1220823</v>
      </c>
      <c r="C13" s="56">
        <v>185543</v>
      </c>
      <c r="D13" s="46">
        <f t="shared" si="0"/>
        <v>0.15198190073417686</v>
      </c>
      <c r="E13" s="56">
        <v>47354</v>
      </c>
      <c r="F13" s="46">
        <f t="shared" si="1"/>
        <v>3.8788587698626253E-2</v>
      </c>
      <c r="G13" s="56">
        <v>9088</v>
      </c>
      <c r="H13" s="46">
        <f t="shared" si="2"/>
        <v>7.444158571717604E-3</v>
      </c>
    </row>
    <row r="14" spans="1:8" x14ac:dyDescent="0.45">
      <c r="A14" s="47" t="s">
        <v>18</v>
      </c>
      <c r="B14" s="55">
        <v>2281989</v>
      </c>
      <c r="C14" s="56">
        <v>419805</v>
      </c>
      <c r="D14" s="46">
        <f t="shared" si="0"/>
        <v>0.1839645151663746</v>
      </c>
      <c r="E14" s="56">
        <v>106028</v>
      </c>
      <c r="F14" s="46">
        <f t="shared" si="1"/>
        <v>4.6462975938972535E-2</v>
      </c>
      <c r="G14" s="56">
        <v>38237</v>
      </c>
      <c r="H14" s="46">
        <f t="shared" si="2"/>
        <v>1.6755996632762032E-2</v>
      </c>
    </row>
    <row r="15" spans="1:8" x14ac:dyDescent="0.45">
      <c r="A15" s="47" t="s">
        <v>19</v>
      </c>
      <c r="B15" s="55">
        <v>971288</v>
      </c>
      <c r="C15" s="56">
        <v>109416</v>
      </c>
      <c r="D15" s="46">
        <f t="shared" si="0"/>
        <v>0.11265041882531236</v>
      </c>
      <c r="E15" s="56">
        <v>30544</v>
      </c>
      <c r="F15" s="46">
        <f t="shared" si="1"/>
        <v>3.1446903493093703E-2</v>
      </c>
      <c r="G15" s="56">
        <v>9442</v>
      </c>
      <c r="H15" s="46">
        <f t="shared" si="2"/>
        <v>9.7211125845269378E-3</v>
      </c>
    </row>
    <row r="16" spans="1:8" x14ac:dyDescent="0.45">
      <c r="A16" s="47" t="s">
        <v>20</v>
      </c>
      <c r="B16" s="55">
        <v>1069562</v>
      </c>
      <c r="C16" s="56">
        <v>164865</v>
      </c>
      <c r="D16" s="46">
        <f t="shared" si="0"/>
        <v>0.15414253685153362</v>
      </c>
      <c r="E16" s="56">
        <v>48526</v>
      </c>
      <c r="F16" s="46">
        <f t="shared" si="1"/>
        <v>4.5369973877157188E-2</v>
      </c>
      <c r="G16" s="56">
        <v>13001</v>
      </c>
      <c r="H16" s="46">
        <f t="shared" si="2"/>
        <v>1.2155443069218988E-2</v>
      </c>
    </row>
    <row r="17" spans="1:8" x14ac:dyDescent="0.45">
      <c r="A17" s="47" t="s">
        <v>21</v>
      </c>
      <c r="B17" s="55">
        <v>1862059.0000000002</v>
      </c>
      <c r="C17" s="56">
        <v>321986</v>
      </c>
      <c r="D17" s="46">
        <f t="shared" si="0"/>
        <v>0.17291933284605909</v>
      </c>
      <c r="E17" s="56">
        <v>94493</v>
      </c>
      <c r="F17" s="46">
        <f t="shared" si="1"/>
        <v>5.0746512328556717E-2</v>
      </c>
      <c r="G17" s="56">
        <v>19914</v>
      </c>
      <c r="H17" s="46">
        <f t="shared" si="2"/>
        <v>1.0694612791538827E-2</v>
      </c>
    </row>
    <row r="18" spans="1:8" x14ac:dyDescent="0.45">
      <c r="A18" s="47" t="s">
        <v>22</v>
      </c>
      <c r="B18" s="55">
        <v>2907675</v>
      </c>
      <c r="C18" s="56">
        <v>548942</v>
      </c>
      <c r="D18" s="46">
        <f t="shared" si="0"/>
        <v>0.18879070047374621</v>
      </c>
      <c r="E18" s="56">
        <v>139814</v>
      </c>
      <c r="F18" s="46">
        <f t="shared" si="1"/>
        <v>4.8084466111240079E-2</v>
      </c>
      <c r="G18" s="56">
        <v>37842</v>
      </c>
      <c r="H18" s="46">
        <f t="shared" si="2"/>
        <v>1.3014521911836777E-2</v>
      </c>
    </row>
    <row r="19" spans="1:8" x14ac:dyDescent="0.45">
      <c r="A19" s="47" t="s">
        <v>23</v>
      </c>
      <c r="B19" s="55">
        <v>1955401</v>
      </c>
      <c r="C19" s="56">
        <v>335501</v>
      </c>
      <c r="D19" s="46">
        <f t="shared" si="0"/>
        <v>0.17157657176200689</v>
      </c>
      <c r="E19" s="56">
        <v>88835</v>
      </c>
      <c r="F19" s="46">
        <f t="shared" si="1"/>
        <v>4.5430579200890255E-2</v>
      </c>
      <c r="G19" s="56">
        <v>23147</v>
      </c>
      <c r="H19" s="46">
        <f t="shared" si="2"/>
        <v>1.1837469654561903E-2</v>
      </c>
    </row>
    <row r="20" spans="1:8" x14ac:dyDescent="0.45">
      <c r="A20" s="47" t="s">
        <v>24</v>
      </c>
      <c r="B20" s="55">
        <v>1958101</v>
      </c>
      <c r="C20" s="56">
        <v>383377</v>
      </c>
      <c r="D20" s="46">
        <f t="shared" si="0"/>
        <v>0.19579020694029572</v>
      </c>
      <c r="E20" s="56">
        <v>108946</v>
      </c>
      <c r="F20" s="46">
        <f t="shared" si="1"/>
        <v>5.5638600868903085E-2</v>
      </c>
      <c r="G20" s="56">
        <v>27505</v>
      </c>
      <c r="H20" s="46">
        <f t="shared" si="2"/>
        <v>1.4046772868202407E-2</v>
      </c>
    </row>
    <row r="21" spans="1:8" x14ac:dyDescent="0.45">
      <c r="A21" s="47" t="s">
        <v>25</v>
      </c>
      <c r="B21" s="55">
        <v>7393799</v>
      </c>
      <c r="C21" s="56">
        <v>1157840</v>
      </c>
      <c r="D21" s="46">
        <f t="shared" si="0"/>
        <v>0.15659608815441156</v>
      </c>
      <c r="E21" s="56">
        <v>328047</v>
      </c>
      <c r="F21" s="46">
        <f t="shared" si="1"/>
        <v>4.4367854738815597E-2</v>
      </c>
      <c r="G21" s="56">
        <v>71433</v>
      </c>
      <c r="H21" s="46">
        <f t="shared" si="2"/>
        <v>9.6612039358927662E-3</v>
      </c>
    </row>
    <row r="22" spans="1:8" x14ac:dyDescent="0.45">
      <c r="A22" s="47" t="s">
        <v>26</v>
      </c>
      <c r="B22" s="55">
        <v>6322892.0000000009</v>
      </c>
      <c r="C22" s="56">
        <v>984947</v>
      </c>
      <c r="D22" s="46">
        <f t="shared" si="0"/>
        <v>0.15577476256118242</v>
      </c>
      <c r="E22" s="56">
        <v>282164</v>
      </c>
      <c r="F22" s="46">
        <f t="shared" si="1"/>
        <v>4.4625781999755802E-2</v>
      </c>
      <c r="G22" s="56">
        <v>79818</v>
      </c>
      <c r="H22" s="46">
        <f t="shared" si="2"/>
        <v>1.2623653859657889E-2</v>
      </c>
    </row>
    <row r="23" spans="1:8" x14ac:dyDescent="0.45">
      <c r="A23" s="47" t="s">
        <v>27</v>
      </c>
      <c r="B23" s="55">
        <v>13843329.000000002</v>
      </c>
      <c r="C23" s="56">
        <v>2340747</v>
      </c>
      <c r="D23" s="46">
        <f t="shared" si="0"/>
        <v>0.16908844686130045</v>
      </c>
      <c r="E23" s="56">
        <v>672187</v>
      </c>
      <c r="F23" s="46">
        <f t="shared" si="1"/>
        <v>4.8556745274203908E-2</v>
      </c>
      <c r="G23" s="56">
        <v>179076</v>
      </c>
      <c r="H23" s="46">
        <f t="shared" si="2"/>
        <v>1.2935905807049734E-2</v>
      </c>
    </row>
    <row r="24" spans="1:8" x14ac:dyDescent="0.45">
      <c r="A24" s="47" t="s">
        <v>28</v>
      </c>
      <c r="B24" s="55">
        <v>9220206</v>
      </c>
      <c r="C24" s="56">
        <v>1234474</v>
      </c>
      <c r="D24" s="46">
        <f t="shared" si="0"/>
        <v>0.13388789794935169</v>
      </c>
      <c r="E24" s="56">
        <v>401368</v>
      </c>
      <c r="F24" s="46">
        <f t="shared" si="1"/>
        <v>4.3531348431911393E-2</v>
      </c>
      <c r="G24" s="56">
        <v>94758</v>
      </c>
      <c r="H24" s="46">
        <f t="shared" si="2"/>
        <v>1.0277210726094407E-2</v>
      </c>
    </row>
    <row r="25" spans="1:8" x14ac:dyDescent="0.45">
      <c r="A25" s="47" t="s">
        <v>29</v>
      </c>
      <c r="B25" s="55">
        <v>2213174</v>
      </c>
      <c r="C25" s="56">
        <v>292460</v>
      </c>
      <c r="D25" s="46">
        <f t="shared" si="0"/>
        <v>0.13214505502052709</v>
      </c>
      <c r="E25" s="56">
        <v>88038</v>
      </c>
      <c r="F25" s="46">
        <f t="shared" si="1"/>
        <v>3.9779068432938394E-2</v>
      </c>
      <c r="G25" s="56">
        <v>21886</v>
      </c>
      <c r="H25" s="46">
        <f t="shared" si="2"/>
        <v>9.8889648983767203E-3</v>
      </c>
    </row>
    <row r="26" spans="1:8" x14ac:dyDescent="0.45">
      <c r="A26" s="47" t="s">
        <v>30</v>
      </c>
      <c r="B26" s="55">
        <v>1047674</v>
      </c>
      <c r="C26" s="56">
        <v>189580</v>
      </c>
      <c r="D26" s="46">
        <f t="shared" si="0"/>
        <v>0.18095323545301306</v>
      </c>
      <c r="E26" s="56">
        <v>50995</v>
      </c>
      <c r="F26" s="46">
        <f t="shared" si="1"/>
        <v>4.8674492256178925E-2</v>
      </c>
      <c r="G26" s="56">
        <v>14004</v>
      </c>
      <c r="H26" s="46">
        <f t="shared" si="2"/>
        <v>1.3366753398480825E-2</v>
      </c>
    </row>
    <row r="27" spans="1:8" x14ac:dyDescent="0.45">
      <c r="A27" s="47" t="s">
        <v>31</v>
      </c>
      <c r="B27" s="55">
        <v>1132656</v>
      </c>
      <c r="C27" s="56">
        <v>203410</v>
      </c>
      <c r="D27" s="46">
        <f t="shared" si="0"/>
        <v>0.17958674125241908</v>
      </c>
      <c r="E27" s="56">
        <v>53674</v>
      </c>
      <c r="F27" s="46">
        <f t="shared" si="1"/>
        <v>4.7387732903900213E-2</v>
      </c>
      <c r="G27" s="56">
        <v>14065</v>
      </c>
      <c r="H27" s="46">
        <f t="shared" si="2"/>
        <v>1.241771552881016E-2</v>
      </c>
    </row>
    <row r="28" spans="1:8" x14ac:dyDescent="0.45">
      <c r="A28" s="47" t="s">
        <v>32</v>
      </c>
      <c r="B28" s="55">
        <v>774582.99999999988</v>
      </c>
      <c r="C28" s="56">
        <v>126975</v>
      </c>
      <c r="D28" s="46">
        <f t="shared" si="0"/>
        <v>0.16392691293250694</v>
      </c>
      <c r="E28" s="56">
        <v>35621</v>
      </c>
      <c r="F28" s="46">
        <f t="shared" si="1"/>
        <v>4.5987324792824018E-2</v>
      </c>
      <c r="G28" s="56">
        <v>11782</v>
      </c>
      <c r="H28" s="46">
        <f t="shared" si="2"/>
        <v>1.5210765018080698E-2</v>
      </c>
    </row>
    <row r="29" spans="1:8" x14ac:dyDescent="0.45">
      <c r="A29" s="47" t="s">
        <v>33</v>
      </c>
      <c r="B29" s="55">
        <v>820997</v>
      </c>
      <c r="C29" s="56">
        <v>154213</v>
      </c>
      <c r="D29" s="46">
        <f t="shared" si="0"/>
        <v>0.18783625275122809</v>
      </c>
      <c r="E29" s="56">
        <v>39760</v>
      </c>
      <c r="F29" s="46">
        <f t="shared" si="1"/>
        <v>4.8428922395575134E-2</v>
      </c>
      <c r="G29" s="56">
        <v>8742</v>
      </c>
      <c r="H29" s="46">
        <f t="shared" si="2"/>
        <v>1.0648029164540187E-2</v>
      </c>
    </row>
    <row r="30" spans="1:8" x14ac:dyDescent="0.45">
      <c r="A30" s="47" t="s">
        <v>34</v>
      </c>
      <c r="B30" s="55">
        <v>2071737</v>
      </c>
      <c r="C30" s="56">
        <v>356178</v>
      </c>
      <c r="D30" s="46">
        <f t="shared" si="0"/>
        <v>0.17192240134727527</v>
      </c>
      <c r="E30" s="56">
        <v>117608</v>
      </c>
      <c r="F30" s="46">
        <f t="shared" si="1"/>
        <v>5.6767823328926402E-2</v>
      </c>
      <c r="G30" s="56">
        <v>34298</v>
      </c>
      <c r="H30" s="46">
        <f t="shared" si="2"/>
        <v>1.6555190161685582E-2</v>
      </c>
    </row>
    <row r="31" spans="1:8" x14ac:dyDescent="0.45">
      <c r="A31" s="47" t="s">
        <v>35</v>
      </c>
      <c r="B31" s="55">
        <v>2016791</v>
      </c>
      <c r="C31" s="56">
        <v>439720</v>
      </c>
      <c r="D31" s="46">
        <f t="shared" si="0"/>
        <v>0.21802953305523479</v>
      </c>
      <c r="E31" s="56">
        <v>123099</v>
      </c>
      <c r="F31" s="46">
        <f t="shared" si="1"/>
        <v>6.1037063334772913E-2</v>
      </c>
      <c r="G31" s="56">
        <v>25818</v>
      </c>
      <c r="H31" s="46">
        <f t="shared" si="2"/>
        <v>1.2801524798553742E-2</v>
      </c>
    </row>
    <row r="32" spans="1:8" x14ac:dyDescent="0.45">
      <c r="A32" s="47" t="s">
        <v>36</v>
      </c>
      <c r="B32" s="55">
        <v>3686259.9999999995</v>
      </c>
      <c r="C32" s="56">
        <v>571802</v>
      </c>
      <c r="D32" s="46">
        <f t="shared" si="0"/>
        <v>0.15511711056735011</v>
      </c>
      <c r="E32" s="56">
        <v>162909</v>
      </c>
      <c r="F32" s="46">
        <f t="shared" si="1"/>
        <v>4.4193572889595426E-2</v>
      </c>
      <c r="G32" s="56">
        <v>38609</v>
      </c>
      <c r="H32" s="46">
        <f t="shared" si="2"/>
        <v>1.0473759311605803E-2</v>
      </c>
    </row>
    <row r="33" spans="1:8" x14ac:dyDescent="0.45">
      <c r="A33" s="47" t="s">
        <v>37</v>
      </c>
      <c r="B33" s="55">
        <v>7558801.9999999991</v>
      </c>
      <c r="C33" s="56">
        <v>1365317</v>
      </c>
      <c r="D33" s="46">
        <f t="shared" si="0"/>
        <v>0.18062610979888086</v>
      </c>
      <c r="E33" s="56">
        <v>342388</v>
      </c>
      <c r="F33" s="46">
        <f t="shared" si="1"/>
        <v>4.5296595942055373E-2</v>
      </c>
      <c r="G33" s="56">
        <v>75466</v>
      </c>
      <c r="H33" s="46">
        <f t="shared" si="2"/>
        <v>9.9838572302859644E-3</v>
      </c>
    </row>
    <row r="34" spans="1:8" x14ac:dyDescent="0.45">
      <c r="A34" s="47" t="s">
        <v>38</v>
      </c>
      <c r="B34" s="55">
        <v>1800557</v>
      </c>
      <c r="C34" s="56">
        <v>279664</v>
      </c>
      <c r="D34" s="46">
        <f t="shared" si="0"/>
        <v>0.15532082572226261</v>
      </c>
      <c r="E34" s="56">
        <v>87164</v>
      </c>
      <c r="F34" s="46">
        <f t="shared" si="1"/>
        <v>4.8409464404625902E-2</v>
      </c>
      <c r="G34" s="56">
        <v>24363</v>
      </c>
      <c r="H34" s="46">
        <f t="shared" si="2"/>
        <v>1.3530812965099134E-2</v>
      </c>
    </row>
    <row r="35" spans="1:8" x14ac:dyDescent="0.45">
      <c r="A35" s="47" t="s">
        <v>39</v>
      </c>
      <c r="B35" s="55">
        <v>1418843</v>
      </c>
      <c r="C35" s="56">
        <v>211200</v>
      </c>
      <c r="D35" s="46">
        <f t="shared" si="0"/>
        <v>0.14885367866634996</v>
      </c>
      <c r="E35" s="56">
        <v>55135</v>
      </c>
      <c r="F35" s="46">
        <f t="shared" si="1"/>
        <v>3.8859126767373131E-2</v>
      </c>
      <c r="G35" s="56">
        <v>11779</v>
      </c>
      <c r="H35" s="46">
        <f t="shared" si="2"/>
        <v>8.301834663877539E-3</v>
      </c>
    </row>
    <row r="36" spans="1:8" x14ac:dyDescent="0.45">
      <c r="A36" s="47" t="s">
        <v>40</v>
      </c>
      <c r="B36" s="55">
        <v>2530542</v>
      </c>
      <c r="C36" s="56">
        <v>378923</v>
      </c>
      <c r="D36" s="46">
        <f t="shared" si="0"/>
        <v>0.14973985810154505</v>
      </c>
      <c r="E36" s="56">
        <v>114316</v>
      </c>
      <c r="F36" s="46">
        <f t="shared" si="1"/>
        <v>4.5174512021535308E-2</v>
      </c>
      <c r="G36" s="56">
        <v>32768</v>
      </c>
      <c r="H36" s="46">
        <f t="shared" si="2"/>
        <v>1.2949004600595445E-2</v>
      </c>
    </row>
    <row r="37" spans="1:8" x14ac:dyDescent="0.45">
      <c r="A37" s="47" t="s">
        <v>41</v>
      </c>
      <c r="B37" s="55">
        <v>8839511</v>
      </c>
      <c r="C37" s="56">
        <v>1267163</v>
      </c>
      <c r="D37" s="46">
        <f t="shared" si="0"/>
        <v>0.14335216054372238</v>
      </c>
      <c r="E37" s="56">
        <v>345614</v>
      </c>
      <c r="F37" s="46">
        <f t="shared" si="1"/>
        <v>3.9098769151370477E-2</v>
      </c>
      <c r="G37" s="56">
        <v>86359</v>
      </c>
      <c r="H37" s="46">
        <f t="shared" si="2"/>
        <v>9.769658072714656E-3</v>
      </c>
    </row>
    <row r="38" spans="1:8" x14ac:dyDescent="0.45">
      <c r="A38" s="47" t="s">
        <v>42</v>
      </c>
      <c r="B38" s="55">
        <v>5523625</v>
      </c>
      <c r="C38" s="56">
        <v>892113</v>
      </c>
      <c r="D38" s="46">
        <f t="shared" si="0"/>
        <v>0.16150861074022946</v>
      </c>
      <c r="E38" s="56">
        <v>252309</v>
      </c>
      <c r="F38" s="46">
        <f t="shared" si="1"/>
        <v>4.5678155196994724E-2</v>
      </c>
      <c r="G38" s="56">
        <v>75190</v>
      </c>
      <c r="H38" s="46">
        <f t="shared" si="2"/>
        <v>1.361243748444183E-2</v>
      </c>
    </row>
    <row r="39" spans="1:8" x14ac:dyDescent="0.45">
      <c r="A39" s="47" t="s">
        <v>43</v>
      </c>
      <c r="B39" s="55">
        <v>1344738.9999999998</v>
      </c>
      <c r="C39" s="56">
        <v>246930</v>
      </c>
      <c r="D39" s="46">
        <f t="shared" si="0"/>
        <v>0.18362671120566895</v>
      </c>
      <c r="E39" s="56">
        <v>71089</v>
      </c>
      <c r="F39" s="46">
        <f t="shared" si="1"/>
        <v>5.2864533563762195E-2</v>
      </c>
      <c r="G39" s="56">
        <v>18412</v>
      </c>
      <c r="H39" s="46">
        <f t="shared" si="2"/>
        <v>1.369187626743926E-2</v>
      </c>
    </row>
    <row r="40" spans="1:8" x14ac:dyDescent="0.45">
      <c r="A40" s="47" t="s">
        <v>44</v>
      </c>
      <c r="B40" s="55">
        <v>944432</v>
      </c>
      <c r="C40" s="56">
        <v>192438</v>
      </c>
      <c r="D40" s="46">
        <f t="shared" si="0"/>
        <v>0.2037605671980619</v>
      </c>
      <c r="E40" s="56">
        <v>50355</v>
      </c>
      <c r="F40" s="46">
        <f t="shared" si="1"/>
        <v>5.331776136344385E-2</v>
      </c>
      <c r="G40" s="56">
        <v>13955</v>
      </c>
      <c r="H40" s="46">
        <f t="shared" si="2"/>
        <v>1.4776077049485829E-2</v>
      </c>
    </row>
    <row r="41" spans="1:8" x14ac:dyDescent="0.45">
      <c r="A41" s="47" t="s">
        <v>45</v>
      </c>
      <c r="B41" s="55">
        <v>556788</v>
      </c>
      <c r="C41" s="56">
        <v>106861</v>
      </c>
      <c r="D41" s="46">
        <f t="shared" si="0"/>
        <v>0.19192403571916061</v>
      </c>
      <c r="E41" s="56">
        <v>27298</v>
      </c>
      <c r="F41" s="46">
        <f t="shared" si="1"/>
        <v>4.9027637089879811E-2</v>
      </c>
      <c r="G41" s="56">
        <v>5145</v>
      </c>
      <c r="H41" s="46">
        <f t="shared" si="2"/>
        <v>9.2405008728636395E-3</v>
      </c>
    </row>
    <row r="42" spans="1:8" x14ac:dyDescent="0.45">
      <c r="A42" s="47" t="s">
        <v>46</v>
      </c>
      <c r="B42" s="55">
        <v>672814.99999999988</v>
      </c>
      <c r="C42" s="56">
        <v>112201</v>
      </c>
      <c r="D42" s="46">
        <f t="shared" si="0"/>
        <v>0.1667635234053938</v>
      </c>
      <c r="E42" s="56">
        <v>30088</v>
      </c>
      <c r="F42" s="46">
        <f t="shared" si="1"/>
        <v>4.471957373126343E-2</v>
      </c>
      <c r="G42" s="56">
        <v>6621</v>
      </c>
      <c r="H42" s="46">
        <f t="shared" si="2"/>
        <v>9.8407437408500123E-3</v>
      </c>
    </row>
    <row r="43" spans="1:8" x14ac:dyDescent="0.45">
      <c r="A43" s="47" t="s">
        <v>47</v>
      </c>
      <c r="B43" s="55">
        <v>1893791</v>
      </c>
      <c r="C43" s="56">
        <v>403417</v>
      </c>
      <c r="D43" s="46">
        <f t="shared" si="0"/>
        <v>0.21302086661094069</v>
      </c>
      <c r="E43" s="56">
        <v>89832</v>
      </c>
      <c r="F43" s="46">
        <f t="shared" si="1"/>
        <v>4.7435012628109438E-2</v>
      </c>
      <c r="G43" s="56">
        <v>23084</v>
      </c>
      <c r="H43" s="46">
        <f t="shared" si="2"/>
        <v>1.2189307056586498E-2</v>
      </c>
    </row>
    <row r="44" spans="1:8" x14ac:dyDescent="0.45">
      <c r="A44" s="47" t="s">
        <v>48</v>
      </c>
      <c r="B44" s="55">
        <v>2812432.9999999995</v>
      </c>
      <c r="C44" s="56">
        <v>531703</v>
      </c>
      <c r="D44" s="46">
        <f t="shared" si="0"/>
        <v>0.18905445925289602</v>
      </c>
      <c r="E44" s="56">
        <v>141354</v>
      </c>
      <c r="F44" s="46">
        <f t="shared" si="1"/>
        <v>5.0260397314353805E-2</v>
      </c>
      <c r="G44" s="56">
        <v>35058</v>
      </c>
      <c r="H44" s="46">
        <f t="shared" si="2"/>
        <v>1.2465363619328889E-2</v>
      </c>
    </row>
    <row r="45" spans="1:8" x14ac:dyDescent="0.45">
      <c r="A45" s="47" t="s">
        <v>49</v>
      </c>
      <c r="B45" s="55">
        <v>1356110</v>
      </c>
      <c r="C45" s="56">
        <v>288579</v>
      </c>
      <c r="D45" s="46">
        <f t="shared" si="0"/>
        <v>0.21279910921680395</v>
      </c>
      <c r="E45" s="56">
        <v>70332</v>
      </c>
      <c r="F45" s="46">
        <f t="shared" si="1"/>
        <v>5.1863049457639865E-2</v>
      </c>
      <c r="G45" s="56">
        <v>17553</v>
      </c>
      <c r="H45" s="46">
        <f t="shared" si="2"/>
        <v>1.2943640265170229E-2</v>
      </c>
    </row>
    <row r="46" spans="1:8" x14ac:dyDescent="0.45">
      <c r="A46" s="47" t="s">
        <v>50</v>
      </c>
      <c r="B46" s="55">
        <v>734949</v>
      </c>
      <c r="C46" s="56">
        <v>135999</v>
      </c>
      <c r="D46" s="46">
        <f t="shared" si="0"/>
        <v>0.18504549295257222</v>
      </c>
      <c r="E46" s="56">
        <v>36220</v>
      </c>
      <c r="F46" s="46">
        <f t="shared" si="1"/>
        <v>4.9282331154950891E-2</v>
      </c>
      <c r="G46" s="56">
        <v>9147</v>
      </c>
      <c r="H46" s="46">
        <f t="shared" si="2"/>
        <v>1.2445761542637653E-2</v>
      </c>
    </row>
    <row r="47" spans="1:8" x14ac:dyDescent="0.45">
      <c r="A47" s="47" t="s">
        <v>51</v>
      </c>
      <c r="B47" s="55">
        <v>973896</v>
      </c>
      <c r="C47" s="56">
        <v>143648</v>
      </c>
      <c r="D47" s="46">
        <f t="shared" si="0"/>
        <v>0.14749829550588564</v>
      </c>
      <c r="E47" s="56">
        <v>40017</v>
      </c>
      <c r="F47" s="46">
        <f t="shared" si="1"/>
        <v>4.108960299662387E-2</v>
      </c>
      <c r="G47" s="56">
        <v>5999</v>
      </c>
      <c r="H47" s="46">
        <f t="shared" si="2"/>
        <v>6.1597952964176873E-3</v>
      </c>
    </row>
    <row r="48" spans="1:8" x14ac:dyDescent="0.45">
      <c r="A48" s="47" t="s">
        <v>52</v>
      </c>
      <c r="B48" s="55">
        <v>1356219</v>
      </c>
      <c r="C48" s="56">
        <v>240494</v>
      </c>
      <c r="D48" s="46">
        <f t="shared" si="0"/>
        <v>0.17732681816137363</v>
      </c>
      <c r="E48" s="56">
        <v>83147</v>
      </c>
      <c r="F48" s="46">
        <f t="shared" si="1"/>
        <v>6.1307945103261346E-2</v>
      </c>
      <c r="G48" s="56">
        <v>15126</v>
      </c>
      <c r="H48" s="46">
        <f t="shared" si="2"/>
        <v>1.1153065987130397E-2</v>
      </c>
    </row>
    <row r="49" spans="1:8" x14ac:dyDescent="0.45">
      <c r="A49" s="47" t="s">
        <v>53</v>
      </c>
      <c r="B49" s="55">
        <v>701167</v>
      </c>
      <c r="C49" s="56">
        <v>133221</v>
      </c>
      <c r="D49" s="46">
        <f t="shared" si="0"/>
        <v>0.18999895887855534</v>
      </c>
      <c r="E49" s="56">
        <v>37320</v>
      </c>
      <c r="F49" s="46">
        <f t="shared" si="1"/>
        <v>5.322555111692364E-2</v>
      </c>
      <c r="G49" s="56">
        <v>11323</v>
      </c>
      <c r="H49" s="46">
        <f t="shared" si="2"/>
        <v>1.6148791942575735E-2</v>
      </c>
    </row>
    <row r="50" spans="1:8" x14ac:dyDescent="0.45">
      <c r="A50" s="47" t="s">
        <v>54</v>
      </c>
      <c r="B50" s="55">
        <v>5124170</v>
      </c>
      <c r="C50" s="56">
        <v>859223</v>
      </c>
      <c r="D50" s="46">
        <f t="shared" si="0"/>
        <v>0.16768042434189342</v>
      </c>
      <c r="E50" s="56">
        <v>236140</v>
      </c>
      <c r="F50" s="46">
        <f t="shared" si="1"/>
        <v>4.608356084985471E-2</v>
      </c>
      <c r="G50" s="56">
        <v>66196</v>
      </c>
      <c r="H50" s="46">
        <f t="shared" si="2"/>
        <v>1.2918384831104355E-2</v>
      </c>
    </row>
    <row r="51" spans="1:8" x14ac:dyDescent="0.45">
      <c r="A51" s="47" t="s">
        <v>55</v>
      </c>
      <c r="B51" s="55">
        <v>818222</v>
      </c>
      <c r="C51" s="56">
        <v>184644</v>
      </c>
      <c r="D51" s="46">
        <f t="shared" si="0"/>
        <v>0.22566491734517038</v>
      </c>
      <c r="E51" s="56">
        <v>42507</v>
      </c>
      <c r="F51" s="46">
        <f t="shared" si="1"/>
        <v>5.1950448655743796E-2</v>
      </c>
      <c r="G51" s="56">
        <v>9259</v>
      </c>
      <c r="H51" s="46">
        <f t="shared" si="2"/>
        <v>1.1315999814231346E-2</v>
      </c>
    </row>
    <row r="52" spans="1:8" x14ac:dyDescent="0.45">
      <c r="A52" s="47" t="s">
        <v>56</v>
      </c>
      <c r="B52" s="55">
        <v>1335937.9999999998</v>
      </c>
      <c r="C52" s="56">
        <v>236522</v>
      </c>
      <c r="D52" s="46">
        <f t="shared" si="0"/>
        <v>0.17704564133964304</v>
      </c>
      <c r="E52" s="56">
        <v>62276</v>
      </c>
      <c r="F52" s="46">
        <f t="shared" si="1"/>
        <v>4.6615935769474343E-2</v>
      </c>
      <c r="G52" s="56">
        <v>14597</v>
      </c>
      <c r="H52" s="46">
        <f t="shared" si="2"/>
        <v>1.0926405267310311E-2</v>
      </c>
    </row>
    <row r="53" spans="1:8" x14ac:dyDescent="0.45">
      <c r="A53" s="47" t="s">
        <v>57</v>
      </c>
      <c r="B53" s="55">
        <v>1758645</v>
      </c>
      <c r="C53" s="56">
        <v>306368</v>
      </c>
      <c r="D53" s="46">
        <f t="shared" si="0"/>
        <v>0.17420684674849102</v>
      </c>
      <c r="E53" s="56">
        <v>94604</v>
      </c>
      <c r="F53" s="46">
        <f t="shared" si="1"/>
        <v>5.3793687753924187E-2</v>
      </c>
      <c r="G53" s="56">
        <v>25029</v>
      </c>
      <c r="H53" s="46">
        <f t="shared" si="2"/>
        <v>1.423197973439779E-2</v>
      </c>
    </row>
    <row r="54" spans="1:8" x14ac:dyDescent="0.45">
      <c r="A54" s="47" t="s">
        <v>58</v>
      </c>
      <c r="B54" s="55">
        <v>1141741</v>
      </c>
      <c r="C54" s="56">
        <v>190938</v>
      </c>
      <c r="D54" s="46">
        <f t="shared" si="0"/>
        <v>0.16723407497847587</v>
      </c>
      <c r="E54" s="56">
        <v>51884</v>
      </c>
      <c r="F54" s="46">
        <f t="shared" si="1"/>
        <v>4.5442880653318043E-2</v>
      </c>
      <c r="G54" s="56">
        <v>16788</v>
      </c>
      <c r="H54" s="46">
        <f t="shared" si="2"/>
        <v>1.4703860157426247E-2</v>
      </c>
    </row>
    <row r="55" spans="1:8" x14ac:dyDescent="0.45">
      <c r="A55" s="47" t="s">
        <v>59</v>
      </c>
      <c r="B55" s="55">
        <v>1087241</v>
      </c>
      <c r="C55" s="56">
        <v>190598</v>
      </c>
      <c r="D55" s="46">
        <f t="shared" si="0"/>
        <v>0.17530427936400486</v>
      </c>
      <c r="E55" s="56">
        <v>46356</v>
      </c>
      <c r="F55" s="46">
        <f t="shared" si="1"/>
        <v>4.2636361211543718E-2</v>
      </c>
      <c r="G55" s="56">
        <v>12335</v>
      </c>
      <c r="H55" s="46">
        <f t="shared" si="2"/>
        <v>1.1345230726214335E-2</v>
      </c>
    </row>
    <row r="56" spans="1:8" x14ac:dyDescent="0.45">
      <c r="A56" s="47" t="s">
        <v>60</v>
      </c>
      <c r="B56" s="55">
        <v>1617517</v>
      </c>
      <c r="C56" s="56">
        <v>298441</v>
      </c>
      <c r="D56" s="46">
        <f t="shared" si="0"/>
        <v>0.18450563425299393</v>
      </c>
      <c r="E56" s="56">
        <v>87044</v>
      </c>
      <c r="F56" s="46">
        <f t="shared" si="1"/>
        <v>5.3813344774738071E-2</v>
      </c>
      <c r="G56" s="56">
        <v>24158</v>
      </c>
      <c r="H56" s="46">
        <f t="shared" si="2"/>
        <v>1.4935237156703763E-2</v>
      </c>
    </row>
    <row r="57" spans="1:8" x14ac:dyDescent="0.45">
      <c r="A57" s="47" t="s">
        <v>61</v>
      </c>
      <c r="B57" s="55">
        <v>1485118</v>
      </c>
      <c r="C57" s="56">
        <v>223151</v>
      </c>
      <c r="D57" s="46">
        <f t="shared" si="0"/>
        <v>0.15025809396963744</v>
      </c>
      <c r="E57" s="56">
        <v>53128</v>
      </c>
      <c r="F57" s="46">
        <f t="shared" si="1"/>
        <v>3.5773588361328865E-2</v>
      </c>
      <c r="G57" s="56">
        <v>12967</v>
      </c>
      <c r="H57" s="46">
        <f t="shared" si="2"/>
        <v>8.7312927322946727E-3</v>
      </c>
    </row>
    <row r="58" spans="1:8" ht="9.75" customHeight="1" x14ac:dyDescent="0.45">
      <c r="A58" s="39"/>
      <c r="B58" s="48"/>
      <c r="C58" s="49"/>
      <c r="D58" s="50"/>
      <c r="E58" s="51"/>
      <c r="F58" s="50"/>
      <c r="G58" s="51"/>
      <c r="H58" s="50"/>
    </row>
    <row r="59" spans="1:8" ht="18.75" customHeight="1" x14ac:dyDescent="0.45">
      <c r="A59" s="36" t="s">
        <v>62</v>
      </c>
      <c r="B59" s="48"/>
      <c r="C59" s="49"/>
      <c r="D59" s="50"/>
      <c r="E59" s="51"/>
      <c r="F59" s="50"/>
      <c r="G59" s="51"/>
      <c r="H59" s="50"/>
    </row>
    <row r="60" spans="1:8" ht="18.75" customHeight="1" x14ac:dyDescent="0.45">
      <c r="A60" s="36" t="s">
        <v>63</v>
      </c>
      <c r="B60" s="48"/>
      <c r="C60" s="49"/>
      <c r="D60" s="50"/>
      <c r="E60" s="51"/>
      <c r="F60" s="50"/>
      <c r="G60" s="51"/>
      <c r="H60" s="50"/>
    </row>
    <row r="61" spans="1:8" x14ac:dyDescent="0.45">
      <c r="A61" s="36" t="s">
        <v>64</v>
      </c>
      <c r="B61" s="52"/>
      <c r="C61" s="52"/>
      <c r="D61" s="53"/>
      <c r="E61" s="53"/>
      <c r="F61" s="53"/>
      <c r="G61" s="53"/>
      <c r="H61" s="53"/>
    </row>
    <row r="62" spans="1:8" x14ac:dyDescent="0.45">
      <c r="A62" s="36" t="s">
        <v>65</v>
      </c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view="pageBreakPreview" zoomScaleNormal="100" zoomScaleSheetLayoutView="100" workbookViewId="0">
      <selection activeCell="L32" sqref="L32"/>
    </sheetView>
  </sheetViews>
  <sheetFormatPr defaultRowHeight="18" x14ac:dyDescent="0.45"/>
  <cols>
    <col min="1" max="1" width="13.59765625" customWidth="1"/>
    <col min="2" max="3" width="13.59765625" style="21" customWidth="1"/>
    <col min="4" max="4" width="13.59765625" customWidth="1"/>
    <col min="5" max="5" width="13.59765625" style="21" customWidth="1"/>
    <col min="6" max="6" width="13.59765625" customWidth="1"/>
    <col min="7" max="7" width="13.59765625" style="21" customWidth="1"/>
    <col min="8" max="8" width="13.59765625" customWidth="1"/>
    <col min="10" max="10" width="9.5" bestFit="1" customWidth="1"/>
  </cols>
  <sheetData>
    <row r="1" spans="1:8" x14ac:dyDescent="0.45">
      <c r="A1" s="62" t="s">
        <v>66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7"/>
      <c r="F2" s="36"/>
      <c r="G2" s="37"/>
      <c r="H2" s="36"/>
    </row>
    <row r="3" spans="1:8" x14ac:dyDescent="0.45">
      <c r="A3" s="39"/>
      <c r="B3" s="40"/>
      <c r="C3" s="40"/>
      <c r="D3" s="39"/>
      <c r="E3" s="54"/>
      <c r="F3" s="41"/>
      <c r="G3" s="54"/>
      <c r="H3" s="38" t="str">
        <f>'進捗状況 (都道府県別)'!H3</f>
        <v>（2月24日公表時点）</v>
      </c>
    </row>
    <row r="4" spans="1:8" x14ac:dyDescent="0.45">
      <c r="A4" s="36" t="s">
        <v>67</v>
      </c>
      <c r="B4" s="40"/>
      <c r="C4" s="40"/>
      <c r="D4" s="39"/>
      <c r="E4" s="54"/>
      <c r="F4" s="41"/>
      <c r="G4" s="54"/>
      <c r="H4" s="42" t="s">
        <v>2</v>
      </c>
    </row>
    <row r="5" spans="1:8" ht="24" customHeight="1" x14ac:dyDescent="0.45">
      <c r="A5" s="77" t="s">
        <v>68</v>
      </c>
      <c r="B5" s="63" t="s">
        <v>4</v>
      </c>
      <c r="C5" s="59" t="s">
        <v>5</v>
      </c>
      <c r="D5" s="64"/>
      <c r="E5" s="67" t="str">
        <f>'進捗状況 (都道府県別)'!E5</f>
        <v>直近1週間</v>
      </c>
      <c r="F5" s="68"/>
      <c r="G5" s="67" t="str">
        <f>'進捗状況 (都道府県別)'!G5:H5</f>
        <v>2月22日（前回公表）以降</v>
      </c>
      <c r="H5" s="68"/>
    </row>
    <row r="6" spans="1:8" ht="23.25" customHeight="1" x14ac:dyDescent="0.45">
      <c r="A6" s="77"/>
      <c r="B6" s="63"/>
      <c r="C6" s="65"/>
      <c r="D6" s="66"/>
      <c r="E6" s="71" t="s">
        <v>8</v>
      </c>
      <c r="F6" s="72"/>
      <c r="G6" s="73" t="s">
        <v>9</v>
      </c>
      <c r="H6" s="74"/>
    </row>
    <row r="7" spans="1:8" ht="18.75" customHeight="1" x14ac:dyDescent="0.45">
      <c r="A7" s="58"/>
      <c r="B7" s="63"/>
      <c r="C7" s="75" t="s">
        <v>10</v>
      </c>
      <c r="D7" s="43"/>
      <c r="E7" s="75" t="s">
        <v>11</v>
      </c>
      <c r="F7" s="43"/>
      <c r="G7" s="75" t="s">
        <v>11</v>
      </c>
      <c r="H7" s="44"/>
    </row>
    <row r="8" spans="1:8" ht="18.75" customHeight="1" x14ac:dyDescent="0.45">
      <c r="A8" s="58"/>
      <c r="B8" s="63"/>
      <c r="C8" s="76"/>
      <c r="D8" s="61" t="s">
        <v>12</v>
      </c>
      <c r="E8" s="76"/>
      <c r="F8" s="59" t="s">
        <v>13</v>
      </c>
      <c r="G8" s="76"/>
      <c r="H8" s="61" t="s">
        <v>13</v>
      </c>
    </row>
    <row r="9" spans="1:8" ht="35.1" customHeight="1" x14ac:dyDescent="0.45">
      <c r="A9" s="58"/>
      <c r="B9" s="63"/>
      <c r="C9" s="76"/>
      <c r="D9" s="60"/>
      <c r="E9" s="76"/>
      <c r="F9" s="60"/>
      <c r="G9" s="76"/>
      <c r="H9" s="60"/>
    </row>
    <row r="10" spans="1:8" x14ac:dyDescent="0.45">
      <c r="A10" s="45" t="s">
        <v>69</v>
      </c>
      <c r="B10" s="55">
        <v>27549031.999999996</v>
      </c>
      <c r="C10" s="56">
        <f>SUM(C11:C30)</f>
        <v>4042265</v>
      </c>
      <c r="D10" s="46">
        <f>C10/$B10</f>
        <v>0.14672983791227223</v>
      </c>
      <c r="E10" s="56">
        <f>SUM(E11:E30)</f>
        <v>1104965</v>
      </c>
      <c r="F10" s="46">
        <f>E10/$B10</f>
        <v>4.0109031780136598E-2</v>
      </c>
      <c r="G10" s="56">
        <f>SUM(G11:G30)</f>
        <v>298214</v>
      </c>
      <c r="H10" s="46">
        <f>G10/$B10</f>
        <v>1.0824844952809958E-2</v>
      </c>
    </row>
    <row r="11" spans="1:8" x14ac:dyDescent="0.45">
      <c r="A11" s="47" t="s">
        <v>70</v>
      </c>
      <c r="B11" s="55">
        <v>1961575</v>
      </c>
      <c r="C11" s="56">
        <v>192330</v>
      </c>
      <c r="D11" s="46">
        <f t="shared" ref="D11:D30" si="0">C11/$B11</f>
        <v>9.8048761836789317E-2</v>
      </c>
      <c r="E11" s="56">
        <v>29828</v>
      </c>
      <c r="F11" s="46">
        <f t="shared" ref="F11:F30" si="1">E11/$B11</f>
        <v>1.5206148120770299E-2</v>
      </c>
      <c r="G11" s="56">
        <v>9271</v>
      </c>
      <c r="H11" s="46">
        <f t="shared" ref="H11:H30" si="2">G11/$B11</f>
        <v>4.7263041178644714E-3</v>
      </c>
    </row>
    <row r="12" spans="1:8" x14ac:dyDescent="0.45">
      <c r="A12" s="47" t="s">
        <v>71</v>
      </c>
      <c r="B12" s="55">
        <v>1065932</v>
      </c>
      <c r="C12" s="56">
        <v>229788</v>
      </c>
      <c r="D12" s="46">
        <f t="shared" si="0"/>
        <v>0.21557472709328551</v>
      </c>
      <c r="E12" s="56">
        <v>46587</v>
      </c>
      <c r="F12" s="46">
        <f t="shared" si="1"/>
        <v>4.3705414604308719E-2</v>
      </c>
      <c r="G12" s="56">
        <v>18205</v>
      </c>
      <c r="H12" s="46">
        <f t="shared" si="2"/>
        <v>1.7078950627244516E-2</v>
      </c>
    </row>
    <row r="13" spans="1:8" x14ac:dyDescent="0.45">
      <c r="A13" s="47" t="s">
        <v>72</v>
      </c>
      <c r="B13" s="55">
        <v>1324589</v>
      </c>
      <c r="C13" s="56">
        <v>214177</v>
      </c>
      <c r="D13" s="46">
        <f t="shared" si="0"/>
        <v>0.16169317426009125</v>
      </c>
      <c r="E13" s="56">
        <v>62103</v>
      </c>
      <c r="F13" s="46">
        <f t="shared" si="1"/>
        <v>4.6884731792276702E-2</v>
      </c>
      <c r="G13" s="56">
        <v>15717</v>
      </c>
      <c r="H13" s="46">
        <f t="shared" si="2"/>
        <v>1.1865567357119831E-2</v>
      </c>
    </row>
    <row r="14" spans="1:8" x14ac:dyDescent="0.45">
      <c r="A14" s="47" t="s">
        <v>73</v>
      </c>
      <c r="B14" s="55">
        <v>974726</v>
      </c>
      <c r="C14" s="56">
        <v>197444</v>
      </c>
      <c r="D14" s="46">
        <f t="shared" si="0"/>
        <v>0.20256359223002157</v>
      </c>
      <c r="E14" s="56">
        <v>47418</v>
      </c>
      <c r="F14" s="46">
        <f t="shared" si="1"/>
        <v>4.8647517353594752E-2</v>
      </c>
      <c r="G14" s="56">
        <v>12612</v>
      </c>
      <c r="H14" s="46">
        <f t="shared" si="2"/>
        <v>1.2939020812002553E-2</v>
      </c>
    </row>
    <row r="15" spans="1:8" x14ac:dyDescent="0.45">
      <c r="A15" s="47" t="s">
        <v>74</v>
      </c>
      <c r="B15" s="55">
        <v>3759920</v>
      </c>
      <c r="C15" s="56">
        <v>323179</v>
      </c>
      <c r="D15" s="46">
        <f t="shared" si="0"/>
        <v>8.5953690504053284E-2</v>
      </c>
      <c r="E15" s="56">
        <v>142954</v>
      </c>
      <c r="F15" s="46">
        <f t="shared" si="1"/>
        <v>3.8020489797655266E-2</v>
      </c>
      <c r="G15" s="56">
        <v>35237</v>
      </c>
      <c r="H15" s="46">
        <f t="shared" si="2"/>
        <v>9.3717419519564246E-3</v>
      </c>
    </row>
    <row r="16" spans="1:8" x14ac:dyDescent="0.45">
      <c r="A16" s="47" t="s">
        <v>75</v>
      </c>
      <c r="B16" s="55">
        <v>1521562.0000000002</v>
      </c>
      <c r="C16" s="56">
        <v>222598</v>
      </c>
      <c r="D16" s="46">
        <f t="shared" si="0"/>
        <v>0.14629571453545762</v>
      </c>
      <c r="E16" s="56">
        <v>64253</v>
      </c>
      <c r="F16" s="46">
        <f t="shared" si="1"/>
        <v>4.222831537590975E-2</v>
      </c>
      <c r="G16" s="56">
        <v>15158</v>
      </c>
      <c r="H16" s="46">
        <f t="shared" si="2"/>
        <v>9.962131020622227E-3</v>
      </c>
    </row>
    <row r="17" spans="1:8" x14ac:dyDescent="0.45">
      <c r="A17" s="47" t="s">
        <v>76</v>
      </c>
      <c r="B17" s="55">
        <v>718601</v>
      </c>
      <c r="C17" s="56">
        <v>120203</v>
      </c>
      <c r="D17" s="46">
        <f t="shared" si="0"/>
        <v>0.16727363307315185</v>
      </c>
      <c r="E17" s="56">
        <v>44559</v>
      </c>
      <c r="F17" s="46">
        <f t="shared" si="1"/>
        <v>6.2007984959664683E-2</v>
      </c>
      <c r="G17" s="56">
        <v>13696</v>
      </c>
      <c r="H17" s="46">
        <f t="shared" si="2"/>
        <v>1.9059255414339806E-2</v>
      </c>
    </row>
    <row r="18" spans="1:8" x14ac:dyDescent="0.45">
      <c r="A18" s="47" t="s">
        <v>77</v>
      </c>
      <c r="B18" s="55">
        <v>784774</v>
      </c>
      <c r="C18" s="56">
        <v>123478</v>
      </c>
      <c r="D18" s="46">
        <f t="shared" si="0"/>
        <v>0.1573421137805279</v>
      </c>
      <c r="E18" s="56">
        <v>33302</v>
      </c>
      <c r="F18" s="46">
        <f t="shared" si="1"/>
        <v>4.243514693402177E-2</v>
      </c>
      <c r="G18" s="56">
        <v>8413</v>
      </c>
      <c r="H18" s="46">
        <f t="shared" si="2"/>
        <v>1.0720283801451118E-2</v>
      </c>
    </row>
    <row r="19" spans="1:8" x14ac:dyDescent="0.45">
      <c r="A19" s="47" t="s">
        <v>78</v>
      </c>
      <c r="B19" s="55">
        <v>694295.99999999988</v>
      </c>
      <c r="C19" s="56">
        <v>77580</v>
      </c>
      <c r="D19" s="46">
        <f t="shared" si="0"/>
        <v>0.11173908534688377</v>
      </c>
      <c r="E19" s="56">
        <v>21381</v>
      </c>
      <c r="F19" s="46">
        <f t="shared" si="1"/>
        <v>3.0795222786822916E-2</v>
      </c>
      <c r="G19" s="56">
        <v>5002</v>
      </c>
      <c r="H19" s="46">
        <f t="shared" si="2"/>
        <v>7.2044200168227971E-3</v>
      </c>
    </row>
    <row r="20" spans="1:8" x14ac:dyDescent="0.45">
      <c r="A20" s="47" t="s">
        <v>79</v>
      </c>
      <c r="B20" s="55">
        <v>799966</v>
      </c>
      <c r="C20" s="56">
        <v>157590</v>
      </c>
      <c r="D20" s="46">
        <f t="shared" si="0"/>
        <v>0.1969958723245738</v>
      </c>
      <c r="E20" s="56">
        <v>35438</v>
      </c>
      <c r="F20" s="46">
        <f t="shared" si="1"/>
        <v>4.4299382723765761E-2</v>
      </c>
      <c r="G20" s="56">
        <v>9563</v>
      </c>
      <c r="H20" s="46">
        <f t="shared" si="2"/>
        <v>1.1954258055967379E-2</v>
      </c>
    </row>
    <row r="21" spans="1:8" x14ac:dyDescent="0.45">
      <c r="A21" s="47" t="s">
        <v>80</v>
      </c>
      <c r="B21" s="55">
        <v>2300944</v>
      </c>
      <c r="C21" s="56">
        <v>359012</v>
      </c>
      <c r="D21" s="46">
        <f t="shared" si="0"/>
        <v>0.15602813453956288</v>
      </c>
      <c r="E21" s="56">
        <v>96130</v>
      </c>
      <c r="F21" s="46">
        <f t="shared" si="1"/>
        <v>4.1778504822368556E-2</v>
      </c>
      <c r="G21" s="56">
        <v>19400</v>
      </c>
      <c r="H21" s="46">
        <f t="shared" si="2"/>
        <v>8.4313221008420897E-3</v>
      </c>
    </row>
    <row r="22" spans="1:8" x14ac:dyDescent="0.45">
      <c r="A22" s="47" t="s">
        <v>81</v>
      </c>
      <c r="B22" s="55">
        <v>1400720</v>
      </c>
      <c r="C22" s="56">
        <v>218658</v>
      </c>
      <c r="D22" s="46">
        <f t="shared" si="0"/>
        <v>0.156104003655263</v>
      </c>
      <c r="E22" s="56">
        <v>67593</v>
      </c>
      <c r="F22" s="46">
        <f t="shared" si="1"/>
        <v>4.8255896967273976E-2</v>
      </c>
      <c r="G22" s="56">
        <v>21699</v>
      </c>
      <c r="H22" s="46">
        <f t="shared" si="2"/>
        <v>1.5491318750356959E-2</v>
      </c>
    </row>
    <row r="23" spans="1:8" x14ac:dyDescent="0.45">
      <c r="A23" s="47" t="s">
        <v>82</v>
      </c>
      <c r="B23" s="55">
        <v>2739963</v>
      </c>
      <c r="C23" s="56">
        <v>292122</v>
      </c>
      <c r="D23" s="46">
        <f t="shared" si="0"/>
        <v>0.10661530830890782</v>
      </c>
      <c r="E23" s="56">
        <v>73228</v>
      </c>
      <c r="F23" s="46">
        <f t="shared" si="1"/>
        <v>2.6725908342557909E-2</v>
      </c>
      <c r="G23" s="56">
        <v>19451</v>
      </c>
      <c r="H23" s="46">
        <f t="shared" si="2"/>
        <v>7.0990009719109348E-3</v>
      </c>
    </row>
    <row r="24" spans="1:8" x14ac:dyDescent="0.45">
      <c r="A24" s="47" t="s">
        <v>83</v>
      </c>
      <c r="B24" s="55">
        <v>831479.00000000012</v>
      </c>
      <c r="C24" s="56">
        <v>146661</v>
      </c>
      <c r="D24" s="46">
        <f t="shared" si="0"/>
        <v>0.17638569344505392</v>
      </c>
      <c r="E24" s="56">
        <v>33231</v>
      </c>
      <c r="F24" s="46">
        <f t="shared" si="1"/>
        <v>3.9966132638346842E-2</v>
      </c>
      <c r="G24" s="56">
        <v>10004</v>
      </c>
      <c r="H24" s="46">
        <f t="shared" si="2"/>
        <v>1.2031572655472956E-2</v>
      </c>
    </row>
    <row r="25" spans="1:8" x14ac:dyDescent="0.45">
      <c r="A25" s="47" t="s">
        <v>84</v>
      </c>
      <c r="B25" s="55">
        <v>1526835</v>
      </c>
      <c r="C25" s="56">
        <v>277995</v>
      </c>
      <c r="D25" s="46">
        <f t="shared" si="0"/>
        <v>0.1820727190560866</v>
      </c>
      <c r="E25" s="56">
        <v>68911</v>
      </c>
      <c r="F25" s="46">
        <f t="shared" si="1"/>
        <v>4.5133233126041776E-2</v>
      </c>
      <c r="G25" s="56">
        <v>15270</v>
      </c>
      <c r="H25" s="46">
        <f t="shared" si="2"/>
        <v>1.0001080666869701E-2</v>
      </c>
    </row>
    <row r="26" spans="1:8" x14ac:dyDescent="0.45">
      <c r="A26" s="47" t="s">
        <v>85</v>
      </c>
      <c r="B26" s="55">
        <v>708155</v>
      </c>
      <c r="C26" s="56">
        <v>167462</v>
      </c>
      <c r="D26" s="46">
        <f t="shared" si="0"/>
        <v>0.23647647760730348</v>
      </c>
      <c r="E26" s="56">
        <v>34232</v>
      </c>
      <c r="F26" s="46">
        <f t="shared" si="1"/>
        <v>4.8339699642027521E-2</v>
      </c>
      <c r="G26" s="56">
        <v>8192</v>
      </c>
      <c r="H26" s="46">
        <f t="shared" si="2"/>
        <v>1.156808890708955E-2</v>
      </c>
    </row>
    <row r="27" spans="1:8" x14ac:dyDescent="0.45">
      <c r="A27" s="47" t="s">
        <v>86</v>
      </c>
      <c r="B27" s="55">
        <v>1194817</v>
      </c>
      <c r="C27" s="56">
        <v>213012</v>
      </c>
      <c r="D27" s="46">
        <f t="shared" si="0"/>
        <v>0.17828002112457389</v>
      </c>
      <c r="E27" s="56">
        <v>54065</v>
      </c>
      <c r="F27" s="46">
        <f t="shared" si="1"/>
        <v>4.5249607262032594E-2</v>
      </c>
      <c r="G27" s="56">
        <v>12362</v>
      </c>
      <c r="H27" s="46">
        <f t="shared" si="2"/>
        <v>1.0346354295260278E-2</v>
      </c>
    </row>
    <row r="28" spans="1:8" x14ac:dyDescent="0.45">
      <c r="A28" s="47" t="s">
        <v>87</v>
      </c>
      <c r="B28" s="55">
        <v>944709</v>
      </c>
      <c r="C28" s="56">
        <v>133301</v>
      </c>
      <c r="D28" s="46">
        <f t="shared" si="0"/>
        <v>0.14110270993501703</v>
      </c>
      <c r="E28" s="56">
        <v>43972</v>
      </c>
      <c r="F28" s="46">
        <f t="shared" si="1"/>
        <v>4.6545550005345562E-2</v>
      </c>
      <c r="G28" s="56">
        <v>17777</v>
      </c>
      <c r="H28" s="46">
        <f t="shared" si="2"/>
        <v>1.8817434786796781E-2</v>
      </c>
    </row>
    <row r="29" spans="1:8" x14ac:dyDescent="0.45">
      <c r="A29" s="47" t="s">
        <v>88</v>
      </c>
      <c r="B29" s="55">
        <v>1562767</v>
      </c>
      <c r="C29" s="56">
        <v>270353</v>
      </c>
      <c r="D29" s="46">
        <f t="shared" si="0"/>
        <v>0.17299635838227964</v>
      </c>
      <c r="E29" s="56">
        <v>66594</v>
      </c>
      <c r="F29" s="46">
        <f t="shared" si="1"/>
        <v>4.2612878311354158E-2</v>
      </c>
      <c r="G29" s="56">
        <v>19606</v>
      </c>
      <c r="H29" s="46">
        <f t="shared" si="2"/>
        <v>1.2545696191434808E-2</v>
      </c>
    </row>
    <row r="30" spans="1:8" x14ac:dyDescent="0.45">
      <c r="A30" s="47" t="s">
        <v>89</v>
      </c>
      <c r="B30" s="55">
        <v>732702</v>
      </c>
      <c r="C30" s="56">
        <v>105322</v>
      </c>
      <c r="D30" s="46">
        <f t="shared" si="0"/>
        <v>0.14374466017562393</v>
      </c>
      <c r="E30" s="56">
        <v>39186</v>
      </c>
      <c r="F30" s="46">
        <f t="shared" si="1"/>
        <v>5.348149725263477E-2</v>
      </c>
      <c r="G30" s="56">
        <v>11579</v>
      </c>
      <c r="H30" s="46">
        <f t="shared" si="2"/>
        <v>1.5803150530502168E-2</v>
      </c>
    </row>
    <row r="31" spans="1:8" x14ac:dyDescent="0.45">
      <c r="A31" s="39"/>
      <c r="B31" s="48"/>
      <c r="C31" s="49"/>
      <c r="D31" s="50"/>
      <c r="E31" s="49"/>
      <c r="F31" s="50"/>
      <c r="G31" s="49"/>
      <c r="H31" s="50"/>
    </row>
    <row r="32" spans="1:8" x14ac:dyDescent="0.45">
      <c r="A32" s="39"/>
      <c r="B32" s="48"/>
      <c r="C32" s="49"/>
      <c r="D32" s="50"/>
      <c r="E32" s="49"/>
      <c r="F32" s="50"/>
      <c r="G32" s="49"/>
      <c r="H32" s="50"/>
    </row>
    <row r="33" spans="1:8" x14ac:dyDescent="0.45">
      <c r="A33" s="36" t="s">
        <v>90</v>
      </c>
      <c r="B33" s="40"/>
      <c r="C33" s="40"/>
      <c r="D33" s="39"/>
      <c r="E33" s="54"/>
      <c r="F33" s="41"/>
      <c r="G33" s="54"/>
      <c r="H33" s="41"/>
    </row>
    <row r="34" spans="1:8" ht="22.5" customHeight="1" x14ac:dyDescent="0.45">
      <c r="A34" s="77"/>
      <c r="B34" s="63" t="s">
        <v>4</v>
      </c>
      <c r="C34" s="59" t="s">
        <v>5</v>
      </c>
      <c r="D34" s="64"/>
      <c r="E34" s="67" t="str">
        <f>E5</f>
        <v>直近1週間</v>
      </c>
      <c r="F34" s="68"/>
      <c r="G34" s="67" t="str">
        <f>'進捗状況 (都道府県別)'!G5:H5</f>
        <v>2月22日（前回公表）以降</v>
      </c>
      <c r="H34" s="68"/>
    </row>
    <row r="35" spans="1:8" ht="24" customHeight="1" x14ac:dyDescent="0.45">
      <c r="A35" s="77"/>
      <c r="B35" s="63"/>
      <c r="C35" s="65"/>
      <c r="D35" s="66"/>
      <c r="E35" s="71" t="s">
        <v>8</v>
      </c>
      <c r="F35" s="72"/>
      <c r="G35" s="73" t="s">
        <v>9</v>
      </c>
      <c r="H35" s="74"/>
    </row>
    <row r="36" spans="1:8" ht="18.75" customHeight="1" x14ac:dyDescent="0.45">
      <c r="A36" s="58"/>
      <c r="B36" s="63"/>
      <c r="C36" s="75" t="s">
        <v>10</v>
      </c>
      <c r="D36" s="43"/>
      <c r="E36" s="75" t="s">
        <v>11</v>
      </c>
      <c r="F36" s="43"/>
      <c r="G36" s="75" t="s">
        <v>11</v>
      </c>
      <c r="H36" s="44"/>
    </row>
    <row r="37" spans="1:8" ht="18.75" customHeight="1" x14ac:dyDescent="0.45">
      <c r="A37" s="58"/>
      <c r="B37" s="63"/>
      <c r="C37" s="76"/>
      <c r="D37" s="61" t="s">
        <v>12</v>
      </c>
      <c r="E37" s="76"/>
      <c r="F37" s="59" t="s">
        <v>13</v>
      </c>
      <c r="G37" s="76"/>
      <c r="H37" s="61" t="s">
        <v>13</v>
      </c>
    </row>
    <row r="38" spans="1:8" ht="35.1" customHeight="1" x14ac:dyDescent="0.45">
      <c r="A38" s="58"/>
      <c r="B38" s="63"/>
      <c r="C38" s="76"/>
      <c r="D38" s="60"/>
      <c r="E38" s="76"/>
      <c r="F38" s="60"/>
      <c r="G38" s="76"/>
      <c r="H38" s="60"/>
    </row>
    <row r="39" spans="1:8" x14ac:dyDescent="0.45">
      <c r="A39" s="45" t="s">
        <v>69</v>
      </c>
      <c r="B39" s="55">
        <v>9572763</v>
      </c>
      <c r="C39" s="56">
        <v>1604225</v>
      </c>
      <c r="D39" s="46">
        <f>C39/$B39</f>
        <v>0.16758223305016534</v>
      </c>
      <c r="E39" s="56">
        <v>453649</v>
      </c>
      <c r="F39" s="46">
        <f>E39/$B39</f>
        <v>4.7389557226058976E-2</v>
      </c>
      <c r="G39" s="56">
        <v>117369</v>
      </c>
      <c r="H39" s="46">
        <f>G39/$B39</f>
        <v>1.2260723471373939E-2</v>
      </c>
    </row>
    <row r="40" spans="1:8" ht="18.75" customHeight="1" x14ac:dyDescent="0.45">
      <c r="A40" s="39"/>
      <c r="B40" s="48"/>
      <c r="C40" s="49"/>
      <c r="D40" s="50"/>
      <c r="E40" s="49"/>
      <c r="F40" s="50"/>
      <c r="G40" s="49"/>
      <c r="H40" s="50"/>
    </row>
    <row r="41" spans="1:8" ht="18.75" customHeight="1" x14ac:dyDescent="0.45">
      <c r="A41" s="36" t="s">
        <v>91</v>
      </c>
      <c r="B41" s="48"/>
      <c r="C41" s="49"/>
      <c r="D41" s="50"/>
      <c r="E41" s="49"/>
      <c r="F41" s="50"/>
      <c r="G41" s="49"/>
      <c r="H41" s="50"/>
    </row>
    <row r="42" spans="1:8" ht="18.75" customHeight="1" x14ac:dyDescent="0.45">
      <c r="A42" s="36" t="s">
        <v>92</v>
      </c>
      <c r="B42" s="48"/>
      <c r="C42" s="49"/>
      <c r="D42" s="50"/>
      <c r="E42" s="49"/>
      <c r="F42" s="50"/>
      <c r="G42" s="49"/>
      <c r="H42" s="50"/>
    </row>
    <row r="43" spans="1:8" x14ac:dyDescent="0.45">
      <c r="A43" s="36" t="s">
        <v>64</v>
      </c>
      <c r="B43" s="52"/>
      <c r="C43" s="52"/>
      <c r="D43" s="53"/>
      <c r="E43" s="52"/>
      <c r="F43" s="53"/>
      <c r="G43" s="52"/>
      <c r="H43" s="53"/>
    </row>
    <row r="44" spans="1:8" x14ac:dyDescent="0.45">
      <c r="A44" s="36" t="s">
        <v>65</v>
      </c>
      <c r="B44" s="52"/>
      <c r="C44" s="52"/>
      <c r="D44" s="53"/>
      <c r="E44" s="52"/>
      <c r="F44" s="53"/>
      <c r="G44" s="52"/>
      <c r="H44" s="53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2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1" width="13.09765625" customWidth="1"/>
    <col min="13" max="13" width="11.59765625" bestFit="1" customWidth="1"/>
  </cols>
  <sheetData>
    <row r="1" spans="1:13" x14ac:dyDescent="0.45">
      <c r="A1" s="1" t="s">
        <v>93</v>
      </c>
      <c r="B1" s="8"/>
      <c r="C1" s="9"/>
      <c r="D1" s="9"/>
      <c r="E1" s="9"/>
      <c r="F1" s="9"/>
      <c r="J1" s="22"/>
    </row>
    <row r="2" spans="1:13" x14ac:dyDescent="0.45">
      <c r="A2" s="1"/>
      <c r="B2" s="1"/>
      <c r="C2" s="1"/>
      <c r="D2" s="1"/>
      <c r="E2" s="1"/>
      <c r="F2" s="1"/>
      <c r="G2" s="1"/>
      <c r="H2" s="1"/>
      <c r="I2" s="1"/>
      <c r="K2" s="23" t="str">
        <f>'進捗状況 (都道府県別)'!H3</f>
        <v>（2月24日公表時点）</v>
      </c>
    </row>
    <row r="3" spans="1:13" x14ac:dyDescent="0.45">
      <c r="A3" s="82" t="s">
        <v>3</v>
      </c>
      <c r="B3" s="79" t="s">
        <v>94</v>
      </c>
      <c r="C3" s="80"/>
      <c r="D3" s="80"/>
      <c r="E3" s="80"/>
      <c r="F3" s="80"/>
      <c r="G3" s="80"/>
      <c r="H3" s="80"/>
      <c r="I3" s="80"/>
      <c r="J3" s="80"/>
      <c r="K3" s="81"/>
    </row>
    <row r="4" spans="1:13" x14ac:dyDescent="0.45">
      <c r="A4" s="87"/>
      <c r="B4" s="87"/>
      <c r="C4" s="89" t="s">
        <v>95</v>
      </c>
      <c r="D4" s="90"/>
      <c r="E4" s="89" t="s">
        <v>96</v>
      </c>
      <c r="F4" s="90"/>
      <c r="G4" s="82" t="s">
        <v>97</v>
      </c>
      <c r="H4" s="82"/>
      <c r="I4" s="83"/>
      <c r="J4" s="83"/>
      <c r="K4" s="83"/>
    </row>
    <row r="5" spans="1:13" x14ac:dyDescent="0.45">
      <c r="A5" s="87"/>
      <c r="B5" s="87"/>
      <c r="C5" s="91"/>
      <c r="D5" s="92"/>
      <c r="E5" s="91"/>
      <c r="F5" s="92"/>
      <c r="G5" s="91"/>
      <c r="H5" s="92"/>
      <c r="I5" s="30" t="s">
        <v>98</v>
      </c>
      <c r="J5" s="30" t="s">
        <v>99</v>
      </c>
      <c r="K5" s="31" t="s">
        <v>100</v>
      </c>
    </row>
    <row r="6" spans="1:13" x14ac:dyDescent="0.45">
      <c r="A6" s="88"/>
      <c r="B6" s="88"/>
      <c r="C6" s="32" t="s">
        <v>10</v>
      </c>
      <c r="D6" s="32" t="s">
        <v>101</v>
      </c>
      <c r="E6" s="32" t="s">
        <v>10</v>
      </c>
      <c r="F6" s="32" t="s">
        <v>101</v>
      </c>
      <c r="G6" s="32" t="s">
        <v>10</v>
      </c>
      <c r="H6" s="32" t="s">
        <v>101</v>
      </c>
      <c r="I6" s="84" t="s">
        <v>10</v>
      </c>
      <c r="J6" s="85"/>
      <c r="K6" s="86"/>
      <c r="M6" s="2" t="s">
        <v>102</v>
      </c>
    </row>
    <row r="7" spans="1:13" x14ac:dyDescent="0.45">
      <c r="A7" s="7" t="s">
        <v>14</v>
      </c>
      <c r="B7" s="26">
        <f>C7+E7+G7</f>
        <v>222546283</v>
      </c>
      <c r="C7" s="26">
        <f t="shared" ref="C7:K7" si="0">SUM(C8:C54)</f>
        <v>101601448</v>
      </c>
      <c r="D7" s="33">
        <f t="shared" ref="D7:D54" si="1">C7/M7</f>
        <v>0.8022537640148123</v>
      </c>
      <c r="E7" s="26">
        <f t="shared" si="0"/>
        <v>100071867</v>
      </c>
      <c r="F7" s="35">
        <f t="shared" ref="F7:F54" si="2">E7/M7</f>
        <v>0.79017606100200144</v>
      </c>
      <c r="G7" s="27">
        <f t="shared" si="0"/>
        <v>20872968</v>
      </c>
      <c r="H7" s="35">
        <f t="shared" ref="H7:H54" si="3">G7/M7</f>
        <v>0.16481474894098683</v>
      </c>
      <c r="I7" s="27">
        <f t="shared" si="0"/>
        <v>935353</v>
      </c>
      <c r="J7" s="27">
        <f t="shared" si="0"/>
        <v>4722532</v>
      </c>
      <c r="K7" s="27">
        <f t="shared" si="0"/>
        <v>15215083</v>
      </c>
      <c r="M7" s="21">
        <v>126645025</v>
      </c>
    </row>
    <row r="8" spans="1:13" x14ac:dyDescent="0.45">
      <c r="A8" s="24" t="s">
        <v>15</v>
      </c>
      <c r="B8" s="26">
        <f t="shared" ref="B8:B54" si="4">C8+E8+G8</f>
        <v>9136928</v>
      </c>
      <c r="C8" s="28">
        <f>SUM(一般接種!D7+一般接種!G7+一般接種!J7+医療従事者等!C5)</f>
        <v>4229146</v>
      </c>
      <c r="D8" s="33">
        <f t="shared" si="1"/>
        <v>0.8091576880815321</v>
      </c>
      <c r="E8" s="28">
        <f>SUM(一般接種!E7+一般接種!H7+一般接種!K7+医療従事者等!D5)</f>
        <v>4160845</v>
      </c>
      <c r="F8" s="35">
        <f t="shared" si="2"/>
        <v>0.79608973553185503</v>
      </c>
      <c r="G8" s="26">
        <f>SUM(I8:K8)</f>
        <v>746937</v>
      </c>
      <c r="H8" s="35">
        <f t="shared" si="3"/>
        <v>0.14291060560750454</v>
      </c>
      <c r="I8" s="29">
        <v>40213</v>
      </c>
      <c r="J8" s="29">
        <v>206174</v>
      </c>
      <c r="K8" s="29">
        <v>500550</v>
      </c>
      <c r="M8" s="21">
        <v>5226603</v>
      </c>
    </row>
    <row r="9" spans="1:13" x14ac:dyDescent="0.45">
      <c r="A9" s="24" t="s">
        <v>16</v>
      </c>
      <c r="B9" s="26">
        <f t="shared" si="4"/>
        <v>2291025</v>
      </c>
      <c r="C9" s="28">
        <f>SUM(一般接種!D8+一般接種!G8+一般接種!J8+医療従事者等!C6)</f>
        <v>1060583</v>
      </c>
      <c r="D9" s="33">
        <f t="shared" si="1"/>
        <v>0.84198981434803488</v>
      </c>
      <c r="E9" s="28">
        <f>SUM(一般接種!E8+一般接種!H8+一般接種!K8+医療従事者等!D6)</f>
        <v>1045948</v>
      </c>
      <c r="F9" s="35">
        <f t="shared" si="2"/>
        <v>0.83037118484616335</v>
      </c>
      <c r="G9" s="26">
        <f t="shared" ref="G9:G54" si="5">SUM(I9:K9)</f>
        <v>184494</v>
      </c>
      <c r="H9" s="35">
        <f t="shared" si="3"/>
        <v>0.14646856380719506</v>
      </c>
      <c r="I9" s="29">
        <v>10370</v>
      </c>
      <c r="J9" s="29">
        <v>39402</v>
      </c>
      <c r="K9" s="29">
        <v>134722</v>
      </c>
      <c r="M9" s="21">
        <v>1259615</v>
      </c>
    </row>
    <row r="10" spans="1:13" x14ac:dyDescent="0.45">
      <c r="A10" s="24" t="s">
        <v>17</v>
      </c>
      <c r="B10" s="26">
        <f t="shared" si="4"/>
        <v>2224902</v>
      </c>
      <c r="C10" s="28">
        <f>SUM(一般接種!D9+一般接種!G9+一般接種!J9+医療従事者等!C7)</f>
        <v>1027403</v>
      </c>
      <c r="D10" s="33">
        <f t="shared" si="1"/>
        <v>0.8415658944826564</v>
      </c>
      <c r="E10" s="28">
        <f>SUM(一般接種!E9+一般接種!H9+一般接種!K9+医療従事者等!D7)</f>
        <v>1011956</v>
      </c>
      <c r="F10" s="35">
        <f t="shared" si="2"/>
        <v>0.82891295462159542</v>
      </c>
      <c r="G10" s="26">
        <f t="shared" si="5"/>
        <v>185543</v>
      </c>
      <c r="H10" s="35">
        <f t="shared" si="3"/>
        <v>0.15198190073417686</v>
      </c>
      <c r="I10" s="29">
        <v>9148</v>
      </c>
      <c r="J10" s="29">
        <v>43893</v>
      </c>
      <c r="K10" s="29">
        <v>132502</v>
      </c>
      <c r="M10" s="21">
        <v>1220823</v>
      </c>
    </row>
    <row r="11" spans="1:13" x14ac:dyDescent="0.45">
      <c r="A11" s="24" t="s">
        <v>18</v>
      </c>
      <c r="B11" s="26">
        <f t="shared" si="4"/>
        <v>4154573</v>
      </c>
      <c r="C11" s="28">
        <f>SUM(一般接種!D10+一般接種!G10+一般接種!J10+医療従事者等!C8)</f>
        <v>1885172</v>
      </c>
      <c r="D11" s="33">
        <f t="shared" si="1"/>
        <v>0.82610915302396282</v>
      </c>
      <c r="E11" s="28">
        <f>SUM(一般接種!E10+一般接種!H10+一般接種!K10+医療従事者等!D8)</f>
        <v>1849596</v>
      </c>
      <c r="F11" s="35">
        <f t="shared" si="2"/>
        <v>0.8105192443960072</v>
      </c>
      <c r="G11" s="26">
        <f t="shared" si="5"/>
        <v>419805</v>
      </c>
      <c r="H11" s="35">
        <f t="shared" si="3"/>
        <v>0.1839645151663746</v>
      </c>
      <c r="I11" s="29">
        <v>17383</v>
      </c>
      <c r="J11" s="29">
        <v>111018</v>
      </c>
      <c r="K11" s="29">
        <v>291404</v>
      </c>
      <c r="M11" s="21">
        <v>2281989</v>
      </c>
    </row>
    <row r="12" spans="1:13" x14ac:dyDescent="0.45">
      <c r="A12" s="24" t="s">
        <v>19</v>
      </c>
      <c r="B12" s="26">
        <f t="shared" si="4"/>
        <v>1751168</v>
      </c>
      <c r="C12" s="28">
        <f>SUM(一般接種!D11+一般接種!G11+一般接種!J11+医療従事者等!C9)</f>
        <v>827153</v>
      </c>
      <c r="D12" s="33">
        <f t="shared" si="1"/>
        <v>0.85160426155784896</v>
      </c>
      <c r="E12" s="28">
        <f>SUM(一般接種!E11+一般接種!H11+一般接種!K11+医療従事者等!D9)</f>
        <v>814599</v>
      </c>
      <c r="F12" s="35">
        <f t="shared" si="2"/>
        <v>0.83867915592491615</v>
      </c>
      <c r="G12" s="26">
        <f t="shared" si="5"/>
        <v>109416</v>
      </c>
      <c r="H12" s="35">
        <f t="shared" si="3"/>
        <v>0.11265041882531236</v>
      </c>
      <c r="I12" s="29">
        <v>4840</v>
      </c>
      <c r="J12" s="29">
        <v>28793</v>
      </c>
      <c r="K12" s="29">
        <v>75783</v>
      </c>
      <c r="M12" s="21">
        <v>971288</v>
      </c>
    </row>
    <row r="13" spans="1:13" x14ac:dyDescent="0.45">
      <c r="A13" s="24" t="s">
        <v>20</v>
      </c>
      <c r="B13" s="26">
        <f t="shared" si="4"/>
        <v>1953829</v>
      </c>
      <c r="C13" s="28">
        <f>SUM(一般接種!D12+一般接種!G12+一般接種!J12+医療従事者等!C10)</f>
        <v>899789</v>
      </c>
      <c r="D13" s="33">
        <f t="shared" si="1"/>
        <v>0.84126866885697138</v>
      </c>
      <c r="E13" s="28">
        <f>SUM(一般接種!E12+一般接種!H12+一般接種!K12+医療従事者等!D10)</f>
        <v>889175</v>
      </c>
      <c r="F13" s="35">
        <f t="shared" si="2"/>
        <v>0.83134498046864047</v>
      </c>
      <c r="G13" s="26">
        <f t="shared" si="5"/>
        <v>164865</v>
      </c>
      <c r="H13" s="35">
        <f t="shared" si="3"/>
        <v>0.15414253685153362</v>
      </c>
      <c r="I13" s="29">
        <v>8801</v>
      </c>
      <c r="J13" s="29">
        <v>33004</v>
      </c>
      <c r="K13" s="29">
        <v>123060</v>
      </c>
      <c r="M13" s="21">
        <v>1069562</v>
      </c>
    </row>
    <row r="14" spans="1:13" x14ac:dyDescent="0.45">
      <c r="A14" s="24" t="s">
        <v>21</v>
      </c>
      <c r="B14" s="26">
        <f t="shared" si="4"/>
        <v>3393658</v>
      </c>
      <c r="C14" s="28">
        <f>SUM(一般接種!D13+一般接種!G13+一般接種!J13+医療従事者等!C11)</f>
        <v>1546000</v>
      </c>
      <c r="D14" s="33">
        <f t="shared" si="1"/>
        <v>0.83026370270759409</v>
      </c>
      <c r="E14" s="28">
        <f>SUM(一般接種!E13+一般接種!H13+一般接種!K13+医療従事者等!D11)</f>
        <v>1525672</v>
      </c>
      <c r="F14" s="35">
        <f t="shared" si="2"/>
        <v>0.81934675539282054</v>
      </c>
      <c r="G14" s="26">
        <f t="shared" si="5"/>
        <v>321986</v>
      </c>
      <c r="H14" s="35">
        <f t="shared" si="3"/>
        <v>0.17291933284605912</v>
      </c>
      <c r="I14" s="29">
        <v>18074</v>
      </c>
      <c r="J14" s="29">
        <v>69567</v>
      </c>
      <c r="K14" s="29">
        <v>234345</v>
      </c>
      <c r="M14" s="21">
        <v>1862059</v>
      </c>
    </row>
    <row r="15" spans="1:13" x14ac:dyDescent="0.45">
      <c r="A15" s="24" t="s">
        <v>22</v>
      </c>
      <c r="B15" s="26">
        <f t="shared" si="4"/>
        <v>5333649</v>
      </c>
      <c r="C15" s="28">
        <f>SUM(一般接種!D14+一般接種!G14+一般接種!J14+医療従事者等!C12)</f>
        <v>2409866</v>
      </c>
      <c r="D15" s="33">
        <f t="shared" si="1"/>
        <v>0.82879482748243871</v>
      </c>
      <c r="E15" s="28">
        <f>SUM(一般接種!E14+一般接種!H14+一般接種!K14+医療従事者等!D12)</f>
        <v>2374841</v>
      </c>
      <c r="F15" s="35">
        <f t="shared" si="2"/>
        <v>0.81674912086116913</v>
      </c>
      <c r="G15" s="26">
        <f t="shared" si="5"/>
        <v>548942</v>
      </c>
      <c r="H15" s="35">
        <f t="shared" si="3"/>
        <v>0.18879070047374621</v>
      </c>
      <c r="I15" s="29">
        <v>20021</v>
      </c>
      <c r="J15" s="29">
        <v>131764</v>
      </c>
      <c r="K15" s="29">
        <v>397157</v>
      </c>
      <c r="M15" s="21">
        <v>2907675</v>
      </c>
    </row>
    <row r="16" spans="1:13" x14ac:dyDescent="0.45">
      <c r="A16" s="25" t="s">
        <v>23</v>
      </c>
      <c r="B16" s="26">
        <f t="shared" si="4"/>
        <v>3493175</v>
      </c>
      <c r="C16" s="28">
        <f>SUM(一般接種!D15+一般接種!G15+一般接種!J15+医療従事者等!C13)</f>
        <v>1589619</v>
      </c>
      <c r="D16" s="33">
        <f t="shared" si="1"/>
        <v>0.81293760205707166</v>
      </c>
      <c r="E16" s="28">
        <f>SUM(一般接種!E15+一般接種!H15+一般接種!K15+医療従事者等!D13)</f>
        <v>1568055</v>
      </c>
      <c r="F16" s="35">
        <f t="shared" si="2"/>
        <v>0.80190968502112869</v>
      </c>
      <c r="G16" s="26">
        <f t="shared" si="5"/>
        <v>335501</v>
      </c>
      <c r="H16" s="35">
        <f t="shared" si="3"/>
        <v>0.17157657176200689</v>
      </c>
      <c r="I16" s="29">
        <v>14453</v>
      </c>
      <c r="J16" s="29">
        <v>66337</v>
      </c>
      <c r="K16" s="29">
        <v>254711</v>
      </c>
      <c r="M16" s="21">
        <v>1955401</v>
      </c>
    </row>
    <row r="17" spans="1:13" x14ac:dyDescent="0.45">
      <c r="A17" s="24" t="s">
        <v>24</v>
      </c>
      <c r="B17" s="26">
        <f t="shared" si="4"/>
        <v>3521516</v>
      </c>
      <c r="C17" s="28">
        <f>SUM(一般接種!D16+一般接種!G16+一般接種!J16+医療従事者等!C14)</f>
        <v>1582440</v>
      </c>
      <c r="D17" s="33">
        <f t="shared" si="1"/>
        <v>0.8081503456665412</v>
      </c>
      <c r="E17" s="28">
        <f>SUM(一般接種!E16+一般接種!H16+一般接種!K16+医療従事者等!D14)</f>
        <v>1555699</v>
      </c>
      <c r="F17" s="35">
        <f t="shared" si="2"/>
        <v>0.79449374674748652</v>
      </c>
      <c r="G17" s="26">
        <f t="shared" si="5"/>
        <v>383377</v>
      </c>
      <c r="H17" s="35">
        <f t="shared" si="3"/>
        <v>0.19579020694029572</v>
      </c>
      <c r="I17" s="29">
        <v>15637</v>
      </c>
      <c r="J17" s="29">
        <v>67371</v>
      </c>
      <c r="K17" s="29">
        <v>300369</v>
      </c>
      <c r="M17" s="21">
        <v>1958101</v>
      </c>
    </row>
    <row r="18" spans="1:13" x14ac:dyDescent="0.45">
      <c r="A18" s="24" t="s">
        <v>25</v>
      </c>
      <c r="B18" s="26">
        <f t="shared" si="4"/>
        <v>13056290</v>
      </c>
      <c r="C18" s="28">
        <f>SUM(一般接種!D17+一般接種!G17+一般接種!J17+医療従事者等!C15)</f>
        <v>5994830</v>
      </c>
      <c r="D18" s="33">
        <f t="shared" si="1"/>
        <v>0.81079158359592951</v>
      </c>
      <c r="E18" s="28">
        <f>SUM(一般接種!E17+一般接種!H17+一般接種!K17+医療従事者等!D15)</f>
        <v>5903620</v>
      </c>
      <c r="F18" s="35">
        <f t="shared" si="2"/>
        <v>0.79845557067483175</v>
      </c>
      <c r="G18" s="26">
        <f t="shared" si="5"/>
        <v>1157840</v>
      </c>
      <c r="H18" s="35">
        <f t="shared" si="3"/>
        <v>0.15659608815441156</v>
      </c>
      <c r="I18" s="29">
        <v>44728</v>
      </c>
      <c r="J18" s="29">
        <v>242155</v>
      </c>
      <c r="K18" s="29">
        <v>870957</v>
      </c>
      <c r="M18" s="21">
        <v>7393799</v>
      </c>
    </row>
    <row r="19" spans="1:13" x14ac:dyDescent="0.45">
      <c r="A19" s="24" t="s">
        <v>26</v>
      </c>
      <c r="B19" s="26">
        <f t="shared" si="4"/>
        <v>11116234</v>
      </c>
      <c r="C19" s="28">
        <f>SUM(一般接種!D18+一般接種!G18+一般接種!J18+医療従事者等!C16)</f>
        <v>5099757</v>
      </c>
      <c r="D19" s="33">
        <f t="shared" si="1"/>
        <v>0.80655450069366996</v>
      </c>
      <c r="E19" s="28">
        <f>SUM(一般接種!E18+一般接種!H18+一般接種!K18+医療従事者等!D16)</f>
        <v>5031530</v>
      </c>
      <c r="F19" s="35">
        <f t="shared" si="2"/>
        <v>0.79576402696740667</v>
      </c>
      <c r="G19" s="26">
        <f t="shared" si="5"/>
        <v>984947</v>
      </c>
      <c r="H19" s="35">
        <f t="shared" si="3"/>
        <v>0.15577476256118244</v>
      </c>
      <c r="I19" s="29">
        <v>40341</v>
      </c>
      <c r="J19" s="29">
        <v>195089</v>
      </c>
      <c r="K19" s="29">
        <v>749517</v>
      </c>
      <c r="M19" s="21">
        <v>6322892</v>
      </c>
    </row>
    <row r="20" spans="1:13" x14ac:dyDescent="0.45">
      <c r="A20" s="24" t="s">
        <v>27</v>
      </c>
      <c r="B20" s="26">
        <f t="shared" si="4"/>
        <v>24327576</v>
      </c>
      <c r="C20" s="28">
        <f>SUM(一般接種!D19+一般接種!G19+一般接種!J19+医療従事者等!C17)</f>
        <v>11069377</v>
      </c>
      <c r="D20" s="33">
        <f t="shared" si="1"/>
        <v>0.79961814098328521</v>
      </c>
      <c r="E20" s="28">
        <f>SUM(一般接種!E19+一般接種!H19+一般接種!K19+医療従事者等!D17)</f>
        <v>10917452</v>
      </c>
      <c r="F20" s="35">
        <f t="shared" si="2"/>
        <v>0.7886435408708411</v>
      </c>
      <c r="G20" s="26">
        <f t="shared" si="5"/>
        <v>2340747</v>
      </c>
      <c r="H20" s="35">
        <f t="shared" si="3"/>
        <v>0.16908844686130048</v>
      </c>
      <c r="I20" s="29">
        <v>85539</v>
      </c>
      <c r="J20" s="29">
        <v>517646</v>
      </c>
      <c r="K20" s="29">
        <v>1737562</v>
      </c>
      <c r="M20" s="21">
        <v>13843329</v>
      </c>
    </row>
    <row r="21" spans="1:13" x14ac:dyDescent="0.45">
      <c r="A21" s="24" t="s">
        <v>28</v>
      </c>
      <c r="B21" s="26">
        <f t="shared" si="4"/>
        <v>16057022</v>
      </c>
      <c r="C21" s="28">
        <f>SUM(一般接種!D20+一般接種!G20+一般接種!J20+医療従事者等!C18)</f>
        <v>7458803</v>
      </c>
      <c r="D21" s="33">
        <f t="shared" si="1"/>
        <v>0.80896272816464188</v>
      </c>
      <c r="E21" s="28">
        <f>SUM(一般接種!E20+一般接種!H20+一般接種!K20+医療従事者等!D18)</f>
        <v>7363745</v>
      </c>
      <c r="F21" s="35">
        <f t="shared" si="2"/>
        <v>0.79865298020456377</v>
      </c>
      <c r="G21" s="26">
        <f t="shared" si="5"/>
        <v>1234474</v>
      </c>
      <c r="H21" s="35">
        <f t="shared" si="3"/>
        <v>0.13388789794935169</v>
      </c>
      <c r="I21" s="29">
        <v>43274</v>
      </c>
      <c r="J21" s="29">
        <v>246726</v>
      </c>
      <c r="K21" s="29">
        <v>944474</v>
      </c>
      <c r="M21" s="21">
        <v>9220206</v>
      </c>
    </row>
    <row r="22" spans="1:13" x14ac:dyDescent="0.45">
      <c r="A22" s="24" t="s">
        <v>29</v>
      </c>
      <c r="B22" s="26">
        <f t="shared" si="4"/>
        <v>3969314</v>
      </c>
      <c r="C22" s="28">
        <f>SUM(一般接種!D21+一般接種!G21+一般接種!J21+医療従事者等!C19)</f>
        <v>1854403</v>
      </c>
      <c r="D22" s="33">
        <f t="shared" si="1"/>
        <v>0.83789299892371771</v>
      </c>
      <c r="E22" s="28">
        <f>SUM(一般接種!E21+一般接種!H21+一般接種!K21+医療従事者等!D19)</f>
        <v>1822451</v>
      </c>
      <c r="F22" s="35">
        <f t="shared" si="2"/>
        <v>0.82345581504210696</v>
      </c>
      <c r="G22" s="26">
        <f t="shared" si="5"/>
        <v>292460</v>
      </c>
      <c r="H22" s="35">
        <f t="shared" si="3"/>
        <v>0.13214505502052709</v>
      </c>
      <c r="I22" s="29">
        <v>15257</v>
      </c>
      <c r="J22" s="29">
        <v>61029</v>
      </c>
      <c r="K22" s="29">
        <v>216174</v>
      </c>
      <c r="M22" s="21">
        <v>2213174</v>
      </c>
    </row>
    <row r="23" spans="1:13" x14ac:dyDescent="0.45">
      <c r="A23" s="24" t="s">
        <v>30</v>
      </c>
      <c r="B23" s="26">
        <f t="shared" si="4"/>
        <v>1938501</v>
      </c>
      <c r="C23" s="28">
        <f>SUM(一般接種!D22+一般接種!G22+一般接種!J22+医療従事者等!C20)</f>
        <v>878776</v>
      </c>
      <c r="D23" s="33">
        <f t="shared" si="1"/>
        <v>0.83878763813934487</v>
      </c>
      <c r="E23" s="28">
        <f>SUM(一般接種!E22+一般接種!H22+一般接種!K22+医療従事者等!D20)</f>
        <v>870145</v>
      </c>
      <c r="F23" s="35">
        <f t="shared" si="2"/>
        <v>0.83054938845480564</v>
      </c>
      <c r="G23" s="26">
        <f t="shared" si="5"/>
        <v>189580</v>
      </c>
      <c r="H23" s="35">
        <f t="shared" si="3"/>
        <v>0.18095323545301306</v>
      </c>
      <c r="I23" s="29">
        <v>9663</v>
      </c>
      <c r="J23" s="29">
        <v>35813</v>
      </c>
      <c r="K23" s="29">
        <v>144104</v>
      </c>
      <c r="M23" s="21">
        <v>1047674</v>
      </c>
    </row>
    <row r="24" spans="1:13" x14ac:dyDescent="0.45">
      <c r="A24" s="24" t="s">
        <v>31</v>
      </c>
      <c r="B24" s="26">
        <f t="shared" si="4"/>
        <v>2024246</v>
      </c>
      <c r="C24" s="28">
        <f>SUM(一般接種!D23+一般接種!G23+一般接種!J23+医療従事者等!C21)</f>
        <v>916858</v>
      </c>
      <c r="D24" s="33">
        <f t="shared" si="1"/>
        <v>0.8094761339718326</v>
      </c>
      <c r="E24" s="28">
        <f>SUM(一般接種!E23+一般接種!H23+一般接種!K23+医療従事者等!D21)</f>
        <v>903978</v>
      </c>
      <c r="F24" s="35">
        <f t="shared" si="2"/>
        <v>0.79810463194473868</v>
      </c>
      <c r="G24" s="26">
        <f t="shared" si="5"/>
        <v>203410</v>
      </c>
      <c r="H24" s="35">
        <f t="shared" si="3"/>
        <v>0.17958674125241908</v>
      </c>
      <c r="I24" s="29">
        <v>7932</v>
      </c>
      <c r="J24" s="29">
        <v>52277</v>
      </c>
      <c r="K24" s="29">
        <v>143201</v>
      </c>
      <c r="M24" s="21">
        <v>1132656</v>
      </c>
    </row>
    <row r="25" spans="1:13" x14ac:dyDescent="0.45">
      <c r="A25" s="24" t="s">
        <v>32</v>
      </c>
      <c r="B25" s="26">
        <f t="shared" si="4"/>
        <v>1386000</v>
      </c>
      <c r="C25" s="28">
        <f>SUM(一般接種!D24+一般接種!G24+一般接種!J24+医療従事者等!C22)</f>
        <v>633163</v>
      </c>
      <c r="D25" s="33">
        <f t="shared" si="1"/>
        <v>0.81742434316270818</v>
      </c>
      <c r="E25" s="28">
        <f>SUM(一般接種!E24+一般接種!H24+一般接種!K24+医療従事者等!D22)</f>
        <v>625862</v>
      </c>
      <c r="F25" s="35">
        <f t="shared" si="2"/>
        <v>0.80799862635766595</v>
      </c>
      <c r="G25" s="26">
        <f t="shared" si="5"/>
        <v>126975</v>
      </c>
      <c r="H25" s="35">
        <f t="shared" si="3"/>
        <v>0.16392691293250691</v>
      </c>
      <c r="I25" s="29">
        <v>7196</v>
      </c>
      <c r="J25" s="29">
        <v>31218</v>
      </c>
      <c r="K25" s="29">
        <v>88561</v>
      </c>
      <c r="M25" s="21">
        <v>774583</v>
      </c>
    </row>
    <row r="26" spans="1:13" x14ac:dyDescent="0.45">
      <c r="A26" s="24" t="s">
        <v>33</v>
      </c>
      <c r="B26" s="26">
        <f t="shared" si="4"/>
        <v>1481262</v>
      </c>
      <c r="C26" s="28">
        <f>SUM(一般接種!D25+一般接種!G25+一般接種!J25+医療従事者等!C23)</f>
        <v>668261</v>
      </c>
      <c r="D26" s="33">
        <f t="shared" si="1"/>
        <v>0.81396277940114281</v>
      </c>
      <c r="E26" s="28">
        <f>SUM(一般接種!E25+一般接種!H25+一般接種!K25+医療従事者等!D23)</f>
        <v>658788</v>
      </c>
      <c r="F26" s="35">
        <f t="shared" si="2"/>
        <v>0.80242436939477246</v>
      </c>
      <c r="G26" s="26">
        <f t="shared" si="5"/>
        <v>154213</v>
      </c>
      <c r="H26" s="35">
        <f t="shared" si="3"/>
        <v>0.18783625275122809</v>
      </c>
      <c r="I26" s="29">
        <v>6050</v>
      </c>
      <c r="J26" s="29">
        <v>35968</v>
      </c>
      <c r="K26" s="29">
        <v>112195</v>
      </c>
      <c r="M26" s="21">
        <v>820997</v>
      </c>
    </row>
    <row r="27" spans="1:13" x14ac:dyDescent="0.45">
      <c r="A27" s="24" t="s">
        <v>34</v>
      </c>
      <c r="B27" s="26">
        <f t="shared" si="4"/>
        <v>3708581</v>
      </c>
      <c r="C27" s="28">
        <f>SUM(一般接種!D26+一般接種!G26+一般接種!J26+医療従事者等!C24)</f>
        <v>1689427</v>
      </c>
      <c r="D27" s="33">
        <f t="shared" si="1"/>
        <v>0.81546402849396427</v>
      </c>
      <c r="E27" s="28">
        <f>SUM(一般接種!E26+一般接種!H26+一般接種!K26+医療従事者等!D24)</f>
        <v>1662976</v>
      </c>
      <c r="F27" s="35">
        <f t="shared" si="2"/>
        <v>0.802696481261859</v>
      </c>
      <c r="G27" s="26">
        <f t="shared" si="5"/>
        <v>356178</v>
      </c>
      <c r="H27" s="35">
        <f t="shared" si="3"/>
        <v>0.17192240134727527</v>
      </c>
      <c r="I27" s="29">
        <v>13292</v>
      </c>
      <c r="J27" s="29">
        <v>64618</v>
      </c>
      <c r="K27" s="29">
        <v>278268</v>
      </c>
      <c r="M27" s="21">
        <v>2071737</v>
      </c>
    </row>
    <row r="28" spans="1:13" x14ac:dyDescent="0.45">
      <c r="A28" s="24" t="s">
        <v>35</v>
      </c>
      <c r="B28" s="26">
        <f t="shared" si="4"/>
        <v>3697319</v>
      </c>
      <c r="C28" s="28">
        <f>SUM(一般接種!D27+一般接種!G27+一般接種!J27+医療従事者等!C25)</f>
        <v>1636640</v>
      </c>
      <c r="D28" s="33">
        <f t="shared" si="1"/>
        <v>0.81150699303993323</v>
      </c>
      <c r="E28" s="28">
        <f>SUM(一般接種!E27+一般接種!H27+一般接種!K27+医療従事者等!D25)</f>
        <v>1620959</v>
      </c>
      <c r="F28" s="35">
        <f t="shared" si="2"/>
        <v>0.8037317699255897</v>
      </c>
      <c r="G28" s="26">
        <f t="shared" si="5"/>
        <v>439720</v>
      </c>
      <c r="H28" s="35">
        <f t="shared" si="3"/>
        <v>0.21802953305523479</v>
      </c>
      <c r="I28" s="29">
        <v>14568</v>
      </c>
      <c r="J28" s="29">
        <v>83184</v>
      </c>
      <c r="K28" s="29">
        <v>341968</v>
      </c>
      <c r="M28" s="21">
        <v>2016791</v>
      </c>
    </row>
    <row r="29" spans="1:13" x14ac:dyDescent="0.45">
      <c r="A29" s="24" t="s">
        <v>36</v>
      </c>
      <c r="B29" s="26">
        <f t="shared" si="4"/>
        <v>6676345</v>
      </c>
      <c r="C29" s="28">
        <f>SUM(一般接種!D28+一般接種!G28+一般接種!J28+医療従事者等!C26)</f>
        <v>3070848</v>
      </c>
      <c r="D29" s="33">
        <f t="shared" si="1"/>
        <v>0.83305247052568188</v>
      </c>
      <c r="E29" s="28">
        <f>SUM(一般接種!E28+一般接種!H28+一般接種!K28+医療従事者等!D26)</f>
        <v>3033695</v>
      </c>
      <c r="F29" s="35">
        <f t="shared" si="2"/>
        <v>0.82297369149218991</v>
      </c>
      <c r="G29" s="26">
        <f t="shared" si="5"/>
        <v>571802</v>
      </c>
      <c r="H29" s="35">
        <f t="shared" si="3"/>
        <v>0.15511711056735011</v>
      </c>
      <c r="I29" s="29">
        <v>21272</v>
      </c>
      <c r="J29" s="29">
        <v>105077</v>
      </c>
      <c r="K29" s="29">
        <v>445453</v>
      </c>
      <c r="M29" s="21">
        <v>3686260</v>
      </c>
    </row>
    <row r="30" spans="1:13" x14ac:dyDescent="0.45">
      <c r="A30" s="24" t="s">
        <v>37</v>
      </c>
      <c r="B30" s="26">
        <f t="shared" si="4"/>
        <v>13066289</v>
      </c>
      <c r="C30" s="28">
        <f>SUM(一般接種!D29+一般接種!G29+一般接種!J29+医療従事者等!C27)</f>
        <v>5906821</v>
      </c>
      <c r="D30" s="33">
        <f t="shared" si="1"/>
        <v>0.78144936194915549</v>
      </c>
      <c r="E30" s="28">
        <f>SUM(一般接種!E29+一般接種!H29+一般接種!K29+医療従事者等!D27)</f>
        <v>5794151</v>
      </c>
      <c r="F30" s="35">
        <f t="shared" si="2"/>
        <v>0.76654356073885788</v>
      </c>
      <c r="G30" s="26">
        <f t="shared" si="5"/>
        <v>1365317</v>
      </c>
      <c r="H30" s="35">
        <f t="shared" si="3"/>
        <v>0.18062610979888083</v>
      </c>
      <c r="I30" s="29">
        <v>42042</v>
      </c>
      <c r="J30" s="29">
        <v>348192</v>
      </c>
      <c r="K30" s="29">
        <v>975083</v>
      </c>
      <c r="M30" s="21">
        <v>7558802</v>
      </c>
    </row>
    <row r="31" spans="1:13" x14ac:dyDescent="0.45">
      <c r="A31" s="24" t="s">
        <v>38</v>
      </c>
      <c r="B31" s="26">
        <f t="shared" si="4"/>
        <v>3166471</v>
      </c>
      <c r="C31" s="28">
        <f>SUM(一般接種!D30+一般接種!G30+一般接種!J30+医療従事者等!C28)</f>
        <v>1452265</v>
      </c>
      <c r="D31" s="33">
        <f t="shared" si="1"/>
        <v>0.8065643020465334</v>
      </c>
      <c r="E31" s="28">
        <f>SUM(一般接種!E30+一般接種!H30+一般接種!K30+医療従事者等!D28)</f>
        <v>1434542</v>
      </c>
      <c r="F31" s="35">
        <f t="shared" si="2"/>
        <v>0.7967212368172738</v>
      </c>
      <c r="G31" s="26">
        <f t="shared" si="5"/>
        <v>279664</v>
      </c>
      <c r="H31" s="35">
        <f t="shared" si="3"/>
        <v>0.15532082572226261</v>
      </c>
      <c r="I31" s="29">
        <v>14849</v>
      </c>
      <c r="J31" s="29">
        <v>61401</v>
      </c>
      <c r="K31" s="29">
        <v>203414</v>
      </c>
      <c r="M31" s="21">
        <v>1800557</v>
      </c>
    </row>
    <row r="32" spans="1:13" x14ac:dyDescent="0.45">
      <c r="A32" s="24" t="s">
        <v>39</v>
      </c>
      <c r="B32" s="26">
        <f t="shared" si="4"/>
        <v>2473049</v>
      </c>
      <c r="C32" s="28">
        <f>SUM(一般接種!D31+一般接種!G31+一般接種!J31+医療従事者等!C29)</f>
        <v>1137527</v>
      </c>
      <c r="D32" s="33">
        <f t="shared" si="1"/>
        <v>0.80172859153549758</v>
      </c>
      <c r="E32" s="28">
        <f>SUM(一般接種!E31+一般接種!H31+一般接種!K31+医療従事者等!D29)</f>
        <v>1124322</v>
      </c>
      <c r="F32" s="35">
        <f t="shared" si="2"/>
        <v>0.79242171262077621</v>
      </c>
      <c r="G32" s="26">
        <f t="shared" si="5"/>
        <v>211200</v>
      </c>
      <c r="H32" s="35">
        <f t="shared" si="3"/>
        <v>0.14885367866634996</v>
      </c>
      <c r="I32" s="29">
        <v>8386</v>
      </c>
      <c r="J32" s="29">
        <v>48852</v>
      </c>
      <c r="K32" s="29">
        <v>153962</v>
      </c>
      <c r="M32" s="21">
        <v>1418843</v>
      </c>
    </row>
    <row r="33" spans="1:13" x14ac:dyDescent="0.45">
      <c r="A33" s="24" t="s">
        <v>40</v>
      </c>
      <c r="B33" s="26">
        <f t="shared" si="4"/>
        <v>4343292</v>
      </c>
      <c r="C33" s="28">
        <f>SUM(一般接種!D32+一般接種!G32+一般接種!J32+医療従事者等!C30)</f>
        <v>1999190</v>
      </c>
      <c r="D33" s="33">
        <f t="shared" si="1"/>
        <v>0.79002442954908469</v>
      </c>
      <c r="E33" s="28">
        <f>SUM(一般接種!E32+一般接種!H32+一般接種!K32+医療従事者等!D30)</f>
        <v>1965179</v>
      </c>
      <c r="F33" s="35">
        <f t="shared" si="2"/>
        <v>0.77658422582988151</v>
      </c>
      <c r="G33" s="26">
        <f t="shared" si="5"/>
        <v>378923</v>
      </c>
      <c r="H33" s="35">
        <f t="shared" si="3"/>
        <v>0.14973985810154505</v>
      </c>
      <c r="I33" s="29">
        <v>21396</v>
      </c>
      <c r="J33" s="29">
        <v>75885</v>
      </c>
      <c r="K33" s="29">
        <v>281642</v>
      </c>
      <c r="M33" s="21">
        <v>2530542</v>
      </c>
    </row>
    <row r="34" spans="1:13" x14ac:dyDescent="0.45">
      <c r="A34" s="24" t="s">
        <v>41</v>
      </c>
      <c r="B34" s="26">
        <f t="shared" si="4"/>
        <v>14795487</v>
      </c>
      <c r="C34" s="28">
        <f>SUM(一般接種!D33+一般接種!G33+一般接種!J33+医療従事者等!C31)</f>
        <v>6815116</v>
      </c>
      <c r="D34" s="33">
        <f t="shared" si="1"/>
        <v>0.77098337227025338</v>
      </c>
      <c r="E34" s="28">
        <f>SUM(一般接種!E33+一般接種!H33+一般接種!K33+医療従事者等!D31)</f>
        <v>6713208</v>
      </c>
      <c r="F34" s="35">
        <f t="shared" si="2"/>
        <v>0.75945468024192742</v>
      </c>
      <c r="G34" s="26">
        <f t="shared" si="5"/>
        <v>1267163</v>
      </c>
      <c r="H34" s="35">
        <f t="shared" si="3"/>
        <v>0.14335216054372238</v>
      </c>
      <c r="I34" s="29">
        <v>52270</v>
      </c>
      <c r="J34" s="29">
        <v>313267</v>
      </c>
      <c r="K34" s="29">
        <v>901626</v>
      </c>
      <c r="M34" s="21">
        <v>8839511</v>
      </c>
    </row>
    <row r="35" spans="1:13" x14ac:dyDescent="0.45">
      <c r="A35" s="24" t="s">
        <v>42</v>
      </c>
      <c r="B35" s="26">
        <f t="shared" si="4"/>
        <v>9575285</v>
      </c>
      <c r="C35" s="28">
        <f>SUM(一般接種!D34+一般接種!G34+一般接種!J34+医療従事者等!C32)</f>
        <v>4371777</v>
      </c>
      <c r="D35" s="33">
        <f t="shared" si="1"/>
        <v>0.7914688270836634</v>
      </c>
      <c r="E35" s="28">
        <f>SUM(一般接種!E34+一般接種!H34+一般接種!K34+医療従事者等!D32)</f>
        <v>4311395</v>
      </c>
      <c r="F35" s="35">
        <f t="shared" si="2"/>
        <v>0.78053723777410666</v>
      </c>
      <c r="G35" s="26">
        <f t="shared" si="5"/>
        <v>892113</v>
      </c>
      <c r="H35" s="35">
        <f t="shared" si="3"/>
        <v>0.16150861074022946</v>
      </c>
      <c r="I35" s="29">
        <v>39436</v>
      </c>
      <c r="J35" s="29">
        <v>210844</v>
      </c>
      <c r="K35" s="29">
        <v>641833</v>
      </c>
      <c r="M35" s="21">
        <v>5523625</v>
      </c>
    </row>
    <row r="36" spans="1:13" x14ac:dyDescent="0.45">
      <c r="A36" s="24" t="s">
        <v>43</v>
      </c>
      <c r="B36" s="26">
        <f t="shared" si="4"/>
        <v>2395161</v>
      </c>
      <c r="C36" s="28">
        <f>SUM(一般接種!D35+一般接種!G35+一般接種!J35+医療従事者等!C33)</f>
        <v>1080527</v>
      </c>
      <c r="D36" s="33">
        <f t="shared" si="1"/>
        <v>0.80352172428999236</v>
      </c>
      <c r="E36" s="28">
        <f>SUM(一般接種!E35+一般接種!H35+一般接種!K35+医療従事者等!D33)</f>
        <v>1067704</v>
      </c>
      <c r="F36" s="35">
        <f t="shared" si="2"/>
        <v>0.79398604487562274</v>
      </c>
      <c r="G36" s="26">
        <f t="shared" si="5"/>
        <v>246930</v>
      </c>
      <c r="H36" s="35">
        <f t="shared" si="3"/>
        <v>0.1836267112056689</v>
      </c>
      <c r="I36" s="29">
        <v>5626</v>
      </c>
      <c r="J36" s="29">
        <v>47402</v>
      </c>
      <c r="K36" s="29">
        <v>193902</v>
      </c>
      <c r="M36" s="21">
        <v>1344739</v>
      </c>
    </row>
    <row r="37" spans="1:13" x14ac:dyDescent="0.45">
      <c r="A37" s="24" t="s">
        <v>44</v>
      </c>
      <c r="B37" s="26">
        <f t="shared" si="4"/>
        <v>1658887</v>
      </c>
      <c r="C37" s="28">
        <f>SUM(一般接種!D36+一般接種!G36+一般接種!J36+医療従事者等!C34)</f>
        <v>739000</v>
      </c>
      <c r="D37" s="33">
        <f t="shared" si="1"/>
        <v>0.78248089857184</v>
      </c>
      <c r="E37" s="28">
        <f>SUM(一般接種!E36+一般接種!H36+一般接種!K36+医療従事者等!D34)</f>
        <v>727449</v>
      </c>
      <c r="F37" s="35">
        <f t="shared" si="2"/>
        <v>0.77025026682704523</v>
      </c>
      <c r="G37" s="26">
        <f t="shared" si="5"/>
        <v>192438</v>
      </c>
      <c r="H37" s="35">
        <f t="shared" si="3"/>
        <v>0.2037605671980619</v>
      </c>
      <c r="I37" s="29">
        <v>7383</v>
      </c>
      <c r="J37" s="29">
        <v>42469</v>
      </c>
      <c r="K37" s="29">
        <v>142586</v>
      </c>
      <c r="M37" s="21">
        <v>944432</v>
      </c>
    </row>
    <row r="38" spans="1:13" x14ac:dyDescent="0.45">
      <c r="A38" s="24" t="s">
        <v>45</v>
      </c>
      <c r="B38" s="26">
        <f t="shared" si="4"/>
        <v>967991</v>
      </c>
      <c r="C38" s="28">
        <f>SUM(一般接種!D37+一般接種!G37+一般接種!J37+医療従事者等!C35)</f>
        <v>433642</v>
      </c>
      <c r="D38" s="33">
        <f t="shared" si="1"/>
        <v>0.77882784830132834</v>
      </c>
      <c r="E38" s="28">
        <f>SUM(一般接種!E37+一般接種!H37+一般接種!K37+医療従事者等!D35)</f>
        <v>427488</v>
      </c>
      <c r="F38" s="35">
        <f t="shared" si="2"/>
        <v>0.76777516756826658</v>
      </c>
      <c r="G38" s="26">
        <f t="shared" si="5"/>
        <v>106861</v>
      </c>
      <c r="H38" s="35">
        <f t="shared" si="3"/>
        <v>0.19192403571916061</v>
      </c>
      <c r="I38" s="29">
        <v>4841</v>
      </c>
      <c r="J38" s="29">
        <v>22518</v>
      </c>
      <c r="K38" s="29">
        <v>79502</v>
      </c>
      <c r="M38" s="21">
        <v>556788</v>
      </c>
    </row>
    <row r="39" spans="1:13" x14ac:dyDescent="0.45">
      <c r="A39" s="24" t="s">
        <v>46</v>
      </c>
      <c r="B39" s="26">
        <f t="shared" si="4"/>
        <v>1201051</v>
      </c>
      <c r="C39" s="28">
        <f>SUM(一般接種!D38+一般接種!G38+一般接種!J38+医療従事者等!C36)</f>
        <v>549520</v>
      </c>
      <c r="D39" s="33">
        <f t="shared" si="1"/>
        <v>0.81674754575923547</v>
      </c>
      <c r="E39" s="28">
        <f>SUM(一般接種!E38+一般接種!H38+一般接種!K38+医療従事者等!D36)</f>
        <v>539330</v>
      </c>
      <c r="F39" s="35">
        <f t="shared" si="2"/>
        <v>0.80160222349382815</v>
      </c>
      <c r="G39" s="26">
        <f t="shared" si="5"/>
        <v>112201</v>
      </c>
      <c r="H39" s="35">
        <f t="shared" si="3"/>
        <v>0.16676352340539374</v>
      </c>
      <c r="I39" s="29">
        <v>4776</v>
      </c>
      <c r="J39" s="29">
        <v>29146</v>
      </c>
      <c r="K39" s="29">
        <v>78279</v>
      </c>
      <c r="M39" s="21">
        <v>672815</v>
      </c>
    </row>
    <row r="40" spans="1:13" x14ac:dyDescent="0.45">
      <c r="A40" s="24" t="s">
        <v>47</v>
      </c>
      <c r="B40" s="26">
        <f t="shared" si="4"/>
        <v>3340294</v>
      </c>
      <c r="C40" s="28">
        <f>SUM(一般接種!D39+一般接種!G39+一般接種!J39+医療従事者等!C37)</f>
        <v>1484454</v>
      </c>
      <c r="D40" s="33">
        <f t="shared" si="1"/>
        <v>0.78385312846032107</v>
      </c>
      <c r="E40" s="28">
        <f>SUM(一般接種!E39+一般接種!H39+一般接種!K39+医療従事者等!D37)</f>
        <v>1452423</v>
      </c>
      <c r="F40" s="35">
        <f t="shared" si="2"/>
        <v>0.76693943523862984</v>
      </c>
      <c r="G40" s="26">
        <f t="shared" si="5"/>
        <v>403417</v>
      </c>
      <c r="H40" s="35">
        <f t="shared" si="3"/>
        <v>0.21302086661094069</v>
      </c>
      <c r="I40" s="29">
        <v>21666</v>
      </c>
      <c r="J40" s="29">
        <v>131857</v>
      </c>
      <c r="K40" s="29">
        <v>249894</v>
      </c>
      <c r="M40" s="21">
        <v>1893791</v>
      </c>
    </row>
    <row r="41" spans="1:13" x14ac:dyDescent="0.45">
      <c r="A41" s="24" t="s">
        <v>48</v>
      </c>
      <c r="B41" s="26">
        <f t="shared" si="4"/>
        <v>4904135</v>
      </c>
      <c r="C41" s="28">
        <f>SUM(一般接種!D40+一般接種!G40+一般接種!J40+医療従事者等!C38)</f>
        <v>2201930</v>
      </c>
      <c r="D41" s="33">
        <f t="shared" si="1"/>
        <v>0.78292709550769746</v>
      </c>
      <c r="E41" s="28">
        <f>SUM(一般接種!E40+一般接種!H40+一般接種!K40+医療従事者等!D38)</f>
        <v>2170502</v>
      </c>
      <c r="F41" s="35">
        <f t="shared" si="2"/>
        <v>0.7717524293023158</v>
      </c>
      <c r="G41" s="26">
        <f t="shared" si="5"/>
        <v>531703</v>
      </c>
      <c r="H41" s="35">
        <f t="shared" si="3"/>
        <v>0.18905445925289599</v>
      </c>
      <c r="I41" s="29">
        <v>22104</v>
      </c>
      <c r="J41" s="29">
        <v>114010</v>
      </c>
      <c r="K41" s="29">
        <v>395589</v>
      </c>
      <c r="M41" s="21">
        <v>2812433</v>
      </c>
    </row>
    <row r="42" spans="1:13" x14ac:dyDescent="0.45">
      <c r="A42" s="24" t="s">
        <v>49</v>
      </c>
      <c r="B42" s="26">
        <f t="shared" si="4"/>
        <v>2462641</v>
      </c>
      <c r="C42" s="28">
        <f>SUM(一般接種!D41+一般接種!G41+一般接種!J41+医療従事者等!C39)</f>
        <v>1099667</v>
      </c>
      <c r="D42" s="33">
        <f t="shared" si="1"/>
        <v>0.81089808348880255</v>
      </c>
      <c r="E42" s="28">
        <f>SUM(一般接種!E41+一般接種!H41+一般接種!K41+医療従事者等!D39)</f>
        <v>1074395</v>
      </c>
      <c r="F42" s="35">
        <f t="shared" si="2"/>
        <v>0.79226242708924788</v>
      </c>
      <c r="G42" s="26">
        <f t="shared" si="5"/>
        <v>288579</v>
      </c>
      <c r="H42" s="35">
        <f t="shared" si="3"/>
        <v>0.21279910921680395</v>
      </c>
      <c r="I42" s="29">
        <v>44006</v>
      </c>
      <c r="J42" s="29">
        <v>43952</v>
      </c>
      <c r="K42" s="29">
        <v>200621</v>
      </c>
      <c r="M42" s="21">
        <v>1356110</v>
      </c>
    </row>
    <row r="43" spans="1:13" x14ac:dyDescent="0.45">
      <c r="A43" s="24" t="s">
        <v>50</v>
      </c>
      <c r="B43" s="26">
        <f t="shared" si="4"/>
        <v>1304645</v>
      </c>
      <c r="C43" s="28">
        <f>SUM(一般接種!D42+一般接種!G42+一般接種!J42+医療従事者等!C40)</f>
        <v>588338</v>
      </c>
      <c r="D43" s="33">
        <f t="shared" si="1"/>
        <v>0.80051540991279668</v>
      </c>
      <c r="E43" s="28">
        <f>SUM(一般接種!E42+一般接種!H42+一般接種!K42+医療従事者等!D40)</f>
        <v>580308</v>
      </c>
      <c r="F43" s="35">
        <f t="shared" si="2"/>
        <v>0.78958948171913967</v>
      </c>
      <c r="G43" s="26">
        <f t="shared" si="5"/>
        <v>135999</v>
      </c>
      <c r="H43" s="35">
        <f t="shared" si="3"/>
        <v>0.18504549295257222</v>
      </c>
      <c r="I43" s="29">
        <v>7390</v>
      </c>
      <c r="J43" s="29">
        <v>36165</v>
      </c>
      <c r="K43" s="29">
        <v>92444</v>
      </c>
      <c r="M43" s="21">
        <v>734949</v>
      </c>
    </row>
    <row r="44" spans="1:13" x14ac:dyDescent="0.45">
      <c r="A44" s="24" t="s">
        <v>51</v>
      </c>
      <c r="B44" s="26">
        <f t="shared" si="4"/>
        <v>1661177</v>
      </c>
      <c r="C44" s="28">
        <f>SUM(一般接種!D43+一般接種!G43+一般接種!J43+医療従事者等!C41)</f>
        <v>763758</v>
      </c>
      <c r="D44" s="33">
        <f t="shared" si="1"/>
        <v>0.78422952758816133</v>
      </c>
      <c r="E44" s="28">
        <f>SUM(一般接種!E43+一般接種!H43+一般接種!K43+医療従事者等!D41)</f>
        <v>753771</v>
      </c>
      <c r="F44" s="35">
        <f t="shared" si="2"/>
        <v>0.77397483920254317</v>
      </c>
      <c r="G44" s="26">
        <f t="shared" si="5"/>
        <v>143648</v>
      </c>
      <c r="H44" s="35">
        <f t="shared" si="3"/>
        <v>0.14749829550588564</v>
      </c>
      <c r="I44" s="29">
        <v>9007</v>
      </c>
      <c r="J44" s="29">
        <v>40294</v>
      </c>
      <c r="K44" s="29">
        <v>94347</v>
      </c>
      <c r="M44" s="21">
        <v>973896</v>
      </c>
    </row>
    <row r="45" spans="1:13" x14ac:dyDescent="0.45">
      <c r="A45" s="24" t="s">
        <v>52</v>
      </c>
      <c r="B45" s="26">
        <f t="shared" si="4"/>
        <v>2407429</v>
      </c>
      <c r="C45" s="28">
        <f>SUM(一般接種!D44+一般接種!G44+一般接種!J44+医療従事者等!C42)</f>
        <v>1089978</v>
      </c>
      <c r="D45" s="33">
        <f t="shared" si="1"/>
        <v>0.8036887847759101</v>
      </c>
      <c r="E45" s="28">
        <f>SUM(一般接種!E44+一般接種!H44+一般接種!K44+医療従事者等!D42)</f>
        <v>1076957</v>
      </c>
      <c r="F45" s="35">
        <f t="shared" si="2"/>
        <v>0.79408782799828048</v>
      </c>
      <c r="G45" s="26">
        <f t="shared" si="5"/>
        <v>240494</v>
      </c>
      <c r="H45" s="35">
        <f t="shared" si="3"/>
        <v>0.17732681816137363</v>
      </c>
      <c r="I45" s="29">
        <v>11498</v>
      </c>
      <c r="J45" s="29">
        <v>51927</v>
      </c>
      <c r="K45" s="29">
        <v>177069</v>
      </c>
      <c r="M45" s="21">
        <v>1356219</v>
      </c>
    </row>
    <row r="46" spans="1:13" x14ac:dyDescent="0.45">
      <c r="A46" s="24" t="s">
        <v>53</v>
      </c>
      <c r="B46" s="26">
        <f t="shared" si="4"/>
        <v>1236314</v>
      </c>
      <c r="C46" s="28">
        <f>SUM(一般接種!D45+一般接種!G45+一般接種!J45+医療従事者等!C43)</f>
        <v>555320</v>
      </c>
      <c r="D46" s="33">
        <f t="shared" si="1"/>
        <v>0.79199391870980806</v>
      </c>
      <c r="E46" s="28">
        <f>SUM(一般接種!E45+一般接種!H45+一般接種!K45+医療従事者等!D43)</f>
        <v>547773</v>
      </c>
      <c r="F46" s="35">
        <f t="shared" si="2"/>
        <v>0.78123043440435735</v>
      </c>
      <c r="G46" s="26">
        <f t="shared" si="5"/>
        <v>133221</v>
      </c>
      <c r="H46" s="35">
        <f t="shared" si="3"/>
        <v>0.18999895887855534</v>
      </c>
      <c r="I46" s="29">
        <v>10297</v>
      </c>
      <c r="J46" s="29">
        <v>32483</v>
      </c>
      <c r="K46" s="29">
        <v>90441</v>
      </c>
      <c r="M46" s="21">
        <v>701167</v>
      </c>
    </row>
    <row r="47" spans="1:13" x14ac:dyDescent="0.45">
      <c r="A47" s="24" t="s">
        <v>54</v>
      </c>
      <c r="B47" s="26">
        <f t="shared" si="4"/>
        <v>8895391</v>
      </c>
      <c r="C47" s="28">
        <f>SUM(一般接種!D46+一般接種!G46+一般接種!J46+医療従事者等!C44)</f>
        <v>4061619</v>
      </c>
      <c r="D47" s="33">
        <f t="shared" si="1"/>
        <v>0.79263939330662336</v>
      </c>
      <c r="E47" s="28">
        <f>SUM(一般接種!E46+一般接種!H46+一般接種!K46+医療従事者等!D44)</f>
        <v>3974549</v>
      </c>
      <c r="F47" s="35">
        <f t="shared" si="2"/>
        <v>0.77564737313555165</v>
      </c>
      <c r="G47" s="26">
        <f t="shared" si="5"/>
        <v>859223</v>
      </c>
      <c r="H47" s="35">
        <f t="shared" si="3"/>
        <v>0.16768042434189342</v>
      </c>
      <c r="I47" s="29">
        <v>37500</v>
      </c>
      <c r="J47" s="29">
        <v>203459</v>
      </c>
      <c r="K47" s="29">
        <v>618264</v>
      </c>
      <c r="M47" s="21">
        <v>5124170</v>
      </c>
    </row>
    <row r="48" spans="1:13" x14ac:dyDescent="0.45">
      <c r="A48" s="24" t="s">
        <v>55</v>
      </c>
      <c r="B48" s="26">
        <f t="shared" si="4"/>
        <v>1465440</v>
      </c>
      <c r="C48" s="28">
        <f>SUM(一般接種!D47+一般接種!G47+一般接種!J47+医療従事者等!C45)</f>
        <v>645020</v>
      </c>
      <c r="D48" s="33">
        <f t="shared" si="1"/>
        <v>0.78831906255270578</v>
      </c>
      <c r="E48" s="28">
        <f>SUM(一般接種!E47+一般接種!H47+一般接種!K47+医療従事者等!D45)</f>
        <v>635776</v>
      </c>
      <c r="F48" s="35">
        <f t="shared" si="2"/>
        <v>0.77702139517148161</v>
      </c>
      <c r="G48" s="26">
        <f t="shared" si="5"/>
        <v>184644</v>
      </c>
      <c r="H48" s="35">
        <f t="shared" si="3"/>
        <v>0.22566491734517038</v>
      </c>
      <c r="I48" s="29">
        <v>7980</v>
      </c>
      <c r="J48" s="29">
        <v>54924</v>
      </c>
      <c r="K48" s="29">
        <v>121740</v>
      </c>
      <c r="M48" s="21">
        <v>818222</v>
      </c>
    </row>
    <row r="49" spans="1:13" x14ac:dyDescent="0.45">
      <c r="A49" s="24" t="s">
        <v>56</v>
      </c>
      <c r="B49" s="26">
        <f t="shared" si="4"/>
        <v>2373518</v>
      </c>
      <c r="C49" s="28">
        <f>SUM(一般接種!D48+一般接種!G48+一般接種!J48+医療従事者等!C46)</f>
        <v>1077151</v>
      </c>
      <c r="D49" s="33">
        <f t="shared" si="1"/>
        <v>0.80628816606758702</v>
      </c>
      <c r="E49" s="28">
        <f>SUM(一般接種!E48+一般接種!H48+一般接種!K48+医療従事者等!D46)</f>
        <v>1059845</v>
      </c>
      <c r="F49" s="35">
        <f t="shared" si="2"/>
        <v>0.79333397208553091</v>
      </c>
      <c r="G49" s="26">
        <f t="shared" si="5"/>
        <v>236522</v>
      </c>
      <c r="H49" s="35">
        <f t="shared" si="3"/>
        <v>0.17704564133964301</v>
      </c>
      <c r="I49" s="29">
        <v>13273</v>
      </c>
      <c r="J49" s="29">
        <v>57115</v>
      </c>
      <c r="K49" s="29">
        <v>166134</v>
      </c>
      <c r="M49" s="21">
        <v>1335938</v>
      </c>
    </row>
    <row r="50" spans="1:13" x14ac:dyDescent="0.45">
      <c r="A50" s="24" t="s">
        <v>57</v>
      </c>
      <c r="B50" s="26">
        <f t="shared" si="4"/>
        <v>3149275</v>
      </c>
      <c r="C50" s="28">
        <f>SUM(一般接種!D49+一般接種!G49+一般接種!J49+医療従事者等!C47)</f>
        <v>1430291</v>
      </c>
      <c r="D50" s="33">
        <f t="shared" si="1"/>
        <v>0.81329148293146147</v>
      </c>
      <c r="E50" s="28">
        <f>SUM(一般接種!E49+一般接種!H49+一般接種!K49+医療従事者等!D47)</f>
        <v>1412616</v>
      </c>
      <c r="F50" s="35">
        <f t="shared" si="2"/>
        <v>0.8032411316667093</v>
      </c>
      <c r="G50" s="26">
        <f t="shared" si="5"/>
        <v>306368</v>
      </c>
      <c r="H50" s="35">
        <f t="shared" si="3"/>
        <v>0.17420684674849102</v>
      </c>
      <c r="I50" s="29">
        <v>20688</v>
      </c>
      <c r="J50" s="29">
        <v>74092</v>
      </c>
      <c r="K50" s="29">
        <v>211588</v>
      </c>
      <c r="M50" s="21">
        <v>1758645</v>
      </c>
    </row>
    <row r="51" spans="1:13" x14ac:dyDescent="0.45">
      <c r="A51" s="24" t="s">
        <v>58</v>
      </c>
      <c r="B51" s="26">
        <f t="shared" si="4"/>
        <v>1988463</v>
      </c>
      <c r="C51" s="28">
        <f>SUM(一般接種!D50+一般接種!G50+一般接種!J50+医療従事者等!C48)</f>
        <v>906836</v>
      </c>
      <c r="D51" s="33">
        <f t="shared" si="1"/>
        <v>0.79425719142957996</v>
      </c>
      <c r="E51" s="28">
        <f>SUM(一般接種!E50+一般接種!H50+一般接種!K50+医療従事者等!D48)</f>
        <v>890689</v>
      </c>
      <c r="F51" s="35">
        <f t="shared" si="2"/>
        <v>0.78011475457218404</v>
      </c>
      <c r="G51" s="26">
        <f t="shared" si="5"/>
        <v>190938</v>
      </c>
      <c r="H51" s="35">
        <f t="shared" si="3"/>
        <v>0.16723407497847587</v>
      </c>
      <c r="I51" s="29">
        <v>17681</v>
      </c>
      <c r="J51" s="29">
        <v>47520</v>
      </c>
      <c r="K51" s="29">
        <v>125737</v>
      </c>
      <c r="M51" s="21">
        <v>1141741</v>
      </c>
    </row>
    <row r="52" spans="1:13" x14ac:dyDescent="0.45">
      <c r="A52" s="24" t="s">
        <v>59</v>
      </c>
      <c r="B52" s="26">
        <f t="shared" si="4"/>
        <v>1879982</v>
      </c>
      <c r="C52" s="28">
        <f>SUM(一般接種!D51+一般接種!G51+一般接種!J51+医療従事者等!C49)</f>
        <v>851063</v>
      </c>
      <c r="D52" s="33">
        <f t="shared" si="1"/>
        <v>0.78277309262619787</v>
      </c>
      <c r="E52" s="28">
        <f>SUM(一般接種!E51+一般接種!H51+一般接種!K51+医療従事者等!D49)</f>
        <v>838321</v>
      </c>
      <c r="F52" s="35">
        <f t="shared" si="2"/>
        <v>0.77105351987277893</v>
      </c>
      <c r="G52" s="26">
        <f t="shared" si="5"/>
        <v>190598</v>
      </c>
      <c r="H52" s="35">
        <f t="shared" si="3"/>
        <v>0.17530427936400486</v>
      </c>
      <c r="I52" s="29">
        <v>10587</v>
      </c>
      <c r="J52" s="29">
        <v>44475</v>
      </c>
      <c r="K52" s="29">
        <v>135536</v>
      </c>
      <c r="M52" s="21">
        <v>1087241</v>
      </c>
    </row>
    <row r="53" spans="1:13" x14ac:dyDescent="0.45">
      <c r="A53" s="24" t="s">
        <v>60</v>
      </c>
      <c r="B53" s="26">
        <f t="shared" si="4"/>
        <v>2855716</v>
      </c>
      <c r="C53" s="28">
        <f>SUM(一般接種!D52+一般接種!G52+一般接種!J52+医療従事者等!C50)</f>
        <v>1290368</v>
      </c>
      <c r="D53" s="33">
        <f t="shared" si="1"/>
        <v>0.7977461751561189</v>
      </c>
      <c r="E53" s="28">
        <f>SUM(一般接種!E52+一般接種!H52+一般接種!K52+医療従事者等!D50)</f>
        <v>1266907</v>
      </c>
      <c r="F53" s="35">
        <f t="shared" si="2"/>
        <v>0.78324184537164065</v>
      </c>
      <c r="G53" s="26">
        <f t="shared" si="5"/>
        <v>298441</v>
      </c>
      <c r="H53" s="35">
        <f t="shared" si="3"/>
        <v>0.18450563425299393</v>
      </c>
      <c r="I53" s="29">
        <v>16393</v>
      </c>
      <c r="J53" s="29">
        <v>67584</v>
      </c>
      <c r="K53" s="29">
        <v>214464</v>
      </c>
      <c r="M53" s="21">
        <v>1617517</v>
      </c>
    </row>
    <row r="54" spans="1:13" x14ac:dyDescent="0.45">
      <c r="A54" s="24" t="s">
        <v>61</v>
      </c>
      <c r="B54" s="26">
        <f t="shared" si="4"/>
        <v>2285787</v>
      </c>
      <c r="C54" s="28">
        <f>SUM(一般接種!D53+一般接種!G53+一般接種!J53+医療従事者等!C51)</f>
        <v>1041956</v>
      </c>
      <c r="D54" s="34">
        <f t="shared" si="1"/>
        <v>0.70159812216941686</v>
      </c>
      <c r="E54" s="28">
        <f>SUM(一般接種!E53+一般接種!H53+一般接種!K53+医療従事者等!D51)</f>
        <v>1020680</v>
      </c>
      <c r="F54" s="35">
        <f t="shared" si="2"/>
        <v>0.68727198781510968</v>
      </c>
      <c r="G54" s="26">
        <f t="shared" si="5"/>
        <v>223151</v>
      </c>
      <c r="H54" s="35">
        <f t="shared" si="3"/>
        <v>0.15025809396963744</v>
      </c>
      <c r="I54" s="29">
        <v>16226</v>
      </c>
      <c r="J54" s="29">
        <v>54576</v>
      </c>
      <c r="K54" s="29">
        <v>152349</v>
      </c>
      <c r="M54" s="21">
        <v>1485118</v>
      </c>
    </row>
    <row r="55" spans="1:13" x14ac:dyDescent="0.4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45">
      <c r="A56" s="78" t="s">
        <v>103</v>
      </c>
      <c r="B56" s="78"/>
      <c r="C56" s="78"/>
      <c r="D56" s="78"/>
      <c r="E56" s="78"/>
      <c r="F56" s="78"/>
      <c r="G56" s="78"/>
      <c r="H56" s="78"/>
      <c r="I56" s="78"/>
      <c r="J56" s="1"/>
      <c r="K56" s="1"/>
    </row>
    <row r="57" spans="1:13" x14ac:dyDescent="0.45">
      <c r="A57" s="1" t="s">
        <v>104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45">
      <c r="A58" s="1" t="s">
        <v>105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45">
      <c r="A59" s="9" t="s">
        <v>106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45">
      <c r="A60" s="78" t="s">
        <v>107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3" x14ac:dyDescent="0.45">
      <c r="A61" s="9" t="s">
        <v>108</v>
      </c>
      <c r="B61" s="9"/>
      <c r="C61" s="9"/>
      <c r="D61" s="9"/>
      <c r="E61" s="9"/>
      <c r="F61" s="9"/>
      <c r="G61" s="9"/>
      <c r="H61" s="9"/>
      <c r="I61" s="1"/>
      <c r="J61" s="1"/>
      <c r="K61" s="1"/>
    </row>
  </sheetData>
  <mergeCells count="10">
    <mergeCell ref="A60:K60"/>
    <mergeCell ref="A56:I56"/>
    <mergeCell ref="B3:K3"/>
    <mergeCell ref="G4:K4"/>
    <mergeCell ref="I6:K6"/>
    <mergeCell ref="B4:B6"/>
    <mergeCell ref="A3:A6"/>
    <mergeCell ref="C4:D5"/>
    <mergeCell ref="E4:F5"/>
    <mergeCell ref="G5:H5"/>
  </mergeCells>
  <phoneticPr fontId="2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S3" sqref="S3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109</v>
      </c>
      <c r="B1" s="8"/>
      <c r="C1" s="9"/>
      <c r="D1" s="9"/>
    </row>
    <row r="2" spans="1:18" x14ac:dyDescent="0.45">
      <c r="B2"/>
      <c r="Q2" s="94" t="str">
        <f>'進捗状況 (都道府県別)'!H3</f>
        <v>（2月24日公表時点）</v>
      </c>
      <c r="R2" s="94"/>
    </row>
    <row r="3" spans="1:18" ht="37.5" customHeight="1" x14ac:dyDescent="0.45">
      <c r="A3" s="95" t="s">
        <v>3</v>
      </c>
      <c r="B3" s="98" t="s">
        <v>110</v>
      </c>
      <c r="C3" s="98"/>
      <c r="D3" s="98"/>
      <c r="E3" s="98"/>
      <c r="F3" s="98"/>
      <c r="G3" s="98"/>
      <c r="H3" s="98"/>
      <c r="I3" s="98"/>
      <c r="J3" s="98"/>
      <c r="K3" s="98"/>
      <c r="M3" s="98" t="s">
        <v>111</v>
      </c>
      <c r="N3" s="98"/>
      <c r="O3" s="98"/>
      <c r="P3" s="98"/>
      <c r="Q3" s="98"/>
      <c r="R3" s="98"/>
    </row>
    <row r="4" spans="1:18" ht="18.75" customHeight="1" x14ac:dyDescent="0.45">
      <c r="A4" s="96"/>
      <c r="B4" s="99" t="s">
        <v>14</v>
      </c>
      <c r="C4" s="100" t="s">
        <v>112</v>
      </c>
      <c r="D4" s="100"/>
      <c r="E4" s="100"/>
      <c r="F4" s="101" t="s">
        <v>113</v>
      </c>
      <c r="G4" s="102"/>
      <c r="H4" s="103"/>
      <c r="I4" s="101" t="s">
        <v>114</v>
      </c>
      <c r="J4" s="102"/>
      <c r="K4" s="103"/>
      <c r="M4" s="83" t="s">
        <v>115</v>
      </c>
      <c r="N4" s="83"/>
      <c r="O4" s="98" t="s">
        <v>116</v>
      </c>
      <c r="P4" s="98"/>
      <c r="Q4" s="100" t="s">
        <v>114</v>
      </c>
      <c r="R4" s="100"/>
    </row>
    <row r="5" spans="1:18" ht="36" x14ac:dyDescent="0.45">
      <c r="A5" s="97"/>
      <c r="B5" s="99"/>
      <c r="C5" s="11" t="s">
        <v>117</v>
      </c>
      <c r="D5" s="11" t="s">
        <v>95</v>
      </c>
      <c r="E5" s="11" t="s">
        <v>96</v>
      </c>
      <c r="F5" s="11" t="s">
        <v>117</v>
      </c>
      <c r="G5" s="11" t="s">
        <v>95</v>
      </c>
      <c r="H5" s="11" t="s">
        <v>96</v>
      </c>
      <c r="I5" s="11" t="s">
        <v>117</v>
      </c>
      <c r="J5" s="11" t="s">
        <v>95</v>
      </c>
      <c r="K5" s="11" t="s">
        <v>96</v>
      </c>
      <c r="M5" s="12" t="s">
        <v>118</v>
      </c>
      <c r="N5" s="12" t="s">
        <v>119</v>
      </c>
      <c r="O5" s="12" t="s">
        <v>120</v>
      </c>
      <c r="P5" s="12" t="s">
        <v>121</v>
      </c>
      <c r="Q5" s="12" t="s">
        <v>120</v>
      </c>
      <c r="R5" s="12" t="s">
        <v>119</v>
      </c>
    </row>
    <row r="6" spans="1:18" x14ac:dyDescent="0.45">
      <c r="A6" s="7" t="s">
        <v>122</v>
      </c>
      <c r="B6" s="13">
        <f>SUM(B7:B53)</f>
        <v>189379200</v>
      </c>
      <c r="C6" s="13">
        <f t="shared" ref="C6" si="0">SUM(C7:C53)</f>
        <v>157174948</v>
      </c>
      <c r="D6" s="13">
        <f>SUM(D7:D53)</f>
        <v>78907538</v>
      </c>
      <c r="E6" s="14">
        <f>SUM(E7:E53)</f>
        <v>78267410</v>
      </c>
      <c r="F6" s="14">
        <f t="shared" ref="F6:Q6" si="1">SUM(F7:F53)</f>
        <v>32087872</v>
      </c>
      <c r="G6" s="14">
        <f>SUM(G7:G53)</f>
        <v>16103370</v>
      </c>
      <c r="H6" s="14">
        <f t="shared" ref="H6:K6" si="2">SUM(H7:H53)</f>
        <v>15984502</v>
      </c>
      <c r="I6" s="14">
        <f>SUM(I7:I53)</f>
        <v>116380</v>
      </c>
      <c r="J6" s="14">
        <f t="shared" si="2"/>
        <v>58376</v>
      </c>
      <c r="K6" s="14">
        <f t="shared" si="2"/>
        <v>58004</v>
      </c>
      <c r="L6" s="15"/>
      <c r="M6" s="14">
        <f>SUM(M7:M53)</f>
        <v>165153300</v>
      </c>
      <c r="N6" s="16">
        <f>C6/M6</f>
        <v>0.95169123474977491</v>
      </c>
      <c r="O6" s="14">
        <f t="shared" si="1"/>
        <v>34252100</v>
      </c>
      <c r="P6" s="17">
        <f>F6/O6</f>
        <v>0.93681473544687766</v>
      </c>
      <c r="Q6" s="14">
        <f t="shared" si="1"/>
        <v>195300</v>
      </c>
      <c r="R6" s="17">
        <f>I6/Q6</f>
        <v>0.59590373783922168</v>
      </c>
    </row>
    <row r="7" spans="1:18" x14ac:dyDescent="0.45">
      <c r="A7" s="4" t="s">
        <v>15</v>
      </c>
      <c r="B7" s="13">
        <v>7767981</v>
      </c>
      <c r="C7" s="13">
        <v>6278312</v>
      </c>
      <c r="D7" s="13">
        <v>3153394</v>
      </c>
      <c r="E7" s="14">
        <v>3124918</v>
      </c>
      <c r="F7" s="18">
        <v>1488842</v>
      </c>
      <c r="G7" s="14">
        <v>746218</v>
      </c>
      <c r="H7" s="14">
        <v>742624</v>
      </c>
      <c r="I7" s="14">
        <v>827</v>
      </c>
      <c r="J7" s="14">
        <v>413</v>
      </c>
      <c r="K7" s="14">
        <v>414</v>
      </c>
      <c r="L7" s="15"/>
      <c r="M7" s="14">
        <v>6947460</v>
      </c>
      <c r="N7" s="16">
        <v>0.90368451203749289</v>
      </c>
      <c r="O7" s="19">
        <v>1518200</v>
      </c>
      <c r="P7" s="16">
        <v>0.98066262679488869</v>
      </c>
      <c r="Q7" s="14">
        <v>900</v>
      </c>
      <c r="R7" s="17">
        <v>0.91888888888888887</v>
      </c>
    </row>
    <row r="8" spans="1:18" x14ac:dyDescent="0.45">
      <c r="A8" s="4" t="s">
        <v>16</v>
      </c>
      <c r="B8" s="13">
        <v>1978896</v>
      </c>
      <c r="C8" s="13">
        <v>1791219</v>
      </c>
      <c r="D8" s="13">
        <v>898562</v>
      </c>
      <c r="E8" s="14">
        <v>892657</v>
      </c>
      <c r="F8" s="18">
        <v>185292</v>
      </c>
      <c r="G8" s="14">
        <v>93144</v>
      </c>
      <c r="H8" s="14">
        <v>92148</v>
      </c>
      <c r="I8" s="14">
        <v>2385</v>
      </c>
      <c r="J8" s="14">
        <v>1205</v>
      </c>
      <c r="K8" s="14">
        <v>1180</v>
      </c>
      <c r="L8" s="15"/>
      <c r="M8" s="14">
        <v>1807455</v>
      </c>
      <c r="N8" s="16">
        <v>0.9910172037478111</v>
      </c>
      <c r="O8" s="19">
        <v>186500</v>
      </c>
      <c r="P8" s="16">
        <v>0.99352278820375339</v>
      </c>
      <c r="Q8" s="14">
        <v>3640</v>
      </c>
      <c r="R8" s="17">
        <v>0.65521978021978022</v>
      </c>
    </row>
    <row r="9" spans="1:18" x14ac:dyDescent="0.45">
      <c r="A9" s="4" t="s">
        <v>17</v>
      </c>
      <c r="B9" s="13">
        <v>1903019</v>
      </c>
      <c r="C9" s="13">
        <v>1660693</v>
      </c>
      <c r="D9" s="13">
        <v>833246</v>
      </c>
      <c r="E9" s="14">
        <v>827447</v>
      </c>
      <c r="F9" s="18">
        <v>242234</v>
      </c>
      <c r="G9" s="14">
        <v>121671</v>
      </c>
      <c r="H9" s="14">
        <v>120563</v>
      </c>
      <c r="I9" s="14">
        <v>92</v>
      </c>
      <c r="J9" s="14">
        <v>48</v>
      </c>
      <c r="K9" s="14">
        <v>44</v>
      </c>
      <c r="L9" s="15"/>
      <c r="M9" s="14">
        <v>1739985</v>
      </c>
      <c r="N9" s="16">
        <v>0.95442949220826612</v>
      </c>
      <c r="O9" s="19">
        <v>227500</v>
      </c>
      <c r="P9" s="16">
        <v>1.0647648351648351</v>
      </c>
      <c r="Q9" s="14">
        <v>120</v>
      </c>
      <c r="R9" s="17">
        <v>0.76666666666666672</v>
      </c>
    </row>
    <row r="10" spans="1:18" x14ac:dyDescent="0.45">
      <c r="A10" s="4" t="s">
        <v>18</v>
      </c>
      <c r="B10" s="13">
        <v>3455510</v>
      </c>
      <c r="C10" s="13">
        <v>2717711</v>
      </c>
      <c r="D10" s="13">
        <v>1364192</v>
      </c>
      <c r="E10" s="14">
        <v>1353519</v>
      </c>
      <c r="F10" s="18">
        <v>737754</v>
      </c>
      <c r="G10" s="14">
        <v>369944</v>
      </c>
      <c r="H10" s="14">
        <v>367810</v>
      </c>
      <c r="I10" s="14">
        <v>45</v>
      </c>
      <c r="J10" s="14">
        <v>24</v>
      </c>
      <c r="K10" s="14">
        <v>21</v>
      </c>
      <c r="L10" s="15"/>
      <c r="M10" s="14">
        <v>2895165</v>
      </c>
      <c r="N10" s="16">
        <v>0.9387067749161101</v>
      </c>
      <c r="O10" s="19">
        <v>854400</v>
      </c>
      <c r="P10" s="16">
        <v>0.86347612359550563</v>
      </c>
      <c r="Q10" s="14">
        <v>120</v>
      </c>
      <c r="R10" s="17">
        <v>0.375</v>
      </c>
    </row>
    <row r="11" spans="1:18" x14ac:dyDescent="0.45">
      <c r="A11" s="4" t="s">
        <v>19</v>
      </c>
      <c r="B11" s="13">
        <v>1531784</v>
      </c>
      <c r="C11" s="13">
        <v>1439825</v>
      </c>
      <c r="D11" s="13">
        <v>722516</v>
      </c>
      <c r="E11" s="14">
        <v>717309</v>
      </c>
      <c r="F11" s="18">
        <v>91903</v>
      </c>
      <c r="G11" s="14">
        <v>46826</v>
      </c>
      <c r="H11" s="14">
        <v>45077</v>
      </c>
      <c r="I11" s="14">
        <v>56</v>
      </c>
      <c r="J11" s="14">
        <v>28</v>
      </c>
      <c r="K11" s="14">
        <v>28</v>
      </c>
      <c r="L11" s="15"/>
      <c r="M11" s="14">
        <v>1444755</v>
      </c>
      <c r="N11" s="16">
        <v>0.99658765673072602</v>
      </c>
      <c r="O11" s="19">
        <v>87900</v>
      </c>
      <c r="P11" s="16">
        <v>1.0455403868031854</v>
      </c>
      <c r="Q11" s="14">
        <v>140</v>
      </c>
      <c r="R11" s="17">
        <v>0.4</v>
      </c>
    </row>
    <row r="12" spans="1:18" x14ac:dyDescent="0.45">
      <c r="A12" s="4" t="s">
        <v>20</v>
      </c>
      <c r="B12" s="13">
        <v>1674406</v>
      </c>
      <c r="C12" s="13">
        <v>1598253</v>
      </c>
      <c r="D12" s="13">
        <v>802023</v>
      </c>
      <c r="E12" s="14">
        <v>796230</v>
      </c>
      <c r="F12" s="18">
        <v>75992</v>
      </c>
      <c r="G12" s="14">
        <v>38175</v>
      </c>
      <c r="H12" s="14">
        <v>37817</v>
      </c>
      <c r="I12" s="14">
        <v>161</v>
      </c>
      <c r="J12" s="14">
        <v>80</v>
      </c>
      <c r="K12" s="14">
        <v>81</v>
      </c>
      <c r="L12" s="15"/>
      <c r="M12" s="14">
        <v>1614795</v>
      </c>
      <c r="N12" s="16">
        <v>0.98975597521666836</v>
      </c>
      <c r="O12" s="19">
        <v>61700</v>
      </c>
      <c r="P12" s="16">
        <v>1.2316369529983793</v>
      </c>
      <c r="Q12" s="14">
        <v>340</v>
      </c>
      <c r="R12" s="17">
        <v>0.47352941176470587</v>
      </c>
    </row>
    <row r="13" spans="1:18" x14ac:dyDescent="0.45">
      <c r="A13" s="4" t="s">
        <v>21</v>
      </c>
      <c r="B13" s="13">
        <v>2869549</v>
      </c>
      <c r="C13" s="13">
        <v>2664558</v>
      </c>
      <c r="D13" s="13">
        <v>1337722</v>
      </c>
      <c r="E13" s="14">
        <v>1326836</v>
      </c>
      <c r="F13" s="18">
        <v>204742</v>
      </c>
      <c r="G13" s="14">
        <v>102938</v>
      </c>
      <c r="H13" s="14">
        <v>101804</v>
      </c>
      <c r="I13" s="14">
        <v>249</v>
      </c>
      <c r="J13" s="14">
        <v>126</v>
      </c>
      <c r="K13" s="14">
        <v>123</v>
      </c>
      <c r="L13" s="15"/>
      <c r="M13" s="14">
        <v>2736240</v>
      </c>
      <c r="N13" s="16">
        <v>0.97380273660205241</v>
      </c>
      <c r="O13" s="19">
        <v>178600</v>
      </c>
      <c r="P13" s="16">
        <v>1.1463717805151177</v>
      </c>
      <c r="Q13" s="14">
        <v>520</v>
      </c>
      <c r="R13" s="17">
        <v>0.47884615384615387</v>
      </c>
    </row>
    <row r="14" spans="1:18" x14ac:dyDescent="0.45">
      <c r="A14" s="4" t="s">
        <v>22</v>
      </c>
      <c r="B14" s="13">
        <v>4512334</v>
      </c>
      <c r="C14" s="13">
        <v>3646271</v>
      </c>
      <c r="D14" s="13">
        <v>1829988</v>
      </c>
      <c r="E14" s="14">
        <v>1816283</v>
      </c>
      <c r="F14" s="18">
        <v>865703</v>
      </c>
      <c r="G14" s="14">
        <v>434510</v>
      </c>
      <c r="H14" s="14">
        <v>431193</v>
      </c>
      <c r="I14" s="14">
        <v>360</v>
      </c>
      <c r="J14" s="14">
        <v>178</v>
      </c>
      <c r="K14" s="14">
        <v>182</v>
      </c>
      <c r="L14" s="15"/>
      <c r="M14" s="14">
        <v>3802305</v>
      </c>
      <c r="N14" s="16">
        <v>0.95896331304300941</v>
      </c>
      <c r="O14" s="19">
        <v>892500</v>
      </c>
      <c r="P14" s="16">
        <v>0.96997535014005598</v>
      </c>
      <c r="Q14" s="14">
        <v>800</v>
      </c>
      <c r="R14" s="17">
        <v>0.45</v>
      </c>
    </row>
    <row r="15" spans="1:18" x14ac:dyDescent="0.45">
      <c r="A15" s="6" t="s">
        <v>23</v>
      </c>
      <c r="B15" s="13">
        <v>2996938</v>
      </c>
      <c r="C15" s="13">
        <v>2616159</v>
      </c>
      <c r="D15" s="13">
        <v>1312940</v>
      </c>
      <c r="E15" s="14">
        <v>1303219</v>
      </c>
      <c r="F15" s="18">
        <v>379954</v>
      </c>
      <c r="G15" s="14">
        <v>191090</v>
      </c>
      <c r="H15" s="14">
        <v>188864</v>
      </c>
      <c r="I15" s="14">
        <v>825</v>
      </c>
      <c r="J15" s="14">
        <v>419</v>
      </c>
      <c r="K15" s="14">
        <v>406</v>
      </c>
      <c r="L15" s="15"/>
      <c r="M15" s="14">
        <v>2653950</v>
      </c>
      <c r="N15" s="16">
        <v>0.98576047024246882</v>
      </c>
      <c r="O15" s="19">
        <v>375900</v>
      </c>
      <c r="P15" s="16">
        <v>1.0107847831870178</v>
      </c>
      <c r="Q15" s="14">
        <v>1080</v>
      </c>
      <c r="R15" s="17">
        <v>0.76388888888888884</v>
      </c>
    </row>
    <row r="16" spans="1:18" x14ac:dyDescent="0.45">
      <c r="A16" s="4" t="s">
        <v>24</v>
      </c>
      <c r="B16" s="13">
        <v>2944536</v>
      </c>
      <c r="C16" s="13">
        <v>2098354</v>
      </c>
      <c r="D16" s="13">
        <v>1053563</v>
      </c>
      <c r="E16" s="14">
        <v>1044791</v>
      </c>
      <c r="F16" s="18">
        <v>845972</v>
      </c>
      <c r="G16" s="14">
        <v>424678</v>
      </c>
      <c r="H16" s="14">
        <v>421294</v>
      </c>
      <c r="I16" s="14">
        <v>210</v>
      </c>
      <c r="J16" s="14">
        <v>94</v>
      </c>
      <c r="K16" s="14">
        <v>116</v>
      </c>
      <c r="L16" s="15"/>
      <c r="M16" s="14">
        <v>2285595</v>
      </c>
      <c r="N16" s="16">
        <v>0.91807778718451871</v>
      </c>
      <c r="O16" s="19">
        <v>887500</v>
      </c>
      <c r="P16" s="16">
        <v>0.95320788732394368</v>
      </c>
      <c r="Q16" s="14">
        <v>320</v>
      </c>
      <c r="R16" s="17">
        <v>0.65625</v>
      </c>
    </row>
    <row r="17" spans="1:18" x14ac:dyDescent="0.45">
      <c r="A17" s="4" t="s">
        <v>25</v>
      </c>
      <c r="B17" s="13">
        <v>11304265</v>
      </c>
      <c r="C17" s="13">
        <v>9619667</v>
      </c>
      <c r="D17" s="13">
        <v>4834500</v>
      </c>
      <c r="E17" s="14">
        <v>4785167</v>
      </c>
      <c r="F17" s="18">
        <v>1666615</v>
      </c>
      <c r="G17" s="14">
        <v>834665</v>
      </c>
      <c r="H17" s="14">
        <v>831950</v>
      </c>
      <c r="I17" s="14">
        <v>17983</v>
      </c>
      <c r="J17" s="14">
        <v>9036</v>
      </c>
      <c r="K17" s="14">
        <v>8947</v>
      </c>
      <c r="L17" s="15"/>
      <c r="M17" s="14">
        <v>9975810</v>
      </c>
      <c r="N17" s="16">
        <v>0.96429934010371088</v>
      </c>
      <c r="O17" s="19">
        <v>659400</v>
      </c>
      <c r="P17" s="16">
        <v>2.5274719441916895</v>
      </c>
      <c r="Q17" s="14">
        <v>36860</v>
      </c>
      <c r="R17" s="17">
        <v>0.48787303309820945</v>
      </c>
    </row>
    <row r="18" spans="1:18" x14ac:dyDescent="0.45">
      <c r="A18" s="4" t="s">
        <v>26</v>
      </c>
      <c r="B18" s="13">
        <v>9620907</v>
      </c>
      <c r="C18" s="13">
        <v>7936320</v>
      </c>
      <c r="D18" s="13">
        <v>3984816</v>
      </c>
      <c r="E18" s="14">
        <v>3951504</v>
      </c>
      <c r="F18" s="18">
        <v>1683824</v>
      </c>
      <c r="G18" s="14">
        <v>843824</v>
      </c>
      <c r="H18" s="14">
        <v>840000</v>
      </c>
      <c r="I18" s="14">
        <v>763</v>
      </c>
      <c r="J18" s="14">
        <v>356</v>
      </c>
      <c r="K18" s="14">
        <v>407</v>
      </c>
      <c r="L18" s="15"/>
      <c r="M18" s="14">
        <v>8203845</v>
      </c>
      <c r="N18" s="16">
        <v>0.96739029077219274</v>
      </c>
      <c r="O18" s="19">
        <v>643300</v>
      </c>
      <c r="P18" s="16">
        <v>2.6174786258355356</v>
      </c>
      <c r="Q18" s="14">
        <v>4260</v>
      </c>
      <c r="R18" s="17">
        <v>0.17910798122065727</v>
      </c>
    </row>
    <row r="19" spans="1:18" x14ac:dyDescent="0.45">
      <c r="A19" s="4" t="s">
        <v>27</v>
      </c>
      <c r="B19" s="13">
        <v>20830400</v>
      </c>
      <c r="C19" s="13">
        <v>15491562</v>
      </c>
      <c r="D19" s="13">
        <v>7779579</v>
      </c>
      <c r="E19" s="14">
        <v>7711983</v>
      </c>
      <c r="F19" s="18">
        <v>5325523</v>
      </c>
      <c r="G19" s="14">
        <v>2672784</v>
      </c>
      <c r="H19" s="14">
        <v>2652739</v>
      </c>
      <c r="I19" s="14">
        <v>13315</v>
      </c>
      <c r="J19" s="14">
        <v>6530</v>
      </c>
      <c r="K19" s="14">
        <v>6785</v>
      </c>
      <c r="L19" s="15"/>
      <c r="M19" s="14">
        <v>16587480</v>
      </c>
      <c r="N19" s="16">
        <v>0.93393101302910386</v>
      </c>
      <c r="O19" s="19">
        <v>10129800</v>
      </c>
      <c r="P19" s="16">
        <v>0.52572834606803687</v>
      </c>
      <c r="Q19" s="14">
        <v>42380</v>
      </c>
      <c r="R19" s="17">
        <v>0.3141812175554507</v>
      </c>
    </row>
    <row r="20" spans="1:18" x14ac:dyDescent="0.45">
      <c r="A20" s="4" t="s">
        <v>28</v>
      </c>
      <c r="B20" s="13">
        <v>14078087</v>
      </c>
      <c r="C20" s="13">
        <v>10752891</v>
      </c>
      <c r="D20" s="13">
        <v>5396878</v>
      </c>
      <c r="E20" s="14">
        <v>5356013</v>
      </c>
      <c r="F20" s="18">
        <v>3319183</v>
      </c>
      <c r="G20" s="14">
        <v>1662458</v>
      </c>
      <c r="H20" s="14">
        <v>1656725</v>
      </c>
      <c r="I20" s="14">
        <v>6013</v>
      </c>
      <c r="J20" s="14">
        <v>3061</v>
      </c>
      <c r="K20" s="14">
        <v>2952</v>
      </c>
      <c r="L20" s="15"/>
      <c r="M20" s="14">
        <v>11191635</v>
      </c>
      <c r="N20" s="16">
        <v>0.96079714894204471</v>
      </c>
      <c r="O20" s="19">
        <v>1939600</v>
      </c>
      <c r="P20" s="16">
        <v>1.7112719117343782</v>
      </c>
      <c r="Q20" s="14">
        <v>11520</v>
      </c>
      <c r="R20" s="17">
        <v>0.5219618055555556</v>
      </c>
    </row>
    <row r="21" spans="1:18" x14ac:dyDescent="0.45">
      <c r="A21" s="4" t="s">
        <v>29</v>
      </c>
      <c r="B21" s="13">
        <v>3457477</v>
      </c>
      <c r="C21" s="13">
        <v>2889375</v>
      </c>
      <c r="D21" s="13">
        <v>1448558</v>
      </c>
      <c r="E21" s="14">
        <v>1440817</v>
      </c>
      <c r="F21" s="18">
        <v>568027</v>
      </c>
      <c r="G21" s="14">
        <v>285146</v>
      </c>
      <c r="H21" s="14">
        <v>282881</v>
      </c>
      <c r="I21" s="14">
        <v>75</v>
      </c>
      <c r="J21" s="14">
        <v>34</v>
      </c>
      <c r="K21" s="14">
        <v>41</v>
      </c>
      <c r="L21" s="15"/>
      <c r="M21" s="14">
        <v>3030105</v>
      </c>
      <c r="N21" s="16">
        <v>0.95355606488884048</v>
      </c>
      <c r="O21" s="19">
        <v>584800</v>
      </c>
      <c r="P21" s="16">
        <v>0.9713183994528044</v>
      </c>
      <c r="Q21" s="14">
        <v>240</v>
      </c>
      <c r="R21" s="17">
        <v>0.3125</v>
      </c>
    </row>
    <row r="22" spans="1:18" x14ac:dyDescent="0.45">
      <c r="A22" s="4" t="s">
        <v>30</v>
      </c>
      <c r="B22" s="13">
        <v>1640554</v>
      </c>
      <c r="C22" s="13">
        <v>1455182</v>
      </c>
      <c r="D22" s="13">
        <v>729780</v>
      </c>
      <c r="E22" s="14">
        <v>725402</v>
      </c>
      <c r="F22" s="18">
        <v>185161</v>
      </c>
      <c r="G22" s="14">
        <v>92833</v>
      </c>
      <c r="H22" s="14">
        <v>92328</v>
      </c>
      <c r="I22" s="14">
        <v>211</v>
      </c>
      <c r="J22" s="14">
        <v>110</v>
      </c>
      <c r="K22" s="14">
        <v>101</v>
      </c>
      <c r="L22" s="15"/>
      <c r="M22" s="14">
        <v>1489020</v>
      </c>
      <c r="N22" s="16">
        <v>0.9772749862325556</v>
      </c>
      <c r="O22" s="19">
        <v>176600</v>
      </c>
      <c r="P22" s="16">
        <v>1.0484767836919593</v>
      </c>
      <c r="Q22" s="14">
        <v>400</v>
      </c>
      <c r="R22" s="17">
        <v>0.52749999999999997</v>
      </c>
    </row>
    <row r="23" spans="1:18" x14ac:dyDescent="0.45">
      <c r="A23" s="4" t="s">
        <v>31</v>
      </c>
      <c r="B23" s="13">
        <v>1692993</v>
      </c>
      <c r="C23" s="13">
        <v>1487874</v>
      </c>
      <c r="D23" s="13">
        <v>746907</v>
      </c>
      <c r="E23" s="14">
        <v>740967</v>
      </c>
      <c r="F23" s="18">
        <v>204121</v>
      </c>
      <c r="G23" s="14">
        <v>102451</v>
      </c>
      <c r="H23" s="14">
        <v>101670</v>
      </c>
      <c r="I23" s="14">
        <v>998</v>
      </c>
      <c r="J23" s="14">
        <v>504</v>
      </c>
      <c r="K23" s="14">
        <v>494</v>
      </c>
      <c r="L23" s="15"/>
      <c r="M23" s="14">
        <v>1519830</v>
      </c>
      <c r="N23" s="16">
        <v>0.97897396419336369</v>
      </c>
      <c r="O23" s="19">
        <v>220900</v>
      </c>
      <c r="P23" s="16">
        <v>0.92404255319148931</v>
      </c>
      <c r="Q23" s="14">
        <v>1060</v>
      </c>
      <c r="R23" s="17">
        <v>0.94150943396226416</v>
      </c>
    </row>
    <row r="24" spans="1:18" x14ac:dyDescent="0.45">
      <c r="A24" s="4" t="s">
        <v>32</v>
      </c>
      <c r="B24" s="13">
        <v>1164629</v>
      </c>
      <c r="C24" s="13">
        <v>1024338</v>
      </c>
      <c r="D24" s="13">
        <v>514044</v>
      </c>
      <c r="E24" s="14">
        <v>510294</v>
      </c>
      <c r="F24" s="18">
        <v>140216</v>
      </c>
      <c r="G24" s="14">
        <v>70521</v>
      </c>
      <c r="H24" s="14">
        <v>69695</v>
      </c>
      <c r="I24" s="14">
        <v>75</v>
      </c>
      <c r="J24" s="14">
        <v>33</v>
      </c>
      <c r="K24" s="14">
        <v>42</v>
      </c>
      <c r="L24" s="15"/>
      <c r="M24" s="14">
        <v>1050270</v>
      </c>
      <c r="N24" s="16">
        <v>0.97530920620411898</v>
      </c>
      <c r="O24" s="19">
        <v>145200</v>
      </c>
      <c r="P24" s="16">
        <v>0.96567493112947655</v>
      </c>
      <c r="Q24" s="14">
        <v>120</v>
      </c>
      <c r="R24" s="17">
        <v>0.625</v>
      </c>
    </row>
    <row r="25" spans="1:18" x14ac:dyDescent="0.45">
      <c r="A25" s="4" t="s">
        <v>33</v>
      </c>
      <c r="B25" s="13">
        <v>1246379</v>
      </c>
      <c r="C25" s="13">
        <v>1099317</v>
      </c>
      <c r="D25" s="13">
        <v>551792</v>
      </c>
      <c r="E25" s="14">
        <v>547525</v>
      </c>
      <c r="F25" s="18">
        <v>147035</v>
      </c>
      <c r="G25" s="14">
        <v>73870</v>
      </c>
      <c r="H25" s="14">
        <v>73165</v>
      </c>
      <c r="I25" s="14">
        <v>27</v>
      </c>
      <c r="J25" s="14">
        <v>10</v>
      </c>
      <c r="K25" s="14">
        <v>17</v>
      </c>
      <c r="L25" s="15"/>
      <c r="M25" s="14">
        <v>1178190</v>
      </c>
      <c r="N25" s="16">
        <v>0.93305578896442853</v>
      </c>
      <c r="O25" s="19">
        <v>139400</v>
      </c>
      <c r="P25" s="16">
        <v>1.0547704447632711</v>
      </c>
      <c r="Q25" s="14">
        <v>220</v>
      </c>
      <c r="R25" s="17">
        <v>0.12272727272727273</v>
      </c>
    </row>
    <row r="26" spans="1:18" x14ac:dyDescent="0.45">
      <c r="A26" s="4" t="s">
        <v>34</v>
      </c>
      <c r="B26" s="13">
        <v>3155994</v>
      </c>
      <c r="C26" s="13">
        <v>2871205</v>
      </c>
      <c r="D26" s="13">
        <v>1441060</v>
      </c>
      <c r="E26" s="14">
        <v>1430145</v>
      </c>
      <c r="F26" s="18">
        <v>284687</v>
      </c>
      <c r="G26" s="14">
        <v>143517</v>
      </c>
      <c r="H26" s="14">
        <v>141170</v>
      </c>
      <c r="I26" s="14">
        <v>102</v>
      </c>
      <c r="J26" s="14">
        <v>47</v>
      </c>
      <c r="K26" s="14">
        <v>55</v>
      </c>
      <c r="L26" s="15"/>
      <c r="M26" s="14">
        <v>2953470</v>
      </c>
      <c r="N26" s="16">
        <v>0.97214632279996072</v>
      </c>
      <c r="O26" s="19">
        <v>268100</v>
      </c>
      <c r="P26" s="16">
        <v>1.0618687057068259</v>
      </c>
      <c r="Q26" s="14">
        <v>140</v>
      </c>
      <c r="R26" s="17">
        <v>0.72857142857142854</v>
      </c>
    </row>
    <row r="27" spans="1:18" x14ac:dyDescent="0.45">
      <c r="A27" s="4" t="s">
        <v>35</v>
      </c>
      <c r="B27" s="13">
        <v>3055472</v>
      </c>
      <c r="C27" s="13">
        <v>2715956</v>
      </c>
      <c r="D27" s="13">
        <v>1361587</v>
      </c>
      <c r="E27" s="14">
        <v>1354369</v>
      </c>
      <c r="F27" s="18">
        <v>337389</v>
      </c>
      <c r="G27" s="14">
        <v>169910</v>
      </c>
      <c r="H27" s="14">
        <v>167479</v>
      </c>
      <c r="I27" s="14">
        <v>2127</v>
      </c>
      <c r="J27" s="14">
        <v>1067</v>
      </c>
      <c r="K27" s="14">
        <v>1060</v>
      </c>
      <c r="L27" s="15"/>
      <c r="M27" s="14">
        <v>2779725</v>
      </c>
      <c r="N27" s="16">
        <v>0.97705924147172829</v>
      </c>
      <c r="O27" s="19">
        <v>279600</v>
      </c>
      <c r="P27" s="16">
        <v>1.2066845493562233</v>
      </c>
      <c r="Q27" s="14">
        <v>2540</v>
      </c>
      <c r="R27" s="17">
        <v>0.83740157480314958</v>
      </c>
    </row>
    <row r="28" spans="1:18" x14ac:dyDescent="0.45">
      <c r="A28" s="4" t="s">
        <v>36</v>
      </c>
      <c r="B28" s="13">
        <v>5793515</v>
      </c>
      <c r="C28" s="13">
        <v>5018877</v>
      </c>
      <c r="D28" s="13">
        <v>2518498</v>
      </c>
      <c r="E28" s="14">
        <v>2500379</v>
      </c>
      <c r="F28" s="18">
        <v>774467</v>
      </c>
      <c r="G28" s="14">
        <v>388577</v>
      </c>
      <c r="H28" s="14">
        <v>385890</v>
      </c>
      <c r="I28" s="14">
        <v>171</v>
      </c>
      <c r="J28" s="14">
        <v>89</v>
      </c>
      <c r="K28" s="14">
        <v>82</v>
      </c>
      <c r="L28" s="15"/>
      <c r="M28" s="14">
        <v>5045820</v>
      </c>
      <c r="N28" s="16">
        <v>0.99466033271103604</v>
      </c>
      <c r="O28" s="19">
        <v>752600</v>
      </c>
      <c r="P28" s="16">
        <v>1.0290552750465054</v>
      </c>
      <c r="Q28" s="14">
        <v>920</v>
      </c>
      <c r="R28" s="17">
        <v>0.18586956521739131</v>
      </c>
    </row>
    <row r="29" spans="1:18" x14ac:dyDescent="0.45">
      <c r="A29" s="4" t="s">
        <v>37</v>
      </c>
      <c r="B29" s="13">
        <v>11017370</v>
      </c>
      <c r="C29" s="13">
        <v>8594947</v>
      </c>
      <c r="D29" s="13">
        <v>4313626</v>
      </c>
      <c r="E29" s="14">
        <v>4281321</v>
      </c>
      <c r="F29" s="18">
        <v>2421710</v>
      </c>
      <c r="G29" s="14">
        <v>1215117</v>
      </c>
      <c r="H29" s="14">
        <v>1206593</v>
      </c>
      <c r="I29" s="14">
        <v>713</v>
      </c>
      <c r="J29" s="14">
        <v>343</v>
      </c>
      <c r="K29" s="14">
        <v>370</v>
      </c>
      <c r="L29" s="15"/>
      <c r="M29" s="14">
        <v>9308910</v>
      </c>
      <c r="N29" s="16">
        <v>0.92330326536619223</v>
      </c>
      <c r="O29" s="19">
        <v>2709600</v>
      </c>
      <c r="P29" s="16">
        <v>0.89375184529081786</v>
      </c>
      <c r="Q29" s="14">
        <v>1260</v>
      </c>
      <c r="R29" s="17">
        <v>0.56587301587301586</v>
      </c>
    </row>
    <row r="30" spans="1:18" x14ac:dyDescent="0.45">
      <c r="A30" s="4" t="s">
        <v>38</v>
      </c>
      <c r="B30" s="13">
        <v>2716079</v>
      </c>
      <c r="C30" s="13">
        <v>2446787</v>
      </c>
      <c r="D30" s="13">
        <v>1227462</v>
      </c>
      <c r="E30" s="14">
        <v>1219325</v>
      </c>
      <c r="F30" s="18">
        <v>268838</v>
      </c>
      <c r="G30" s="14">
        <v>135188</v>
      </c>
      <c r="H30" s="14">
        <v>133650</v>
      </c>
      <c r="I30" s="14">
        <v>454</v>
      </c>
      <c r="J30" s="14">
        <v>232</v>
      </c>
      <c r="K30" s="14">
        <v>222</v>
      </c>
      <c r="L30" s="15"/>
      <c r="M30" s="14">
        <v>2514915</v>
      </c>
      <c r="N30" s="16">
        <v>0.97291041645542697</v>
      </c>
      <c r="O30" s="19">
        <v>239400</v>
      </c>
      <c r="P30" s="16">
        <v>1.1229657477025898</v>
      </c>
      <c r="Q30" s="14">
        <v>760</v>
      </c>
      <c r="R30" s="17">
        <v>0.59736842105263155</v>
      </c>
    </row>
    <row r="31" spans="1:18" x14ac:dyDescent="0.45">
      <c r="A31" s="4" t="s">
        <v>39</v>
      </c>
      <c r="B31" s="13">
        <v>2140695</v>
      </c>
      <c r="C31" s="13">
        <v>1772540</v>
      </c>
      <c r="D31" s="13">
        <v>889919</v>
      </c>
      <c r="E31" s="14">
        <v>882621</v>
      </c>
      <c r="F31" s="18">
        <v>368063</v>
      </c>
      <c r="G31" s="14">
        <v>184431</v>
      </c>
      <c r="H31" s="14">
        <v>183632</v>
      </c>
      <c r="I31" s="14">
        <v>92</v>
      </c>
      <c r="J31" s="14">
        <v>51</v>
      </c>
      <c r="K31" s="14">
        <v>41</v>
      </c>
      <c r="L31" s="15"/>
      <c r="M31" s="14">
        <v>1802580</v>
      </c>
      <c r="N31" s="16">
        <v>0.98333499761453025</v>
      </c>
      <c r="O31" s="19">
        <v>348300</v>
      </c>
      <c r="P31" s="16">
        <v>1.0567413149583693</v>
      </c>
      <c r="Q31" s="14">
        <v>240</v>
      </c>
      <c r="R31" s="17">
        <v>0.38333333333333336</v>
      </c>
    </row>
    <row r="32" spans="1:18" x14ac:dyDescent="0.45">
      <c r="A32" s="4" t="s">
        <v>40</v>
      </c>
      <c r="B32" s="13">
        <v>3701555</v>
      </c>
      <c r="C32" s="13">
        <v>3052781</v>
      </c>
      <c r="D32" s="13">
        <v>1531770</v>
      </c>
      <c r="E32" s="14">
        <v>1521011</v>
      </c>
      <c r="F32" s="18">
        <v>648281</v>
      </c>
      <c r="G32" s="14">
        <v>325503</v>
      </c>
      <c r="H32" s="14">
        <v>322778</v>
      </c>
      <c r="I32" s="14">
        <v>493</v>
      </c>
      <c r="J32" s="14">
        <v>254</v>
      </c>
      <c r="K32" s="14">
        <v>239</v>
      </c>
      <c r="L32" s="15"/>
      <c r="M32" s="14">
        <v>3213795</v>
      </c>
      <c r="N32" s="16">
        <v>0.94989910681919665</v>
      </c>
      <c r="O32" s="19">
        <v>704200</v>
      </c>
      <c r="P32" s="16">
        <v>0.92059216131780741</v>
      </c>
      <c r="Q32" s="14">
        <v>1040</v>
      </c>
      <c r="R32" s="17">
        <v>0.47403846153846152</v>
      </c>
    </row>
    <row r="33" spans="1:18" x14ac:dyDescent="0.45">
      <c r="A33" s="4" t="s">
        <v>41</v>
      </c>
      <c r="B33" s="13">
        <v>12739475</v>
      </c>
      <c r="C33" s="13">
        <v>9814379</v>
      </c>
      <c r="D33" s="13">
        <v>4928024</v>
      </c>
      <c r="E33" s="14">
        <v>4886355</v>
      </c>
      <c r="F33" s="18">
        <v>2861320</v>
      </c>
      <c r="G33" s="14">
        <v>1434982</v>
      </c>
      <c r="H33" s="14">
        <v>1426338</v>
      </c>
      <c r="I33" s="14">
        <v>63776</v>
      </c>
      <c r="J33" s="14">
        <v>32132</v>
      </c>
      <c r="K33" s="14">
        <v>31644</v>
      </c>
      <c r="L33" s="15"/>
      <c r="M33" s="14">
        <v>10847265</v>
      </c>
      <c r="N33" s="16">
        <v>0.90477913096066154</v>
      </c>
      <c r="O33" s="19">
        <v>3481300</v>
      </c>
      <c r="P33" s="16">
        <v>0.82191135495360923</v>
      </c>
      <c r="Q33" s="14">
        <v>72500</v>
      </c>
      <c r="R33" s="17">
        <v>0.87966896551724139</v>
      </c>
    </row>
    <row r="34" spans="1:18" x14ac:dyDescent="0.45">
      <c r="A34" s="4" t="s">
        <v>42</v>
      </c>
      <c r="B34" s="13">
        <v>8179347</v>
      </c>
      <c r="C34" s="13">
        <v>6801356</v>
      </c>
      <c r="D34" s="13">
        <v>3413296</v>
      </c>
      <c r="E34" s="14">
        <v>3388060</v>
      </c>
      <c r="F34" s="18">
        <v>1376880</v>
      </c>
      <c r="G34" s="14">
        <v>692220</v>
      </c>
      <c r="H34" s="14">
        <v>684660</v>
      </c>
      <c r="I34" s="14">
        <v>1111</v>
      </c>
      <c r="J34" s="14">
        <v>548</v>
      </c>
      <c r="K34" s="14">
        <v>563</v>
      </c>
      <c r="L34" s="15"/>
      <c r="M34" s="14">
        <v>7170735</v>
      </c>
      <c r="N34" s="16">
        <v>0.94848798623850972</v>
      </c>
      <c r="O34" s="19">
        <v>1135400</v>
      </c>
      <c r="P34" s="16">
        <v>1.2126827549762198</v>
      </c>
      <c r="Q34" s="14">
        <v>2420</v>
      </c>
      <c r="R34" s="17">
        <v>0.45909090909090911</v>
      </c>
    </row>
    <row r="35" spans="1:18" x14ac:dyDescent="0.45">
      <c r="A35" s="4" t="s">
        <v>43</v>
      </c>
      <c r="B35" s="13">
        <v>2010104</v>
      </c>
      <c r="C35" s="13">
        <v>1788673</v>
      </c>
      <c r="D35" s="13">
        <v>897615</v>
      </c>
      <c r="E35" s="14">
        <v>891058</v>
      </c>
      <c r="F35" s="18">
        <v>221247</v>
      </c>
      <c r="G35" s="14">
        <v>110884</v>
      </c>
      <c r="H35" s="14">
        <v>110363</v>
      </c>
      <c r="I35" s="14">
        <v>184</v>
      </c>
      <c r="J35" s="14">
        <v>89</v>
      </c>
      <c r="K35" s="14">
        <v>95</v>
      </c>
      <c r="L35" s="15"/>
      <c r="M35" s="14">
        <v>1903200</v>
      </c>
      <c r="N35" s="16">
        <v>0.93982398066414463</v>
      </c>
      <c r="O35" s="19">
        <v>127300</v>
      </c>
      <c r="P35" s="16">
        <v>1.7379968578161822</v>
      </c>
      <c r="Q35" s="14">
        <v>660</v>
      </c>
      <c r="R35" s="17">
        <v>0.27878787878787881</v>
      </c>
    </row>
    <row r="36" spans="1:18" x14ac:dyDescent="0.45">
      <c r="A36" s="4" t="s">
        <v>44</v>
      </c>
      <c r="B36" s="13">
        <v>1364460</v>
      </c>
      <c r="C36" s="13">
        <v>1302804</v>
      </c>
      <c r="D36" s="13">
        <v>654300</v>
      </c>
      <c r="E36" s="14">
        <v>648504</v>
      </c>
      <c r="F36" s="18">
        <v>61581</v>
      </c>
      <c r="G36" s="14">
        <v>30897</v>
      </c>
      <c r="H36" s="14">
        <v>30684</v>
      </c>
      <c r="I36" s="14">
        <v>75</v>
      </c>
      <c r="J36" s="14">
        <v>39</v>
      </c>
      <c r="K36" s="14">
        <v>36</v>
      </c>
      <c r="L36" s="15"/>
      <c r="M36" s="14">
        <v>1343745</v>
      </c>
      <c r="N36" s="16">
        <v>0.96953216570108169</v>
      </c>
      <c r="O36" s="19">
        <v>46100</v>
      </c>
      <c r="P36" s="16">
        <v>1.3358134490238611</v>
      </c>
      <c r="Q36" s="14">
        <v>160</v>
      </c>
      <c r="R36" s="17">
        <v>0.46875</v>
      </c>
    </row>
    <row r="37" spans="1:18" x14ac:dyDescent="0.45">
      <c r="A37" s="4" t="s">
        <v>45</v>
      </c>
      <c r="B37" s="13">
        <v>796323</v>
      </c>
      <c r="C37" s="13">
        <v>696921</v>
      </c>
      <c r="D37" s="13">
        <v>349982</v>
      </c>
      <c r="E37" s="14">
        <v>346939</v>
      </c>
      <c r="F37" s="18">
        <v>99340</v>
      </c>
      <c r="G37" s="14">
        <v>49896</v>
      </c>
      <c r="H37" s="14">
        <v>49444</v>
      </c>
      <c r="I37" s="14">
        <v>62</v>
      </c>
      <c r="J37" s="14">
        <v>30</v>
      </c>
      <c r="K37" s="14">
        <v>32</v>
      </c>
      <c r="L37" s="15"/>
      <c r="M37" s="14">
        <v>758160</v>
      </c>
      <c r="N37" s="16">
        <v>0.9192268122823678</v>
      </c>
      <c r="O37" s="19">
        <v>110800</v>
      </c>
      <c r="P37" s="16">
        <v>0.89657039711191333</v>
      </c>
      <c r="Q37" s="14">
        <v>320</v>
      </c>
      <c r="R37" s="17">
        <v>0.19375000000000001</v>
      </c>
    </row>
    <row r="38" spans="1:18" x14ac:dyDescent="0.45">
      <c r="A38" s="4" t="s">
        <v>46</v>
      </c>
      <c r="B38" s="13">
        <v>1012883</v>
      </c>
      <c r="C38" s="13">
        <v>957769</v>
      </c>
      <c r="D38" s="13">
        <v>480951</v>
      </c>
      <c r="E38" s="14">
        <v>476818</v>
      </c>
      <c r="F38" s="18">
        <v>55006</v>
      </c>
      <c r="G38" s="14">
        <v>27603</v>
      </c>
      <c r="H38" s="14">
        <v>27403</v>
      </c>
      <c r="I38" s="14">
        <v>108</v>
      </c>
      <c r="J38" s="14">
        <v>50</v>
      </c>
      <c r="K38" s="14">
        <v>58</v>
      </c>
      <c r="L38" s="15"/>
      <c r="M38" s="14">
        <v>994500</v>
      </c>
      <c r="N38" s="16">
        <v>0.96306586224233282</v>
      </c>
      <c r="O38" s="19">
        <v>47400</v>
      </c>
      <c r="P38" s="16">
        <v>1.1604641350210971</v>
      </c>
      <c r="Q38" s="14">
        <v>640</v>
      </c>
      <c r="R38" s="17">
        <v>0.16875000000000001</v>
      </c>
    </row>
    <row r="39" spans="1:18" x14ac:dyDescent="0.45">
      <c r="A39" s="4" t="s">
        <v>47</v>
      </c>
      <c r="B39" s="13">
        <v>2691418</v>
      </c>
      <c r="C39" s="13">
        <v>2359863</v>
      </c>
      <c r="D39" s="13">
        <v>1185047</v>
      </c>
      <c r="E39" s="14">
        <v>1174816</v>
      </c>
      <c r="F39" s="18">
        <v>331249</v>
      </c>
      <c r="G39" s="14">
        <v>166338</v>
      </c>
      <c r="H39" s="14">
        <v>164911</v>
      </c>
      <c r="I39" s="14">
        <v>306</v>
      </c>
      <c r="J39" s="14">
        <v>155</v>
      </c>
      <c r="K39" s="14">
        <v>151</v>
      </c>
      <c r="L39" s="15"/>
      <c r="M39" s="14">
        <v>2592330</v>
      </c>
      <c r="N39" s="16">
        <v>0.9103250743539596</v>
      </c>
      <c r="O39" s="19">
        <v>385900</v>
      </c>
      <c r="P39" s="16">
        <v>0.85838040943249549</v>
      </c>
      <c r="Q39" s="14">
        <v>700</v>
      </c>
      <c r="R39" s="17">
        <v>0.43714285714285717</v>
      </c>
    </row>
    <row r="40" spans="1:18" x14ac:dyDescent="0.45">
      <c r="A40" s="4" t="s">
        <v>48</v>
      </c>
      <c r="B40" s="13">
        <v>4055317</v>
      </c>
      <c r="C40" s="13">
        <v>3467294</v>
      </c>
      <c r="D40" s="13">
        <v>1740341</v>
      </c>
      <c r="E40" s="14">
        <v>1726953</v>
      </c>
      <c r="F40" s="18">
        <v>587908</v>
      </c>
      <c r="G40" s="14">
        <v>295311</v>
      </c>
      <c r="H40" s="14">
        <v>292597</v>
      </c>
      <c r="I40" s="14">
        <v>115</v>
      </c>
      <c r="J40" s="14">
        <v>59</v>
      </c>
      <c r="K40" s="14">
        <v>56</v>
      </c>
      <c r="L40" s="15"/>
      <c r="M40" s="14">
        <v>3653130</v>
      </c>
      <c r="N40" s="16">
        <v>0.94912965046412257</v>
      </c>
      <c r="O40" s="19">
        <v>616200</v>
      </c>
      <c r="P40" s="16">
        <v>0.95408633560532297</v>
      </c>
      <c r="Q40" s="14">
        <v>1120</v>
      </c>
      <c r="R40" s="17">
        <v>0.10267857142857142</v>
      </c>
    </row>
    <row r="41" spans="1:18" x14ac:dyDescent="0.45">
      <c r="A41" s="4" t="s">
        <v>49</v>
      </c>
      <c r="B41" s="13">
        <v>1988431</v>
      </c>
      <c r="C41" s="13">
        <v>1777113</v>
      </c>
      <c r="D41" s="13">
        <v>891842</v>
      </c>
      <c r="E41" s="14">
        <v>885271</v>
      </c>
      <c r="F41" s="18">
        <v>211265</v>
      </c>
      <c r="G41" s="14">
        <v>106109</v>
      </c>
      <c r="H41" s="14">
        <v>105156</v>
      </c>
      <c r="I41" s="14">
        <v>53</v>
      </c>
      <c r="J41" s="14">
        <v>31</v>
      </c>
      <c r="K41" s="14">
        <v>22</v>
      </c>
      <c r="L41" s="15"/>
      <c r="M41" s="14">
        <v>1888575</v>
      </c>
      <c r="N41" s="16">
        <v>0.94098089829633458</v>
      </c>
      <c r="O41" s="19">
        <v>210200</v>
      </c>
      <c r="P41" s="16">
        <v>1.0050666032350142</v>
      </c>
      <c r="Q41" s="14">
        <v>300</v>
      </c>
      <c r="R41" s="17">
        <v>0.17666666666666667</v>
      </c>
    </row>
    <row r="42" spans="1:18" x14ac:dyDescent="0.45">
      <c r="A42" s="4" t="s">
        <v>50</v>
      </c>
      <c r="B42" s="13">
        <v>1070403</v>
      </c>
      <c r="C42" s="13">
        <v>919327</v>
      </c>
      <c r="D42" s="13">
        <v>461301</v>
      </c>
      <c r="E42" s="14">
        <v>458026</v>
      </c>
      <c r="F42" s="18">
        <v>150913</v>
      </c>
      <c r="G42" s="14">
        <v>75641</v>
      </c>
      <c r="H42" s="14">
        <v>75272</v>
      </c>
      <c r="I42" s="14">
        <v>163</v>
      </c>
      <c r="J42" s="14">
        <v>79</v>
      </c>
      <c r="K42" s="14">
        <v>84</v>
      </c>
      <c r="L42" s="15"/>
      <c r="M42" s="14">
        <v>951405</v>
      </c>
      <c r="N42" s="16">
        <v>0.96628354906690628</v>
      </c>
      <c r="O42" s="19">
        <v>152900</v>
      </c>
      <c r="P42" s="16">
        <v>0.98700457815565734</v>
      </c>
      <c r="Q42" s="14">
        <v>560</v>
      </c>
      <c r="R42" s="17">
        <v>0.29107142857142859</v>
      </c>
    </row>
    <row r="43" spans="1:18" x14ac:dyDescent="0.45">
      <c r="A43" s="4" t="s">
        <v>51</v>
      </c>
      <c r="B43" s="13">
        <v>1412692</v>
      </c>
      <c r="C43" s="13">
        <v>1301077</v>
      </c>
      <c r="D43" s="13">
        <v>653168</v>
      </c>
      <c r="E43" s="14">
        <v>647909</v>
      </c>
      <c r="F43" s="18">
        <v>111442</v>
      </c>
      <c r="G43" s="14">
        <v>55810</v>
      </c>
      <c r="H43" s="14">
        <v>55632</v>
      </c>
      <c r="I43" s="14">
        <v>173</v>
      </c>
      <c r="J43" s="14">
        <v>85</v>
      </c>
      <c r="K43" s="14">
        <v>88</v>
      </c>
      <c r="L43" s="15"/>
      <c r="M43" s="14">
        <v>1352910</v>
      </c>
      <c r="N43" s="16">
        <v>0.9616877693268584</v>
      </c>
      <c r="O43" s="19">
        <v>102300</v>
      </c>
      <c r="P43" s="16">
        <v>1.0893646138807429</v>
      </c>
      <c r="Q43" s="14">
        <v>200</v>
      </c>
      <c r="R43" s="17">
        <v>0.86499999999999999</v>
      </c>
    </row>
    <row r="44" spans="1:18" x14ac:dyDescent="0.45">
      <c r="A44" s="4" t="s">
        <v>52</v>
      </c>
      <c r="B44" s="13">
        <v>2008130</v>
      </c>
      <c r="C44" s="13">
        <v>1876686</v>
      </c>
      <c r="D44" s="13">
        <v>941858</v>
      </c>
      <c r="E44" s="14">
        <v>934828</v>
      </c>
      <c r="F44" s="18">
        <v>131390</v>
      </c>
      <c r="G44" s="14">
        <v>66213</v>
      </c>
      <c r="H44" s="14">
        <v>65177</v>
      </c>
      <c r="I44" s="14">
        <v>54</v>
      </c>
      <c r="J44" s="14">
        <v>27</v>
      </c>
      <c r="K44" s="14">
        <v>27</v>
      </c>
      <c r="L44" s="15"/>
      <c r="M44" s="14">
        <v>1944150</v>
      </c>
      <c r="N44" s="16">
        <v>0.96529897384461072</v>
      </c>
      <c r="O44" s="19">
        <v>128400</v>
      </c>
      <c r="P44" s="16">
        <v>1.0232866043613706</v>
      </c>
      <c r="Q44" s="14">
        <v>100</v>
      </c>
      <c r="R44" s="17">
        <v>0.54</v>
      </c>
    </row>
    <row r="45" spans="1:18" x14ac:dyDescent="0.45">
      <c r="A45" s="4" t="s">
        <v>53</v>
      </c>
      <c r="B45" s="13">
        <v>1017013</v>
      </c>
      <c r="C45" s="13">
        <v>958858</v>
      </c>
      <c r="D45" s="13">
        <v>481803</v>
      </c>
      <c r="E45" s="14">
        <v>477055</v>
      </c>
      <c r="F45" s="18">
        <v>58084</v>
      </c>
      <c r="G45" s="14">
        <v>29192</v>
      </c>
      <c r="H45" s="14">
        <v>28892</v>
      </c>
      <c r="I45" s="14">
        <v>71</v>
      </c>
      <c r="J45" s="14">
        <v>32</v>
      </c>
      <c r="K45" s="14">
        <v>39</v>
      </c>
      <c r="L45" s="15"/>
      <c r="M45" s="14">
        <v>1002495</v>
      </c>
      <c r="N45" s="16">
        <v>0.95647160334964265</v>
      </c>
      <c r="O45" s="19">
        <v>55600</v>
      </c>
      <c r="P45" s="16">
        <v>1.0446762589928058</v>
      </c>
      <c r="Q45" s="14">
        <v>120</v>
      </c>
      <c r="R45" s="17">
        <v>0.59166666666666667</v>
      </c>
    </row>
    <row r="46" spans="1:18" x14ac:dyDescent="0.45">
      <c r="A46" s="4" t="s">
        <v>54</v>
      </c>
      <c r="B46" s="13">
        <v>7511234</v>
      </c>
      <c r="C46" s="13">
        <v>6545339</v>
      </c>
      <c r="D46" s="13">
        <v>3289340</v>
      </c>
      <c r="E46" s="14">
        <v>3255999</v>
      </c>
      <c r="F46" s="18">
        <v>965710</v>
      </c>
      <c r="G46" s="14">
        <v>487823</v>
      </c>
      <c r="H46" s="14">
        <v>477887</v>
      </c>
      <c r="I46" s="14">
        <v>185</v>
      </c>
      <c r="J46" s="14">
        <v>100</v>
      </c>
      <c r="K46" s="14">
        <v>85</v>
      </c>
      <c r="L46" s="15"/>
      <c r="M46" s="14">
        <v>6570330</v>
      </c>
      <c r="N46" s="16">
        <v>0.99619638587407333</v>
      </c>
      <c r="O46" s="19">
        <v>1044200</v>
      </c>
      <c r="P46" s="16">
        <v>0.92483240758475382</v>
      </c>
      <c r="Q46" s="14">
        <v>700</v>
      </c>
      <c r="R46" s="17">
        <v>0.26428571428571429</v>
      </c>
    </row>
    <row r="47" spans="1:18" x14ac:dyDescent="0.45">
      <c r="A47" s="4" t="s">
        <v>55</v>
      </c>
      <c r="B47" s="13">
        <v>1164750</v>
      </c>
      <c r="C47" s="13">
        <v>1081707</v>
      </c>
      <c r="D47" s="13">
        <v>543107</v>
      </c>
      <c r="E47" s="14">
        <v>538600</v>
      </c>
      <c r="F47" s="18">
        <v>83027</v>
      </c>
      <c r="G47" s="14">
        <v>41823</v>
      </c>
      <c r="H47" s="14">
        <v>41204</v>
      </c>
      <c r="I47" s="14">
        <v>16</v>
      </c>
      <c r="J47" s="14">
        <v>5</v>
      </c>
      <c r="K47" s="14">
        <v>11</v>
      </c>
      <c r="L47" s="15"/>
      <c r="M47" s="14">
        <v>1146405</v>
      </c>
      <c r="N47" s="16">
        <v>0.94356444711947352</v>
      </c>
      <c r="O47" s="19">
        <v>74400</v>
      </c>
      <c r="P47" s="16">
        <v>1.1159543010752688</v>
      </c>
      <c r="Q47" s="14">
        <v>120</v>
      </c>
      <c r="R47" s="17">
        <v>0.13333333333333333</v>
      </c>
    </row>
    <row r="48" spans="1:18" x14ac:dyDescent="0.45">
      <c r="A48" s="4" t="s">
        <v>56</v>
      </c>
      <c r="B48" s="13">
        <v>1985817</v>
      </c>
      <c r="C48" s="13">
        <v>1703090</v>
      </c>
      <c r="D48" s="13">
        <v>855461</v>
      </c>
      <c r="E48" s="14">
        <v>847629</v>
      </c>
      <c r="F48" s="18">
        <v>282698</v>
      </c>
      <c r="G48" s="14">
        <v>141674</v>
      </c>
      <c r="H48" s="14">
        <v>141024</v>
      </c>
      <c r="I48" s="14">
        <v>29</v>
      </c>
      <c r="J48" s="14">
        <v>12</v>
      </c>
      <c r="K48" s="14">
        <v>17</v>
      </c>
      <c r="L48" s="15"/>
      <c r="M48" s="14">
        <v>1756950</v>
      </c>
      <c r="N48" s="16">
        <v>0.96934460286291579</v>
      </c>
      <c r="O48" s="19">
        <v>288800</v>
      </c>
      <c r="P48" s="16">
        <v>0.97887119113573406</v>
      </c>
      <c r="Q48" s="14">
        <v>160</v>
      </c>
      <c r="R48" s="17">
        <v>0.18124999999999999</v>
      </c>
    </row>
    <row r="49" spans="1:18" x14ac:dyDescent="0.45">
      <c r="A49" s="4" t="s">
        <v>57</v>
      </c>
      <c r="B49" s="13">
        <v>2608710</v>
      </c>
      <c r="C49" s="13">
        <v>2241632</v>
      </c>
      <c r="D49" s="13">
        <v>1125086</v>
      </c>
      <c r="E49" s="14">
        <v>1116546</v>
      </c>
      <c r="F49" s="18">
        <v>366829</v>
      </c>
      <c r="G49" s="14">
        <v>184048</v>
      </c>
      <c r="H49" s="14">
        <v>182781</v>
      </c>
      <c r="I49" s="14">
        <v>249</v>
      </c>
      <c r="J49" s="14">
        <v>125</v>
      </c>
      <c r="K49" s="14">
        <v>124</v>
      </c>
      <c r="L49" s="15"/>
      <c r="M49" s="14">
        <v>2318355</v>
      </c>
      <c r="N49" s="16">
        <v>0.9669062762174041</v>
      </c>
      <c r="O49" s="19">
        <v>349700</v>
      </c>
      <c r="P49" s="16">
        <v>1.0489819845581927</v>
      </c>
      <c r="Q49" s="14">
        <v>680</v>
      </c>
      <c r="R49" s="17">
        <v>0.36617647058823527</v>
      </c>
    </row>
    <row r="50" spans="1:18" x14ac:dyDescent="0.45">
      <c r="A50" s="4" t="s">
        <v>58</v>
      </c>
      <c r="B50" s="13">
        <v>1658400</v>
      </c>
      <c r="C50" s="13">
        <v>1523243</v>
      </c>
      <c r="D50" s="13">
        <v>765093</v>
      </c>
      <c r="E50" s="14">
        <v>758150</v>
      </c>
      <c r="F50" s="18">
        <v>135066</v>
      </c>
      <c r="G50" s="14">
        <v>67790</v>
      </c>
      <c r="H50" s="14">
        <v>67276</v>
      </c>
      <c r="I50" s="14">
        <v>91</v>
      </c>
      <c r="J50" s="14">
        <v>39</v>
      </c>
      <c r="K50" s="14">
        <v>52</v>
      </c>
      <c r="L50" s="15"/>
      <c r="M50" s="14">
        <v>1559025</v>
      </c>
      <c r="N50" s="16">
        <v>0.97704847581020193</v>
      </c>
      <c r="O50" s="19">
        <v>125500</v>
      </c>
      <c r="P50" s="16">
        <v>1.0762231075697211</v>
      </c>
      <c r="Q50" s="14">
        <v>300</v>
      </c>
      <c r="R50" s="17">
        <v>0.30333333333333334</v>
      </c>
    </row>
    <row r="51" spans="1:18" x14ac:dyDescent="0.45">
      <c r="A51" s="4" t="s">
        <v>59</v>
      </c>
      <c r="B51" s="13">
        <v>1571582</v>
      </c>
      <c r="C51" s="13">
        <v>1509254</v>
      </c>
      <c r="D51" s="13">
        <v>757882</v>
      </c>
      <c r="E51" s="14">
        <v>751372</v>
      </c>
      <c r="F51" s="18">
        <v>62303</v>
      </c>
      <c r="G51" s="14">
        <v>31285</v>
      </c>
      <c r="H51" s="14">
        <v>31018</v>
      </c>
      <c r="I51" s="14">
        <v>25</v>
      </c>
      <c r="J51" s="14">
        <v>10</v>
      </c>
      <c r="K51" s="14">
        <v>15</v>
      </c>
      <c r="L51" s="15"/>
      <c r="M51" s="14">
        <v>1567995</v>
      </c>
      <c r="N51" s="16">
        <v>0.9625375080915437</v>
      </c>
      <c r="O51" s="19">
        <v>55600</v>
      </c>
      <c r="P51" s="16">
        <v>1.1205575539568344</v>
      </c>
      <c r="Q51" s="14">
        <v>180</v>
      </c>
      <c r="R51" s="17">
        <v>0.1388888888888889</v>
      </c>
    </row>
    <row r="52" spans="1:18" x14ac:dyDescent="0.45">
      <c r="A52" s="4" t="s">
        <v>60</v>
      </c>
      <c r="B52" s="13">
        <v>2352404</v>
      </c>
      <c r="C52" s="13">
        <v>2156493</v>
      </c>
      <c r="D52" s="13">
        <v>1082760</v>
      </c>
      <c r="E52" s="14">
        <v>1073733</v>
      </c>
      <c r="F52" s="18">
        <v>195677</v>
      </c>
      <c r="G52" s="14">
        <v>98360</v>
      </c>
      <c r="H52" s="14">
        <v>97317</v>
      </c>
      <c r="I52" s="14">
        <v>234</v>
      </c>
      <c r="J52" s="14">
        <v>115</v>
      </c>
      <c r="K52" s="14">
        <v>119</v>
      </c>
      <c r="L52" s="15"/>
      <c r="M52" s="14">
        <v>2222610</v>
      </c>
      <c r="N52" s="16">
        <v>0.9702525409316074</v>
      </c>
      <c r="O52" s="19">
        <v>197100</v>
      </c>
      <c r="P52" s="16">
        <v>0.99278031456113647</v>
      </c>
      <c r="Q52" s="14">
        <v>340</v>
      </c>
      <c r="R52" s="17">
        <v>0.68823529411764706</v>
      </c>
    </row>
    <row r="53" spans="1:18" x14ac:dyDescent="0.45">
      <c r="A53" s="4" t="s">
        <v>61</v>
      </c>
      <c r="B53" s="13">
        <v>1928983</v>
      </c>
      <c r="C53" s="13">
        <v>1651096</v>
      </c>
      <c r="D53" s="13">
        <v>830359</v>
      </c>
      <c r="E53" s="14">
        <v>820737</v>
      </c>
      <c r="F53" s="18">
        <v>277409</v>
      </c>
      <c r="G53" s="14">
        <v>139482</v>
      </c>
      <c r="H53" s="14">
        <v>137927</v>
      </c>
      <c r="I53" s="14">
        <v>478</v>
      </c>
      <c r="J53" s="14">
        <v>242</v>
      </c>
      <c r="K53" s="14">
        <v>236</v>
      </c>
      <c r="L53" s="15"/>
      <c r="M53" s="14">
        <v>1835925</v>
      </c>
      <c r="N53" s="16">
        <v>0.89932649754211091</v>
      </c>
      <c r="O53" s="19">
        <v>305500</v>
      </c>
      <c r="P53" s="16">
        <v>0.90804909983633386</v>
      </c>
      <c r="Q53" s="14">
        <v>1080</v>
      </c>
      <c r="R53" s="17">
        <v>0.44259259259259259</v>
      </c>
    </row>
    <row r="55" spans="1:18" x14ac:dyDescent="0.45">
      <c r="A55" s="93" t="s">
        <v>123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1:18" x14ac:dyDescent="0.45">
      <c r="A56" s="104" t="s">
        <v>124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1:18" x14ac:dyDescent="0.45">
      <c r="A57" s="104" t="s">
        <v>125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1:18" x14ac:dyDescent="0.45">
      <c r="A58" s="104" t="s">
        <v>126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1:18" ht="18" customHeight="1" x14ac:dyDescent="0.45">
      <c r="A59" s="93" t="s">
        <v>127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</row>
    <row r="60" spans="1:18" x14ac:dyDescent="0.45">
      <c r="A60" s="1" t="s">
        <v>128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I11" sqref="I1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129</v>
      </c>
    </row>
    <row r="2" spans="1:6" x14ac:dyDescent="0.45">
      <c r="D2" s="3" t="s">
        <v>130</v>
      </c>
    </row>
    <row r="3" spans="1:6" ht="36" x14ac:dyDescent="0.45">
      <c r="A3" s="4" t="s">
        <v>3</v>
      </c>
      <c r="B3" s="12" t="s">
        <v>131</v>
      </c>
      <c r="C3" s="5" t="s">
        <v>95</v>
      </c>
      <c r="D3" s="5" t="s">
        <v>96</v>
      </c>
      <c r="E3" s="9"/>
    </row>
    <row r="4" spans="1:6" x14ac:dyDescent="0.45">
      <c r="A4" s="7" t="s">
        <v>14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15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16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17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18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19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20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21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22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23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24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25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26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27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28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29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30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31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32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33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34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35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36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37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38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39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40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41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42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43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44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45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46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47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48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49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50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51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52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53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54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55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56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57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58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59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60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61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132</v>
      </c>
    </row>
    <row r="54" spans="1:4" x14ac:dyDescent="0.45">
      <c r="A54" t="s">
        <v>133</v>
      </c>
    </row>
    <row r="55" spans="1:4" x14ac:dyDescent="0.45">
      <c r="A55" t="s">
        <v>134</v>
      </c>
    </row>
    <row r="56" spans="1:4" x14ac:dyDescent="0.45">
      <c r="A56" t="s">
        <v>135</v>
      </c>
    </row>
    <row r="57" spans="1:4" x14ac:dyDescent="0.45">
      <c r="A57" s="1" t="s">
        <v>136</v>
      </c>
    </row>
    <row r="58" spans="1:4" x14ac:dyDescent="0.45">
      <c r="A58" t="s">
        <v>137</v>
      </c>
    </row>
    <row r="59" spans="1:4" x14ac:dyDescent="0.45">
      <c r="A59" t="s">
        <v>138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DIGI-808455956-3431013</_dlc_DocId>
    <_dlc_DocIdUrl xmlns="89559dea-130d-4237-8e78-1ce7f44b9a24">
      <Url>https://digitalgojp.sharepoint.com/sites/digi_portal/_layouts/15/DocIdRedir.aspx?ID=DIGI-808455956-3431013</Url>
      <Description>DIGI-808455956-3431013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2022-02-24T05:04:50Z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57e4ba00-0ffa-4ccd-8e3e-304547bb86df</vt:lpwstr>
  </property>
</Properties>
</file>