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696" yWindow="8268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1" l="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C26" i="11"/>
  <c r="D26" i="11"/>
  <c r="E26" i="11"/>
  <c r="F26" i="11"/>
  <c r="G26" i="11"/>
  <c r="H26" i="11"/>
  <c r="C27" i="11"/>
  <c r="D27" i="11"/>
  <c r="E27" i="11"/>
  <c r="F27" i="11"/>
  <c r="G27" i="11"/>
  <c r="H27" i="11"/>
  <c r="C28" i="11"/>
  <c r="D28" i="11"/>
  <c r="E28" i="11"/>
  <c r="F28" i="11"/>
  <c r="G28" i="11"/>
  <c r="H28" i="11"/>
  <c r="C29" i="11"/>
  <c r="D29" i="11"/>
  <c r="E29" i="11"/>
  <c r="F29" i="11"/>
  <c r="G29" i="11"/>
  <c r="H29" i="11"/>
  <c r="C30" i="11"/>
  <c r="D30" i="11"/>
  <c r="E30" i="11"/>
  <c r="F30" i="11"/>
  <c r="G30" i="11"/>
  <c r="H30" i="11"/>
  <c r="C31" i="11"/>
  <c r="D31" i="11"/>
  <c r="E31" i="11"/>
  <c r="F31" i="11"/>
  <c r="G31" i="11"/>
  <c r="H31" i="11"/>
  <c r="C32" i="11"/>
  <c r="D32" i="11"/>
  <c r="E32" i="11"/>
  <c r="F32" i="11"/>
  <c r="G32" i="11"/>
  <c r="H32" i="11"/>
  <c r="C33" i="11"/>
  <c r="D33" i="11"/>
  <c r="E33" i="11"/>
  <c r="F33" i="11"/>
  <c r="G33" i="11"/>
  <c r="H33" i="11"/>
  <c r="C34" i="11"/>
  <c r="D34" i="11"/>
  <c r="E34" i="11"/>
  <c r="F34" i="11"/>
  <c r="G34" i="11"/>
  <c r="H34" i="11"/>
  <c r="C35" i="11"/>
  <c r="D35" i="11"/>
  <c r="E35" i="11"/>
  <c r="F35" i="11"/>
  <c r="G35" i="11"/>
  <c r="H35" i="11"/>
  <c r="C36" i="11"/>
  <c r="D36" i="11"/>
  <c r="E36" i="11"/>
  <c r="F36" i="11"/>
  <c r="G36" i="11"/>
  <c r="H36" i="11"/>
  <c r="C37" i="11"/>
  <c r="D37" i="11"/>
  <c r="E37" i="11"/>
  <c r="F37" i="11"/>
  <c r="G37" i="11"/>
  <c r="H37" i="11"/>
  <c r="C38" i="11"/>
  <c r="D38" i="11"/>
  <c r="E38" i="11"/>
  <c r="F38" i="11"/>
  <c r="G38" i="11"/>
  <c r="H38" i="11"/>
  <c r="C39" i="11"/>
  <c r="D39" i="11"/>
  <c r="E39" i="11"/>
  <c r="F39" i="11"/>
  <c r="G39" i="11"/>
  <c r="H39" i="11"/>
  <c r="C40" i="11"/>
  <c r="D40" i="11"/>
  <c r="E40" i="11"/>
  <c r="F40" i="11"/>
  <c r="G40" i="11"/>
  <c r="H40" i="11"/>
  <c r="C41" i="11"/>
  <c r="D41" i="11"/>
  <c r="E41" i="11"/>
  <c r="F41" i="11"/>
  <c r="G41" i="11"/>
  <c r="H41" i="11"/>
  <c r="C42" i="11"/>
  <c r="D42" i="11"/>
  <c r="E42" i="11"/>
  <c r="F42" i="11"/>
  <c r="G42" i="11"/>
  <c r="H42" i="11"/>
  <c r="C43" i="11"/>
  <c r="D43" i="11"/>
  <c r="E43" i="11"/>
  <c r="F43" i="11"/>
  <c r="G43" i="11"/>
  <c r="H43" i="11"/>
  <c r="C44" i="11"/>
  <c r="D44" i="11"/>
  <c r="E44" i="11"/>
  <c r="F44" i="11"/>
  <c r="G44" i="11"/>
  <c r="H44" i="11"/>
  <c r="C45" i="11"/>
  <c r="D45" i="11"/>
  <c r="E45" i="11"/>
  <c r="F45" i="11"/>
  <c r="G45" i="11"/>
  <c r="H45" i="11"/>
  <c r="C46" i="11"/>
  <c r="D46" i="11"/>
  <c r="E46" i="11"/>
  <c r="F46" i="11"/>
  <c r="G46" i="11"/>
  <c r="H46" i="11"/>
  <c r="C47" i="11"/>
  <c r="D47" i="11"/>
  <c r="E47" i="11"/>
  <c r="F47" i="11"/>
  <c r="G47" i="11"/>
  <c r="H47" i="11"/>
  <c r="C48" i="11"/>
  <c r="D48" i="11"/>
  <c r="E48" i="11"/>
  <c r="F48" i="11"/>
  <c r="G48" i="11"/>
  <c r="H48" i="11"/>
  <c r="C49" i="11"/>
  <c r="D49" i="11"/>
  <c r="E49" i="11"/>
  <c r="F49" i="11"/>
  <c r="G49" i="11"/>
  <c r="H49" i="11"/>
  <c r="C50" i="11"/>
  <c r="D50" i="11"/>
  <c r="E50" i="11"/>
  <c r="F50" i="11"/>
  <c r="G50" i="11"/>
  <c r="H50" i="11"/>
  <c r="C51" i="11"/>
  <c r="D51" i="11"/>
  <c r="E51" i="11"/>
  <c r="F51" i="11"/>
  <c r="G51" i="11"/>
  <c r="H51" i="11"/>
  <c r="C52" i="11"/>
  <c r="D52" i="11"/>
  <c r="E52" i="11"/>
  <c r="F52" i="11"/>
  <c r="G52" i="11"/>
  <c r="H52" i="11"/>
  <c r="C53" i="11"/>
  <c r="D53" i="11"/>
  <c r="E53" i="11"/>
  <c r="F53" i="11"/>
  <c r="G53" i="11"/>
  <c r="H53" i="11"/>
  <c r="C54" i="11"/>
  <c r="D54" i="11"/>
  <c r="E54" i="11"/>
  <c r="F54" i="11"/>
  <c r="G54" i="11"/>
  <c r="H54" i="11"/>
  <c r="N7" i="1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M7" i="11" l="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<sst xmlns="http://schemas.openxmlformats.org/spreadsheetml/2006/main" count="351" uniqueCount="152">
  <si>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</si>
  <si>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（6月29日公表時点）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</si>
  <si>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</si>
  <si>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</si>
  <si>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</si>
  <si>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</si>
  <si>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</si>
  <si>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</si>
  <si>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</si>
  <si>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</si>
  <si>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</si>
  <si>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</si>
  <si>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</si>
  <si>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</si>
  <si>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</si>
  <si>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</si>
  <si>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</si>
  <si>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</si>
  <si>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</si>
  <si>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</si>
  <si>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</si>
  <si>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</si>
  <si>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</si>
  <si>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</si>
  <si>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</si>
  <si>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</si>
  <si>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</si>
  <si>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</si>
  <si>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</si>
  <si>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</si>
  <si>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</si>
  <si>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</si>
  <si>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</si>
  <si>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</si>
  <si>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</si>
  <si>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</si>
  <si>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</si>
  <si>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</si>
  <si>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</si>
  <si>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</si>
  <si>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</si>
  <si>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</si>
  <si>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</si>
  <si>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</si>
  <si>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</si>
  <si>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</si>
  <si>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</si>
  <si>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</si>
  <si>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</si>
  <si>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</si>
  <si>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</si>
  <si>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</si>
  <si>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</si>
  <si>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</si>
  <si>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</si>
  <si>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</si>
  <si>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</si>
  <si>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</si>
  <si>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</si>
  <si>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</si>
  <si>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</si>
  <si>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</si>
  <si>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</si>
  <si>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</si>
  <si>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</si>
  <si>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</si>
  <si>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</si>
  <si>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</si>
  <si>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</si>
  <si>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</si>
  <si>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</si>
  <si>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</si>
  <si>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</si>
  <si>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</si>
  <si>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</si>
  <si>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</si>
  <si>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</si>
  <si>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</si>
  <si>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</si>
  <si>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</si>
  <si>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</si>
  <si>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</si>
  <si>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</si>
  <si>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</si>
  <si>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</si>
  <si>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</si>
  <si>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</si>
  <si>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</si>
  <si>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</si>
  <si>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</si>
  <si>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</si>
  <si>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</si>
  <si>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</si>
  <si>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</si>
  <si>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</si>
  <si>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接種回数（6月28日まで）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</si>
  <si>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</si>
  <si>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</si>
  <si>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</si>
  <si>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</si>
  <si>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</si>
  <si>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</si>
  <si>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</si>
  <si>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</si>
  <si>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</si>
  <si>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</si>
  <si>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</si>
  <si>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</si>
  <si>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</si>
  <si>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</si>
  <si>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</si>
  <si>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</si>
  <si>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</si>
  <si>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</si>
  <si>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</si>
  <si>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</si>
  <si>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</si>
  <si>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</si>
  <si>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</si>
  <si>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（6月28日まで）</t>
  </si>
  <si>
    <t>ワクチン供給量
（6月28日まで）※4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</si>
  <si>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</si>
  <si>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</si>
  <si>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</si>
  <si>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</si>
  <si>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</si>
  <si>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</si>
  <si>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</si>
  <si>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</si>
  <si>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</si>
  <si>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</si>
  <si>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</si>
  <si>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</si>
  <si>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</si>
  <si>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</si>
  <si>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</si>
  <si>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</si>
  <si>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</si>
  <si>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</si>
  <si>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</si>
  <si>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</si>
  <si>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</si>
  <si>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</si>
  <si>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</si>
  <si>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</si>
  <si>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</si>
  <si>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</si>
  <si>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</si>
  <si>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</si>
  <si>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</si>
  <si>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</si>
  <si>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 xml:space="preserve"> ファイザー社※5※6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</si>
</sst>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11" sqref="A11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44740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77707333</v>
      </c>
      <c r="D10" s="11">
        <f>C10/$B10</f>
        <v>0.6135837787548305</v>
      </c>
      <c r="E10" s="21">
        <f>SUM(E11:E57)</f>
        <v>609588</v>
      </c>
      <c r="F10" s="11">
        <f>E10/$B10</f>
        <v>4.8133592298631534E-3</v>
      </c>
      <c r="G10" s="21">
        <f>SUM(G11:G57)</f>
        <v>75235</v>
      </c>
      <c r="H10" s="11">
        <f>G10/$B10</f>
        <v>5.9406202493939248E-4</v>
      </c>
    </row>
    <row r="11" spans="1:8" x14ac:dyDescent="0.45">
      <c r="A11" s="12" t="s">
        <v>14</v>
      </c>
      <c r="B11" s="20">
        <v>5226603</v>
      </c>
      <c r="C11" s="21">
        <v>3332655</v>
      </c>
      <c r="D11" s="11">
        <f t="shared" ref="D11:D57" si="0">C11/$B11</f>
        <v>0.63763308596424872</v>
      </c>
      <c r="E11" s="21">
        <v>25950</v>
      </c>
      <c r="F11" s="11">
        <f t="shared" ref="F11:F57" si="1">E11/$B11</f>
        <v>4.9649839484651884E-3</v>
      </c>
      <c r="G11" s="21">
        <v>4645</v>
      </c>
      <c r="H11" s="11">
        <f t="shared" ref="H11:H57" si="2">G11/$B11</f>
        <v>8.8872256033220814E-4</v>
      </c>
    </row>
    <row r="12" spans="1:8" x14ac:dyDescent="0.45">
      <c r="A12" s="12" t="s">
        <v>15</v>
      </c>
      <c r="B12" s="20">
        <v>1259615</v>
      </c>
      <c r="C12" s="21">
        <v>856491</v>
      </c>
      <c r="D12" s="11">
        <f t="shared" si="0"/>
        <v>0.6799625282328331</v>
      </c>
      <c r="E12" s="21">
        <v>7732</v>
      </c>
      <c r="F12" s="11">
        <f t="shared" si="1"/>
        <v>6.1383835537049021E-3</v>
      </c>
      <c r="G12" s="21">
        <v>1177</v>
      </c>
      <c r="H12" s="11">
        <f t="shared" si="2"/>
        <v>9.344124990572516E-4</v>
      </c>
    </row>
    <row r="13" spans="1:8" x14ac:dyDescent="0.45">
      <c r="A13" s="12" t="s">
        <v>16</v>
      </c>
      <c r="B13" s="20">
        <v>1220823</v>
      </c>
      <c r="C13" s="21">
        <v>840927</v>
      </c>
      <c r="D13" s="11">
        <f t="shared" si="0"/>
        <v>0.68881975519792793</v>
      </c>
      <c r="E13" s="21">
        <v>6481</v>
      </c>
      <c r="F13" s="11">
        <f t="shared" si="1"/>
        <v>5.3087138758034537E-3</v>
      </c>
      <c r="G13" s="21">
        <v>950</v>
      </c>
      <c r="H13" s="11">
        <f t="shared" si="2"/>
        <v>7.7816358309107869E-4</v>
      </c>
    </row>
    <row r="14" spans="1:8" x14ac:dyDescent="0.45">
      <c r="A14" s="12" t="s">
        <v>17</v>
      </c>
      <c r="B14" s="20">
        <v>2281989</v>
      </c>
      <c r="C14" s="21">
        <v>1470049</v>
      </c>
      <c r="D14" s="11">
        <f t="shared" si="0"/>
        <v>0.64419635677472586</v>
      </c>
      <c r="E14" s="21">
        <v>12836</v>
      </c>
      <c r="F14" s="11">
        <f t="shared" si="1"/>
        <v>5.6249175609523099E-3</v>
      </c>
      <c r="G14" s="21">
        <v>3337</v>
      </c>
      <c r="H14" s="11">
        <f t="shared" si="2"/>
        <v>1.4623208087330833E-3</v>
      </c>
    </row>
    <row r="15" spans="1:8" x14ac:dyDescent="0.45">
      <c r="A15" s="12" t="s">
        <v>18</v>
      </c>
      <c r="B15" s="20">
        <v>971288</v>
      </c>
      <c r="C15" s="21">
        <v>699337</v>
      </c>
      <c r="D15" s="11">
        <f t="shared" si="0"/>
        <v>0.72000992496561267</v>
      </c>
      <c r="E15" s="21">
        <v>8023</v>
      </c>
      <c r="F15" s="11">
        <f t="shared" si="1"/>
        <v>8.26016588282775E-3</v>
      </c>
      <c r="G15" s="21">
        <v>666</v>
      </c>
      <c r="H15" s="11">
        <f t="shared" si="2"/>
        <v>6.8568745830278974E-4</v>
      </c>
    </row>
    <row r="16" spans="1:8" x14ac:dyDescent="0.45">
      <c r="A16" s="12" t="s">
        <v>19</v>
      </c>
      <c r="B16" s="20">
        <v>1069562</v>
      </c>
      <c r="C16" s="21">
        <v>751666</v>
      </c>
      <c r="D16" s="11">
        <f t="shared" si="0"/>
        <v>0.70277926852300288</v>
      </c>
      <c r="E16" s="21">
        <v>7639</v>
      </c>
      <c r="F16" s="11">
        <f t="shared" si="1"/>
        <v>7.1421759561390548E-3</v>
      </c>
      <c r="G16" s="21">
        <v>1246</v>
      </c>
      <c r="H16" s="11">
        <f t="shared" si="2"/>
        <v>1.1649628539533005E-3</v>
      </c>
    </row>
    <row r="17" spans="1:8" x14ac:dyDescent="0.45">
      <c r="A17" s="12" t="s">
        <v>20</v>
      </c>
      <c r="B17" s="20">
        <v>1862059.0000000002</v>
      </c>
      <c r="C17" s="21">
        <v>1268232</v>
      </c>
      <c r="D17" s="11">
        <f t="shared" si="0"/>
        <v>0.68109120065475892</v>
      </c>
      <c r="E17" s="21">
        <v>10895</v>
      </c>
      <c r="F17" s="11">
        <f t="shared" si="1"/>
        <v>5.8510498324703987E-3</v>
      </c>
      <c r="G17" s="21">
        <v>1678</v>
      </c>
      <c r="H17" s="11">
        <f t="shared" si="2"/>
        <v>9.0115297098534465E-4</v>
      </c>
    </row>
    <row r="18" spans="1:8" x14ac:dyDescent="0.45">
      <c r="A18" s="12" t="s">
        <v>21</v>
      </c>
      <c r="B18" s="20">
        <v>2907675</v>
      </c>
      <c r="C18" s="21">
        <v>1903515</v>
      </c>
      <c r="D18" s="11">
        <f t="shared" si="0"/>
        <v>0.65465191261059097</v>
      </c>
      <c r="E18" s="21">
        <v>16011</v>
      </c>
      <c r="F18" s="11">
        <f t="shared" si="1"/>
        <v>5.5064613479842142E-3</v>
      </c>
      <c r="G18" s="21">
        <v>1378</v>
      </c>
      <c r="H18" s="11">
        <f t="shared" si="2"/>
        <v>4.7391816485680137E-4</v>
      </c>
    </row>
    <row r="19" spans="1:8" x14ac:dyDescent="0.45">
      <c r="A19" s="12" t="s">
        <v>22</v>
      </c>
      <c r="B19" s="20">
        <v>1955401</v>
      </c>
      <c r="C19" s="21">
        <v>1262612</v>
      </c>
      <c r="D19" s="11">
        <f t="shared" si="0"/>
        <v>0.64570489633584105</v>
      </c>
      <c r="E19" s="21">
        <v>11654</v>
      </c>
      <c r="F19" s="11">
        <f t="shared" si="1"/>
        <v>5.9599028536857657E-3</v>
      </c>
      <c r="G19" s="21">
        <v>880</v>
      </c>
      <c r="H19" s="11">
        <f t="shared" si="2"/>
        <v>4.5003556815200564E-4</v>
      </c>
    </row>
    <row r="20" spans="1:8" x14ac:dyDescent="0.45">
      <c r="A20" s="12" t="s">
        <v>23</v>
      </c>
      <c r="B20" s="20">
        <v>1958101</v>
      </c>
      <c r="C20" s="21">
        <v>1258045</v>
      </c>
      <c r="D20" s="11">
        <f t="shared" si="0"/>
        <v>0.6424821804391091</v>
      </c>
      <c r="E20" s="21">
        <v>7425</v>
      </c>
      <c r="F20" s="11">
        <f t="shared" si="1"/>
        <v>3.7919392309181191E-3</v>
      </c>
      <c r="G20" s="21">
        <v>700</v>
      </c>
      <c r="H20" s="11">
        <f t="shared" si="2"/>
        <v>3.5748922042325702E-4</v>
      </c>
    </row>
    <row r="21" spans="1:8" x14ac:dyDescent="0.45">
      <c r="A21" s="12" t="s">
        <v>24</v>
      </c>
      <c r="B21" s="20">
        <v>7393799</v>
      </c>
      <c r="C21" s="21">
        <v>4545641</v>
      </c>
      <c r="D21" s="11">
        <f t="shared" si="0"/>
        <v>0.6147909890436567</v>
      </c>
      <c r="E21" s="21">
        <v>42579</v>
      </c>
      <c r="F21" s="11">
        <f t="shared" si="1"/>
        <v>5.7587445912446363E-3</v>
      </c>
      <c r="G21" s="21">
        <v>4187</v>
      </c>
      <c r="H21" s="11">
        <f t="shared" si="2"/>
        <v>5.6628534262291954E-4</v>
      </c>
    </row>
    <row r="22" spans="1:8" x14ac:dyDescent="0.45">
      <c r="A22" s="12" t="s">
        <v>25</v>
      </c>
      <c r="B22" s="20">
        <v>6322892.0000000009</v>
      </c>
      <c r="C22" s="21">
        <v>3970057</v>
      </c>
      <c r="D22" s="11">
        <f t="shared" si="0"/>
        <v>0.62788625837670475</v>
      </c>
      <c r="E22" s="21">
        <v>35755</v>
      </c>
      <c r="F22" s="11">
        <f t="shared" si="1"/>
        <v>5.6548490785545595E-3</v>
      </c>
      <c r="G22" s="21">
        <v>4325</v>
      </c>
      <c r="H22" s="11">
        <f t="shared" si="2"/>
        <v>6.8402243783382654E-4</v>
      </c>
    </row>
    <row r="23" spans="1:8" x14ac:dyDescent="0.45">
      <c r="A23" s="12" t="s">
        <v>26</v>
      </c>
      <c r="B23" s="20">
        <v>13843329.000000002</v>
      </c>
      <c r="C23" s="21">
        <v>8277000</v>
      </c>
      <c r="D23" s="11">
        <f t="shared" si="0"/>
        <v>0.59790531598288232</v>
      </c>
      <c r="E23" s="21">
        <v>65126</v>
      </c>
      <c r="F23" s="11">
        <f t="shared" si="1"/>
        <v>4.7045042417181585E-3</v>
      </c>
      <c r="G23" s="21">
        <v>6172</v>
      </c>
      <c r="H23" s="11">
        <f t="shared" si="2"/>
        <v>4.4584651567552855E-4</v>
      </c>
    </row>
    <row r="24" spans="1:8" x14ac:dyDescent="0.45">
      <c r="A24" s="12" t="s">
        <v>27</v>
      </c>
      <c r="B24" s="20">
        <v>9220206</v>
      </c>
      <c r="C24" s="21">
        <v>5617589</v>
      </c>
      <c r="D24" s="11">
        <f t="shared" si="0"/>
        <v>0.6092693590577043</v>
      </c>
      <c r="E24" s="21">
        <v>43699</v>
      </c>
      <c r="F24" s="11">
        <f t="shared" si="1"/>
        <v>4.7394819595137031E-3</v>
      </c>
      <c r="G24" s="21">
        <v>4277</v>
      </c>
      <c r="H24" s="11">
        <f t="shared" si="2"/>
        <v>4.6387249916108166E-4</v>
      </c>
    </row>
    <row r="25" spans="1:8" x14ac:dyDescent="0.45">
      <c r="A25" s="12" t="s">
        <v>28</v>
      </c>
      <c r="B25" s="20">
        <v>2213174</v>
      </c>
      <c r="C25" s="21">
        <v>1547872</v>
      </c>
      <c r="D25" s="11">
        <f t="shared" si="0"/>
        <v>0.69939010669743995</v>
      </c>
      <c r="E25" s="21">
        <v>10853</v>
      </c>
      <c r="F25" s="11">
        <f t="shared" si="1"/>
        <v>4.903816871154279E-3</v>
      </c>
      <c r="G25" s="21">
        <v>581</v>
      </c>
      <c r="H25" s="11">
        <f t="shared" si="2"/>
        <v>2.6251889819779196E-4</v>
      </c>
    </row>
    <row r="26" spans="1:8" x14ac:dyDescent="0.45">
      <c r="A26" s="12" t="s">
        <v>29</v>
      </c>
      <c r="B26" s="20">
        <v>1047674</v>
      </c>
      <c r="C26" s="21">
        <v>691468</v>
      </c>
      <c r="D26" s="11">
        <f t="shared" si="0"/>
        <v>0.66000301620542268</v>
      </c>
      <c r="E26" s="21">
        <v>5065</v>
      </c>
      <c r="F26" s="11">
        <f t="shared" si="1"/>
        <v>4.8345191347690213E-3</v>
      </c>
      <c r="G26" s="21">
        <v>1176</v>
      </c>
      <c r="H26" s="11">
        <f t="shared" si="2"/>
        <v>1.122486575022383E-3</v>
      </c>
    </row>
    <row r="27" spans="1:8" x14ac:dyDescent="0.45">
      <c r="A27" s="12" t="s">
        <v>30</v>
      </c>
      <c r="B27" s="20">
        <v>1132656</v>
      </c>
      <c r="C27" s="21">
        <v>708516</v>
      </c>
      <c r="D27" s="11">
        <f t="shared" si="0"/>
        <v>0.62553502563885244</v>
      </c>
      <c r="E27" s="21">
        <v>5491</v>
      </c>
      <c r="F27" s="11">
        <f t="shared" si="1"/>
        <v>4.8478973315816982E-3</v>
      </c>
      <c r="G27" s="21">
        <v>1059</v>
      </c>
      <c r="H27" s="11">
        <f t="shared" si="2"/>
        <v>9.3497054710344537E-4</v>
      </c>
    </row>
    <row r="28" spans="1:8" x14ac:dyDescent="0.45">
      <c r="A28" s="12" t="s">
        <v>31</v>
      </c>
      <c r="B28" s="20">
        <v>774582.99999999988</v>
      </c>
      <c r="C28" s="21">
        <v>496560</v>
      </c>
      <c r="D28" s="11">
        <f t="shared" si="0"/>
        <v>0.64106751632814052</v>
      </c>
      <c r="E28" s="21">
        <v>4767</v>
      </c>
      <c r="F28" s="11">
        <f t="shared" si="1"/>
        <v>6.1542791411636983E-3</v>
      </c>
      <c r="G28" s="21">
        <v>296</v>
      </c>
      <c r="H28" s="11">
        <f t="shared" si="2"/>
        <v>3.8214110043726762E-4</v>
      </c>
    </row>
    <row r="29" spans="1:8" x14ac:dyDescent="0.45">
      <c r="A29" s="12" t="s">
        <v>32</v>
      </c>
      <c r="B29" s="20">
        <v>820997</v>
      </c>
      <c r="C29" s="21">
        <v>519339</v>
      </c>
      <c r="D29" s="11">
        <f t="shared" si="0"/>
        <v>0.6325711299797685</v>
      </c>
      <c r="E29" s="21">
        <v>2161</v>
      </c>
      <c r="F29" s="11">
        <f t="shared" si="1"/>
        <v>2.6321655255743931E-3</v>
      </c>
      <c r="G29" s="21">
        <v>340</v>
      </c>
      <c r="H29" s="11">
        <f t="shared" si="2"/>
        <v>4.1413062410703083E-4</v>
      </c>
    </row>
    <row r="30" spans="1:8" x14ac:dyDescent="0.45">
      <c r="A30" s="12" t="s">
        <v>33</v>
      </c>
      <c r="B30" s="20">
        <v>2071737</v>
      </c>
      <c r="C30" s="21">
        <v>1376329</v>
      </c>
      <c r="D30" s="11">
        <f t="shared" si="0"/>
        <v>0.6643357723494826</v>
      </c>
      <c r="E30" s="21">
        <v>10993</v>
      </c>
      <c r="F30" s="11">
        <f t="shared" si="1"/>
        <v>5.3061754460146243E-3</v>
      </c>
      <c r="G30" s="21">
        <v>953</v>
      </c>
      <c r="H30" s="11">
        <f t="shared" si="2"/>
        <v>4.6000047303301528E-4</v>
      </c>
    </row>
    <row r="31" spans="1:8" x14ac:dyDescent="0.45">
      <c r="A31" s="12" t="s">
        <v>34</v>
      </c>
      <c r="B31" s="20">
        <v>2016791</v>
      </c>
      <c r="C31" s="21">
        <v>1296802</v>
      </c>
      <c r="D31" s="11">
        <f t="shared" si="0"/>
        <v>0.64300267107498987</v>
      </c>
      <c r="E31" s="21">
        <v>7531</v>
      </c>
      <c r="F31" s="11">
        <f t="shared" si="1"/>
        <v>3.7341499441439397E-3</v>
      </c>
      <c r="G31" s="21">
        <v>862</v>
      </c>
      <c r="H31" s="11">
        <f t="shared" si="2"/>
        <v>4.2741166536344126E-4</v>
      </c>
    </row>
    <row r="32" spans="1:8" x14ac:dyDescent="0.45">
      <c r="A32" s="12" t="s">
        <v>35</v>
      </c>
      <c r="B32" s="20">
        <v>3686259.9999999995</v>
      </c>
      <c r="C32" s="21">
        <v>2337206</v>
      </c>
      <c r="D32" s="11">
        <f t="shared" si="0"/>
        <v>0.63403178289106044</v>
      </c>
      <c r="E32" s="21">
        <v>19688</v>
      </c>
      <c r="F32" s="11">
        <f t="shared" si="1"/>
        <v>5.3409146397703916E-3</v>
      </c>
      <c r="G32" s="21">
        <v>1475</v>
      </c>
      <c r="H32" s="11">
        <f t="shared" si="2"/>
        <v>4.0013455372111574E-4</v>
      </c>
    </row>
    <row r="33" spans="1:8" x14ac:dyDescent="0.45">
      <c r="A33" s="12" t="s">
        <v>36</v>
      </c>
      <c r="B33" s="20">
        <v>7558801.9999999991</v>
      </c>
      <c r="C33" s="21">
        <v>4403922</v>
      </c>
      <c r="D33" s="11">
        <f t="shared" si="0"/>
        <v>0.58262169058006819</v>
      </c>
      <c r="E33" s="21">
        <v>29315</v>
      </c>
      <c r="F33" s="11">
        <f t="shared" si="1"/>
        <v>3.8782600734878362E-3</v>
      </c>
      <c r="G33" s="21">
        <v>3036</v>
      </c>
      <c r="H33" s="11">
        <f t="shared" si="2"/>
        <v>4.016509494493969E-4</v>
      </c>
    </row>
    <row r="34" spans="1:8" x14ac:dyDescent="0.45">
      <c r="A34" s="12" t="s">
        <v>37</v>
      </c>
      <c r="B34" s="20">
        <v>1800557</v>
      </c>
      <c r="C34" s="21">
        <v>1115148</v>
      </c>
      <c r="D34" s="11">
        <f t="shared" si="0"/>
        <v>0.61933501688644121</v>
      </c>
      <c r="E34" s="21">
        <v>9580</v>
      </c>
      <c r="F34" s="11">
        <f t="shared" si="1"/>
        <v>5.3205757995997902E-3</v>
      </c>
      <c r="G34" s="21">
        <v>1732</v>
      </c>
      <c r="H34" s="11">
        <f t="shared" si="2"/>
        <v>9.619245600111521E-4</v>
      </c>
    </row>
    <row r="35" spans="1:8" x14ac:dyDescent="0.45">
      <c r="A35" s="12" t="s">
        <v>38</v>
      </c>
      <c r="B35" s="20">
        <v>1418843</v>
      </c>
      <c r="C35" s="21">
        <v>853135</v>
      </c>
      <c r="D35" s="11">
        <f t="shared" si="0"/>
        <v>0.60128921945557046</v>
      </c>
      <c r="E35" s="21">
        <v>6015</v>
      </c>
      <c r="F35" s="11">
        <f t="shared" si="1"/>
        <v>4.2393696836084049E-3</v>
      </c>
      <c r="G35" s="21">
        <v>902</v>
      </c>
      <c r="H35" s="11">
        <f t="shared" si="2"/>
        <v>6.3572925263753635E-4</v>
      </c>
    </row>
    <row r="36" spans="1:8" x14ac:dyDescent="0.45">
      <c r="A36" s="12" t="s">
        <v>39</v>
      </c>
      <c r="B36" s="20">
        <v>2530542</v>
      </c>
      <c r="C36" s="21">
        <v>1468575</v>
      </c>
      <c r="D36" s="11">
        <f t="shared" si="0"/>
        <v>0.58034010105345024</v>
      </c>
      <c r="E36" s="21">
        <v>12260</v>
      </c>
      <c r="F36" s="11">
        <f t="shared" si="1"/>
        <v>4.8448119019561817E-3</v>
      </c>
      <c r="G36" s="21">
        <v>3579</v>
      </c>
      <c r="H36" s="11">
        <f t="shared" si="2"/>
        <v>1.4143215168924287E-3</v>
      </c>
    </row>
    <row r="37" spans="1:8" x14ac:dyDescent="0.45">
      <c r="A37" s="12" t="s">
        <v>40</v>
      </c>
      <c r="B37" s="20">
        <v>8839511</v>
      </c>
      <c r="C37" s="21">
        <v>4827137</v>
      </c>
      <c r="D37" s="11">
        <f t="shared" si="0"/>
        <v>0.54608642944162866</v>
      </c>
      <c r="E37" s="21">
        <v>45135</v>
      </c>
      <c r="F37" s="11">
        <f t="shared" si="1"/>
        <v>5.1060516809131188E-3</v>
      </c>
      <c r="G37" s="21">
        <v>6011</v>
      </c>
      <c r="H37" s="11">
        <f t="shared" si="2"/>
        <v>6.800149917795226E-4</v>
      </c>
    </row>
    <row r="38" spans="1:8" x14ac:dyDescent="0.45">
      <c r="A38" s="12" t="s">
        <v>41</v>
      </c>
      <c r="B38" s="20">
        <v>5523625</v>
      </c>
      <c r="C38" s="21">
        <v>3233591</v>
      </c>
      <c r="D38" s="11">
        <f t="shared" si="0"/>
        <v>0.58541102989431759</v>
      </c>
      <c r="E38" s="21">
        <v>22905</v>
      </c>
      <c r="F38" s="11">
        <f t="shared" si="1"/>
        <v>4.146733349928715E-3</v>
      </c>
      <c r="G38" s="21">
        <v>3030</v>
      </c>
      <c r="H38" s="11">
        <f t="shared" si="2"/>
        <v>5.4855280725972532E-4</v>
      </c>
    </row>
    <row r="39" spans="1:8" x14ac:dyDescent="0.45">
      <c r="A39" s="12" t="s">
        <v>42</v>
      </c>
      <c r="B39" s="20">
        <v>1344738.9999999998</v>
      </c>
      <c r="C39" s="21">
        <v>825391</v>
      </c>
      <c r="D39" s="11">
        <f t="shared" si="0"/>
        <v>0.61379271367901145</v>
      </c>
      <c r="E39" s="21">
        <v>4772</v>
      </c>
      <c r="F39" s="11">
        <f t="shared" si="1"/>
        <v>3.548644011960686E-3</v>
      </c>
      <c r="G39" s="21">
        <v>623</v>
      </c>
      <c r="H39" s="11">
        <f t="shared" si="2"/>
        <v>4.63286927797885E-4</v>
      </c>
    </row>
    <row r="40" spans="1:8" x14ac:dyDescent="0.45">
      <c r="A40" s="12" t="s">
        <v>43</v>
      </c>
      <c r="B40" s="20">
        <v>944432</v>
      </c>
      <c r="C40" s="21">
        <v>583696</v>
      </c>
      <c r="D40" s="11">
        <f t="shared" si="0"/>
        <v>0.6180392023989022</v>
      </c>
      <c r="E40" s="21">
        <v>2945</v>
      </c>
      <c r="F40" s="11">
        <f t="shared" si="1"/>
        <v>3.1182763819946804E-3</v>
      </c>
      <c r="G40" s="21">
        <v>294</v>
      </c>
      <c r="H40" s="11">
        <f t="shared" si="2"/>
        <v>3.1129821945889171E-4</v>
      </c>
    </row>
    <row r="41" spans="1:8" x14ac:dyDescent="0.45">
      <c r="A41" s="12" t="s">
        <v>44</v>
      </c>
      <c r="B41" s="20">
        <v>556788</v>
      </c>
      <c r="C41" s="21">
        <v>340542</v>
      </c>
      <c r="D41" s="11">
        <f t="shared" si="0"/>
        <v>0.61161878488760535</v>
      </c>
      <c r="E41" s="21">
        <v>1913</v>
      </c>
      <c r="F41" s="11">
        <f t="shared" si="1"/>
        <v>3.435778069929668E-3</v>
      </c>
      <c r="G41" s="21">
        <v>122</v>
      </c>
      <c r="H41" s="11">
        <f t="shared" si="2"/>
        <v>2.1911391768500758E-4</v>
      </c>
    </row>
    <row r="42" spans="1:8" x14ac:dyDescent="0.45">
      <c r="A42" s="12" t="s">
        <v>45</v>
      </c>
      <c r="B42" s="20">
        <v>672814.99999999988</v>
      </c>
      <c r="C42" s="21">
        <v>436964</v>
      </c>
      <c r="D42" s="11">
        <f t="shared" si="0"/>
        <v>0.64945638845745124</v>
      </c>
      <c r="E42" s="21">
        <v>3723</v>
      </c>
      <c r="F42" s="11">
        <f t="shared" si="1"/>
        <v>5.5334675951041528E-3</v>
      </c>
      <c r="G42" s="21">
        <v>174</v>
      </c>
      <c r="H42" s="11">
        <f t="shared" si="2"/>
        <v>2.5861492386465822E-4</v>
      </c>
    </row>
    <row r="43" spans="1:8" x14ac:dyDescent="0.45">
      <c r="A43" s="12" t="s">
        <v>46</v>
      </c>
      <c r="B43" s="20">
        <v>1893791</v>
      </c>
      <c r="C43" s="21">
        <v>1141393</v>
      </c>
      <c r="D43" s="11">
        <f t="shared" si="0"/>
        <v>0.60270272696406313</v>
      </c>
      <c r="E43" s="21">
        <v>12708</v>
      </c>
      <c r="F43" s="11">
        <f t="shared" si="1"/>
        <v>6.7103497693251262E-3</v>
      </c>
      <c r="G43" s="21">
        <v>1858</v>
      </c>
      <c r="H43" s="11">
        <f t="shared" si="2"/>
        <v>9.8110087121546148E-4</v>
      </c>
    </row>
    <row r="44" spans="1:8" x14ac:dyDescent="0.45">
      <c r="A44" s="12" t="s">
        <v>47</v>
      </c>
      <c r="B44" s="20">
        <v>2812432.9999999995</v>
      </c>
      <c r="C44" s="21">
        <v>1673478</v>
      </c>
      <c r="D44" s="11">
        <f t="shared" si="0"/>
        <v>0.59502857490294003</v>
      </c>
      <c r="E44" s="21">
        <v>10283</v>
      </c>
      <c r="F44" s="11">
        <f t="shared" si="1"/>
        <v>3.6562648781322087E-3</v>
      </c>
      <c r="G44" s="21">
        <v>1354</v>
      </c>
      <c r="H44" s="11">
        <f t="shared" si="2"/>
        <v>4.8143369104259557E-4</v>
      </c>
    </row>
    <row r="45" spans="1:8" x14ac:dyDescent="0.45">
      <c r="A45" s="12" t="s">
        <v>48</v>
      </c>
      <c r="B45" s="20">
        <v>1356110</v>
      </c>
      <c r="C45" s="21">
        <v>881500</v>
      </c>
      <c r="D45" s="11">
        <f t="shared" si="0"/>
        <v>0.65002101599427775</v>
      </c>
      <c r="E45" s="21">
        <v>4828</v>
      </c>
      <c r="F45" s="11">
        <f t="shared" si="1"/>
        <v>3.5601831709817051E-3</v>
      </c>
      <c r="G45" s="21">
        <v>354</v>
      </c>
      <c r="H45" s="11">
        <f t="shared" si="2"/>
        <v>2.6104077102889886E-4</v>
      </c>
    </row>
    <row r="46" spans="1:8" x14ac:dyDescent="0.45">
      <c r="A46" s="12" t="s">
        <v>49</v>
      </c>
      <c r="B46" s="20">
        <v>734949</v>
      </c>
      <c r="C46" s="21">
        <v>467679</v>
      </c>
      <c r="D46" s="11">
        <f t="shared" si="0"/>
        <v>0.6363421135344085</v>
      </c>
      <c r="E46" s="21">
        <v>2671</v>
      </c>
      <c r="F46" s="11">
        <f t="shared" si="1"/>
        <v>3.6342657789860248E-3</v>
      </c>
      <c r="G46" s="21">
        <v>276</v>
      </c>
      <c r="H46" s="11">
        <f t="shared" si="2"/>
        <v>3.7553626169979144E-4</v>
      </c>
    </row>
    <row r="47" spans="1:8" x14ac:dyDescent="0.45">
      <c r="A47" s="12" t="s">
        <v>50</v>
      </c>
      <c r="B47" s="20">
        <v>973896</v>
      </c>
      <c r="C47" s="21">
        <v>595724</v>
      </c>
      <c r="D47" s="11">
        <f t="shared" si="0"/>
        <v>0.61169159746009838</v>
      </c>
      <c r="E47" s="21">
        <v>3808</v>
      </c>
      <c r="F47" s="11">
        <f t="shared" si="1"/>
        <v>3.9100684261974585E-3</v>
      </c>
      <c r="G47" s="21">
        <v>349</v>
      </c>
      <c r="H47" s="11">
        <f t="shared" si="2"/>
        <v>3.5835448548921032E-4</v>
      </c>
    </row>
    <row r="48" spans="1:8" x14ac:dyDescent="0.45">
      <c r="A48" s="12" t="s">
        <v>51</v>
      </c>
      <c r="B48" s="20">
        <v>1356219</v>
      </c>
      <c r="C48" s="21">
        <v>863197</v>
      </c>
      <c r="D48" s="11">
        <f t="shared" si="0"/>
        <v>0.63647316546958865</v>
      </c>
      <c r="E48" s="21">
        <v>6202</v>
      </c>
      <c r="F48" s="11">
        <f t="shared" si="1"/>
        <v>4.5730077516979188E-3</v>
      </c>
      <c r="G48" s="21">
        <v>413</v>
      </c>
      <c r="H48" s="11">
        <f t="shared" si="2"/>
        <v>3.0452308956001946E-4</v>
      </c>
    </row>
    <row r="49" spans="1:8" x14ac:dyDescent="0.45">
      <c r="A49" s="12" t="s">
        <v>52</v>
      </c>
      <c r="B49" s="20">
        <v>701167</v>
      </c>
      <c r="C49" s="21">
        <v>431676</v>
      </c>
      <c r="D49" s="11">
        <f t="shared" si="0"/>
        <v>0.61565361746916214</v>
      </c>
      <c r="E49" s="21">
        <v>2232</v>
      </c>
      <c r="F49" s="11">
        <f t="shared" si="1"/>
        <v>3.1832644719446295E-3</v>
      </c>
      <c r="G49" s="21">
        <v>579</v>
      </c>
      <c r="H49" s="11">
        <f t="shared" si="2"/>
        <v>8.2576618694262568E-4</v>
      </c>
    </row>
    <row r="50" spans="1:8" x14ac:dyDescent="0.45">
      <c r="A50" s="12" t="s">
        <v>53</v>
      </c>
      <c r="B50" s="20">
        <v>5124170</v>
      </c>
      <c r="C50" s="21">
        <v>2989041</v>
      </c>
      <c r="D50" s="11">
        <f t="shared" si="0"/>
        <v>0.58332198190145912</v>
      </c>
      <c r="E50" s="21">
        <v>20816</v>
      </c>
      <c r="F50" s="11">
        <f t="shared" si="1"/>
        <v>4.0623164336858458E-3</v>
      </c>
      <c r="G50" s="21">
        <v>2311</v>
      </c>
      <c r="H50" s="11">
        <f t="shared" si="2"/>
        <v>4.509998692471171E-4</v>
      </c>
    </row>
    <row r="51" spans="1:8" x14ac:dyDescent="0.45">
      <c r="A51" s="12" t="s">
        <v>54</v>
      </c>
      <c r="B51" s="20">
        <v>818222</v>
      </c>
      <c r="C51" s="21">
        <v>487377</v>
      </c>
      <c r="D51" s="11">
        <f t="shared" si="0"/>
        <v>0.59565374678265803</v>
      </c>
      <c r="E51" s="21">
        <v>3425</v>
      </c>
      <c r="F51" s="11">
        <f t="shared" si="1"/>
        <v>4.1859055366392003E-3</v>
      </c>
      <c r="G51" s="21">
        <v>380</v>
      </c>
      <c r="H51" s="11">
        <f t="shared" si="2"/>
        <v>4.6442163618186751E-4</v>
      </c>
    </row>
    <row r="52" spans="1:8" x14ac:dyDescent="0.45">
      <c r="A52" s="12" t="s">
        <v>55</v>
      </c>
      <c r="B52" s="20">
        <v>1335937.9999999998</v>
      </c>
      <c r="C52" s="21">
        <v>865981</v>
      </c>
      <c r="D52" s="11">
        <f t="shared" si="0"/>
        <v>0.64821945329798247</v>
      </c>
      <c r="E52" s="21">
        <v>6609</v>
      </c>
      <c r="F52" s="11">
        <f t="shared" si="1"/>
        <v>4.9470858677573368E-3</v>
      </c>
      <c r="G52" s="21">
        <v>936</v>
      </c>
      <c r="H52" s="11">
        <f t="shared" si="2"/>
        <v>7.0063131672278218E-4</v>
      </c>
    </row>
    <row r="53" spans="1:8" x14ac:dyDescent="0.45">
      <c r="A53" s="12" t="s">
        <v>56</v>
      </c>
      <c r="B53" s="20">
        <v>1758645</v>
      </c>
      <c r="C53" s="21">
        <v>1133823</v>
      </c>
      <c r="D53" s="11">
        <f t="shared" si="0"/>
        <v>0.64471397013041287</v>
      </c>
      <c r="E53" s="21">
        <v>5121</v>
      </c>
      <c r="F53" s="11">
        <f t="shared" si="1"/>
        <v>2.9119009237225249E-3</v>
      </c>
      <c r="G53" s="21">
        <v>1258</v>
      </c>
      <c r="H53" s="11">
        <f t="shared" si="2"/>
        <v>7.1532344503865189E-4</v>
      </c>
    </row>
    <row r="54" spans="1:8" x14ac:dyDescent="0.45">
      <c r="A54" s="12" t="s">
        <v>57</v>
      </c>
      <c r="B54" s="20">
        <v>1141741</v>
      </c>
      <c r="C54" s="21">
        <v>708378</v>
      </c>
      <c r="D54" s="11">
        <f t="shared" si="0"/>
        <v>0.62043668397648855</v>
      </c>
      <c r="E54" s="21">
        <v>5323</v>
      </c>
      <c r="F54" s="11">
        <f t="shared" si="1"/>
        <v>4.6621781997843647E-3</v>
      </c>
      <c r="G54" s="21">
        <v>551</v>
      </c>
      <c r="H54" s="11">
        <f t="shared" si="2"/>
        <v>4.8259631562674898E-4</v>
      </c>
    </row>
    <row r="55" spans="1:8" x14ac:dyDescent="0.45">
      <c r="A55" s="12" t="s">
        <v>58</v>
      </c>
      <c r="B55" s="20">
        <v>1087241</v>
      </c>
      <c r="C55" s="21">
        <v>660742</v>
      </c>
      <c r="D55" s="11">
        <f t="shared" si="0"/>
        <v>0.60772358658291947</v>
      </c>
      <c r="E55" s="21">
        <v>4918</v>
      </c>
      <c r="F55" s="11">
        <f t="shared" si="1"/>
        <v>4.5233761419961171E-3</v>
      </c>
      <c r="G55" s="21">
        <v>823</v>
      </c>
      <c r="H55" s="11">
        <f t="shared" si="2"/>
        <v>7.5696188793468976E-4</v>
      </c>
    </row>
    <row r="56" spans="1:8" x14ac:dyDescent="0.45">
      <c r="A56" s="12" t="s">
        <v>59</v>
      </c>
      <c r="B56" s="20">
        <v>1617517</v>
      </c>
      <c r="C56" s="21">
        <v>1015097</v>
      </c>
      <c r="D56" s="11">
        <f t="shared" si="0"/>
        <v>0.62756496531412032</v>
      </c>
      <c r="E56" s="21">
        <v>7711</v>
      </c>
      <c r="F56" s="11">
        <f t="shared" si="1"/>
        <v>4.7671832815358358E-3</v>
      </c>
      <c r="G56" s="21">
        <v>988</v>
      </c>
      <c r="H56" s="11">
        <f t="shared" si="2"/>
        <v>6.1081274570839127E-4</v>
      </c>
    </row>
    <row r="57" spans="1:8" x14ac:dyDescent="0.45">
      <c r="A57" s="12" t="s">
        <v>60</v>
      </c>
      <c r="B57" s="20">
        <v>1485118</v>
      </c>
      <c r="C57" s="21">
        <v>676238</v>
      </c>
      <c r="D57" s="11">
        <f t="shared" si="0"/>
        <v>0.45534294244632412</v>
      </c>
      <c r="E57" s="21">
        <v>6016</v>
      </c>
      <c r="F57" s="11">
        <f t="shared" si="1"/>
        <v>4.0508565649328872E-3</v>
      </c>
      <c r="G57" s="21">
        <v>942</v>
      </c>
      <c r="H57" s="11">
        <f t="shared" si="2"/>
        <v>6.3429303260750997E-4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（6月29日公表時点）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44740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16090457</v>
      </c>
      <c r="D10" s="11">
        <f>C10/$B10</f>
        <v>0.58406614795031642</v>
      </c>
      <c r="E10" s="21">
        <f>SUM(E11:E30)</f>
        <v>131167</v>
      </c>
      <c r="F10" s="11">
        <f>E10/$B10</f>
        <v>4.7612199223551676E-3</v>
      </c>
      <c r="G10" s="21">
        <f>SUM(G11:G30)</f>
        <v>17216</v>
      </c>
      <c r="H10" s="11">
        <f>G10/$B10</f>
        <v>6.2492213882505939E-4</v>
      </c>
    </row>
    <row r="11" spans="1:8" x14ac:dyDescent="0.45">
      <c r="A11" s="12" t="s">
        <v>70</v>
      </c>
      <c r="B11" s="20">
        <v>1961575</v>
      </c>
      <c r="C11" s="21">
        <v>1162889</v>
      </c>
      <c r="D11" s="11">
        <f t="shared" ref="D11:D30" si="0">C11/$B11</f>
        <v>0.59283432955660631</v>
      </c>
      <c r="E11" s="21">
        <v>8316</v>
      </c>
      <c r="F11" s="11">
        <f t="shared" ref="F11:F30" si="1">E11/$B11</f>
        <v>4.2394504416094214E-3</v>
      </c>
      <c r="G11" s="21">
        <v>1561</v>
      </c>
      <c r="H11" s="11">
        <f t="shared" ref="H11:H30" si="2">G11/$B11</f>
        <v>7.9578909804621284E-4</v>
      </c>
    </row>
    <row r="12" spans="1:8" x14ac:dyDescent="0.45">
      <c r="A12" s="12" t="s">
        <v>71</v>
      </c>
      <c r="B12" s="20">
        <v>1065932</v>
      </c>
      <c r="C12" s="21">
        <v>643008</v>
      </c>
      <c r="D12" s="11">
        <f t="shared" si="0"/>
        <v>0.60323547843577263</v>
      </c>
      <c r="E12" s="21">
        <v>6631</v>
      </c>
      <c r="F12" s="11">
        <f t="shared" si="1"/>
        <v>6.2208471084459422E-3</v>
      </c>
      <c r="G12" s="21">
        <v>1627</v>
      </c>
      <c r="H12" s="11">
        <f t="shared" si="2"/>
        <v>1.5263637830555796E-3</v>
      </c>
    </row>
    <row r="13" spans="1:8" x14ac:dyDescent="0.45">
      <c r="A13" s="12" t="s">
        <v>72</v>
      </c>
      <c r="B13" s="20">
        <v>1324589</v>
      </c>
      <c r="C13" s="21">
        <v>801432</v>
      </c>
      <c r="D13" s="11">
        <f t="shared" si="0"/>
        <v>0.60504201680672265</v>
      </c>
      <c r="E13" s="21">
        <v>8978</v>
      </c>
      <c r="F13" s="11">
        <f t="shared" si="1"/>
        <v>6.7779515004276801E-3</v>
      </c>
      <c r="G13" s="21">
        <v>515</v>
      </c>
      <c r="H13" s="11">
        <f t="shared" si="2"/>
        <v>3.8879984659392463E-4</v>
      </c>
    </row>
    <row r="14" spans="1:8" x14ac:dyDescent="0.45">
      <c r="A14" s="12" t="s">
        <v>73</v>
      </c>
      <c r="B14" s="20">
        <v>974726</v>
      </c>
      <c r="C14" s="21">
        <v>608861</v>
      </c>
      <c r="D14" s="11">
        <f t="shared" si="0"/>
        <v>0.6246483627193693</v>
      </c>
      <c r="E14" s="21">
        <v>4466</v>
      </c>
      <c r="F14" s="11">
        <f t="shared" si="1"/>
        <v>4.5818004239140024E-3</v>
      </c>
      <c r="G14" s="21">
        <v>399</v>
      </c>
      <c r="H14" s="11">
        <f t="shared" si="2"/>
        <v>4.0934580589827295E-4</v>
      </c>
    </row>
    <row r="15" spans="1:8" x14ac:dyDescent="0.45">
      <c r="A15" s="12" t="s">
        <v>74</v>
      </c>
      <c r="B15" s="20">
        <v>3759920</v>
      </c>
      <c r="C15" s="21">
        <v>2298514</v>
      </c>
      <c r="D15" s="11">
        <f t="shared" si="0"/>
        <v>0.61131992170046168</v>
      </c>
      <c r="E15" s="21">
        <v>17705</v>
      </c>
      <c r="F15" s="11">
        <f t="shared" si="1"/>
        <v>4.7088767846124382E-3</v>
      </c>
      <c r="G15" s="21">
        <v>1687</v>
      </c>
      <c r="H15" s="11">
        <f t="shared" si="2"/>
        <v>4.4867975914381157E-4</v>
      </c>
    </row>
    <row r="16" spans="1:8" x14ac:dyDescent="0.45">
      <c r="A16" s="12" t="s">
        <v>75</v>
      </c>
      <c r="B16" s="20">
        <v>1521562.0000000002</v>
      </c>
      <c r="C16" s="21">
        <v>886837</v>
      </c>
      <c r="D16" s="11">
        <f t="shared" si="0"/>
        <v>0.58284644332600311</v>
      </c>
      <c r="E16" s="21">
        <v>7200</v>
      </c>
      <c r="F16" s="11">
        <f t="shared" si="1"/>
        <v>4.731979373827684E-3</v>
      </c>
      <c r="G16" s="21">
        <v>663</v>
      </c>
      <c r="H16" s="11">
        <f t="shared" si="2"/>
        <v>4.357364340066326E-4</v>
      </c>
    </row>
    <row r="17" spans="1:8" x14ac:dyDescent="0.45">
      <c r="A17" s="12" t="s">
        <v>76</v>
      </c>
      <c r="B17" s="20">
        <v>718601</v>
      </c>
      <c r="C17" s="21">
        <v>444492</v>
      </c>
      <c r="D17" s="11">
        <f t="shared" si="0"/>
        <v>0.6185518806681316</v>
      </c>
      <c r="E17" s="21">
        <v>2756</v>
      </c>
      <c r="F17" s="11">
        <f t="shared" si="1"/>
        <v>3.8352298424299438E-3</v>
      </c>
      <c r="G17" s="21">
        <v>159</v>
      </c>
      <c r="H17" s="11">
        <f t="shared" si="2"/>
        <v>2.2126326014018907E-4</v>
      </c>
    </row>
    <row r="18" spans="1:8" x14ac:dyDescent="0.45">
      <c r="A18" s="12" t="s">
        <v>77</v>
      </c>
      <c r="B18" s="20">
        <v>784774</v>
      </c>
      <c r="C18" s="21">
        <v>522197</v>
      </c>
      <c r="D18" s="11">
        <f t="shared" si="0"/>
        <v>0.66541067874317961</v>
      </c>
      <c r="E18" s="21">
        <v>5002</v>
      </c>
      <c r="F18" s="11">
        <f t="shared" si="1"/>
        <v>6.3738095298773913E-3</v>
      </c>
      <c r="G18" s="21">
        <v>187</v>
      </c>
      <c r="H18" s="11">
        <f t="shared" si="2"/>
        <v>2.3828516235247345E-4</v>
      </c>
    </row>
    <row r="19" spans="1:8" x14ac:dyDescent="0.45">
      <c r="A19" s="12" t="s">
        <v>78</v>
      </c>
      <c r="B19" s="20">
        <v>694295.99999999988</v>
      </c>
      <c r="C19" s="21">
        <v>439097</v>
      </c>
      <c r="D19" s="11">
        <f t="shared" si="0"/>
        <v>0.63243486927765691</v>
      </c>
      <c r="E19" s="21">
        <v>4986</v>
      </c>
      <c r="F19" s="11">
        <f t="shared" si="1"/>
        <v>7.181375090739398E-3</v>
      </c>
      <c r="G19" s="21">
        <v>466</v>
      </c>
      <c r="H19" s="11">
        <f t="shared" si="2"/>
        <v>6.7118347217901312E-4</v>
      </c>
    </row>
    <row r="20" spans="1:8" x14ac:dyDescent="0.45">
      <c r="A20" s="12" t="s">
        <v>79</v>
      </c>
      <c r="B20" s="20">
        <v>799966</v>
      </c>
      <c r="C20" s="21">
        <v>498788</v>
      </c>
      <c r="D20" s="11">
        <f t="shared" si="0"/>
        <v>0.62351149923871763</v>
      </c>
      <c r="E20" s="21">
        <v>2376</v>
      </c>
      <c r="F20" s="11">
        <f t="shared" si="1"/>
        <v>2.9701262303647906E-3</v>
      </c>
      <c r="G20" s="21">
        <v>186</v>
      </c>
      <c r="H20" s="11">
        <f t="shared" si="2"/>
        <v>2.3250988166997096E-4</v>
      </c>
    </row>
    <row r="21" spans="1:8" x14ac:dyDescent="0.45">
      <c r="A21" s="12" t="s">
        <v>80</v>
      </c>
      <c r="B21" s="20">
        <v>2300944</v>
      </c>
      <c r="C21" s="21">
        <v>1305089</v>
      </c>
      <c r="D21" s="11">
        <f t="shared" si="0"/>
        <v>0.56719720253947947</v>
      </c>
      <c r="E21" s="21">
        <v>9877</v>
      </c>
      <c r="F21" s="11">
        <f t="shared" si="1"/>
        <v>4.2925859994854283E-3</v>
      </c>
      <c r="G21" s="21">
        <v>828</v>
      </c>
      <c r="H21" s="11">
        <f t="shared" si="2"/>
        <v>3.5985230409779639E-4</v>
      </c>
    </row>
    <row r="22" spans="1:8" x14ac:dyDescent="0.45">
      <c r="A22" s="12" t="s">
        <v>81</v>
      </c>
      <c r="B22" s="20">
        <v>1400720</v>
      </c>
      <c r="C22" s="21">
        <v>786426</v>
      </c>
      <c r="D22" s="11">
        <f t="shared" si="0"/>
        <v>0.56144411445542297</v>
      </c>
      <c r="E22" s="21">
        <v>7718</v>
      </c>
      <c r="F22" s="11">
        <f t="shared" si="1"/>
        <v>5.5100234165286425E-3</v>
      </c>
      <c r="G22" s="21">
        <v>3139</v>
      </c>
      <c r="H22" s="11">
        <f t="shared" si="2"/>
        <v>2.2409903478211204E-3</v>
      </c>
    </row>
    <row r="23" spans="1:8" x14ac:dyDescent="0.45">
      <c r="A23" s="12" t="s">
        <v>82</v>
      </c>
      <c r="B23" s="20">
        <v>2739963</v>
      </c>
      <c r="C23" s="21">
        <v>1402336</v>
      </c>
      <c r="D23" s="11">
        <f t="shared" si="0"/>
        <v>0.51180837113493871</v>
      </c>
      <c r="E23" s="21">
        <v>15117</v>
      </c>
      <c r="F23" s="11">
        <f t="shared" si="1"/>
        <v>5.5172277873825303E-3</v>
      </c>
      <c r="G23" s="21">
        <v>2187</v>
      </c>
      <c r="H23" s="11">
        <f t="shared" si="2"/>
        <v>7.9818596090531146E-4</v>
      </c>
    </row>
    <row r="24" spans="1:8" x14ac:dyDescent="0.45">
      <c r="A24" s="12" t="s">
        <v>83</v>
      </c>
      <c r="B24" s="20">
        <v>831479.00000000012</v>
      </c>
      <c r="C24" s="21">
        <v>465409</v>
      </c>
      <c r="D24" s="11">
        <f t="shared" si="0"/>
        <v>0.55973632527099293</v>
      </c>
      <c r="E24" s="21">
        <v>3192</v>
      </c>
      <c r="F24" s="11">
        <f t="shared" si="1"/>
        <v>3.8389424146611033E-3</v>
      </c>
      <c r="G24" s="21">
        <v>569</v>
      </c>
      <c r="H24" s="11">
        <f t="shared" si="2"/>
        <v>6.8432275499441346E-4</v>
      </c>
    </row>
    <row r="25" spans="1:8" x14ac:dyDescent="0.45">
      <c r="A25" s="12" t="s">
        <v>84</v>
      </c>
      <c r="B25" s="20">
        <v>1526835</v>
      </c>
      <c r="C25" s="21">
        <v>854431</v>
      </c>
      <c r="D25" s="11">
        <f t="shared" si="0"/>
        <v>0.55960925705790077</v>
      </c>
      <c r="E25" s="21">
        <v>6726</v>
      </c>
      <c r="F25" s="11">
        <f t="shared" si="1"/>
        <v>4.4051911306722726E-3</v>
      </c>
      <c r="G25" s="21">
        <v>719</v>
      </c>
      <c r="H25" s="11">
        <f t="shared" si="2"/>
        <v>4.7090877534245677E-4</v>
      </c>
    </row>
    <row r="26" spans="1:8" x14ac:dyDescent="0.45">
      <c r="A26" s="12" t="s">
        <v>85</v>
      </c>
      <c r="B26" s="20">
        <v>708155</v>
      </c>
      <c r="C26" s="21">
        <v>403874</v>
      </c>
      <c r="D26" s="11">
        <f t="shared" si="0"/>
        <v>0.5703186449294293</v>
      </c>
      <c r="E26" s="21">
        <v>4886</v>
      </c>
      <c r="F26" s="11">
        <f t="shared" si="1"/>
        <v>6.8996194335985764E-3</v>
      </c>
      <c r="G26" s="21">
        <v>551</v>
      </c>
      <c r="H26" s="11">
        <f t="shared" si="2"/>
        <v>7.7807824558182883E-4</v>
      </c>
    </row>
    <row r="27" spans="1:8" x14ac:dyDescent="0.45">
      <c r="A27" s="12" t="s">
        <v>86</v>
      </c>
      <c r="B27" s="20">
        <v>1194817</v>
      </c>
      <c r="C27" s="21">
        <v>676757</v>
      </c>
      <c r="D27" s="11">
        <f t="shared" si="0"/>
        <v>0.5664105883997298</v>
      </c>
      <c r="E27" s="21">
        <v>4301</v>
      </c>
      <c r="F27" s="11">
        <f t="shared" si="1"/>
        <v>3.5997144332563062E-3</v>
      </c>
      <c r="G27" s="21">
        <v>379</v>
      </c>
      <c r="H27" s="11">
        <f t="shared" si="2"/>
        <v>3.172033876317461E-4</v>
      </c>
    </row>
    <row r="28" spans="1:8" x14ac:dyDescent="0.45">
      <c r="A28" s="12" t="s">
        <v>87</v>
      </c>
      <c r="B28" s="20">
        <v>944709</v>
      </c>
      <c r="C28" s="21">
        <v>571191</v>
      </c>
      <c r="D28" s="11">
        <f t="shared" si="0"/>
        <v>0.60462110554678739</v>
      </c>
      <c r="E28" s="21">
        <v>3285</v>
      </c>
      <c r="F28" s="11">
        <f t="shared" si="1"/>
        <v>3.4772612518775624E-3</v>
      </c>
      <c r="G28" s="21">
        <v>33</v>
      </c>
      <c r="H28" s="11">
        <f t="shared" si="2"/>
        <v>3.4931391571372774E-5</v>
      </c>
    </row>
    <row r="29" spans="1:8" x14ac:dyDescent="0.45">
      <c r="A29" s="12" t="s">
        <v>88</v>
      </c>
      <c r="B29" s="20">
        <v>1562767</v>
      </c>
      <c r="C29" s="21">
        <v>870169</v>
      </c>
      <c r="D29" s="11">
        <f t="shared" si="0"/>
        <v>0.55681301179254494</v>
      </c>
      <c r="E29" s="21">
        <v>5522</v>
      </c>
      <c r="F29" s="11">
        <f t="shared" si="1"/>
        <v>3.5334761995870147E-3</v>
      </c>
      <c r="G29" s="21">
        <v>567</v>
      </c>
      <c r="H29" s="11">
        <f t="shared" si="2"/>
        <v>3.6281800165987639E-4</v>
      </c>
    </row>
    <row r="30" spans="1:8" x14ac:dyDescent="0.45">
      <c r="A30" s="12" t="s">
        <v>89</v>
      </c>
      <c r="B30" s="20">
        <v>732702</v>
      </c>
      <c r="C30" s="21">
        <v>448660</v>
      </c>
      <c r="D30" s="11">
        <f t="shared" si="0"/>
        <v>0.6123362567592282</v>
      </c>
      <c r="E30" s="21">
        <v>2127</v>
      </c>
      <c r="F30" s="11">
        <f t="shared" si="1"/>
        <v>2.9029537247066339E-3</v>
      </c>
      <c r="G30" s="21">
        <v>794</v>
      </c>
      <c r="H30" s="11">
        <f t="shared" si="2"/>
        <v>1.083660205649773E-3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44740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5637725</v>
      </c>
      <c r="D39" s="11">
        <f>C39/$B39</f>
        <v>0.58893393683725381</v>
      </c>
      <c r="E39" s="21">
        <v>46446</v>
      </c>
      <c r="F39" s="11">
        <f>E39/$B39</f>
        <v>4.8518907237126837E-3</v>
      </c>
      <c r="G39" s="21">
        <v>3969</v>
      </c>
      <c r="H39" s="11">
        <f>G39/$B39</f>
        <v>4.1461383719622015E-4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zoomScale="99" zoomScaleNormal="100" zoomScaleSheetLayoutView="99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9" width="13.09765625" customWidth="1"/>
    <col min="21" max="21" width="11.59765625" bestFit="1" customWidth="1"/>
  </cols>
  <sheetData>
    <row r="1" spans="1:21" x14ac:dyDescent="0.45">
      <c r="A1" s="22" t="s">
        <v>94</v>
      </c>
      <c r="B1" s="23"/>
      <c r="C1" s="24"/>
      <c r="D1" s="24"/>
      <c r="E1" s="24"/>
      <c r="F1" s="24"/>
      <c r="J1" s="25"/>
    </row>
    <row r="2" spans="1:21" x14ac:dyDescent="0.45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（6月29日公表時点）</v>
      </c>
    </row>
    <row r="3" spans="1:21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45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45">
      <c r="A7" s="28" t="s">
        <v>13</v>
      </c>
      <c r="B7" s="32">
        <f>C7+E7+G7+P7</f>
        <v>284164617</v>
      </c>
      <c r="C7" s="32">
        <f>SUM(C8:C54)</f>
        <v>103718632</v>
      </c>
      <c r="D7" s="31">
        <f t="shared" ref="D7:D54" si="0">C7/U7</f>
        <v>0.81897123080831635</v>
      </c>
      <c r="E7" s="32">
        <f>SUM(E8:E54)</f>
        <v>102290013</v>
      </c>
      <c r="F7" s="31">
        <f t="shared" ref="F7:F54" si="1">E7/U7</f>
        <v>0.80769073242316469</v>
      </c>
      <c r="G7" s="32">
        <f>SUM(G8:G54)</f>
        <v>77707333</v>
      </c>
      <c r="H7" s="31">
        <f>G7/U7</f>
        <v>0.61358377875483072</v>
      </c>
      <c r="I7" s="32">
        <f t="shared" ref="I7:J7" si="2">SUM(I8:I54)</f>
        <v>1031123</v>
      </c>
      <c r="J7" s="32">
        <f t="shared" si="2"/>
        <v>5271160</v>
      </c>
      <c r="K7" s="32">
        <f t="shared" ref="K7:P7" si="3">SUM(K8:K54)</f>
        <v>23240517</v>
      </c>
      <c r="L7" s="32">
        <f t="shared" si="3"/>
        <v>25439207</v>
      </c>
      <c r="M7" s="32">
        <f t="shared" si="3"/>
        <v>13710811</v>
      </c>
      <c r="N7" s="32">
        <f t="shared" si="3"/>
        <v>6531323</v>
      </c>
      <c r="O7" s="32">
        <f t="shared" si="3"/>
        <v>2483192</v>
      </c>
      <c r="P7" s="63">
        <f t="shared" si="3"/>
        <v>448639</v>
      </c>
      <c r="Q7" s="64">
        <f>P7/U7</f>
        <v>3.5424920955244789E-3</v>
      </c>
      <c r="R7" s="63">
        <f t="shared" ref="R7:S7" si="4">SUM(R8:R54)</f>
        <v>6146</v>
      </c>
      <c r="S7" s="63">
        <f t="shared" si="4"/>
        <v>442493</v>
      </c>
      <c r="U7" s="1">
        <v>126645025</v>
      </c>
    </row>
    <row r="8" spans="1:21" x14ac:dyDescent="0.45">
      <c r="A8" s="33" t="s">
        <v>14</v>
      </c>
      <c r="B8" s="32">
        <f>C8+E8+G8+P8</f>
        <v>11917432</v>
      </c>
      <c r="C8" s="34">
        <f>SUM(一般接種!D7+一般接種!G7+一般接種!J7+一般接種!M7+医療従事者等!C5)</f>
        <v>4319221</v>
      </c>
      <c r="D8" s="30">
        <f t="shared" si="0"/>
        <v>0.82639163525525083</v>
      </c>
      <c r="E8" s="34">
        <f>SUM(一般接種!E7+一般接種!H7+一般接種!K7+一般接種!N7+医療従事者等!D5)</f>
        <v>4254357</v>
      </c>
      <c r="F8" s="31">
        <f t="shared" si="1"/>
        <v>0.81398128000156122</v>
      </c>
      <c r="G8" s="29">
        <f>SUM(I8:O8)</f>
        <v>3332655</v>
      </c>
      <c r="H8" s="31">
        <f t="shared" ref="H8:H54" si="5">G8/U8</f>
        <v>0.63763308596424872</v>
      </c>
      <c r="I8" s="35">
        <v>42005</v>
      </c>
      <c r="J8" s="35">
        <v>230624</v>
      </c>
      <c r="K8" s="35">
        <v>922112</v>
      </c>
      <c r="L8" s="35">
        <v>1074090</v>
      </c>
      <c r="M8" s="35">
        <v>653749</v>
      </c>
      <c r="N8" s="35">
        <v>304497</v>
      </c>
      <c r="O8" s="35">
        <v>105578</v>
      </c>
      <c r="P8" s="35">
        <f>SUM(R8:S8)</f>
        <v>11199</v>
      </c>
      <c r="Q8" s="65">
        <f t="shared" ref="Q8:Q54" si="6">P8/U8</f>
        <v>2.1426919167191385E-3</v>
      </c>
      <c r="R8" s="35">
        <v>128</v>
      </c>
      <c r="S8" s="35">
        <v>11071</v>
      </c>
      <c r="U8" s="1">
        <v>5226603</v>
      </c>
    </row>
    <row r="9" spans="1:21" x14ac:dyDescent="0.45">
      <c r="A9" s="33" t="s">
        <v>15</v>
      </c>
      <c r="B9" s="32">
        <f>C9+E9+G9+P9</f>
        <v>3033004</v>
      </c>
      <c r="C9" s="34">
        <f>SUM(一般接種!D8+一般接種!G8+一般接種!J8+一般接種!M8+医療従事者等!C6)</f>
        <v>1094015</v>
      </c>
      <c r="D9" s="30">
        <f t="shared" si="0"/>
        <v>0.86853125756679617</v>
      </c>
      <c r="E9" s="34">
        <f>SUM(一般接種!E8+一般接種!H8+一般接種!K8+一般接種!N8+医療従事者等!D6)</f>
        <v>1078830</v>
      </c>
      <c r="F9" s="31">
        <f t="shared" si="1"/>
        <v>0.85647598671022496</v>
      </c>
      <c r="G9" s="29">
        <f t="shared" ref="G9:G54" si="7">SUM(I9:O9)</f>
        <v>856491</v>
      </c>
      <c r="H9" s="31">
        <f t="shared" si="5"/>
        <v>0.6799625282328331</v>
      </c>
      <c r="I9" s="35">
        <v>10657</v>
      </c>
      <c r="J9" s="35">
        <v>43840</v>
      </c>
      <c r="K9" s="35">
        <v>228125</v>
      </c>
      <c r="L9" s="35">
        <v>263633</v>
      </c>
      <c r="M9" s="35">
        <v>181335</v>
      </c>
      <c r="N9" s="35">
        <v>91893</v>
      </c>
      <c r="O9" s="35">
        <v>37008</v>
      </c>
      <c r="P9" s="35">
        <f t="shared" ref="P9:P54" si="8">SUM(R9:S9)</f>
        <v>3668</v>
      </c>
      <c r="Q9" s="65">
        <f t="shared" si="6"/>
        <v>2.9120008891605769E-3</v>
      </c>
      <c r="R9" s="35">
        <v>67</v>
      </c>
      <c r="S9" s="35">
        <v>3601</v>
      </c>
      <c r="U9" s="1">
        <v>1259615</v>
      </c>
    </row>
    <row r="10" spans="1:21" x14ac:dyDescent="0.45">
      <c r="A10" s="33" t="s">
        <v>16</v>
      </c>
      <c r="B10" s="32">
        <f t="shared" ref="B10:B54" si="9">C10+E10+G10+P10</f>
        <v>2946232</v>
      </c>
      <c r="C10" s="34">
        <f>SUM(一般接種!D9+一般接種!G9+一般接種!J9+一般接種!M9+医療従事者等!C7)</f>
        <v>1059081</v>
      </c>
      <c r="D10" s="30">
        <f t="shared" si="0"/>
        <v>0.86751396394071867</v>
      </c>
      <c r="E10" s="34">
        <f>SUM(一般接種!E9+一般接種!H9+一般接種!K9+一般接種!N9+医療従事者等!D7)</f>
        <v>1043491</v>
      </c>
      <c r="F10" s="31">
        <f t="shared" si="1"/>
        <v>0.85474388998241346</v>
      </c>
      <c r="G10" s="29">
        <f t="shared" si="7"/>
        <v>840927</v>
      </c>
      <c r="H10" s="31">
        <f t="shared" si="5"/>
        <v>0.68881975519792793</v>
      </c>
      <c r="I10" s="35">
        <v>10365</v>
      </c>
      <c r="J10" s="35">
        <v>47604</v>
      </c>
      <c r="K10" s="35">
        <v>220819</v>
      </c>
      <c r="L10" s="35">
        <v>256499</v>
      </c>
      <c r="M10" s="35">
        <v>168382</v>
      </c>
      <c r="N10" s="35">
        <v>106544</v>
      </c>
      <c r="O10" s="35">
        <v>30714</v>
      </c>
      <c r="P10" s="35">
        <f t="shared" si="8"/>
        <v>2733</v>
      </c>
      <c r="Q10" s="65">
        <f t="shared" si="6"/>
        <v>2.238653760618861E-3</v>
      </c>
      <c r="R10" s="35">
        <v>6</v>
      </c>
      <c r="S10" s="35">
        <v>2727</v>
      </c>
      <c r="U10" s="1">
        <v>1220823</v>
      </c>
    </row>
    <row r="11" spans="1:21" x14ac:dyDescent="0.45">
      <c r="A11" s="33" t="s">
        <v>17</v>
      </c>
      <c r="B11" s="32">
        <f t="shared" si="9"/>
        <v>5315434</v>
      </c>
      <c r="C11" s="34">
        <f>SUM(一般接種!D10+一般接種!G10+一般接種!J10+一般接種!M10+医療従事者等!C8)</f>
        <v>1934174</v>
      </c>
      <c r="D11" s="30">
        <f t="shared" si="0"/>
        <v>0.84758252559499625</v>
      </c>
      <c r="E11" s="34">
        <f>SUM(一般接種!E10+一般接種!H10+一般接種!K10+一般接種!N10+医療従事者等!D8)</f>
        <v>1899631</v>
      </c>
      <c r="F11" s="31">
        <f t="shared" si="1"/>
        <v>0.83244529224286357</v>
      </c>
      <c r="G11" s="29">
        <f t="shared" si="7"/>
        <v>1470049</v>
      </c>
      <c r="H11" s="31">
        <f t="shared" si="5"/>
        <v>0.64419635677472586</v>
      </c>
      <c r="I11" s="35">
        <v>18713</v>
      </c>
      <c r="J11" s="35">
        <v>124871</v>
      </c>
      <c r="K11" s="35">
        <v>459501</v>
      </c>
      <c r="L11" s="35">
        <v>393454</v>
      </c>
      <c r="M11" s="35">
        <v>269376</v>
      </c>
      <c r="N11" s="35">
        <v>150441</v>
      </c>
      <c r="O11" s="35">
        <v>53693</v>
      </c>
      <c r="P11" s="35">
        <f t="shared" si="8"/>
        <v>11580</v>
      </c>
      <c r="Q11" s="65">
        <f t="shared" si="6"/>
        <v>5.0745205169700639E-3</v>
      </c>
      <c r="R11" s="35">
        <v>16</v>
      </c>
      <c r="S11" s="35">
        <v>11564</v>
      </c>
      <c r="U11" s="1">
        <v>2281989</v>
      </c>
    </row>
    <row r="12" spans="1:21" x14ac:dyDescent="0.45">
      <c r="A12" s="33" t="s">
        <v>18</v>
      </c>
      <c r="B12" s="32">
        <f t="shared" si="9"/>
        <v>2400356</v>
      </c>
      <c r="C12" s="34">
        <f>SUM(一般接種!D11+一般接種!G11+一般接種!J11+一般接種!M11+医療従事者等!C9)</f>
        <v>855222</v>
      </c>
      <c r="D12" s="30">
        <f t="shared" si="0"/>
        <v>0.88050300219914179</v>
      </c>
      <c r="E12" s="34">
        <f>SUM(一般接種!E11+一般接種!H11+一般接種!K11+一般接種!N11+医療従事者等!D9)</f>
        <v>844666</v>
      </c>
      <c r="F12" s="31">
        <f t="shared" si="1"/>
        <v>0.86963495894111731</v>
      </c>
      <c r="G12" s="29">
        <f t="shared" si="7"/>
        <v>699337</v>
      </c>
      <c r="H12" s="31">
        <f t="shared" si="5"/>
        <v>0.72000992496561267</v>
      </c>
      <c r="I12" s="35">
        <v>4875</v>
      </c>
      <c r="J12" s="35">
        <v>29624</v>
      </c>
      <c r="K12" s="35">
        <v>127322</v>
      </c>
      <c r="L12" s="35">
        <v>229198</v>
      </c>
      <c r="M12" s="35">
        <v>189153</v>
      </c>
      <c r="N12" s="35">
        <v>89759</v>
      </c>
      <c r="O12" s="35">
        <v>29406</v>
      </c>
      <c r="P12" s="35">
        <f t="shared" si="8"/>
        <v>1131</v>
      </c>
      <c r="Q12" s="65">
        <f t="shared" si="6"/>
        <v>1.1644332062168996E-3</v>
      </c>
      <c r="R12" s="35">
        <v>3</v>
      </c>
      <c r="S12" s="35">
        <v>1128</v>
      </c>
      <c r="U12" s="1">
        <v>971288</v>
      </c>
    </row>
    <row r="13" spans="1:21" x14ac:dyDescent="0.45">
      <c r="A13" s="33" t="s">
        <v>19</v>
      </c>
      <c r="B13" s="32">
        <f t="shared" si="9"/>
        <v>2611217</v>
      </c>
      <c r="C13" s="34">
        <f>SUM(一般接種!D12+一般接種!G12+一般接種!J12+一般接種!M12+医療従事者等!C10)</f>
        <v>933575</v>
      </c>
      <c r="D13" s="30">
        <f t="shared" si="0"/>
        <v>0.87285730046505017</v>
      </c>
      <c r="E13" s="34">
        <f>SUM(一般接種!E12+一般接種!H12+一般接種!K12+一般接種!N12+医療従事者等!D10)</f>
        <v>923701</v>
      </c>
      <c r="F13" s="31">
        <f t="shared" si="1"/>
        <v>0.8636254840766594</v>
      </c>
      <c r="G13" s="29">
        <f t="shared" si="7"/>
        <v>751666</v>
      </c>
      <c r="H13" s="31">
        <f t="shared" si="5"/>
        <v>0.70277926852300288</v>
      </c>
      <c r="I13" s="35">
        <v>9650</v>
      </c>
      <c r="J13" s="35">
        <v>34693</v>
      </c>
      <c r="K13" s="35">
        <v>192752</v>
      </c>
      <c r="L13" s="35">
        <v>270759</v>
      </c>
      <c r="M13" s="35">
        <v>142405</v>
      </c>
      <c r="N13" s="35">
        <v>77067</v>
      </c>
      <c r="O13" s="35">
        <v>24340</v>
      </c>
      <c r="P13" s="35">
        <f t="shared" si="8"/>
        <v>2275</v>
      </c>
      <c r="Q13" s="65">
        <f t="shared" si="6"/>
        <v>2.1270389187349587E-3</v>
      </c>
      <c r="R13" s="35">
        <v>2</v>
      </c>
      <c r="S13" s="35">
        <v>2273</v>
      </c>
      <c r="U13" s="1">
        <v>1069562</v>
      </c>
    </row>
    <row r="14" spans="1:21" x14ac:dyDescent="0.45">
      <c r="A14" s="33" t="s">
        <v>20</v>
      </c>
      <c r="B14" s="32">
        <f t="shared" si="9"/>
        <v>4448186</v>
      </c>
      <c r="C14" s="34">
        <f>SUM(一般接種!D13+一般接種!G13+一般接種!J13+一般接種!M13+医療従事者等!C11)</f>
        <v>1595536</v>
      </c>
      <c r="D14" s="30">
        <f t="shared" si="0"/>
        <v>0.85686651174855366</v>
      </c>
      <c r="E14" s="34">
        <f>SUM(一般接種!E13+一般接種!H13+一般接種!K13+一般接種!N13+医療従事者等!D11)</f>
        <v>1574920</v>
      </c>
      <c r="F14" s="31">
        <f t="shared" si="1"/>
        <v>0.84579489693935583</v>
      </c>
      <c r="G14" s="29">
        <f t="shared" si="7"/>
        <v>1268232</v>
      </c>
      <c r="H14" s="31">
        <f t="shared" si="5"/>
        <v>0.68109120065475903</v>
      </c>
      <c r="I14" s="35">
        <v>19037</v>
      </c>
      <c r="J14" s="35">
        <v>75055</v>
      </c>
      <c r="K14" s="35">
        <v>345536</v>
      </c>
      <c r="L14" s="35">
        <v>418680</v>
      </c>
      <c r="M14" s="35">
        <v>236487</v>
      </c>
      <c r="N14" s="35">
        <v>128348</v>
      </c>
      <c r="O14" s="35">
        <v>45089</v>
      </c>
      <c r="P14" s="35">
        <f t="shared" si="8"/>
        <v>9498</v>
      </c>
      <c r="Q14" s="65">
        <f t="shared" si="6"/>
        <v>5.1008050765308727E-3</v>
      </c>
      <c r="R14" s="35">
        <v>119</v>
      </c>
      <c r="S14" s="35">
        <v>9379</v>
      </c>
      <c r="U14" s="1">
        <v>1862059</v>
      </c>
    </row>
    <row r="15" spans="1:21" x14ac:dyDescent="0.45">
      <c r="A15" s="33" t="s">
        <v>21</v>
      </c>
      <c r="B15" s="32">
        <f t="shared" si="9"/>
        <v>6835848</v>
      </c>
      <c r="C15" s="34">
        <f>SUM(一般接種!D14+一般接種!G14+一般接種!J14+一般接種!M14+医療従事者等!C12)</f>
        <v>2473786</v>
      </c>
      <c r="D15" s="30">
        <f t="shared" si="0"/>
        <v>0.8507780271178863</v>
      </c>
      <c r="E15" s="34">
        <f>SUM(一般接種!E14+一般接種!H14+一般接種!K14+一般接種!N14+医療従事者等!D12)</f>
        <v>2440164</v>
      </c>
      <c r="F15" s="31">
        <f t="shared" si="1"/>
        <v>0.83921483659624962</v>
      </c>
      <c r="G15" s="29">
        <f t="shared" si="7"/>
        <v>1903515</v>
      </c>
      <c r="H15" s="31">
        <f t="shared" si="5"/>
        <v>0.65465191261059097</v>
      </c>
      <c r="I15" s="35">
        <v>21226</v>
      </c>
      <c r="J15" s="35">
        <v>141721</v>
      </c>
      <c r="K15" s="35">
        <v>553993</v>
      </c>
      <c r="L15" s="35">
        <v>592344</v>
      </c>
      <c r="M15" s="35">
        <v>346336</v>
      </c>
      <c r="N15" s="35">
        <v>180624</v>
      </c>
      <c r="O15" s="35">
        <v>67271</v>
      </c>
      <c r="P15" s="35">
        <f t="shared" si="8"/>
        <v>18383</v>
      </c>
      <c r="Q15" s="65">
        <f t="shared" si="6"/>
        <v>6.3222333995374309E-3</v>
      </c>
      <c r="R15" s="35">
        <v>83</v>
      </c>
      <c r="S15" s="35">
        <v>18300</v>
      </c>
      <c r="U15" s="1">
        <v>2907675</v>
      </c>
    </row>
    <row r="16" spans="1:21" x14ac:dyDescent="0.45">
      <c r="A16" s="36" t="s">
        <v>22</v>
      </c>
      <c r="B16" s="32">
        <f t="shared" si="9"/>
        <v>4511346</v>
      </c>
      <c r="C16" s="34">
        <f>SUM(一般接種!D15+一般接種!G15+一般接種!J15+一般接種!M15+医療従事者等!C13)</f>
        <v>1632166</v>
      </c>
      <c r="D16" s="30">
        <f t="shared" si="0"/>
        <v>0.83469631037316638</v>
      </c>
      <c r="E16" s="34">
        <f>SUM(一般接種!E15+一般接種!H15+一般接種!K15+一般接種!N15+医療従事者等!D13)</f>
        <v>1611222</v>
      </c>
      <c r="F16" s="31">
        <f t="shared" si="1"/>
        <v>0.82398546385114868</v>
      </c>
      <c r="G16" s="29">
        <f t="shared" si="7"/>
        <v>1262612</v>
      </c>
      <c r="H16" s="31">
        <f t="shared" si="5"/>
        <v>0.64570489633584105</v>
      </c>
      <c r="I16" s="35">
        <v>14815</v>
      </c>
      <c r="J16" s="35">
        <v>72190</v>
      </c>
      <c r="K16" s="35">
        <v>366935</v>
      </c>
      <c r="L16" s="35">
        <v>347612</v>
      </c>
      <c r="M16" s="35">
        <v>253563</v>
      </c>
      <c r="N16" s="35">
        <v>147707</v>
      </c>
      <c r="O16" s="35">
        <v>59790</v>
      </c>
      <c r="P16" s="35">
        <f t="shared" si="8"/>
        <v>5346</v>
      </c>
      <c r="Q16" s="65">
        <f t="shared" si="6"/>
        <v>2.7339660765234343E-3</v>
      </c>
      <c r="R16" s="35">
        <v>113</v>
      </c>
      <c r="S16" s="35">
        <v>5233</v>
      </c>
      <c r="U16" s="1">
        <v>1955401</v>
      </c>
    </row>
    <row r="17" spans="1:21" x14ac:dyDescent="0.45">
      <c r="A17" s="33" t="s">
        <v>23</v>
      </c>
      <c r="B17" s="32">
        <f t="shared" si="9"/>
        <v>4463405</v>
      </c>
      <c r="C17" s="34">
        <f>SUM(一般接種!D16+一般接種!G16+一般接種!J16+一般接種!M16+医療従事者等!C14)</f>
        <v>1612964</v>
      </c>
      <c r="D17" s="30">
        <f t="shared" si="0"/>
        <v>0.82373891847254044</v>
      </c>
      <c r="E17" s="34">
        <f>SUM(一般接種!E16+一般接種!H16+一般接種!K16+一般接種!N16+医療従事者等!D14)</f>
        <v>1587779</v>
      </c>
      <c r="F17" s="31">
        <f t="shared" si="1"/>
        <v>0.81087696702059797</v>
      </c>
      <c r="G17" s="29">
        <f t="shared" si="7"/>
        <v>1258045</v>
      </c>
      <c r="H17" s="31">
        <f t="shared" si="5"/>
        <v>0.6424821804391091</v>
      </c>
      <c r="I17" s="35">
        <v>16267</v>
      </c>
      <c r="J17" s="35">
        <v>72017</v>
      </c>
      <c r="K17" s="35">
        <v>402280</v>
      </c>
      <c r="L17" s="35">
        <v>435458</v>
      </c>
      <c r="M17" s="35">
        <v>217387</v>
      </c>
      <c r="N17" s="35">
        <v>78330</v>
      </c>
      <c r="O17" s="35">
        <v>36306</v>
      </c>
      <c r="P17" s="35">
        <f t="shared" si="8"/>
        <v>4617</v>
      </c>
      <c r="Q17" s="65">
        <f t="shared" si="6"/>
        <v>2.3578967581345395E-3</v>
      </c>
      <c r="R17" s="35">
        <v>51</v>
      </c>
      <c r="S17" s="35">
        <v>4566</v>
      </c>
      <c r="U17" s="1">
        <v>1958101</v>
      </c>
    </row>
    <row r="18" spans="1:21" x14ac:dyDescent="0.45">
      <c r="A18" s="33" t="s">
        <v>24</v>
      </c>
      <c r="B18" s="32">
        <f t="shared" si="9"/>
        <v>16739449</v>
      </c>
      <c r="C18" s="34">
        <f>SUM(一般接種!D17+一般接種!G17+一般接種!J17+一般接種!M17+医療従事者等!C15)</f>
        <v>6129733</v>
      </c>
      <c r="D18" s="30">
        <f t="shared" si="0"/>
        <v>0.82903700790351487</v>
      </c>
      <c r="E18" s="34">
        <f>SUM(一般接種!E17+一般接種!H17+一般接種!K17+一般接種!N17+医療従事者等!D15)</f>
        <v>6041773</v>
      </c>
      <c r="F18" s="31">
        <f t="shared" si="1"/>
        <v>0.81714055250893347</v>
      </c>
      <c r="G18" s="29">
        <f t="shared" si="7"/>
        <v>4545641</v>
      </c>
      <c r="H18" s="31">
        <f t="shared" si="5"/>
        <v>0.6147909890436567</v>
      </c>
      <c r="I18" s="35">
        <v>49456</v>
      </c>
      <c r="J18" s="35">
        <v>269851</v>
      </c>
      <c r="K18" s="35">
        <v>1314764</v>
      </c>
      <c r="L18" s="35">
        <v>1415054</v>
      </c>
      <c r="M18" s="35">
        <v>836394</v>
      </c>
      <c r="N18" s="35">
        <v>477042</v>
      </c>
      <c r="O18" s="35">
        <v>183080</v>
      </c>
      <c r="P18" s="35">
        <f t="shared" si="8"/>
        <v>22302</v>
      </c>
      <c r="Q18" s="65">
        <f t="shared" si="6"/>
        <v>3.0163113711909129E-3</v>
      </c>
      <c r="R18" s="35">
        <v>209</v>
      </c>
      <c r="S18" s="35">
        <v>22093</v>
      </c>
      <c r="U18" s="1">
        <v>7393799</v>
      </c>
    </row>
    <row r="19" spans="1:21" x14ac:dyDescent="0.45">
      <c r="A19" s="33" t="s">
        <v>25</v>
      </c>
      <c r="B19" s="32">
        <f t="shared" si="9"/>
        <v>14390786</v>
      </c>
      <c r="C19" s="34">
        <f>SUM(一般接種!D18+一般接種!G18+一般接種!J18+一般接種!M18+医療従事者等!C16)</f>
        <v>5230785</v>
      </c>
      <c r="D19" s="30">
        <f t="shared" si="0"/>
        <v>0.82727729652823423</v>
      </c>
      <c r="E19" s="34">
        <f>SUM(一般接種!E18+一般接種!H18+一般接種!K18+一般接種!N18+医療従事者等!D16)</f>
        <v>5165245</v>
      </c>
      <c r="F19" s="31">
        <f t="shared" si="1"/>
        <v>0.81691178656855123</v>
      </c>
      <c r="G19" s="29">
        <f t="shared" si="7"/>
        <v>3970057</v>
      </c>
      <c r="H19" s="31">
        <f t="shared" si="5"/>
        <v>0.62788625837670486</v>
      </c>
      <c r="I19" s="35">
        <v>43080</v>
      </c>
      <c r="J19" s="35">
        <v>213472</v>
      </c>
      <c r="K19" s="35">
        <v>1088155</v>
      </c>
      <c r="L19" s="35">
        <v>1321504</v>
      </c>
      <c r="M19" s="35">
        <v>753878</v>
      </c>
      <c r="N19" s="35">
        <v>393419</v>
      </c>
      <c r="O19" s="35">
        <v>156549</v>
      </c>
      <c r="P19" s="35">
        <f t="shared" si="8"/>
        <v>24699</v>
      </c>
      <c r="Q19" s="65">
        <f t="shared" si="6"/>
        <v>3.9062821253312563E-3</v>
      </c>
      <c r="R19" s="35">
        <v>207</v>
      </c>
      <c r="S19" s="35">
        <v>24492</v>
      </c>
      <c r="U19" s="1">
        <v>6322892</v>
      </c>
    </row>
    <row r="20" spans="1:21" x14ac:dyDescent="0.45">
      <c r="A20" s="33" t="s">
        <v>26</v>
      </c>
      <c r="B20" s="32">
        <f t="shared" si="9"/>
        <v>30815234</v>
      </c>
      <c r="C20" s="34">
        <f>SUM(一般接種!D19+一般接種!G19+一般接種!J19+一般接種!M19+医療従事者等!C17)</f>
        <v>11297745</v>
      </c>
      <c r="D20" s="30">
        <f t="shared" si="0"/>
        <v>0.81611475101111874</v>
      </c>
      <c r="E20" s="34">
        <f>SUM(一般接種!E19+一般接種!H19+一般接種!K19+一般接種!N19+医療従事者等!D17)</f>
        <v>11152594</v>
      </c>
      <c r="F20" s="31">
        <f t="shared" si="1"/>
        <v>0.80562948406412938</v>
      </c>
      <c r="G20" s="29">
        <f t="shared" si="7"/>
        <v>8277000</v>
      </c>
      <c r="H20" s="31">
        <f t="shared" si="5"/>
        <v>0.59790531598288243</v>
      </c>
      <c r="I20" s="35">
        <v>103321</v>
      </c>
      <c r="J20" s="35">
        <v>609604</v>
      </c>
      <c r="K20" s="35">
        <v>2635818</v>
      </c>
      <c r="L20" s="35">
        <v>2934423</v>
      </c>
      <c r="M20" s="35">
        <v>1265273</v>
      </c>
      <c r="N20" s="35">
        <v>516618</v>
      </c>
      <c r="O20" s="35">
        <v>211943</v>
      </c>
      <c r="P20" s="35">
        <f t="shared" si="8"/>
        <v>87895</v>
      </c>
      <c r="Q20" s="65">
        <f t="shared" si="6"/>
        <v>6.3492675786293888E-3</v>
      </c>
      <c r="R20" s="35">
        <v>1304</v>
      </c>
      <c r="S20" s="35">
        <v>86591</v>
      </c>
      <c r="U20" s="1">
        <v>13843329</v>
      </c>
    </row>
    <row r="21" spans="1:21" x14ac:dyDescent="0.45">
      <c r="A21" s="33" t="s">
        <v>27</v>
      </c>
      <c r="B21" s="32">
        <f t="shared" si="9"/>
        <v>20770630</v>
      </c>
      <c r="C21" s="34">
        <f>SUM(一般接種!D20+一般接種!G20+一般接種!J20+一般接種!M20+医療従事者等!C18)</f>
        <v>7607811</v>
      </c>
      <c r="D21" s="30">
        <f t="shared" si="0"/>
        <v>0.82512375536945703</v>
      </c>
      <c r="E21" s="34">
        <f>SUM(一般接種!E20+一般接種!H20+一般接種!K20+一般接種!N20+医療従事者等!D18)</f>
        <v>7516403</v>
      </c>
      <c r="F21" s="31">
        <f t="shared" si="1"/>
        <v>0.81520987708951409</v>
      </c>
      <c r="G21" s="29">
        <f t="shared" si="7"/>
        <v>5617589</v>
      </c>
      <c r="H21" s="31">
        <f t="shared" si="5"/>
        <v>0.6092693590577043</v>
      </c>
      <c r="I21" s="35">
        <v>51309</v>
      </c>
      <c r="J21" s="35">
        <v>304327</v>
      </c>
      <c r="K21" s="35">
        <v>1455106</v>
      </c>
      <c r="L21" s="35">
        <v>2052123</v>
      </c>
      <c r="M21" s="35">
        <v>1098789</v>
      </c>
      <c r="N21" s="35">
        <v>475757</v>
      </c>
      <c r="O21" s="35">
        <v>180178</v>
      </c>
      <c r="P21" s="35">
        <f t="shared" si="8"/>
        <v>28827</v>
      </c>
      <c r="Q21" s="65">
        <f t="shared" si="6"/>
        <v>3.1265028134946225E-3</v>
      </c>
      <c r="R21" s="35">
        <v>636</v>
      </c>
      <c r="S21" s="35">
        <v>28191</v>
      </c>
      <c r="U21" s="1">
        <v>9220206</v>
      </c>
    </row>
    <row r="22" spans="1:21" x14ac:dyDescent="0.45">
      <c r="A22" s="33" t="s">
        <v>28</v>
      </c>
      <c r="B22" s="32">
        <f t="shared" si="9"/>
        <v>5323548</v>
      </c>
      <c r="C22" s="34">
        <f>SUM(一般接種!D21+一般接種!G21+一般接種!J21+一般接種!M21+医療従事者等!C19)</f>
        <v>1901899</v>
      </c>
      <c r="D22" s="30">
        <f t="shared" si="0"/>
        <v>0.85935357997157025</v>
      </c>
      <c r="E22" s="34">
        <f>SUM(一般接種!E21+一般接種!H21+一般接種!K21+一般接種!N21+医療従事者等!D19)</f>
        <v>1869506</v>
      </c>
      <c r="F22" s="31">
        <f t="shared" si="1"/>
        <v>0.84471713475759247</v>
      </c>
      <c r="G22" s="29">
        <f t="shared" si="7"/>
        <v>1547872</v>
      </c>
      <c r="H22" s="31">
        <f t="shared" si="5"/>
        <v>0.69939010669743995</v>
      </c>
      <c r="I22" s="35">
        <v>16810</v>
      </c>
      <c r="J22" s="35">
        <v>65000</v>
      </c>
      <c r="K22" s="35">
        <v>344055</v>
      </c>
      <c r="L22" s="35">
        <v>567945</v>
      </c>
      <c r="M22" s="35">
        <v>356227</v>
      </c>
      <c r="N22" s="35">
        <v>149793</v>
      </c>
      <c r="O22" s="35">
        <v>48042</v>
      </c>
      <c r="P22" s="35">
        <f t="shared" si="8"/>
        <v>4271</v>
      </c>
      <c r="Q22" s="65">
        <f t="shared" si="6"/>
        <v>1.9298075975951281E-3</v>
      </c>
      <c r="R22" s="35">
        <v>8</v>
      </c>
      <c r="S22" s="35">
        <v>4263</v>
      </c>
      <c r="U22" s="1">
        <v>2213174</v>
      </c>
    </row>
    <row r="23" spans="1:21" x14ac:dyDescent="0.45">
      <c r="A23" s="33" t="s">
        <v>29</v>
      </c>
      <c r="B23" s="32">
        <f t="shared" si="9"/>
        <v>2480193</v>
      </c>
      <c r="C23" s="34">
        <f>SUM(一般接種!D22+一般接種!G22+一般接種!J22+一般接種!M22+医療従事者等!C20)</f>
        <v>897068</v>
      </c>
      <c r="D23" s="30">
        <f t="shared" si="0"/>
        <v>0.85624726775695492</v>
      </c>
      <c r="E23" s="34">
        <f>SUM(一般接種!E22+一般接種!H22+一般接種!K22+一般接種!N22+医療従事者等!D20)</f>
        <v>889158</v>
      </c>
      <c r="F23" s="31">
        <f t="shared" si="1"/>
        <v>0.8486972092463877</v>
      </c>
      <c r="G23" s="29">
        <f t="shared" si="7"/>
        <v>691468</v>
      </c>
      <c r="H23" s="31">
        <f t="shared" si="5"/>
        <v>0.66000301620542268</v>
      </c>
      <c r="I23" s="35">
        <v>10202</v>
      </c>
      <c r="J23" s="35">
        <v>39154</v>
      </c>
      <c r="K23" s="35">
        <v>212874</v>
      </c>
      <c r="L23" s="35">
        <v>219600</v>
      </c>
      <c r="M23" s="35">
        <v>127710</v>
      </c>
      <c r="N23" s="35">
        <v>63006</v>
      </c>
      <c r="O23" s="35">
        <v>18922</v>
      </c>
      <c r="P23" s="35">
        <f t="shared" si="8"/>
        <v>2499</v>
      </c>
      <c r="Q23" s="65">
        <f t="shared" si="6"/>
        <v>2.3852839719225639E-3</v>
      </c>
      <c r="R23" s="35">
        <v>89</v>
      </c>
      <c r="S23" s="35">
        <v>2410</v>
      </c>
      <c r="U23" s="1">
        <v>1047674</v>
      </c>
    </row>
    <row r="24" spans="1:21" x14ac:dyDescent="0.45">
      <c r="A24" s="33" t="s">
        <v>30</v>
      </c>
      <c r="B24" s="32">
        <f t="shared" si="9"/>
        <v>2577310</v>
      </c>
      <c r="C24" s="34">
        <f>SUM(一般接種!D23+一般接種!G23+一般接種!J23+一般接種!M23+医療従事者等!C21)</f>
        <v>938009</v>
      </c>
      <c r="D24" s="30">
        <f t="shared" si="0"/>
        <v>0.8281499413767287</v>
      </c>
      <c r="E24" s="34">
        <f>SUM(一般接種!E23+一般接種!H23+一般接種!K23+一般接種!N23+医療従事者等!D21)</f>
        <v>926524</v>
      </c>
      <c r="F24" s="31">
        <f t="shared" si="1"/>
        <v>0.8180100577757059</v>
      </c>
      <c r="G24" s="29">
        <f t="shared" si="7"/>
        <v>708516</v>
      </c>
      <c r="H24" s="31">
        <f t="shared" si="5"/>
        <v>0.62553502563885244</v>
      </c>
      <c r="I24" s="35">
        <v>9289</v>
      </c>
      <c r="J24" s="35">
        <v>55385</v>
      </c>
      <c r="K24" s="35">
        <v>204640</v>
      </c>
      <c r="L24" s="35">
        <v>215441</v>
      </c>
      <c r="M24" s="35">
        <v>130680</v>
      </c>
      <c r="N24" s="35">
        <v>67658</v>
      </c>
      <c r="O24" s="35">
        <v>25423</v>
      </c>
      <c r="P24" s="35">
        <f t="shared" si="8"/>
        <v>4261</v>
      </c>
      <c r="Q24" s="65">
        <f t="shared" si="6"/>
        <v>3.761954203217923E-3</v>
      </c>
      <c r="R24" s="35">
        <v>38</v>
      </c>
      <c r="S24" s="35">
        <v>4223</v>
      </c>
      <c r="U24" s="1">
        <v>1132656</v>
      </c>
    </row>
    <row r="25" spans="1:21" x14ac:dyDescent="0.45">
      <c r="A25" s="33" t="s">
        <v>31</v>
      </c>
      <c r="B25" s="32">
        <f t="shared" si="9"/>
        <v>1788513</v>
      </c>
      <c r="C25" s="34">
        <f>SUM(一般接種!D24+一般接種!G24+一般接種!J24+一般接種!M24+医療従事者等!C22)</f>
        <v>647993</v>
      </c>
      <c r="D25" s="30">
        <f t="shared" si="0"/>
        <v>0.83657012870150782</v>
      </c>
      <c r="E25" s="34">
        <f>SUM(一般接種!E24+一般接種!H24+一般接種!K24+一般接種!N24+医療従事者等!D22)</f>
        <v>641421</v>
      </c>
      <c r="F25" s="31">
        <f t="shared" si="1"/>
        <v>0.82808556345801543</v>
      </c>
      <c r="G25" s="29">
        <f t="shared" si="7"/>
        <v>496560</v>
      </c>
      <c r="H25" s="31">
        <f t="shared" si="5"/>
        <v>0.64106751632814041</v>
      </c>
      <c r="I25" s="35">
        <v>7667</v>
      </c>
      <c r="J25" s="35">
        <v>32336</v>
      </c>
      <c r="K25" s="35">
        <v>143715</v>
      </c>
      <c r="L25" s="35">
        <v>172119</v>
      </c>
      <c r="M25" s="35">
        <v>91992</v>
      </c>
      <c r="N25" s="35">
        <v>34528</v>
      </c>
      <c r="O25" s="35">
        <v>14203</v>
      </c>
      <c r="P25" s="35">
        <f t="shared" si="8"/>
        <v>2539</v>
      </c>
      <c r="Q25" s="65">
        <f t="shared" si="6"/>
        <v>3.2778927500345346E-3</v>
      </c>
      <c r="R25" s="35">
        <v>145</v>
      </c>
      <c r="S25" s="35">
        <v>2394</v>
      </c>
      <c r="U25" s="1">
        <v>774583</v>
      </c>
    </row>
    <row r="26" spans="1:21" x14ac:dyDescent="0.45">
      <c r="A26" s="33" t="s">
        <v>32</v>
      </c>
      <c r="B26" s="32">
        <f t="shared" si="9"/>
        <v>1879594</v>
      </c>
      <c r="C26" s="34">
        <f>SUM(一般接種!D25+一般接種!G25+一般接種!J25+一般接種!M25+医療従事者等!C23)</f>
        <v>681825</v>
      </c>
      <c r="D26" s="30">
        <f t="shared" si="0"/>
        <v>0.83048415524051855</v>
      </c>
      <c r="E26" s="34">
        <f>SUM(一般接種!E25+一般接種!H25+一般接種!K25+一般接種!N25+医療従事者等!D23)</f>
        <v>673640</v>
      </c>
      <c r="F26" s="31">
        <f t="shared" si="1"/>
        <v>0.82051456948076551</v>
      </c>
      <c r="G26" s="29">
        <f t="shared" si="7"/>
        <v>519339</v>
      </c>
      <c r="H26" s="31">
        <f t="shared" si="5"/>
        <v>0.6325711299797685</v>
      </c>
      <c r="I26" s="35">
        <v>6299</v>
      </c>
      <c r="J26" s="35">
        <v>37894</v>
      </c>
      <c r="K26" s="35">
        <v>168877</v>
      </c>
      <c r="L26" s="35">
        <v>164945</v>
      </c>
      <c r="M26" s="35">
        <v>96258</v>
      </c>
      <c r="N26" s="35">
        <v>34585</v>
      </c>
      <c r="O26" s="35">
        <v>10481</v>
      </c>
      <c r="P26" s="35">
        <f t="shared" si="8"/>
        <v>4790</v>
      </c>
      <c r="Q26" s="65">
        <f t="shared" si="6"/>
        <v>5.83436967491964E-3</v>
      </c>
      <c r="R26" s="35">
        <v>114</v>
      </c>
      <c r="S26" s="35">
        <v>4676</v>
      </c>
      <c r="U26" s="1">
        <v>820997</v>
      </c>
    </row>
    <row r="27" spans="1:21" x14ac:dyDescent="0.45">
      <c r="A27" s="33" t="s">
        <v>33</v>
      </c>
      <c r="B27" s="32">
        <f t="shared" si="9"/>
        <v>4818743</v>
      </c>
      <c r="C27" s="34">
        <f>SUM(一般接種!D26+一般接種!G26+一般接種!J26+一般接種!M26+医療従事者等!C24)</f>
        <v>1731188</v>
      </c>
      <c r="D27" s="30">
        <f t="shared" si="0"/>
        <v>0.83562150987311612</v>
      </c>
      <c r="E27" s="34">
        <f>SUM(一般接種!E26+一般接種!H26+一般接種!K26+一般接種!N26+医療従事者等!D24)</f>
        <v>1707959</v>
      </c>
      <c r="F27" s="31">
        <f t="shared" si="1"/>
        <v>0.82440917935046776</v>
      </c>
      <c r="G27" s="29">
        <f t="shared" si="7"/>
        <v>1376329</v>
      </c>
      <c r="H27" s="31">
        <f t="shared" si="5"/>
        <v>0.6643357723494826</v>
      </c>
      <c r="I27" s="35">
        <v>14329</v>
      </c>
      <c r="J27" s="35">
        <v>69292</v>
      </c>
      <c r="K27" s="35">
        <v>457275</v>
      </c>
      <c r="L27" s="35">
        <v>432710</v>
      </c>
      <c r="M27" s="35">
        <v>235362</v>
      </c>
      <c r="N27" s="35">
        <v>123067</v>
      </c>
      <c r="O27" s="35">
        <v>44294</v>
      </c>
      <c r="P27" s="35">
        <f t="shared" si="8"/>
        <v>3267</v>
      </c>
      <c r="Q27" s="65">
        <f t="shared" si="6"/>
        <v>1.5769376132202108E-3</v>
      </c>
      <c r="R27" s="35">
        <v>12</v>
      </c>
      <c r="S27" s="35">
        <v>3255</v>
      </c>
      <c r="U27" s="1">
        <v>2071737</v>
      </c>
    </row>
    <row r="28" spans="1:21" x14ac:dyDescent="0.45">
      <c r="A28" s="33" t="s">
        <v>34</v>
      </c>
      <c r="B28" s="32">
        <f t="shared" si="9"/>
        <v>4627392</v>
      </c>
      <c r="C28" s="34">
        <f>SUM(一般接種!D27+一般接種!G27+一般接種!J27+一般接種!M27+医療従事者等!C25)</f>
        <v>1669296</v>
      </c>
      <c r="D28" s="30">
        <f t="shared" si="0"/>
        <v>0.82769905260386423</v>
      </c>
      <c r="E28" s="34">
        <f>SUM(一般接種!E27+一般接種!H27+一般接種!K27+一般接種!N27+医療従事者等!D25)</f>
        <v>1655548</v>
      </c>
      <c r="F28" s="31">
        <f t="shared" si="1"/>
        <v>0.82088228279479625</v>
      </c>
      <c r="G28" s="29">
        <f t="shared" si="7"/>
        <v>1296802</v>
      </c>
      <c r="H28" s="31">
        <f t="shared" si="5"/>
        <v>0.64300267107498987</v>
      </c>
      <c r="I28" s="35">
        <v>15487</v>
      </c>
      <c r="J28" s="35">
        <v>85216</v>
      </c>
      <c r="K28" s="35">
        <v>466713</v>
      </c>
      <c r="L28" s="35">
        <v>403351</v>
      </c>
      <c r="M28" s="35">
        <v>192025</v>
      </c>
      <c r="N28" s="35">
        <v>97683</v>
      </c>
      <c r="O28" s="35">
        <v>36327</v>
      </c>
      <c r="P28" s="35">
        <f t="shared" si="8"/>
        <v>5746</v>
      </c>
      <c r="Q28" s="65">
        <f t="shared" si="6"/>
        <v>2.84908054429041E-3</v>
      </c>
      <c r="R28" s="35">
        <v>35</v>
      </c>
      <c r="S28" s="35">
        <v>5711</v>
      </c>
      <c r="U28" s="1">
        <v>2016791</v>
      </c>
    </row>
    <row r="29" spans="1:21" x14ac:dyDescent="0.45">
      <c r="A29" s="33" t="s">
        <v>35</v>
      </c>
      <c r="B29" s="32">
        <f t="shared" si="9"/>
        <v>8586325</v>
      </c>
      <c r="C29" s="34">
        <f>SUM(一般接種!D28+一般接種!G28+一般接種!J28+一般接種!M28+医療従事者等!C26)</f>
        <v>3138106</v>
      </c>
      <c r="D29" s="30">
        <f t="shared" si="0"/>
        <v>0.85129806362003768</v>
      </c>
      <c r="E29" s="34">
        <f>SUM(一般接種!E28+一般接種!H28+一般接種!K28+一般接種!N28+医療従事者等!D26)</f>
        <v>3103094</v>
      </c>
      <c r="F29" s="31">
        <f t="shared" si="1"/>
        <v>0.84180009006418433</v>
      </c>
      <c r="G29" s="29">
        <f t="shared" si="7"/>
        <v>2337206</v>
      </c>
      <c r="H29" s="31">
        <f t="shared" si="5"/>
        <v>0.63403178289106032</v>
      </c>
      <c r="I29" s="35">
        <v>23547</v>
      </c>
      <c r="J29" s="35">
        <v>115712</v>
      </c>
      <c r="K29" s="35">
        <v>656554</v>
      </c>
      <c r="L29" s="35">
        <v>755167</v>
      </c>
      <c r="M29" s="35">
        <v>453004</v>
      </c>
      <c r="N29" s="35">
        <v>251239</v>
      </c>
      <c r="O29" s="35">
        <v>81983</v>
      </c>
      <c r="P29" s="35">
        <f t="shared" si="8"/>
        <v>7919</v>
      </c>
      <c r="Q29" s="65">
        <f t="shared" si="6"/>
        <v>2.1482478175711968E-3</v>
      </c>
      <c r="R29" s="35">
        <v>23</v>
      </c>
      <c r="S29" s="35">
        <v>7896</v>
      </c>
      <c r="U29" s="1">
        <v>3686260</v>
      </c>
    </row>
    <row r="30" spans="1:21" x14ac:dyDescent="0.45">
      <c r="A30" s="33" t="s">
        <v>36</v>
      </c>
      <c r="B30" s="32">
        <f t="shared" si="9"/>
        <v>16350792</v>
      </c>
      <c r="C30" s="34">
        <f>SUM(一般接種!D29+一般接種!G29+一般接種!J29+一般接種!M29+医療従事者等!C27)</f>
        <v>6011645</v>
      </c>
      <c r="D30" s="30">
        <f t="shared" si="0"/>
        <v>0.79531716798508545</v>
      </c>
      <c r="E30" s="34">
        <f>SUM(一般接種!E29+一般接種!H29+一般接種!K29+一般接種!N29+医療従事者等!D27)</f>
        <v>5906356</v>
      </c>
      <c r="F30" s="31">
        <f t="shared" si="1"/>
        <v>0.78138784426421015</v>
      </c>
      <c r="G30" s="29">
        <f t="shared" si="7"/>
        <v>4403922</v>
      </c>
      <c r="H30" s="31">
        <f t="shared" si="5"/>
        <v>0.58262169058006807</v>
      </c>
      <c r="I30" s="35">
        <v>43137</v>
      </c>
      <c r="J30" s="35">
        <v>374692</v>
      </c>
      <c r="K30" s="35">
        <v>1354883</v>
      </c>
      <c r="L30" s="35">
        <v>1360378</v>
      </c>
      <c r="M30" s="35">
        <v>759904</v>
      </c>
      <c r="N30" s="35">
        <v>369381</v>
      </c>
      <c r="O30" s="35">
        <v>141547</v>
      </c>
      <c r="P30" s="35">
        <f t="shared" si="8"/>
        <v>28869</v>
      </c>
      <c r="Q30" s="65">
        <f t="shared" si="6"/>
        <v>3.819256014378998E-3</v>
      </c>
      <c r="R30" s="35">
        <v>60</v>
      </c>
      <c r="S30" s="35">
        <v>28809</v>
      </c>
      <c r="U30" s="1">
        <v>7558802</v>
      </c>
    </row>
    <row r="31" spans="1:21" x14ac:dyDescent="0.45">
      <c r="A31" s="33" t="s">
        <v>37</v>
      </c>
      <c r="B31" s="32">
        <f t="shared" si="9"/>
        <v>4063119</v>
      </c>
      <c r="C31" s="34">
        <f>SUM(一般接種!D30+一般接種!G30+一般接種!J30+一般接種!M30+医療従事者等!C28)</f>
        <v>1480729</v>
      </c>
      <c r="D31" s="30">
        <f t="shared" si="0"/>
        <v>0.82237274354546952</v>
      </c>
      <c r="E31" s="34">
        <f>SUM(一般接種!E30+一般接種!H30+一般接種!K30+一般接種!N30+医療従事者等!D28)</f>
        <v>1464710</v>
      </c>
      <c r="F31" s="31">
        <f t="shared" si="1"/>
        <v>0.81347605213275664</v>
      </c>
      <c r="G31" s="29">
        <f t="shared" si="7"/>
        <v>1115148</v>
      </c>
      <c r="H31" s="31">
        <f t="shared" si="5"/>
        <v>0.61933501688644121</v>
      </c>
      <c r="I31" s="35">
        <v>16815</v>
      </c>
      <c r="J31" s="35">
        <v>67444</v>
      </c>
      <c r="K31" s="35">
        <v>347116</v>
      </c>
      <c r="L31" s="35">
        <v>353728</v>
      </c>
      <c r="M31" s="35">
        <v>196674</v>
      </c>
      <c r="N31" s="35">
        <v>98129</v>
      </c>
      <c r="O31" s="35">
        <v>35242</v>
      </c>
      <c r="P31" s="35">
        <f t="shared" si="8"/>
        <v>2532</v>
      </c>
      <c r="Q31" s="65">
        <f t="shared" si="6"/>
        <v>1.4062315161363955E-3</v>
      </c>
      <c r="R31" s="35">
        <v>79</v>
      </c>
      <c r="S31" s="35">
        <v>2453</v>
      </c>
      <c r="U31" s="1">
        <v>1800557</v>
      </c>
    </row>
    <row r="32" spans="1:21" x14ac:dyDescent="0.45">
      <c r="A32" s="33" t="s">
        <v>38</v>
      </c>
      <c r="B32" s="32">
        <f t="shared" si="9"/>
        <v>3160637</v>
      </c>
      <c r="C32" s="34">
        <f>SUM(一般接種!D31+一般接種!G31+一般接種!J31+一般接種!M31+医療従事者等!C29)</f>
        <v>1157619</v>
      </c>
      <c r="D32" s="30">
        <f t="shared" si="0"/>
        <v>0.81588942539801801</v>
      </c>
      <c r="E32" s="34">
        <f>SUM(一般接種!E31+一般接種!H31+一般接種!K31+一般接種!N31+医療従事者等!D29)</f>
        <v>1145550</v>
      </c>
      <c r="F32" s="31">
        <f t="shared" si="1"/>
        <v>0.8073831988458201</v>
      </c>
      <c r="G32" s="29">
        <f t="shared" si="7"/>
        <v>853135</v>
      </c>
      <c r="H32" s="31">
        <f t="shared" si="5"/>
        <v>0.60128921945557046</v>
      </c>
      <c r="I32" s="35">
        <v>8738</v>
      </c>
      <c r="J32" s="35">
        <v>52901</v>
      </c>
      <c r="K32" s="35">
        <v>238665</v>
      </c>
      <c r="L32" s="35">
        <v>285884</v>
      </c>
      <c r="M32" s="35">
        <v>161018</v>
      </c>
      <c r="N32" s="35">
        <v>83116</v>
      </c>
      <c r="O32" s="35">
        <v>22813</v>
      </c>
      <c r="P32" s="35">
        <f t="shared" si="8"/>
        <v>4333</v>
      </c>
      <c r="Q32" s="65">
        <f t="shared" si="6"/>
        <v>3.0538967313508258E-3</v>
      </c>
      <c r="R32" s="35">
        <v>9</v>
      </c>
      <c r="S32" s="35">
        <v>4324</v>
      </c>
      <c r="U32" s="1">
        <v>1418843</v>
      </c>
    </row>
    <row r="33" spans="1:21" x14ac:dyDescent="0.45">
      <c r="A33" s="33" t="s">
        <v>39</v>
      </c>
      <c r="B33" s="32">
        <f t="shared" si="9"/>
        <v>5500319</v>
      </c>
      <c r="C33" s="34">
        <f>SUM(一般接種!D32+一般接種!G32+一般接種!J32+一般接種!M32+医療従事者等!C30)</f>
        <v>2029677</v>
      </c>
      <c r="D33" s="30">
        <f t="shared" si="0"/>
        <v>0.80207204622567019</v>
      </c>
      <c r="E33" s="34">
        <f>SUM(一般接種!E32+一般接種!H32+一般接種!K32+一般接種!N32+医療従事者等!D30)</f>
        <v>1997730</v>
      </c>
      <c r="F33" s="31">
        <f t="shared" si="1"/>
        <v>0.7894474780501568</v>
      </c>
      <c r="G33" s="29">
        <f t="shared" si="7"/>
        <v>1468575</v>
      </c>
      <c r="H33" s="31">
        <f t="shared" si="5"/>
        <v>0.58034010105345024</v>
      </c>
      <c r="I33" s="35">
        <v>25973</v>
      </c>
      <c r="J33" s="35">
        <v>96294</v>
      </c>
      <c r="K33" s="35">
        <v>450506</v>
      </c>
      <c r="L33" s="35">
        <v>474987</v>
      </c>
      <c r="M33" s="35">
        <v>251388</v>
      </c>
      <c r="N33" s="35">
        <v>124607</v>
      </c>
      <c r="O33" s="35">
        <v>44820</v>
      </c>
      <c r="P33" s="35">
        <f t="shared" si="8"/>
        <v>4337</v>
      </c>
      <c r="Q33" s="65">
        <f t="shared" si="6"/>
        <v>1.7138620896234877E-3</v>
      </c>
      <c r="R33" s="35">
        <v>10</v>
      </c>
      <c r="S33" s="35">
        <v>4327</v>
      </c>
      <c r="U33" s="1">
        <v>2530542</v>
      </c>
    </row>
    <row r="34" spans="1:21" x14ac:dyDescent="0.45">
      <c r="A34" s="33" t="s">
        <v>40</v>
      </c>
      <c r="B34" s="32">
        <f t="shared" si="9"/>
        <v>18567434</v>
      </c>
      <c r="C34" s="34">
        <f>SUM(一般接種!D33+一般接種!G33+一般接種!J33+一般接種!M33+医療従事者等!C31)</f>
        <v>6902542</v>
      </c>
      <c r="D34" s="30">
        <f t="shared" si="0"/>
        <v>0.78087373837760932</v>
      </c>
      <c r="E34" s="34">
        <f>SUM(一般接種!E33+一般接種!H33+一般接種!K33+一般接種!N33+医療従事者等!D31)</f>
        <v>6813205</v>
      </c>
      <c r="F34" s="31">
        <f t="shared" si="1"/>
        <v>0.77076718384082554</v>
      </c>
      <c r="G34" s="29">
        <f t="shared" si="7"/>
        <v>4827137</v>
      </c>
      <c r="H34" s="31">
        <f t="shared" si="5"/>
        <v>0.54608642944162866</v>
      </c>
      <c r="I34" s="35">
        <v>65022</v>
      </c>
      <c r="J34" s="35">
        <v>372235</v>
      </c>
      <c r="K34" s="35">
        <v>1521562</v>
      </c>
      <c r="L34" s="35">
        <v>1554819</v>
      </c>
      <c r="M34" s="35">
        <v>768896</v>
      </c>
      <c r="N34" s="35">
        <v>367483</v>
      </c>
      <c r="O34" s="35">
        <v>177120</v>
      </c>
      <c r="P34" s="35">
        <f t="shared" si="8"/>
        <v>24550</v>
      </c>
      <c r="Q34" s="65">
        <f t="shared" si="6"/>
        <v>2.7773029526180805E-3</v>
      </c>
      <c r="R34" s="35">
        <v>334</v>
      </c>
      <c r="S34" s="35">
        <v>24216</v>
      </c>
      <c r="U34" s="1">
        <v>8839511</v>
      </c>
    </row>
    <row r="35" spans="1:21" x14ac:dyDescent="0.45">
      <c r="A35" s="33" t="s">
        <v>41</v>
      </c>
      <c r="B35" s="32">
        <f t="shared" si="9"/>
        <v>12062649</v>
      </c>
      <c r="C35" s="34">
        <f>SUM(一般接種!D34+一般接種!G34+一般接種!J34+一般接種!M34+医療従事者等!C32)</f>
        <v>4433307</v>
      </c>
      <c r="D35" s="30">
        <f t="shared" si="0"/>
        <v>0.80260825092217525</v>
      </c>
      <c r="E35" s="34">
        <f>SUM(一般接種!E34+一般接種!H34+一般接種!K34+一般接種!N34+医療従事者等!D32)</f>
        <v>4381882</v>
      </c>
      <c r="F35" s="31">
        <f t="shared" si="1"/>
        <v>0.79329824164384799</v>
      </c>
      <c r="G35" s="29">
        <f t="shared" si="7"/>
        <v>3233591</v>
      </c>
      <c r="H35" s="31">
        <f t="shared" si="5"/>
        <v>0.58541102989431759</v>
      </c>
      <c r="I35" s="35">
        <v>45446</v>
      </c>
      <c r="J35" s="35">
        <v>242676</v>
      </c>
      <c r="K35" s="35">
        <v>1008237</v>
      </c>
      <c r="L35" s="35">
        <v>1036220</v>
      </c>
      <c r="M35" s="35">
        <v>543693</v>
      </c>
      <c r="N35" s="35">
        <v>252557</v>
      </c>
      <c r="O35" s="35">
        <v>104762</v>
      </c>
      <c r="P35" s="35">
        <f t="shared" si="8"/>
        <v>13869</v>
      </c>
      <c r="Q35" s="65">
        <f t="shared" si="6"/>
        <v>2.5108511167937723E-3</v>
      </c>
      <c r="R35" s="35">
        <v>100</v>
      </c>
      <c r="S35" s="35">
        <v>13769</v>
      </c>
      <c r="U35" s="1">
        <v>5523625</v>
      </c>
    </row>
    <row r="36" spans="1:21" x14ac:dyDescent="0.45">
      <c r="A36" s="33" t="s">
        <v>42</v>
      </c>
      <c r="B36" s="32">
        <f t="shared" si="9"/>
        <v>3005632</v>
      </c>
      <c r="C36" s="34">
        <f>SUM(一般接種!D35+一般接種!G35+一般接種!J35+一般接種!M35+医療従事者等!C33)</f>
        <v>1094239</v>
      </c>
      <c r="D36" s="30">
        <f t="shared" si="0"/>
        <v>0.8137184985339162</v>
      </c>
      <c r="E36" s="34">
        <f>SUM(一般接種!E35+一般接種!H35+一般接種!K35+一般接種!N35+医療従事者等!D33)</f>
        <v>1082970</v>
      </c>
      <c r="F36" s="31">
        <f t="shared" si="1"/>
        <v>0.8053384337034919</v>
      </c>
      <c r="G36" s="29">
        <f t="shared" si="7"/>
        <v>825391</v>
      </c>
      <c r="H36" s="31">
        <f t="shared" si="5"/>
        <v>0.61379271367901134</v>
      </c>
      <c r="I36" s="35">
        <v>7549</v>
      </c>
      <c r="J36" s="35">
        <v>54396</v>
      </c>
      <c r="K36" s="35">
        <v>307513</v>
      </c>
      <c r="L36" s="35">
        <v>254008</v>
      </c>
      <c r="M36" s="35">
        <v>131313</v>
      </c>
      <c r="N36" s="35">
        <v>53483</v>
      </c>
      <c r="O36" s="35">
        <v>17129</v>
      </c>
      <c r="P36" s="35">
        <f t="shared" si="8"/>
        <v>3032</v>
      </c>
      <c r="Q36" s="65">
        <f t="shared" si="6"/>
        <v>2.2547126245316003E-3</v>
      </c>
      <c r="R36" s="35">
        <v>64</v>
      </c>
      <c r="S36" s="35">
        <v>2968</v>
      </c>
      <c r="U36" s="1">
        <v>1344739</v>
      </c>
    </row>
    <row r="37" spans="1:21" x14ac:dyDescent="0.45">
      <c r="A37" s="33" t="s">
        <v>43</v>
      </c>
      <c r="B37" s="32">
        <f t="shared" si="9"/>
        <v>2076371</v>
      </c>
      <c r="C37" s="34">
        <f>SUM(一般接種!D36+一般接種!G36+一般接種!J36+一般接種!M36+医療従事者等!C34)</f>
        <v>749896</v>
      </c>
      <c r="D37" s="30">
        <f t="shared" si="0"/>
        <v>0.79401799176647969</v>
      </c>
      <c r="E37" s="34">
        <f>SUM(一般接種!E36+一般接種!H36+一般接種!K36+一般接種!N36+医療従事者等!D34)</f>
        <v>740868</v>
      </c>
      <c r="F37" s="31">
        <f t="shared" si="1"/>
        <v>0.78445880698663328</v>
      </c>
      <c r="G37" s="29">
        <f t="shared" si="7"/>
        <v>583696</v>
      </c>
      <c r="H37" s="31">
        <f t="shared" si="5"/>
        <v>0.6180392023989022</v>
      </c>
      <c r="I37" s="35">
        <v>7682</v>
      </c>
      <c r="J37" s="35">
        <v>44744</v>
      </c>
      <c r="K37" s="35">
        <v>212470</v>
      </c>
      <c r="L37" s="35">
        <v>196367</v>
      </c>
      <c r="M37" s="35">
        <v>83396</v>
      </c>
      <c r="N37" s="35">
        <v>29760</v>
      </c>
      <c r="O37" s="35">
        <v>9277</v>
      </c>
      <c r="P37" s="35">
        <f t="shared" si="8"/>
        <v>1911</v>
      </c>
      <c r="Q37" s="65">
        <f t="shared" si="6"/>
        <v>2.0234384264827959E-3</v>
      </c>
      <c r="R37" s="35">
        <v>2</v>
      </c>
      <c r="S37" s="35">
        <v>1909</v>
      </c>
      <c r="U37" s="1">
        <v>944432</v>
      </c>
    </row>
    <row r="38" spans="1:21" x14ac:dyDescent="0.45">
      <c r="A38" s="33" t="s">
        <v>44</v>
      </c>
      <c r="B38" s="32">
        <f t="shared" si="9"/>
        <v>1224652</v>
      </c>
      <c r="C38" s="34">
        <f>SUM(一般接種!D37+一般接種!G37+一般接種!J37+一般接種!M37+医療従事者等!C35)</f>
        <v>443840</v>
      </c>
      <c r="D38" s="30">
        <f t="shared" si="0"/>
        <v>0.79714361660093247</v>
      </c>
      <c r="E38" s="34">
        <f>SUM(一般接種!E37+一般接種!H37+一般接種!K37+一般接種!N37+医療従事者等!D35)</f>
        <v>438471</v>
      </c>
      <c r="F38" s="31">
        <f t="shared" si="1"/>
        <v>0.78750080820707347</v>
      </c>
      <c r="G38" s="29">
        <f t="shared" si="7"/>
        <v>340542</v>
      </c>
      <c r="H38" s="31">
        <f t="shared" si="5"/>
        <v>0.61161878488760535</v>
      </c>
      <c r="I38" s="35">
        <v>4911</v>
      </c>
      <c r="J38" s="35">
        <v>23192</v>
      </c>
      <c r="K38" s="35">
        <v>108336</v>
      </c>
      <c r="L38" s="35">
        <v>110524</v>
      </c>
      <c r="M38" s="35">
        <v>59634</v>
      </c>
      <c r="N38" s="35">
        <v>25026</v>
      </c>
      <c r="O38" s="35">
        <v>8919</v>
      </c>
      <c r="P38" s="35">
        <f t="shared" si="8"/>
        <v>1799</v>
      </c>
      <c r="Q38" s="65">
        <f t="shared" si="6"/>
        <v>3.2310322779944972E-3</v>
      </c>
      <c r="R38" s="35">
        <v>16</v>
      </c>
      <c r="S38" s="35">
        <v>1783</v>
      </c>
      <c r="U38" s="1">
        <v>556788</v>
      </c>
    </row>
    <row r="39" spans="1:21" x14ac:dyDescent="0.45">
      <c r="A39" s="33" t="s">
        <v>45</v>
      </c>
      <c r="B39" s="32">
        <f t="shared" si="9"/>
        <v>1558221</v>
      </c>
      <c r="C39" s="34">
        <f>SUM(一般接種!D38+一般接種!G38+一般接種!J38+一般接種!M38+医療従事者等!C36)</f>
        <v>564556</v>
      </c>
      <c r="D39" s="30">
        <f t="shared" si="0"/>
        <v>0.83909544228354005</v>
      </c>
      <c r="E39" s="34">
        <f>SUM(一般接種!E38+一般接種!H38+一般接種!K38+一般接種!N38+医療従事者等!D36)</f>
        <v>555346</v>
      </c>
      <c r="F39" s="31">
        <f t="shared" si="1"/>
        <v>0.82540668683070384</v>
      </c>
      <c r="G39" s="29">
        <f t="shared" si="7"/>
        <v>436964</v>
      </c>
      <c r="H39" s="31">
        <f t="shared" si="5"/>
        <v>0.64945638845745113</v>
      </c>
      <c r="I39" s="35">
        <v>4900</v>
      </c>
      <c r="J39" s="35">
        <v>30256</v>
      </c>
      <c r="K39" s="35">
        <v>111386</v>
      </c>
      <c r="L39" s="35">
        <v>142607</v>
      </c>
      <c r="M39" s="35">
        <v>82563</v>
      </c>
      <c r="N39" s="35">
        <v>45516</v>
      </c>
      <c r="O39" s="35">
        <v>19736</v>
      </c>
      <c r="P39" s="35">
        <f t="shared" si="8"/>
        <v>1355</v>
      </c>
      <c r="Q39" s="65">
        <f t="shared" si="6"/>
        <v>2.0139265622793785E-3</v>
      </c>
      <c r="R39" s="35">
        <v>23</v>
      </c>
      <c r="S39" s="35">
        <v>1332</v>
      </c>
      <c r="U39" s="1">
        <v>672815</v>
      </c>
    </row>
    <row r="40" spans="1:21" x14ac:dyDescent="0.45">
      <c r="A40" s="33" t="s">
        <v>46</v>
      </c>
      <c r="B40" s="32">
        <f t="shared" si="9"/>
        <v>4147008</v>
      </c>
      <c r="C40" s="34">
        <f>SUM(一般接種!D39+一般接種!G39+一般接種!J39+一般接種!M39+医療従事者等!C37)</f>
        <v>1515162</v>
      </c>
      <c r="D40" s="30">
        <f t="shared" si="0"/>
        <v>0.80006822294540425</v>
      </c>
      <c r="E40" s="34">
        <f>SUM(一般接種!E39+一般接種!H39+一般接種!K39+一般接種!N39+医療従事者等!D37)</f>
        <v>1485519</v>
      </c>
      <c r="F40" s="31">
        <f t="shared" si="1"/>
        <v>0.78441549252267018</v>
      </c>
      <c r="G40" s="29">
        <f t="shared" si="7"/>
        <v>1141393</v>
      </c>
      <c r="H40" s="31">
        <f t="shared" si="5"/>
        <v>0.60270272696406313</v>
      </c>
      <c r="I40" s="35">
        <v>21840</v>
      </c>
      <c r="J40" s="35">
        <v>137971</v>
      </c>
      <c r="K40" s="35">
        <v>362633</v>
      </c>
      <c r="L40" s="35">
        <v>317883</v>
      </c>
      <c r="M40" s="35">
        <v>163370</v>
      </c>
      <c r="N40" s="35">
        <v>92035</v>
      </c>
      <c r="O40" s="35">
        <v>45661</v>
      </c>
      <c r="P40" s="35">
        <f t="shared" si="8"/>
        <v>4934</v>
      </c>
      <c r="Q40" s="65">
        <f t="shared" si="6"/>
        <v>2.6053561348638788E-3</v>
      </c>
      <c r="R40" s="35">
        <v>248</v>
      </c>
      <c r="S40" s="35">
        <v>4686</v>
      </c>
      <c r="U40" s="1">
        <v>1893791</v>
      </c>
    </row>
    <row r="41" spans="1:21" x14ac:dyDescent="0.45">
      <c r="A41" s="33" t="s">
        <v>47</v>
      </c>
      <c r="B41" s="32">
        <f t="shared" si="9"/>
        <v>6143950</v>
      </c>
      <c r="C41" s="34">
        <f>SUM(一般接種!D40+一般接種!G40+一般接種!J40+一般接種!M40+医療従事者等!C38)</f>
        <v>2244056</v>
      </c>
      <c r="D41" s="30">
        <f t="shared" si="0"/>
        <v>0.7979055856619518</v>
      </c>
      <c r="E41" s="34">
        <f>SUM(一般接種!E40+一般接種!H40+一般接種!K40+一般接種!N40+医療従事者等!D38)</f>
        <v>2216769</v>
      </c>
      <c r="F41" s="31">
        <f t="shared" si="1"/>
        <v>0.78820331008774258</v>
      </c>
      <c r="G41" s="29">
        <f t="shared" si="7"/>
        <v>1673478</v>
      </c>
      <c r="H41" s="31">
        <f t="shared" si="5"/>
        <v>0.59502857490293992</v>
      </c>
      <c r="I41" s="35">
        <v>22400</v>
      </c>
      <c r="J41" s="35">
        <v>121253</v>
      </c>
      <c r="K41" s="35">
        <v>545048</v>
      </c>
      <c r="L41" s="35">
        <v>532077</v>
      </c>
      <c r="M41" s="35">
        <v>292426</v>
      </c>
      <c r="N41" s="35">
        <v>116462</v>
      </c>
      <c r="O41" s="35">
        <v>43812</v>
      </c>
      <c r="P41" s="35">
        <f t="shared" si="8"/>
        <v>9647</v>
      </c>
      <c r="Q41" s="65">
        <f t="shared" si="6"/>
        <v>3.4301261576720229E-3</v>
      </c>
      <c r="R41" s="35">
        <v>55</v>
      </c>
      <c r="S41" s="35">
        <v>9592</v>
      </c>
      <c r="U41" s="1">
        <v>2812433</v>
      </c>
    </row>
    <row r="42" spans="1:21" x14ac:dyDescent="0.45">
      <c r="A42" s="33" t="s">
        <v>48</v>
      </c>
      <c r="B42" s="32">
        <f t="shared" si="9"/>
        <v>3108947</v>
      </c>
      <c r="C42" s="34">
        <f>SUM(一般接種!D41+一般接種!G41+一般接種!J41+一般接種!M41+医療従事者等!C39)</f>
        <v>1121713</v>
      </c>
      <c r="D42" s="30">
        <f t="shared" si="0"/>
        <v>0.82715487681677735</v>
      </c>
      <c r="E42" s="34">
        <f>SUM(一般接種!E41+一般接種!H41+一般接種!K41+一般接種!N41+医療従事者等!D39)</f>
        <v>1098384</v>
      </c>
      <c r="F42" s="31">
        <f t="shared" si="1"/>
        <v>0.80995199504464976</v>
      </c>
      <c r="G42" s="29">
        <f t="shared" si="7"/>
        <v>881500</v>
      </c>
      <c r="H42" s="31">
        <f t="shared" si="5"/>
        <v>0.65002101599427775</v>
      </c>
      <c r="I42" s="35">
        <v>44772</v>
      </c>
      <c r="J42" s="35">
        <v>46750</v>
      </c>
      <c r="K42" s="35">
        <v>287062</v>
      </c>
      <c r="L42" s="35">
        <v>309788</v>
      </c>
      <c r="M42" s="35">
        <v>133663</v>
      </c>
      <c r="N42" s="35">
        <v>41849</v>
      </c>
      <c r="O42" s="35">
        <v>17616</v>
      </c>
      <c r="P42" s="35">
        <f t="shared" si="8"/>
        <v>7350</v>
      </c>
      <c r="Q42" s="65">
        <f t="shared" si="6"/>
        <v>5.4199143137356118E-3</v>
      </c>
      <c r="R42" s="35">
        <v>396</v>
      </c>
      <c r="S42" s="35">
        <v>6954</v>
      </c>
      <c r="U42" s="1">
        <v>1356110</v>
      </c>
    </row>
    <row r="43" spans="1:21" x14ac:dyDescent="0.45">
      <c r="A43" s="33" t="s">
        <v>49</v>
      </c>
      <c r="B43" s="32">
        <f t="shared" si="9"/>
        <v>1661265</v>
      </c>
      <c r="C43" s="34">
        <f>SUM(一般接種!D42+一般接種!G42+一般接種!J42+一般接種!M42+医療従事者等!C40)</f>
        <v>599575</v>
      </c>
      <c r="D43" s="30">
        <f t="shared" si="0"/>
        <v>0.81580490619076973</v>
      </c>
      <c r="E43" s="34">
        <f>SUM(一般接種!E42+一般接種!H42+一般接種!K42+一般接種!N42+医療従事者等!D40)</f>
        <v>592221</v>
      </c>
      <c r="F43" s="31">
        <f t="shared" si="1"/>
        <v>0.80579876971055131</v>
      </c>
      <c r="G43" s="29">
        <f t="shared" si="7"/>
        <v>467679</v>
      </c>
      <c r="H43" s="31">
        <f t="shared" si="5"/>
        <v>0.6363421135344085</v>
      </c>
      <c r="I43" s="35">
        <v>7923</v>
      </c>
      <c r="J43" s="35">
        <v>39700</v>
      </c>
      <c r="K43" s="35">
        <v>152780</v>
      </c>
      <c r="L43" s="35">
        <v>160426</v>
      </c>
      <c r="M43" s="35">
        <v>67278</v>
      </c>
      <c r="N43" s="35">
        <v>28999</v>
      </c>
      <c r="O43" s="35">
        <v>10573</v>
      </c>
      <c r="P43" s="35">
        <f t="shared" si="8"/>
        <v>1790</v>
      </c>
      <c r="Q43" s="65">
        <f t="shared" si="6"/>
        <v>2.435543146531256E-3</v>
      </c>
      <c r="R43" s="35">
        <v>8</v>
      </c>
      <c r="S43" s="35">
        <v>1782</v>
      </c>
      <c r="U43" s="1">
        <v>734949</v>
      </c>
    </row>
    <row r="44" spans="1:21" x14ac:dyDescent="0.45">
      <c r="A44" s="33" t="s">
        <v>50</v>
      </c>
      <c r="B44" s="32">
        <f t="shared" si="9"/>
        <v>2150889</v>
      </c>
      <c r="C44" s="34">
        <f>SUM(一般接種!D43+一般接種!G43+一般接種!J43+一般接種!M43+医療従事者等!C41)</f>
        <v>779842</v>
      </c>
      <c r="D44" s="30">
        <f t="shared" si="0"/>
        <v>0.80074463803116558</v>
      </c>
      <c r="E44" s="34">
        <f>SUM(一般接種!E43+一般接種!H43+一般接種!K43+一般接種!N43+医療従事者等!D41)</f>
        <v>771315</v>
      </c>
      <c r="F44" s="31">
        <f t="shared" si="1"/>
        <v>0.79198908302323867</v>
      </c>
      <c r="G44" s="29">
        <f t="shared" si="7"/>
        <v>595724</v>
      </c>
      <c r="H44" s="31">
        <f t="shared" si="5"/>
        <v>0.61169159746009838</v>
      </c>
      <c r="I44" s="35">
        <v>9392</v>
      </c>
      <c r="J44" s="35">
        <v>48468</v>
      </c>
      <c r="K44" s="35">
        <v>170701</v>
      </c>
      <c r="L44" s="35">
        <v>187055</v>
      </c>
      <c r="M44" s="35">
        <v>113913</v>
      </c>
      <c r="N44" s="35">
        <v>52729</v>
      </c>
      <c r="O44" s="35">
        <v>13466</v>
      </c>
      <c r="P44" s="35">
        <f t="shared" si="8"/>
        <v>4008</v>
      </c>
      <c r="Q44" s="65">
        <f t="shared" si="6"/>
        <v>4.1154291628674932E-3</v>
      </c>
      <c r="R44" s="35">
        <v>147</v>
      </c>
      <c r="S44" s="35">
        <v>3861</v>
      </c>
      <c r="U44" s="1">
        <v>973896</v>
      </c>
    </row>
    <row r="45" spans="1:21" x14ac:dyDescent="0.45">
      <c r="A45" s="33" t="s">
        <v>51</v>
      </c>
      <c r="B45" s="32">
        <f t="shared" si="9"/>
        <v>3083419</v>
      </c>
      <c r="C45" s="34">
        <f>SUM(一般接種!D44+一般接種!G44+一般接種!J44+一般接種!M44+医療従事者等!C42)</f>
        <v>1113991</v>
      </c>
      <c r="D45" s="30">
        <f t="shared" si="0"/>
        <v>0.82139462726889978</v>
      </c>
      <c r="E45" s="34">
        <f>SUM(一般接種!E44+一般接種!H44+一般接種!K44+一般接種!N44+医療従事者等!D42)</f>
        <v>1102766</v>
      </c>
      <c r="F45" s="31">
        <f t="shared" si="1"/>
        <v>0.81311794039163288</v>
      </c>
      <c r="G45" s="29">
        <f t="shared" si="7"/>
        <v>863197</v>
      </c>
      <c r="H45" s="31">
        <f t="shared" si="5"/>
        <v>0.63647316546958865</v>
      </c>
      <c r="I45" s="35">
        <v>12480</v>
      </c>
      <c r="J45" s="35">
        <v>59178</v>
      </c>
      <c r="K45" s="35">
        <v>279946</v>
      </c>
      <c r="L45" s="35">
        <v>271649</v>
      </c>
      <c r="M45" s="35">
        <v>142368</v>
      </c>
      <c r="N45" s="35">
        <v>71607</v>
      </c>
      <c r="O45" s="35">
        <v>25969</v>
      </c>
      <c r="P45" s="35">
        <f t="shared" si="8"/>
        <v>3465</v>
      </c>
      <c r="Q45" s="65">
        <f t="shared" si="6"/>
        <v>2.5548971073255868E-3</v>
      </c>
      <c r="R45" s="35">
        <v>211</v>
      </c>
      <c r="S45" s="35">
        <v>3254</v>
      </c>
      <c r="U45" s="1">
        <v>1356219</v>
      </c>
    </row>
    <row r="46" spans="1:21" x14ac:dyDescent="0.45">
      <c r="A46" s="33" t="s">
        <v>52</v>
      </c>
      <c r="B46" s="32">
        <f t="shared" si="9"/>
        <v>1559138</v>
      </c>
      <c r="C46" s="34">
        <f>SUM(一般接種!D45+一般接種!G45+一般接種!J45+一般接種!M45+医療従事者等!C43)</f>
        <v>565879</v>
      </c>
      <c r="D46" s="30">
        <f t="shared" si="0"/>
        <v>0.80705309861987229</v>
      </c>
      <c r="E46" s="34">
        <f>SUM(一般接種!E45+一般接種!H45+一般接種!K45+一般接種!N45+医療従事者等!D43)</f>
        <v>558376</v>
      </c>
      <c r="F46" s="31">
        <f t="shared" si="1"/>
        <v>0.79635236683985411</v>
      </c>
      <c r="G46" s="29">
        <f t="shared" si="7"/>
        <v>431676</v>
      </c>
      <c r="H46" s="31">
        <f t="shared" si="5"/>
        <v>0.61565361746916214</v>
      </c>
      <c r="I46" s="35">
        <v>10595</v>
      </c>
      <c r="J46" s="35">
        <v>33510</v>
      </c>
      <c r="K46" s="35">
        <v>140989</v>
      </c>
      <c r="L46" s="35">
        <v>125399</v>
      </c>
      <c r="M46" s="35">
        <v>73266</v>
      </c>
      <c r="N46" s="35">
        <v>36037</v>
      </c>
      <c r="O46" s="35">
        <v>11880</v>
      </c>
      <c r="P46" s="35">
        <f t="shared" si="8"/>
        <v>3207</v>
      </c>
      <c r="Q46" s="65">
        <f t="shared" si="6"/>
        <v>4.573803387780657E-3</v>
      </c>
      <c r="R46" s="35">
        <v>167</v>
      </c>
      <c r="S46" s="35">
        <v>3040</v>
      </c>
      <c r="U46" s="1">
        <v>701167</v>
      </c>
    </row>
    <row r="47" spans="1:21" x14ac:dyDescent="0.45">
      <c r="A47" s="33" t="s">
        <v>53</v>
      </c>
      <c r="B47" s="32">
        <f t="shared" si="9"/>
        <v>11203345</v>
      </c>
      <c r="C47" s="34">
        <f>SUM(一般接種!D46+一般接種!G46+一般接種!J46+一般接種!M46+医療従事者等!C44)</f>
        <v>4133960</v>
      </c>
      <c r="D47" s="30">
        <f t="shared" si="0"/>
        <v>0.80675699674288714</v>
      </c>
      <c r="E47" s="34">
        <f>SUM(一般接種!E46+一般接種!H46+一般接種!K46+一般接種!N46+医療従事者等!D44)</f>
        <v>4052793</v>
      </c>
      <c r="F47" s="31">
        <f t="shared" si="1"/>
        <v>0.79091696801628364</v>
      </c>
      <c r="G47" s="29">
        <f t="shared" si="7"/>
        <v>2989041</v>
      </c>
      <c r="H47" s="31">
        <f t="shared" si="5"/>
        <v>0.58332198190145912</v>
      </c>
      <c r="I47" s="35">
        <v>43797</v>
      </c>
      <c r="J47" s="35">
        <v>229751</v>
      </c>
      <c r="K47" s="35">
        <v>929216</v>
      </c>
      <c r="L47" s="35">
        <v>1023905</v>
      </c>
      <c r="M47" s="35">
        <v>490336</v>
      </c>
      <c r="N47" s="35">
        <v>192334</v>
      </c>
      <c r="O47" s="35">
        <v>79702</v>
      </c>
      <c r="P47" s="35">
        <f t="shared" si="8"/>
        <v>27551</v>
      </c>
      <c r="Q47" s="65">
        <f t="shared" si="6"/>
        <v>5.3766756372251503E-3</v>
      </c>
      <c r="R47" s="35">
        <v>71</v>
      </c>
      <c r="S47" s="35">
        <v>27480</v>
      </c>
      <c r="U47" s="1">
        <v>5124170</v>
      </c>
    </row>
    <row r="48" spans="1:21" x14ac:dyDescent="0.45">
      <c r="A48" s="33" t="s">
        <v>54</v>
      </c>
      <c r="B48" s="32">
        <f t="shared" si="9"/>
        <v>1799428</v>
      </c>
      <c r="C48" s="34">
        <f>SUM(一般接種!D47+一般接種!G47+一般接種!J47+一般接種!M47+医療従事者等!C45)</f>
        <v>657995</v>
      </c>
      <c r="D48" s="30">
        <f t="shared" si="0"/>
        <v>0.80417661710391553</v>
      </c>
      <c r="E48" s="34">
        <f>SUM(一般接種!E47+一般接種!H47+一般接種!K47+一般接種!N47+医療従事者等!D45)</f>
        <v>649974</v>
      </c>
      <c r="F48" s="31">
        <f t="shared" si="1"/>
        <v>0.79437365409387672</v>
      </c>
      <c r="G48" s="29">
        <f t="shared" si="7"/>
        <v>487377</v>
      </c>
      <c r="H48" s="31">
        <f t="shared" si="5"/>
        <v>0.59565374678265803</v>
      </c>
      <c r="I48" s="35">
        <v>8398</v>
      </c>
      <c r="J48" s="35">
        <v>56444</v>
      </c>
      <c r="K48" s="35">
        <v>165673</v>
      </c>
      <c r="L48" s="35">
        <v>147025</v>
      </c>
      <c r="M48" s="35">
        <v>63200</v>
      </c>
      <c r="N48" s="35">
        <v>32291</v>
      </c>
      <c r="O48" s="35">
        <v>14346</v>
      </c>
      <c r="P48" s="35">
        <f t="shared" si="8"/>
        <v>4082</v>
      </c>
      <c r="Q48" s="65">
        <f t="shared" si="6"/>
        <v>4.9888661023536401E-3</v>
      </c>
      <c r="R48" s="35">
        <v>41</v>
      </c>
      <c r="S48" s="35">
        <v>4041</v>
      </c>
      <c r="U48" s="1">
        <v>818222</v>
      </c>
    </row>
    <row r="49" spans="1:21" x14ac:dyDescent="0.45">
      <c r="A49" s="33" t="s">
        <v>55</v>
      </c>
      <c r="B49" s="32">
        <f t="shared" si="9"/>
        <v>3053912</v>
      </c>
      <c r="C49" s="34">
        <f>SUM(一般接種!D48+一般接種!G48+一般接種!J48+一般接種!M48+医療従事者等!C46)</f>
        <v>1100761</v>
      </c>
      <c r="D49" s="30">
        <f t="shared" si="0"/>
        <v>0.82396114190928027</v>
      </c>
      <c r="E49" s="34">
        <f>SUM(一般接種!E48+一般接種!H48+一般接種!K48+一般接種!N48+医療従事者等!D46)</f>
        <v>1084353</v>
      </c>
      <c r="F49" s="31">
        <f t="shared" si="1"/>
        <v>0.81167913481014842</v>
      </c>
      <c r="G49" s="29">
        <f t="shared" si="7"/>
        <v>865981</v>
      </c>
      <c r="H49" s="31">
        <f t="shared" si="5"/>
        <v>0.64821945329798236</v>
      </c>
      <c r="I49" s="35">
        <v>14888</v>
      </c>
      <c r="J49" s="35">
        <v>65867</v>
      </c>
      <c r="K49" s="35">
        <v>277581</v>
      </c>
      <c r="L49" s="35">
        <v>302074</v>
      </c>
      <c r="M49" s="35">
        <v>132538</v>
      </c>
      <c r="N49" s="35">
        <v>51795</v>
      </c>
      <c r="O49" s="35">
        <v>21238</v>
      </c>
      <c r="P49" s="35">
        <f t="shared" si="8"/>
        <v>2817</v>
      </c>
      <c r="Q49" s="65">
        <f t="shared" si="6"/>
        <v>2.1086307897522191E-3</v>
      </c>
      <c r="R49" s="35">
        <v>81</v>
      </c>
      <c r="S49" s="35">
        <v>2736</v>
      </c>
      <c r="U49" s="1">
        <v>1335938</v>
      </c>
    </row>
    <row r="50" spans="1:21" x14ac:dyDescent="0.45">
      <c r="A50" s="33" t="s">
        <v>56</v>
      </c>
      <c r="B50" s="32">
        <f t="shared" si="9"/>
        <v>4043106</v>
      </c>
      <c r="C50" s="34">
        <f>SUM(一般接種!D49+一般接種!G49+一般接種!J49+一般接種!M49+医療従事者等!C47)</f>
        <v>1459727</v>
      </c>
      <c r="D50" s="30">
        <f t="shared" si="0"/>
        <v>0.8300293692018571</v>
      </c>
      <c r="E50" s="34">
        <f>SUM(一般接種!E49+一般接種!H49+一般接種!K49+一般接種!N49+医療従事者等!D47)</f>
        <v>1443763</v>
      </c>
      <c r="F50" s="31">
        <f t="shared" si="1"/>
        <v>0.82095192605670841</v>
      </c>
      <c r="G50" s="29">
        <f t="shared" si="7"/>
        <v>1133823</v>
      </c>
      <c r="H50" s="31">
        <f t="shared" si="5"/>
        <v>0.64471397013041287</v>
      </c>
      <c r="I50" s="35">
        <v>21160</v>
      </c>
      <c r="J50" s="35">
        <v>77887</v>
      </c>
      <c r="K50" s="35">
        <v>344177</v>
      </c>
      <c r="L50" s="35">
        <v>429433</v>
      </c>
      <c r="M50" s="35">
        <v>176551</v>
      </c>
      <c r="N50" s="35">
        <v>65826</v>
      </c>
      <c r="O50" s="35">
        <v>18789</v>
      </c>
      <c r="P50" s="35">
        <f t="shared" si="8"/>
        <v>5793</v>
      </c>
      <c r="Q50" s="65">
        <f t="shared" si="6"/>
        <v>3.2940132886398335E-3</v>
      </c>
      <c r="R50" s="35">
        <v>105</v>
      </c>
      <c r="S50" s="35">
        <v>5688</v>
      </c>
      <c r="U50" s="1">
        <v>1758645</v>
      </c>
    </row>
    <row r="51" spans="1:21" x14ac:dyDescent="0.45">
      <c r="A51" s="33" t="s">
        <v>57</v>
      </c>
      <c r="B51" s="32">
        <f t="shared" si="9"/>
        <v>2550390</v>
      </c>
      <c r="C51" s="34">
        <f>SUM(一般接種!D50+一般接種!G50+一般接種!J50+一般接種!M50+医療従事者等!C48)</f>
        <v>925948</v>
      </c>
      <c r="D51" s="30">
        <f t="shared" si="0"/>
        <v>0.81099653949538464</v>
      </c>
      <c r="E51" s="34">
        <f>SUM(一般接種!E50+一般接種!H50+一般接種!K50+一般接種!N50+医療従事者等!D48)</f>
        <v>910525</v>
      </c>
      <c r="F51" s="31">
        <f t="shared" si="1"/>
        <v>0.797488221934747</v>
      </c>
      <c r="G51" s="29">
        <f t="shared" si="7"/>
        <v>708378</v>
      </c>
      <c r="H51" s="31">
        <f t="shared" si="5"/>
        <v>0.62043668397648855</v>
      </c>
      <c r="I51" s="35">
        <v>19396</v>
      </c>
      <c r="J51" s="35">
        <v>50865</v>
      </c>
      <c r="K51" s="35">
        <v>216531</v>
      </c>
      <c r="L51" s="35">
        <v>218809</v>
      </c>
      <c r="M51" s="35">
        <v>116306</v>
      </c>
      <c r="N51" s="35">
        <v>63314</v>
      </c>
      <c r="O51" s="35">
        <v>23157</v>
      </c>
      <c r="P51" s="35">
        <f t="shared" si="8"/>
        <v>5539</v>
      </c>
      <c r="Q51" s="65">
        <f t="shared" si="6"/>
        <v>4.8513629623531083E-3</v>
      </c>
      <c r="R51" s="35">
        <v>240</v>
      </c>
      <c r="S51" s="35">
        <v>5299</v>
      </c>
      <c r="U51" s="1">
        <v>1141741</v>
      </c>
    </row>
    <row r="52" spans="1:21" x14ac:dyDescent="0.45">
      <c r="A52" s="33" t="s">
        <v>58</v>
      </c>
      <c r="B52" s="32">
        <f t="shared" si="9"/>
        <v>2394746</v>
      </c>
      <c r="C52" s="34">
        <f>SUM(一般接種!D51+一般接種!G51+一般接種!J51+一般接種!M51+医療従事者等!C49)</f>
        <v>870785</v>
      </c>
      <c r="D52" s="30">
        <f t="shared" si="0"/>
        <v>0.8009125851582124</v>
      </c>
      <c r="E52" s="34">
        <f>SUM(一般接種!E51+一般接種!H51+一般接種!K51+一般接種!N51+医療従事者等!D49)</f>
        <v>858996</v>
      </c>
      <c r="F52" s="31">
        <f t="shared" si="1"/>
        <v>0.79006954299920629</v>
      </c>
      <c r="G52" s="29">
        <f t="shared" si="7"/>
        <v>660742</v>
      </c>
      <c r="H52" s="31">
        <f t="shared" si="5"/>
        <v>0.60772358658291947</v>
      </c>
      <c r="I52" s="35">
        <v>10939</v>
      </c>
      <c r="J52" s="35">
        <v>46228</v>
      </c>
      <c r="K52" s="35">
        <v>186563</v>
      </c>
      <c r="L52" s="35">
        <v>215350</v>
      </c>
      <c r="M52" s="35">
        <v>121895</v>
      </c>
      <c r="N52" s="35">
        <v>56836</v>
      </c>
      <c r="O52" s="35">
        <v>22931</v>
      </c>
      <c r="P52" s="35">
        <f t="shared" si="8"/>
        <v>4223</v>
      </c>
      <c r="Q52" s="65">
        <f t="shared" si="6"/>
        <v>3.8841434419783654E-3</v>
      </c>
      <c r="R52" s="35">
        <v>156</v>
      </c>
      <c r="S52" s="35">
        <v>4067</v>
      </c>
      <c r="U52" s="1">
        <v>1087241</v>
      </c>
    </row>
    <row r="53" spans="1:21" x14ac:dyDescent="0.45">
      <c r="A53" s="33" t="s">
        <v>59</v>
      </c>
      <c r="B53" s="32">
        <f t="shared" si="9"/>
        <v>3637739</v>
      </c>
      <c r="C53" s="34">
        <f>SUM(一般接種!D52+一般接種!G52+一般接種!J52+一般接種!M52+医療従事者等!C50)</f>
        <v>1320914</v>
      </c>
      <c r="D53" s="30">
        <f t="shared" si="0"/>
        <v>0.8166306752881114</v>
      </c>
      <c r="E53" s="34">
        <f>SUM(一般接種!E52+一般接種!H52+一般接種!K52+一般接種!N52+医療従事者等!D50)</f>
        <v>1297787</v>
      </c>
      <c r="F53" s="31">
        <f t="shared" si="1"/>
        <v>0.80233283483264783</v>
      </c>
      <c r="G53" s="29">
        <f t="shared" si="7"/>
        <v>1015097</v>
      </c>
      <c r="H53" s="31">
        <f t="shared" si="5"/>
        <v>0.62756496531412032</v>
      </c>
      <c r="I53" s="35">
        <v>17302</v>
      </c>
      <c r="J53" s="35">
        <v>70623</v>
      </c>
      <c r="K53" s="35">
        <v>342099</v>
      </c>
      <c r="L53" s="35">
        <v>301845</v>
      </c>
      <c r="M53" s="35">
        <v>171870</v>
      </c>
      <c r="N53" s="35">
        <v>82290</v>
      </c>
      <c r="O53" s="35">
        <v>29068</v>
      </c>
      <c r="P53" s="35">
        <f t="shared" si="8"/>
        <v>3941</v>
      </c>
      <c r="Q53" s="65">
        <f t="shared" si="6"/>
        <v>2.4364504360696055E-3</v>
      </c>
      <c r="R53" s="35">
        <v>101</v>
      </c>
      <c r="S53" s="35">
        <v>3840</v>
      </c>
      <c r="U53" s="1">
        <v>1617517</v>
      </c>
    </row>
    <row r="54" spans="1:21" x14ac:dyDescent="0.45">
      <c r="A54" s="33" t="s">
        <v>60</v>
      </c>
      <c r="B54" s="32">
        <f t="shared" si="9"/>
        <v>2777332</v>
      </c>
      <c r="C54" s="34">
        <f>SUM(一般接種!D53+一般接種!G53+一般接種!J53+一般接種!M53+医療従事者等!C51)</f>
        <v>1059076</v>
      </c>
      <c r="D54" s="37">
        <f t="shared" si="0"/>
        <v>0.71312582569196525</v>
      </c>
      <c r="E54" s="34">
        <f>SUM(一般接種!E53+一般接種!H53+一般接種!K53+一般接種!N53+医療従事者等!D51)</f>
        <v>1037758</v>
      </c>
      <c r="F54" s="31">
        <f t="shared" si="1"/>
        <v>0.69877141075658633</v>
      </c>
      <c r="G54" s="29">
        <f t="shared" si="7"/>
        <v>676238</v>
      </c>
      <c r="H54" s="31">
        <f t="shared" si="5"/>
        <v>0.45534294244632412</v>
      </c>
      <c r="I54" s="35">
        <v>17262</v>
      </c>
      <c r="J54" s="35">
        <v>58353</v>
      </c>
      <c r="K54" s="35">
        <v>210923</v>
      </c>
      <c r="L54" s="35">
        <v>190858</v>
      </c>
      <c r="M54" s="35">
        <v>117587</v>
      </c>
      <c r="N54" s="35">
        <v>58256</v>
      </c>
      <c r="O54" s="35">
        <v>22999</v>
      </c>
      <c r="P54" s="35">
        <f t="shared" si="8"/>
        <v>4260</v>
      </c>
      <c r="Q54" s="65">
        <f t="shared" si="6"/>
        <v>2.8684589372696312E-3</v>
      </c>
      <c r="R54" s="35">
        <v>14</v>
      </c>
      <c r="S54" s="35">
        <v>4246</v>
      </c>
      <c r="U54" s="1">
        <v>1485118</v>
      </c>
    </row>
    <row r="55" spans="1:21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E10" sqref="E10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0"/>
      <c r="U2" s="120"/>
      <c r="W2" s="49" t="str">
        <f>'進捗状況 (都道府県別)'!H3</f>
        <v>（6月29日公表時点）</v>
      </c>
    </row>
    <row r="3" spans="1:23" ht="37.5" customHeight="1" x14ac:dyDescent="0.45">
      <c r="A3" s="121" t="s">
        <v>3</v>
      </c>
      <c r="B3" s="134" t="s">
        <v>119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">
        <v>120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45">
      <c r="A4" s="122"/>
      <c r="B4" s="124" t="s">
        <v>13</v>
      </c>
      <c r="C4" s="125" t="s">
        <v>121</v>
      </c>
      <c r="D4" s="125"/>
      <c r="E4" s="125"/>
      <c r="F4" s="126" t="s">
        <v>122</v>
      </c>
      <c r="G4" s="127"/>
      <c r="H4" s="128"/>
      <c r="I4" s="126" t="s">
        <v>123</v>
      </c>
      <c r="J4" s="127"/>
      <c r="K4" s="128"/>
      <c r="L4" s="131" t="s">
        <v>124</v>
      </c>
      <c r="M4" s="132"/>
      <c r="N4" s="133"/>
      <c r="P4" s="98" t="s">
        <v>151</v>
      </c>
      <c r="Q4" s="98"/>
      <c r="R4" s="129" t="s">
        <v>125</v>
      </c>
      <c r="S4" s="129"/>
      <c r="T4" s="130" t="s">
        <v>123</v>
      </c>
      <c r="U4" s="130"/>
      <c r="V4" s="116" t="s">
        <v>126</v>
      </c>
      <c r="W4" s="116"/>
    </row>
    <row r="5" spans="1:23" ht="36" x14ac:dyDescent="0.45">
      <c r="A5" s="123"/>
      <c r="B5" s="124"/>
      <c r="C5" s="38" t="s">
        <v>127</v>
      </c>
      <c r="D5" s="38" t="s">
        <v>96</v>
      </c>
      <c r="E5" s="38" t="s">
        <v>97</v>
      </c>
      <c r="F5" s="38" t="s">
        <v>127</v>
      </c>
      <c r="G5" s="38" t="s">
        <v>96</v>
      </c>
      <c r="H5" s="38" t="s">
        <v>97</v>
      </c>
      <c r="I5" s="38" t="s">
        <v>127</v>
      </c>
      <c r="J5" s="38" t="s">
        <v>96</v>
      </c>
      <c r="K5" s="38" t="s">
        <v>97</v>
      </c>
      <c r="L5" s="68" t="s">
        <v>127</v>
      </c>
      <c r="M5" s="68" t="s">
        <v>96</v>
      </c>
      <c r="N5" s="68" t="s">
        <v>97</v>
      </c>
      <c r="P5" s="39" t="s">
        <v>128</v>
      </c>
      <c r="Q5" s="39" t="s">
        <v>129</v>
      </c>
      <c r="R5" s="39" t="s">
        <v>130</v>
      </c>
      <c r="S5" s="39" t="s">
        <v>131</v>
      </c>
      <c r="T5" s="39" t="s">
        <v>130</v>
      </c>
      <c r="U5" s="39" t="s">
        <v>129</v>
      </c>
      <c r="V5" s="39" t="s">
        <v>132</v>
      </c>
      <c r="W5" s="39" t="s">
        <v>129</v>
      </c>
    </row>
    <row r="6" spans="1:23" x14ac:dyDescent="0.45">
      <c r="A6" s="28" t="s">
        <v>133</v>
      </c>
      <c r="B6" s="40">
        <f>SUM(B7:B53)</f>
        <v>193714530</v>
      </c>
      <c r="C6" s="40">
        <f>SUM(C7:C53)</f>
        <v>161259592</v>
      </c>
      <c r="D6" s="40">
        <f>SUM(D7:D53)</f>
        <v>80906563</v>
      </c>
      <c r="E6" s="41">
        <f>SUM(E7:E53)</f>
        <v>80353029</v>
      </c>
      <c r="F6" s="41">
        <f t="shared" ref="F6:T6" si="0">SUM(F7:F53)</f>
        <v>32329292</v>
      </c>
      <c r="G6" s="41">
        <f>SUM(G7:G53)</f>
        <v>16214763</v>
      </c>
      <c r="H6" s="41">
        <f t="shared" ref="H6:N6" si="1">SUM(H7:H53)</f>
        <v>16114529</v>
      </c>
      <c r="I6" s="41">
        <f>SUM(I7:I53)</f>
        <v>117524</v>
      </c>
      <c r="J6" s="41">
        <f t="shared" si="1"/>
        <v>58709</v>
      </c>
      <c r="K6" s="41">
        <f t="shared" si="1"/>
        <v>58815</v>
      </c>
      <c r="L6" s="69">
        <f>SUM(L7:L53)</f>
        <v>8122</v>
      </c>
      <c r="M6" s="69">
        <f t="shared" si="1"/>
        <v>6433</v>
      </c>
      <c r="N6" s="69">
        <f t="shared" si="1"/>
        <v>1689</v>
      </c>
      <c r="O6" s="42"/>
      <c r="P6" s="41">
        <f>SUM(P7:P53)</f>
        <v>177120330</v>
      </c>
      <c r="Q6" s="43">
        <f>C6/P6</f>
        <v>0.91045218806898109</v>
      </c>
      <c r="R6" s="41">
        <f t="shared" si="0"/>
        <v>34261550</v>
      </c>
      <c r="S6" s="44">
        <f>F6/R6</f>
        <v>0.9436027266717355</v>
      </c>
      <c r="T6" s="41">
        <f t="shared" si="0"/>
        <v>202140</v>
      </c>
      <c r="U6" s="44">
        <f>I6/T6</f>
        <v>0.58139903037498764</v>
      </c>
      <c r="V6" s="41">
        <f t="shared" ref="V6" si="2">SUM(V7:V53)</f>
        <v>199870</v>
      </c>
      <c r="W6" s="44">
        <v>4.0636413668884777E-2</v>
      </c>
    </row>
    <row r="7" spans="1:23" x14ac:dyDescent="0.45">
      <c r="A7" s="45" t="s">
        <v>14</v>
      </c>
      <c r="B7" s="40">
        <v>7951568</v>
      </c>
      <c r="C7" s="40">
        <v>6452968</v>
      </c>
      <c r="D7" s="40">
        <v>3238704</v>
      </c>
      <c r="E7" s="41">
        <v>3214264</v>
      </c>
      <c r="F7" s="46">
        <v>1497495</v>
      </c>
      <c r="G7" s="41">
        <v>750785</v>
      </c>
      <c r="H7" s="41">
        <v>746710</v>
      </c>
      <c r="I7" s="41">
        <v>866</v>
      </c>
      <c r="J7" s="41">
        <v>425</v>
      </c>
      <c r="K7" s="41">
        <v>441</v>
      </c>
      <c r="L7" s="69">
        <v>239</v>
      </c>
      <c r="M7" s="69">
        <v>186</v>
      </c>
      <c r="N7" s="69">
        <v>53</v>
      </c>
      <c r="O7" s="42"/>
      <c r="P7" s="41">
        <v>7433760</v>
      </c>
      <c r="Q7" s="43">
        <v>0.86806246098878626</v>
      </c>
      <c r="R7" s="47">
        <v>1518500</v>
      </c>
      <c r="S7" s="43">
        <v>0.98616727033256502</v>
      </c>
      <c r="T7" s="41">
        <v>900</v>
      </c>
      <c r="U7" s="44">
        <v>0.9622222222222222</v>
      </c>
      <c r="V7" s="41">
        <v>990</v>
      </c>
      <c r="W7" s="44">
        <v>0.24141414141414141</v>
      </c>
    </row>
    <row r="8" spans="1:23" x14ac:dyDescent="0.45">
      <c r="A8" s="45" t="s">
        <v>15</v>
      </c>
      <c r="B8" s="40">
        <v>2045210</v>
      </c>
      <c r="C8" s="40">
        <v>1854285</v>
      </c>
      <c r="D8" s="40">
        <v>930400</v>
      </c>
      <c r="E8" s="41">
        <v>923885</v>
      </c>
      <c r="F8" s="46">
        <v>188438</v>
      </c>
      <c r="G8" s="41">
        <v>94663</v>
      </c>
      <c r="H8" s="41">
        <v>93775</v>
      </c>
      <c r="I8" s="41">
        <v>2418</v>
      </c>
      <c r="J8" s="41">
        <v>1214</v>
      </c>
      <c r="K8" s="41">
        <v>1204</v>
      </c>
      <c r="L8" s="69">
        <v>69</v>
      </c>
      <c r="M8" s="69">
        <v>66</v>
      </c>
      <c r="N8" s="69">
        <v>3</v>
      </c>
      <c r="O8" s="42"/>
      <c r="P8" s="41">
        <v>1921955</v>
      </c>
      <c r="Q8" s="43">
        <v>0.96479105910388119</v>
      </c>
      <c r="R8" s="47">
        <v>186500</v>
      </c>
      <c r="S8" s="43">
        <v>1.0103914209115281</v>
      </c>
      <c r="T8" s="41">
        <v>3800</v>
      </c>
      <c r="U8" s="44">
        <v>0.63631578947368417</v>
      </c>
      <c r="V8" s="41">
        <v>800</v>
      </c>
      <c r="W8" s="44">
        <v>8.6249999999999993E-2</v>
      </c>
    </row>
    <row r="9" spans="1:23" x14ac:dyDescent="0.45">
      <c r="A9" s="45" t="s">
        <v>16</v>
      </c>
      <c r="B9" s="40">
        <v>1966232</v>
      </c>
      <c r="C9" s="40">
        <v>1721585</v>
      </c>
      <c r="D9" s="40">
        <v>863853</v>
      </c>
      <c r="E9" s="41">
        <v>857732</v>
      </c>
      <c r="F9" s="46">
        <v>244548</v>
      </c>
      <c r="G9" s="41">
        <v>122739</v>
      </c>
      <c r="H9" s="41">
        <v>121809</v>
      </c>
      <c r="I9" s="41">
        <v>98</v>
      </c>
      <c r="J9" s="41">
        <v>50</v>
      </c>
      <c r="K9" s="41">
        <v>48</v>
      </c>
      <c r="L9" s="69">
        <v>1</v>
      </c>
      <c r="M9" s="69">
        <v>1</v>
      </c>
      <c r="N9" s="69">
        <v>0</v>
      </c>
      <c r="O9" s="42"/>
      <c r="P9" s="41">
        <v>1879585</v>
      </c>
      <c r="Q9" s="43">
        <v>0.91593889076578072</v>
      </c>
      <c r="R9" s="47">
        <v>227500</v>
      </c>
      <c r="S9" s="43">
        <v>1.0749362637362638</v>
      </c>
      <c r="T9" s="41">
        <v>260</v>
      </c>
      <c r="U9" s="44">
        <v>0.37692307692307692</v>
      </c>
      <c r="V9" s="41">
        <v>500</v>
      </c>
      <c r="W9" s="44">
        <v>2E-3</v>
      </c>
    </row>
    <row r="10" spans="1:23" x14ac:dyDescent="0.45">
      <c r="A10" s="45" t="s">
        <v>17</v>
      </c>
      <c r="B10" s="40">
        <v>3554547</v>
      </c>
      <c r="C10" s="40">
        <v>2812650</v>
      </c>
      <c r="D10" s="40">
        <v>1411282</v>
      </c>
      <c r="E10" s="41">
        <v>1401368</v>
      </c>
      <c r="F10" s="46">
        <v>741746</v>
      </c>
      <c r="G10" s="41">
        <v>371766</v>
      </c>
      <c r="H10" s="41">
        <v>369980</v>
      </c>
      <c r="I10" s="41">
        <v>54</v>
      </c>
      <c r="J10" s="41">
        <v>21</v>
      </c>
      <c r="K10" s="41">
        <v>33</v>
      </c>
      <c r="L10" s="69">
        <v>97</v>
      </c>
      <c r="M10" s="69">
        <v>93</v>
      </c>
      <c r="N10" s="69">
        <v>4</v>
      </c>
      <c r="O10" s="42"/>
      <c r="P10" s="41">
        <v>3169865</v>
      </c>
      <c r="Q10" s="43">
        <v>0.88730908098609873</v>
      </c>
      <c r="R10" s="47">
        <v>854400</v>
      </c>
      <c r="S10" s="43">
        <v>0.86814840823970041</v>
      </c>
      <c r="T10" s="41">
        <v>240</v>
      </c>
      <c r="U10" s="44">
        <v>0.22500000000000001</v>
      </c>
      <c r="V10" s="41">
        <v>2510</v>
      </c>
      <c r="W10" s="44">
        <v>3.8645418326693229E-2</v>
      </c>
    </row>
    <row r="11" spans="1:23" x14ac:dyDescent="0.45">
      <c r="A11" s="45" t="s">
        <v>18</v>
      </c>
      <c r="B11" s="40">
        <v>1589920</v>
      </c>
      <c r="C11" s="40">
        <v>1493749</v>
      </c>
      <c r="D11" s="40">
        <v>749046</v>
      </c>
      <c r="E11" s="41">
        <v>744703</v>
      </c>
      <c r="F11" s="46">
        <v>96103</v>
      </c>
      <c r="G11" s="41">
        <v>48358</v>
      </c>
      <c r="H11" s="41">
        <v>47745</v>
      </c>
      <c r="I11" s="41">
        <v>67</v>
      </c>
      <c r="J11" s="41">
        <v>34</v>
      </c>
      <c r="K11" s="41">
        <v>33</v>
      </c>
      <c r="L11" s="69">
        <v>1</v>
      </c>
      <c r="M11" s="69">
        <v>1</v>
      </c>
      <c r="N11" s="69">
        <v>0</v>
      </c>
      <c r="O11" s="42"/>
      <c r="P11" s="41">
        <v>1523455</v>
      </c>
      <c r="Q11" s="43">
        <v>0.98050090091272801</v>
      </c>
      <c r="R11" s="47">
        <v>87900</v>
      </c>
      <c r="S11" s="43">
        <v>1.0933219567690557</v>
      </c>
      <c r="T11" s="41">
        <v>140</v>
      </c>
      <c r="U11" s="44">
        <v>0.47857142857142859</v>
      </c>
      <c r="V11" s="41">
        <v>200</v>
      </c>
      <c r="W11" s="44">
        <v>5.0000000000000001E-3</v>
      </c>
    </row>
    <row r="12" spans="1:23" x14ac:dyDescent="0.45">
      <c r="A12" s="45" t="s">
        <v>19</v>
      </c>
      <c r="B12" s="40">
        <v>1742718</v>
      </c>
      <c r="C12" s="40">
        <v>1664598</v>
      </c>
      <c r="D12" s="40">
        <v>834889</v>
      </c>
      <c r="E12" s="41">
        <v>829709</v>
      </c>
      <c r="F12" s="46">
        <v>77868</v>
      </c>
      <c r="G12" s="41">
        <v>39010</v>
      </c>
      <c r="H12" s="41">
        <v>38858</v>
      </c>
      <c r="I12" s="41">
        <v>161</v>
      </c>
      <c r="J12" s="41">
        <v>80</v>
      </c>
      <c r="K12" s="41">
        <v>81</v>
      </c>
      <c r="L12" s="69">
        <v>91</v>
      </c>
      <c r="M12" s="69">
        <v>85</v>
      </c>
      <c r="N12" s="69">
        <v>6</v>
      </c>
      <c r="O12" s="42"/>
      <c r="P12" s="41">
        <v>1736595</v>
      </c>
      <c r="Q12" s="43">
        <v>0.95854128337349809</v>
      </c>
      <c r="R12" s="47">
        <v>61700</v>
      </c>
      <c r="S12" s="43">
        <v>1.2620421393841168</v>
      </c>
      <c r="T12" s="41">
        <v>340</v>
      </c>
      <c r="U12" s="44">
        <v>0.47352941176470587</v>
      </c>
      <c r="V12" s="41">
        <v>300</v>
      </c>
      <c r="W12" s="44">
        <v>0.30333333333333334</v>
      </c>
    </row>
    <row r="13" spans="1:23" x14ac:dyDescent="0.45">
      <c r="A13" s="45" t="s">
        <v>20</v>
      </c>
      <c r="B13" s="40">
        <v>2968333</v>
      </c>
      <c r="C13" s="40">
        <v>2760038</v>
      </c>
      <c r="D13" s="40">
        <v>1385677</v>
      </c>
      <c r="E13" s="41">
        <v>1374361</v>
      </c>
      <c r="F13" s="46">
        <v>207993</v>
      </c>
      <c r="G13" s="41">
        <v>104477</v>
      </c>
      <c r="H13" s="41">
        <v>103516</v>
      </c>
      <c r="I13" s="41">
        <v>253</v>
      </c>
      <c r="J13" s="41">
        <v>126</v>
      </c>
      <c r="K13" s="41">
        <v>127</v>
      </c>
      <c r="L13" s="69">
        <v>49</v>
      </c>
      <c r="M13" s="69">
        <v>42</v>
      </c>
      <c r="N13" s="69">
        <v>7</v>
      </c>
      <c r="O13" s="42"/>
      <c r="P13" s="41">
        <v>2910040</v>
      </c>
      <c r="Q13" s="43">
        <v>0.94845362950337453</v>
      </c>
      <c r="R13" s="47">
        <v>178600</v>
      </c>
      <c r="S13" s="43">
        <v>1.1645744680851065</v>
      </c>
      <c r="T13" s="41">
        <v>560</v>
      </c>
      <c r="U13" s="44">
        <v>0.45178571428571429</v>
      </c>
      <c r="V13" s="41">
        <v>11240</v>
      </c>
      <c r="W13" s="44">
        <v>4.3594306049822068E-3</v>
      </c>
    </row>
    <row r="14" spans="1:23" x14ac:dyDescent="0.45">
      <c r="A14" s="45" t="s">
        <v>21</v>
      </c>
      <c r="B14" s="40">
        <v>4641577</v>
      </c>
      <c r="C14" s="40">
        <v>3769854</v>
      </c>
      <c r="D14" s="40">
        <v>1891292</v>
      </c>
      <c r="E14" s="41">
        <v>1878562</v>
      </c>
      <c r="F14" s="46">
        <v>870973</v>
      </c>
      <c r="G14" s="41">
        <v>436881</v>
      </c>
      <c r="H14" s="41">
        <v>434092</v>
      </c>
      <c r="I14" s="41">
        <v>370</v>
      </c>
      <c r="J14" s="41">
        <v>176</v>
      </c>
      <c r="K14" s="41">
        <v>194</v>
      </c>
      <c r="L14" s="69">
        <v>380</v>
      </c>
      <c r="M14" s="69">
        <v>247</v>
      </c>
      <c r="N14" s="69">
        <v>133</v>
      </c>
      <c r="O14" s="42"/>
      <c r="P14" s="41">
        <v>4064675</v>
      </c>
      <c r="Q14" s="43">
        <v>0.92746750970249769</v>
      </c>
      <c r="R14" s="47">
        <v>892500</v>
      </c>
      <c r="S14" s="43">
        <v>0.97588011204481795</v>
      </c>
      <c r="T14" s="41">
        <v>860</v>
      </c>
      <c r="U14" s="44">
        <v>0.43023255813953487</v>
      </c>
      <c r="V14" s="41">
        <v>5400</v>
      </c>
      <c r="W14" s="44">
        <v>7.0370370370370375E-2</v>
      </c>
    </row>
    <row r="15" spans="1:23" x14ac:dyDescent="0.45">
      <c r="A15" s="48" t="s">
        <v>22</v>
      </c>
      <c r="B15" s="40">
        <v>3082652</v>
      </c>
      <c r="C15" s="40">
        <v>2699405</v>
      </c>
      <c r="D15" s="40">
        <v>1354275</v>
      </c>
      <c r="E15" s="41">
        <v>1345130</v>
      </c>
      <c r="F15" s="46">
        <v>382267</v>
      </c>
      <c r="G15" s="41">
        <v>192188</v>
      </c>
      <c r="H15" s="41">
        <v>190079</v>
      </c>
      <c r="I15" s="41">
        <v>828</v>
      </c>
      <c r="J15" s="41">
        <v>413</v>
      </c>
      <c r="K15" s="41">
        <v>415</v>
      </c>
      <c r="L15" s="69">
        <v>152</v>
      </c>
      <c r="M15" s="69">
        <v>120</v>
      </c>
      <c r="N15" s="69">
        <v>32</v>
      </c>
      <c r="O15" s="42"/>
      <c r="P15" s="41">
        <v>2869350</v>
      </c>
      <c r="Q15" s="43">
        <v>0.9407723003467684</v>
      </c>
      <c r="R15" s="47">
        <v>375900</v>
      </c>
      <c r="S15" s="43">
        <v>1.0169380154296355</v>
      </c>
      <c r="T15" s="41">
        <v>1220</v>
      </c>
      <c r="U15" s="44">
        <v>0.67868852459016393</v>
      </c>
      <c r="V15" s="41">
        <v>810</v>
      </c>
      <c r="W15" s="44">
        <v>0.18765432098765433</v>
      </c>
    </row>
    <row r="16" spans="1:23" x14ac:dyDescent="0.45">
      <c r="A16" s="45" t="s">
        <v>23</v>
      </c>
      <c r="B16" s="40">
        <v>3007140</v>
      </c>
      <c r="C16" s="40">
        <v>2155994</v>
      </c>
      <c r="D16" s="40">
        <v>1082090</v>
      </c>
      <c r="E16" s="41">
        <v>1073904</v>
      </c>
      <c r="F16" s="46">
        <v>850871</v>
      </c>
      <c r="G16" s="41">
        <v>426630</v>
      </c>
      <c r="H16" s="41">
        <v>424241</v>
      </c>
      <c r="I16" s="41">
        <v>224</v>
      </c>
      <c r="J16" s="41">
        <v>95</v>
      </c>
      <c r="K16" s="41">
        <v>129</v>
      </c>
      <c r="L16" s="69">
        <v>51</v>
      </c>
      <c r="M16" s="69">
        <v>44</v>
      </c>
      <c r="N16" s="69">
        <v>7</v>
      </c>
      <c r="O16" s="42"/>
      <c r="P16" s="41">
        <v>2506095</v>
      </c>
      <c r="Q16" s="43">
        <v>0.86030018814131148</v>
      </c>
      <c r="R16" s="47">
        <v>887500</v>
      </c>
      <c r="S16" s="43">
        <v>0.95872788732394365</v>
      </c>
      <c r="T16" s="41">
        <v>440</v>
      </c>
      <c r="U16" s="44">
        <v>0.50909090909090904</v>
      </c>
      <c r="V16" s="41">
        <v>440</v>
      </c>
      <c r="W16" s="44">
        <v>0.11590909090909091</v>
      </c>
    </row>
    <row r="17" spans="1:23" x14ac:dyDescent="0.45">
      <c r="A17" s="45" t="s">
        <v>24</v>
      </c>
      <c r="B17" s="40">
        <v>11577321</v>
      </c>
      <c r="C17" s="40">
        <v>9878825</v>
      </c>
      <c r="D17" s="40">
        <v>4962326</v>
      </c>
      <c r="E17" s="41">
        <v>4916499</v>
      </c>
      <c r="F17" s="46">
        <v>1679615</v>
      </c>
      <c r="G17" s="41">
        <v>841093</v>
      </c>
      <c r="H17" s="41">
        <v>838522</v>
      </c>
      <c r="I17" s="41">
        <v>18080</v>
      </c>
      <c r="J17" s="41">
        <v>9064</v>
      </c>
      <c r="K17" s="41">
        <v>9016</v>
      </c>
      <c r="L17" s="69">
        <v>801</v>
      </c>
      <c r="M17" s="69">
        <v>621</v>
      </c>
      <c r="N17" s="69">
        <v>180</v>
      </c>
      <c r="O17" s="42"/>
      <c r="P17" s="41">
        <v>10836010</v>
      </c>
      <c r="Q17" s="43">
        <v>0.91166628676053274</v>
      </c>
      <c r="R17" s="47">
        <v>659400</v>
      </c>
      <c r="S17" s="43">
        <v>2.5471868365180468</v>
      </c>
      <c r="T17" s="41">
        <v>37820</v>
      </c>
      <c r="U17" s="44">
        <v>0.47805393971443683</v>
      </c>
      <c r="V17" s="41">
        <v>13470</v>
      </c>
      <c r="W17" s="44">
        <v>5.9465478841870825E-2</v>
      </c>
    </row>
    <row r="18" spans="1:23" x14ac:dyDescent="0.45">
      <c r="A18" s="45" t="s">
        <v>25</v>
      </c>
      <c r="B18" s="40">
        <v>9885650</v>
      </c>
      <c r="C18" s="40">
        <v>8181307</v>
      </c>
      <c r="D18" s="40">
        <v>4106003</v>
      </c>
      <c r="E18" s="41">
        <v>4075304</v>
      </c>
      <c r="F18" s="46">
        <v>1703279</v>
      </c>
      <c r="G18" s="41">
        <v>853429</v>
      </c>
      <c r="H18" s="41">
        <v>849850</v>
      </c>
      <c r="I18" s="41">
        <v>815</v>
      </c>
      <c r="J18" s="41">
        <v>368</v>
      </c>
      <c r="K18" s="41">
        <v>447</v>
      </c>
      <c r="L18" s="69">
        <v>249</v>
      </c>
      <c r="M18" s="69">
        <v>224</v>
      </c>
      <c r="N18" s="69">
        <v>25</v>
      </c>
      <c r="O18" s="42"/>
      <c r="P18" s="41">
        <v>8816645</v>
      </c>
      <c r="Q18" s="43">
        <v>0.92793880211803925</v>
      </c>
      <c r="R18" s="47">
        <v>643300</v>
      </c>
      <c r="S18" s="43">
        <v>2.6477211254469144</v>
      </c>
      <c r="T18" s="41">
        <v>4560</v>
      </c>
      <c r="U18" s="44">
        <v>0.1787280701754386</v>
      </c>
      <c r="V18" s="41">
        <v>4850</v>
      </c>
      <c r="W18" s="44">
        <v>5.1340206185567012E-2</v>
      </c>
    </row>
    <row r="19" spans="1:23" x14ac:dyDescent="0.45">
      <c r="A19" s="45" t="s">
        <v>26</v>
      </c>
      <c r="B19" s="40">
        <v>21293910</v>
      </c>
      <c r="C19" s="40">
        <v>15914337</v>
      </c>
      <c r="D19" s="40">
        <v>7988337</v>
      </c>
      <c r="E19" s="41">
        <v>7926000</v>
      </c>
      <c r="F19" s="46">
        <v>5363719</v>
      </c>
      <c r="G19" s="41">
        <v>2690540</v>
      </c>
      <c r="H19" s="41">
        <v>2673179</v>
      </c>
      <c r="I19" s="41">
        <v>13660</v>
      </c>
      <c r="J19" s="41">
        <v>6786</v>
      </c>
      <c r="K19" s="41">
        <v>6874</v>
      </c>
      <c r="L19" s="69">
        <v>2194</v>
      </c>
      <c r="M19" s="69">
        <v>1598</v>
      </c>
      <c r="N19" s="69">
        <v>596</v>
      </c>
      <c r="O19" s="42"/>
      <c r="P19" s="41">
        <v>17678890</v>
      </c>
      <c r="Q19" s="43">
        <v>0.90018869962989756</v>
      </c>
      <c r="R19" s="47">
        <v>10135450</v>
      </c>
      <c r="S19" s="43">
        <v>0.529203834067555</v>
      </c>
      <c r="T19" s="41">
        <v>43740</v>
      </c>
      <c r="U19" s="44">
        <v>0.31229995427526291</v>
      </c>
      <c r="V19" s="41">
        <v>21960</v>
      </c>
      <c r="W19" s="44">
        <v>9.9908925318761388E-2</v>
      </c>
    </row>
    <row r="20" spans="1:23" x14ac:dyDescent="0.45">
      <c r="A20" s="45" t="s">
        <v>27</v>
      </c>
      <c r="B20" s="40">
        <v>14379753</v>
      </c>
      <c r="C20" s="40">
        <v>11035892</v>
      </c>
      <c r="D20" s="40">
        <v>5535956</v>
      </c>
      <c r="E20" s="41">
        <v>5499936</v>
      </c>
      <c r="F20" s="46">
        <v>3336907</v>
      </c>
      <c r="G20" s="41">
        <v>1671649</v>
      </c>
      <c r="H20" s="41">
        <v>1665258</v>
      </c>
      <c r="I20" s="41">
        <v>6094</v>
      </c>
      <c r="J20" s="41">
        <v>3053</v>
      </c>
      <c r="K20" s="41">
        <v>3041</v>
      </c>
      <c r="L20" s="69">
        <v>860</v>
      </c>
      <c r="M20" s="69">
        <v>747</v>
      </c>
      <c r="N20" s="69">
        <v>113</v>
      </c>
      <c r="O20" s="42"/>
      <c r="P20" s="41">
        <v>11882835</v>
      </c>
      <c r="Q20" s="43">
        <v>0.92872551036852735</v>
      </c>
      <c r="R20" s="47">
        <v>1939900</v>
      </c>
      <c r="S20" s="43">
        <v>1.7201438218464868</v>
      </c>
      <c r="T20" s="41">
        <v>11640</v>
      </c>
      <c r="U20" s="44">
        <v>0.52353951890034367</v>
      </c>
      <c r="V20" s="41">
        <v>13780</v>
      </c>
      <c r="W20" s="44">
        <v>6.2409288824383166E-2</v>
      </c>
    </row>
    <row r="21" spans="1:23" x14ac:dyDescent="0.45">
      <c r="A21" s="45" t="s">
        <v>28</v>
      </c>
      <c r="B21" s="40">
        <v>3552028</v>
      </c>
      <c r="C21" s="40">
        <v>2980177</v>
      </c>
      <c r="D21" s="40">
        <v>1494356</v>
      </c>
      <c r="E21" s="41">
        <v>1485821</v>
      </c>
      <c r="F21" s="46">
        <v>571605</v>
      </c>
      <c r="G21" s="41">
        <v>286708</v>
      </c>
      <c r="H21" s="41">
        <v>284897</v>
      </c>
      <c r="I21" s="41">
        <v>77</v>
      </c>
      <c r="J21" s="41">
        <v>35</v>
      </c>
      <c r="K21" s="41">
        <v>42</v>
      </c>
      <c r="L21" s="69">
        <v>169</v>
      </c>
      <c r="M21" s="69">
        <v>135</v>
      </c>
      <c r="N21" s="69">
        <v>34</v>
      </c>
      <c r="O21" s="42"/>
      <c r="P21" s="41">
        <v>3293905</v>
      </c>
      <c r="Q21" s="43">
        <v>0.90475499445187402</v>
      </c>
      <c r="R21" s="47">
        <v>584800</v>
      </c>
      <c r="S21" s="43">
        <v>0.97743673050615598</v>
      </c>
      <c r="T21" s="41">
        <v>340</v>
      </c>
      <c r="U21" s="44">
        <v>0.22647058823529412</v>
      </c>
      <c r="V21" s="41">
        <v>4180</v>
      </c>
      <c r="W21" s="44">
        <v>4.0430622009569379E-2</v>
      </c>
    </row>
    <row r="22" spans="1:23" x14ac:dyDescent="0.45">
      <c r="A22" s="45" t="s">
        <v>29</v>
      </c>
      <c r="B22" s="40">
        <v>1677859</v>
      </c>
      <c r="C22" s="40">
        <v>1491552</v>
      </c>
      <c r="D22" s="40">
        <v>747629</v>
      </c>
      <c r="E22" s="41">
        <v>743923</v>
      </c>
      <c r="F22" s="46">
        <v>186063</v>
      </c>
      <c r="G22" s="41">
        <v>93252</v>
      </c>
      <c r="H22" s="41">
        <v>92811</v>
      </c>
      <c r="I22" s="41">
        <v>216</v>
      </c>
      <c r="J22" s="41">
        <v>107</v>
      </c>
      <c r="K22" s="41">
        <v>109</v>
      </c>
      <c r="L22" s="69">
        <v>28</v>
      </c>
      <c r="M22" s="69">
        <v>27</v>
      </c>
      <c r="N22" s="69">
        <v>1</v>
      </c>
      <c r="O22" s="42"/>
      <c r="P22" s="41">
        <v>1611720</v>
      </c>
      <c r="Q22" s="43">
        <v>0.92544114362296181</v>
      </c>
      <c r="R22" s="47">
        <v>176600</v>
      </c>
      <c r="S22" s="43">
        <v>1.0535843714609288</v>
      </c>
      <c r="T22" s="41">
        <v>540</v>
      </c>
      <c r="U22" s="44">
        <v>0.4</v>
      </c>
      <c r="V22" s="41">
        <v>180</v>
      </c>
      <c r="W22" s="44">
        <v>0.15555555555555556</v>
      </c>
    </row>
    <row r="23" spans="1:23" x14ac:dyDescent="0.45">
      <c r="A23" s="45" t="s">
        <v>30</v>
      </c>
      <c r="B23" s="40">
        <v>1736690</v>
      </c>
      <c r="C23" s="40">
        <v>1530071</v>
      </c>
      <c r="D23" s="40">
        <v>767356</v>
      </c>
      <c r="E23" s="41">
        <v>762715</v>
      </c>
      <c r="F23" s="46">
        <v>205579</v>
      </c>
      <c r="G23" s="41">
        <v>103133</v>
      </c>
      <c r="H23" s="41">
        <v>102446</v>
      </c>
      <c r="I23" s="41">
        <v>1009</v>
      </c>
      <c r="J23" s="41">
        <v>503</v>
      </c>
      <c r="K23" s="41">
        <v>506</v>
      </c>
      <c r="L23" s="69">
        <v>31</v>
      </c>
      <c r="M23" s="69">
        <v>21</v>
      </c>
      <c r="N23" s="69">
        <v>10</v>
      </c>
      <c r="O23" s="42"/>
      <c r="P23" s="41">
        <v>1620330</v>
      </c>
      <c r="Q23" s="43">
        <v>0.94429591502965449</v>
      </c>
      <c r="R23" s="47">
        <v>220900</v>
      </c>
      <c r="S23" s="43">
        <v>0.9306428248076053</v>
      </c>
      <c r="T23" s="41">
        <v>1180</v>
      </c>
      <c r="U23" s="44">
        <v>0.85508474576271187</v>
      </c>
      <c r="V23" s="41">
        <v>1100</v>
      </c>
      <c r="W23" s="44">
        <v>2.8181818181818183E-2</v>
      </c>
    </row>
    <row r="24" spans="1:23" x14ac:dyDescent="0.45">
      <c r="A24" s="45" t="s">
        <v>31</v>
      </c>
      <c r="B24" s="40">
        <v>1195018</v>
      </c>
      <c r="C24" s="40">
        <v>1052090</v>
      </c>
      <c r="D24" s="40">
        <v>527705</v>
      </c>
      <c r="E24" s="41">
        <v>524385</v>
      </c>
      <c r="F24" s="46">
        <v>142762</v>
      </c>
      <c r="G24" s="41">
        <v>71617</v>
      </c>
      <c r="H24" s="41">
        <v>71145</v>
      </c>
      <c r="I24" s="41">
        <v>63</v>
      </c>
      <c r="J24" s="41">
        <v>21</v>
      </c>
      <c r="K24" s="41">
        <v>42</v>
      </c>
      <c r="L24" s="69">
        <v>103</v>
      </c>
      <c r="M24" s="69">
        <v>85</v>
      </c>
      <c r="N24" s="69">
        <v>18</v>
      </c>
      <c r="O24" s="42"/>
      <c r="P24" s="41">
        <v>1125370</v>
      </c>
      <c r="Q24" s="43">
        <v>0.93488363827008003</v>
      </c>
      <c r="R24" s="47">
        <v>145200</v>
      </c>
      <c r="S24" s="43">
        <v>0.98320936639118461</v>
      </c>
      <c r="T24" s="41">
        <v>140</v>
      </c>
      <c r="U24" s="44">
        <v>0.45</v>
      </c>
      <c r="V24" s="41">
        <v>3000</v>
      </c>
      <c r="W24" s="44">
        <v>3.4333333333333334E-2</v>
      </c>
    </row>
    <row r="25" spans="1:23" x14ac:dyDescent="0.45">
      <c r="A25" s="45" t="s">
        <v>32</v>
      </c>
      <c r="B25" s="40">
        <v>1274795</v>
      </c>
      <c r="C25" s="40">
        <v>1124698</v>
      </c>
      <c r="D25" s="40">
        <v>563927</v>
      </c>
      <c r="E25" s="41">
        <v>560771</v>
      </c>
      <c r="F25" s="46">
        <v>150033</v>
      </c>
      <c r="G25" s="41">
        <v>75267</v>
      </c>
      <c r="H25" s="41">
        <v>74766</v>
      </c>
      <c r="I25" s="41">
        <v>32</v>
      </c>
      <c r="J25" s="41">
        <v>12</v>
      </c>
      <c r="K25" s="41">
        <v>20</v>
      </c>
      <c r="L25" s="69">
        <v>32</v>
      </c>
      <c r="M25" s="69">
        <v>30</v>
      </c>
      <c r="N25" s="69">
        <v>2</v>
      </c>
      <c r="O25" s="42"/>
      <c r="P25" s="41">
        <v>1271190</v>
      </c>
      <c r="Q25" s="43">
        <v>0.88475994933880853</v>
      </c>
      <c r="R25" s="47">
        <v>139400</v>
      </c>
      <c r="S25" s="43">
        <v>1.0762769010043041</v>
      </c>
      <c r="T25" s="41">
        <v>380</v>
      </c>
      <c r="U25" s="44">
        <v>8.4210526315789472E-2</v>
      </c>
      <c r="V25" s="41">
        <v>3280</v>
      </c>
      <c r="W25" s="44">
        <v>9.7560975609756097E-3</v>
      </c>
    </row>
    <row r="26" spans="1:23" x14ac:dyDescent="0.45">
      <c r="A26" s="45" t="s">
        <v>33</v>
      </c>
      <c r="B26" s="40">
        <v>3242738</v>
      </c>
      <c r="C26" s="40">
        <v>2952028</v>
      </c>
      <c r="D26" s="40">
        <v>1480443</v>
      </c>
      <c r="E26" s="41">
        <v>1471585</v>
      </c>
      <c r="F26" s="46">
        <v>290345</v>
      </c>
      <c r="G26" s="41">
        <v>145675</v>
      </c>
      <c r="H26" s="41">
        <v>144670</v>
      </c>
      <c r="I26" s="41">
        <v>121</v>
      </c>
      <c r="J26" s="41">
        <v>55</v>
      </c>
      <c r="K26" s="41">
        <v>66</v>
      </c>
      <c r="L26" s="69">
        <v>244</v>
      </c>
      <c r="M26" s="69">
        <v>212</v>
      </c>
      <c r="N26" s="69">
        <v>32</v>
      </c>
      <c r="O26" s="42"/>
      <c r="P26" s="41">
        <v>3174370</v>
      </c>
      <c r="Q26" s="43">
        <v>0.92995712535085706</v>
      </c>
      <c r="R26" s="47">
        <v>268100</v>
      </c>
      <c r="S26" s="43">
        <v>1.0829727713539723</v>
      </c>
      <c r="T26" s="41">
        <v>140</v>
      </c>
      <c r="U26" s="44">
        <v>0.86428571428571432</v>
      </c>
      <c r="V26" s="41">
        <v>7250</v>
      </c>
      <c r="W26" s="44">
        <v>3.3655172413793101E-2</v>
      </c>
    </row>
    <row r="27" spans="1:23" x14ac:dyDescent="0.45">
      <c r="A27" s="45" t="s">
        <v>34</v>
      </c>
      <c r="B27" s="40">
        <v>3122717</v>
      </c>
      <c r="C27" s="40">
        <v>2781668</v>
      </c>
      <c r="D27" s="40">
        <v>1393544</v>
      </c>
      <c r="E27" s="41">
        <v>1388124</v>
      </c>
      <c r="F27" s="46">
        <v>338877</v>
      </c>
      <c r="G27" s="41">
        <v>170578</v>
      </c>
      <c r="H27" s="41">
        <v>168299</v>
      </c>
      <c r="I27" s="41">
        <v>2138</v>
      </c>
      <c r="J27" s="41">
        <v>1065</v>
      </c>
      <c r="K27" s="41">
        <v>1073</v>
      </c>
      <c r="L27" s="69">
        <v>34</v>
      </c>
      <c r="M27" s="69">
        <v>33</v>
      </c>
      <c r="N27" s="69">
        <v>1</v>
      </c>
      <c r="O27" s="42"/>
      <c r="P27" s="41">
        <v>3040725</v>
      </c>
      <c r="Q27" s="43">
        <v>0.91480419965633197</v>
      </c>
      <c r="R27" s="47">
        <v>279600</v>
      </c>
      <c r="S27" s="43">
        <v>1.2120064377682402</v>
      </c>
      <c r="T27" s="41">
        <v>2680</v>
      </c>
      <c r="U27" s="44">
        <v>0.7977611940298508</v>
      </c>
      <c r="V27" s="41">
        <v>300</v>
      </c>
      <c r="W27" s="44">
        <v>0.11333333333333333</v>
      </c>
    </row>
    <row r="28" spans="1:23" x14ac:dyDescent="0.45">
      <c r="A28" s="45" t="s">
        <v>35</v>
      </c>
      <c r="B28" s="40">
        <v>5930172</v>
      </c>
      <c r="C28" s="40">
        <v>5147512</v>
      </c>
      <c r="D28" s="40">
        <v>2582108</v>
      </c>
      <c r="E28" s="41">
        <v>2565404</v>
      </c>
      <c r="F28" s="46">
        <v>782294</v>
      </c>
      <c r="G28" s="41">
        <v>392087</v>
      </c>
      <c r="H28" s="41">
        <v>390207</v>
      </c>
      <c r="I28" s="41">
        <v>202</v>
      </c>
      <c r="J28" s="41">
        <v>94</v>
      </c>
      <c r="K28" s="41">
        <v>108</v>
      </c>
      <c r="L28" s="69">
        <v>164</v>
      </c>
      <c r="M28" s="69">
        <v>133</v>
      </c>
      <c r="N28" s="69">
        <v>31</v>
      </c>
      <c r="O28" s="42"/>
      <c r="P28" s="41">
        <v>5396620</v>
      </c>
      <c r="Q28" s="43">
        <v>0.95383999614573567</v>
      </c>
      <c r="R28" s="47">
        <v>752600</v>
      </c>
      <c r="S28" s="43">
        <v>1.0394552218974222</v>
      </c>
      <c r="T28" s="41">
        <v>1160</v>
      </c>
      <c r="U28" s="44">
        <v>0.17413793103448275</v>
      </c>
      <c r="V28" s="41">
        <v>44570</v>
      </c>
      <c r="W28" s="44">
        <v>3.6796051155485753E-3</v>
      </c>
    </row>
    <row r="29" spans="1:23" x14ac:dyDescent="0.45">
      <c r="A29" s="45" t="s">
        <v>36</v>
      </c>
      <c r="B29" s="40">
        <v>11234399</v>
      </c>
      <c r="C29" s="40">
        <v>8800287</v>
      </c>
      <c r="D29" s="40">
        <v>4412978</v>
      </c>
      <c r="E29" s="41">
        <v>4387309</v>
      </c>
      <c r="F29" s="46">
        <v>2433212</v>
      </c>
      <c r="G29" s="41">
        <v>1220469</v>
      </c>
      <c r="H29" s="41">
        <v>1212743</v>
      </c>
      <c r="I29" s="41">
        <v>739</v>
      </c>
      <c r="J29" s="41">
        <v>332</v>
      </c>
      <c r="K29" s="41">
        <v>407</v>
      </c>
      <c r="L29" s="69">
        <v>161</v>
      </c>
      <c r="M29" s="69">
        <v>131</v>
      </c>
      <c r="N29" s="69">
        <v>30</v>
      </c>
      <c r="O29" s="42"/>
      <c r="P29" s="41">
        <v>10122810</v>
      </c>
      <c r="Q29" s="43">
        <v>0.86935218580611506</v>
      </c>
      <c r="R29" s="47">
        <v>2709900</v>
      </c>
      <c r="S29" s="43">
        <v>0.89789733938521721</v>
      </c>
      <c r="T29" s="41">
        <v>1540</v>
      </c>
      <c r="U29" s="44">
        <v>0.47987012987012989</v>
      </c>
      <c r="V29" s="41">
        <v>2180</v>
      </c>
      <c r="W29" s="44">
        <v>7.3853211009174316E-2</v>
      </c>
    </row>
    <row r="30" spans="1:23" x14ac:dyDescent="0.45">
      <c r="A30" s="45" t="s">
        <v>37</v>
      </c>
      <c r="B30" s="40">
        <v>2774711</v>
      </c>
      <c r="C30" s="40">
        <v>2502478</v>
      </c>
      <c r="D30" s="40">
        <v>1254595</v>
      </c>
      <c r="E30" s="41">
        <v>1247883</v>
      </c>
      <c r="F30" s="46">
        <v>271678</v>
      </c>
      <c r="G30" s="41">
        <v>136465</v>
      </c>
      <c r="H30" s="41">
        <v>135213</v>
      </c>
      <c r="I30" s="41">
        <v>520</v>
      </c>
      <c r="J30" s="41">
        <v>258</v>
      </c>
      <c r="K30" s="41">
        <v>262</v>
      </c>
      <c r="L30" s="69">
        <v>35</v>
      </c>
      <c r="M30" s="69">
        <v>28</v>
      </c>
      <c r="N30" s="69">
        <v>7</v>
      </c>
      <c r="O30" s="42"/>
      <c r="P30" s="41">
        <v>2667815</v>
      </c>
      <c r="Q30" s="43">
        <v>0.93802531284965407</v>
      </c>
      <c r="R30" s="47">
        <v>239400</v>
      </c>
      <c r="S30" s="43">
        <v>1.134828738512949</v>
      </c>
      <c r="T30" s="41">
        <v>880</v>
      </c>
      <c r="U30" s="44">
        <v>0.59090909090909094</v>
      </c>
      <c r="V30" s="41">
        <v>2010</v>
      </c>
      <c r="W30" s="44">
        <v>1.7412935323383085E-2</v>
      </c>
    </row>
    <row r="31" spans="1:23" x14ac:dyDescent="0.45">
      <c r="A31" s="45" t="s">
        <v>38</v>
      </c>
      <c r="B31" s="40">
        <v>2182015</v>
      </c>
      <c r="C31" s="40">
        <v>1813180</v>
      </c>
      <c r="D31" s="40">
        <v>909692</v>
      </c>
      <c r="E31" s="41">
        <v>903488</v>
      </c>
      <c r="F31" s="46">
        <v>368716</v>
      </c>
      <c r="G31" s="41">
        <v>184743</v>
      </c>
      <c r="H31" s="41">
        <v>183973</v>
      </c>
      <c r="I31" s="41">
        <v>94</v>
      </c>
      <c r="J31" s="41">
        <v>44</v>
      </c>
      <c r="K31" s="41">
        <v>50</v>
      </c>
      <c r="L31" s="69">
        <v>25</v>
      </c>
      <c r="M31" s="69">
        <v>14</v>
      </c>
      <c r="N31" s="69">
        <v>11</v>
      </c>
      <c r="O31" s="42"/>
      <c r="P31" s="41">
        <v>1916090</v>
      </c>
      <c r="Q31" s="43">
        <v>0.94629166688412336</v>
      </c>
      <c r="R31" s="47">
        <v>348300</v>
      </c>
      <c r="S31" s="43">
        <v>1.0586161355153603</v>
      </c>
      <c r="T31" s="41">
        <v>240</v>
      </c>
      <c r="U31" s="44">
        <v>0.39166666666666666</v>
      </c>
      <c r="V31" s="41">
        <v>240</v>
      </c>
      <c r="W31" s="44">
        <v>0.10416666666666667</v>
      </c>
    </row>
    <row r="32" spans="1:23" x14ac:dyDescent="0.45">
      <c r="A32" s="45" t="s">
        <v>39</v>
      </c>
      <c r="B32" s="40">
        <v>3764593</v>
      </c>
      <c r="C32" s="40">
        <v>3111566</v>
      </c>
      <c r="D32" s="40">
        <v>1560235</v>
      </c>
      <c r="E32" s="41">
        <v>1551331</v>
      </c>
      <c r="F32" s="46">
        <v>652419</v>
      </c>
      <c r="G32" s="41">
        <v>327426</v>
      </c>
      <c r="H32" s="41">
        <v>324993</v>
      </c>
      <c r="I32" s="41">
        <v>499</v>
      </c>
      <c r="J32" s="41">
        <v>251</v>
      </c>
      <c r="K32" s="41">
        <v>248</v>
      </c>
      <c r="L32" s="69">
        <v>109</v>
      </c>
      <c r="M32" s="69">
        <v>102</v>
      </c>
      <c r="N32" s="69">
        <v>7</v>
      </c>
      <c r="O32" s="42"/>
      <c r="P32" s="41">
        <v>3409695</v>
      </c>
      <c r="Q32" s="43">
        <v>0.91256432026911494</v>
      </c>
      <c r="R32" s="47">
        <v>704200</v>
      </c>
      <c r="S32" s="43">
        <v>0.92646833285998298</v>
      </c>
      <c r="T32" s="41">
        <v>1060</v>
      </c>
      <c r="U32" s="44">
        <v>0.47075471698113208</v>
      </c>
      <c r="V32" s="41">
        <v>1170</v>
      </c>
      <c r="W32" s="44">
        <v>9.3162393162393164E-2</v>
      </c>
    </row>
    <row r="33" spans="1:23" x14ac:dyDescent="0.45">
      <c r="A33" s="45" t="s">
        <v>40</v>
      </c>
      <c r="B33" s="40">
        <v>12926898</v>
      </c>
      <c r="C33" s="40">
        <v>9986713</v>
      </c>
      <c r="D33" s="40">
        <v>5008579</v>
      </c>
      <c r="E33" s="41">
        <v>4978134</v>
      </c>
      <c r="F33" s="46">
        <v>2875589</v>
      </c>
      <c r="G33" s="41">
        <v>1441312</v>
      </c>
      <c r="H33" s="41">
        <v>1434277</v>
      </c>
      <c r="I33" s="41">
        <v>63927</v>
      </c>
      <c r="J33" s="41">
        <v>32159</v>
      </c>
      <c r="K33" s="41">
        <v>31768</v>
      </c>
      <c r="L33" s="69">
        <v>669</v>
      </c>
      <c r="M33" s="69">
        <v>514</v>
      </c>
      <c r="N33" s="69">
        <v>155</v>
      </c>
      <c r="O33" s="42"/>
      <c r="P33" s="41">
        <v>11521165</v>
      </c>
      <c r="Q33" s="43">
        <v>0.86681451051174074</v>
      </c>
      <c r="R33" s="47">
        <v>3481600</v>
      </c>
      <c r="S33" s="43">
        <v>0.82593893612132352</v>
      </c>
      <c r="T33" s="41">
        <v>72720</v>
      </c>
      <c r="U33" s="44">
        <v>0.87908415841584153</v>
      </c>
      <c r="V33" s="41">
        <v>21990</v>
      </c>
      <c r="W33" s="44">
        <v>3.0422919508867666E-2</v>
      </c>
    </row>
    <row r="34" spans="1:23" x14ac:dyDescent="0.45">
      <c r="A34" s="45" t="s">
        <v>41</v>
      </c>
      <c r="B34" s="40">
        <v>8311364</v>
      </c>
      <c r="C34" s="40">
        <v>6921565</v>
      </c>
      <c r="D34" s="40">
        <v>3469693</v>
      </c>
      <c r="E34" s="41">
        <v>3451872</v>
      </c>
      <c r="F34" s="46">
        <v>1388354</v>
      </c>
      <c r="G34" s="41">
        <v>697099</v>
      </c>
      <c r="H34" s="41">
        <v>691255</v>
      </c>
      <c r="I34" s="41">
        <v>1125</v>
      </c>
      <c r="J34" s="41">
        <v>547</v>
      </c>
      <c r="K34" s="41">
        <v>578</v>
      </c>
      <c r="L34" s="69">
        <v>320</v>
      </c>
      <c r="M34" s="69">
        <v>255</v>
      </c>
      <c r="N34" s="69">
        <v>65</v>
      </c>
      <c r="O34" s="42"/>
      <c r="P34" s="41">
        <v>7609375</v>
      </c>
      <c r="Q34" s="43">
        <v>0.90961018480492817</v>
      </c>
      <c r="R34" s="47">
        <v>1135400</v>
      </c>
      <c r="S34" s="43">
        <v>1.2227884446010218</v>
      </c>
      <c r="T34" s="41">
        <v>2540</v>
      </c>
      <c r="U34" s="44">
        <v>0.44291338582677164</v>
      </c>
      <c r="V34" s="41">
        <v>2080</v>
      </c>
      <c r="W34" s="44">
        <v>0.15384615384615385</v>
      </c>
    </row>
    <row r="35" spans="1:23" x14ac:dyDescent="0.45">
      <c r="A35" s="45" t="s">
        <v>42</v>
      </c>
      <c r="B35" s="40">
        <v>2039082</v>
      </c>
      <c r="C35" s="40">
        <v>1816567</v>
      </c>
      <c r="D35" s="40">
        <v>910773</v>
      </c>
      <c r="E35" s="41">
        <v>905794</v>
      </c>
      <c r="F35" s="46">
        <v>222256</v>
      </c>
      <c r="G35" s="41">
        <v>111381</v>
      </c>
      <c r="H35" s="41">
        <v>110875</v>
      </c>
      <c r="I35" s="41">
        <v>206</v>
      </c>
      <c r="J35" s="41">
        <v>93</v>
      </c>
      <c r="K35" s="41">
        <v>113</v>
      </c>
      <c r="L35" s="69">
        <v>53</v>
      </c>
      <c r="M35" s="69">
        <v>53</v>
      </c>
      <c r="N35" s="69">
        <v>0</v>
      </c>
      <c r="O35" s="42"/>
      <c r="P35" s="41">
        <v>1964100</v>
      </c>
      <c r="Q35" s="43">
        <v>0.9248851891451555</v>
      </c>
      <c r="R35" s="47">
        <v>127300</v>
      </c>
      <c r="S35" s="43">
        <v>1.745923016496465</v>
      </c>
      <c r="T35" s="41">
        <v>800</v>
      </c>
      <c r="U35" s="44">
        <v>0.25750000000000001</v>
      </c>
      <c r="V35" s="41">
        <v>2270</v>
      </c>
      <c r="W35" s="44">
        <v>2.3348017621145373E-2</v>
      </c>
    </row>
    <row r="36" spans="1:23" x14ac:dyDescent="0.45">
      <c r="A36" s="45" t="s">
        <v>43</v>
      </c>
      <c r="B36" s="40">
        <v>1388775</v>
      </c>
      <c r="C36" s="40">
        <v>1326369</v>
      </c>
      <c r="D36" s="40">
        <v>664856</v>
      </c>
      <c r="E36" s="41">
        <v>661513</v>
      </c>
      <c r="F36" s="46">
        <v>62312</v>
      </c>
      <c r="G36" s="41">
        <v>31218</v>
      </c>
      <c r="H36" s="41">
        <v>31094</v>
      </c>
      <c r="I36" s="41">
        <v>75</v>
      </c>
      <c r="J36" s="41">
        <v>39</v>
      </c>
      <c r="K36" s="41">
        <v>36</v>
      </c>
      <c r="L36" s="69">
        <v>19</v>
      </c>
      <c r="M36" s="69">
        <v>19</v>
      </c>
      <c r="N36" s="69">
        <v>0</v>
      </c>
      <c r="O36" s="42"/>
      <c r="P36" s="41">
        <v>1398645</v>
      </c>
      <c r="Q36" s="43">
        <v>0.94832427099085181</v>
      </c>
      <c r="R36" s="47">
        <v>48100</v>
      </c>
      <c r="S36" s="43">
        <v>1.2954677754677755</v>
      </c>
      <c r="T36" s="41">
        <v>160</v>
      </c>
      <c r="U36" s="44">
        <v>0.46875</v>
      </c>
      <c r="V36" s="41">
        <v>2090</v>
      </c>
      <c r="W36" s="44">
        <v>9.0909090909090905E-3</v>
      </c>
    </row>
    <row r="37" spans="1:23" x14ac:dyDescent="0.45">
      <c r="A37" s="45" t="s">
        <v>44</v>
      </c>
      <c r="B37" s="40">
        <v>817504</v>
      </c>
      <c r="C37" s="40">
        <v>717383</v>
      </c>
      <c r="D37" s="40">
        <v>359843</v>
      </c>
      <c r="E37" s="41">
        <v>357540</v>
      </c>
      <c r="F37" s="46">
        <v>100004</v>
      </c>
      <c r="G37" s="41">
        <v>50194</v>
      </c>
      <c r="H37" s="41">
        <v>49810</v>
      </c>
      <c r="I37" s="41">
        <v>63</v>
      </c>
      <c r="J37" s="41">
        <v>30</v>
      </c>
      <c r="K37" s="41">
        <v>33</v>
      </c>
      <c r="L37" s="69">
        <v>54</v>
      </c>
      <c r="M37" s="69">
        <v>39</v>
      </c>
      <c r="N37" s="69">
        <v>15</v>
      </c>
      <c r="O37" s="42"/>
      <c r="P37" s="41">
        <v>826860</v>
      </c>
      <c r="Q37" s="43">
        <v>0.8675991098855913</v>
      </c>
      <c r="R37" s="47">
        <v>110800</v>
      </c>
      <c r="S37" s="43">
        <v>0.90256317689530685</v>
      </c>
      <c r="T37" s="41">
        <v>440</v>
      </c>
      <c r="U37" s="44">
        <v>0.14318181818181819</v>
      </c>
      <c r="V37" s="41">
        <v>350</v>
      </c>
      <c r="W37" s="44">
        <v>0.15428571428571428</v>
      </c>
    </row>
    <row r="38" spans="1:23" x14ac:dyDescent="0.45">
      <c r="A38" s="45" t="s">
        <v>45</v>
      </c>
      <c r="B38" s="40">
        <v>1043935</v>
      </c>
      <c r="C38" s="40">
        <v>988393</v>
      </c>
      <c r="D38" s="40">
        <v>495779</v>
      </c>
      <c r="E38" s="41">
        <v>492614</v>
      </c>
      <c r="F38" s="46">
        <v>55406</v>
      </c>
      <c r="G38" s="41">
        <v>27790</v>
      </c>
      <c r="H38" s="41">
        <v>27616</v>
      </c>
      <c r="I38" s="41">
        <v>116</v>
      </c>
      <c r="J38" s="41">
        <v>54</v>
      </c>
      <c r="K38" s="41">
        <v>62</v>
      </c>
      <c r="L38" s="69">
        <v>20</v>
      </c>
      <c r="M38" s="69">
        <v>17</v>
      </c>
      <c r="N38" s="69">
        <v>3</v>
      </c>
      <c r="O38" s="42"/>
      <c r="P38" s="41">
        <v>1077500</v>
      </c>
      <c r="Q38" s="43">
        <v>0.91730208816705339</v>
      </c>
      <c r="R38" s="47">
        <v>47400</v>
      </c>
      <c r="S38" s="43">
        <v>1.1689029535864979</v>
      </c>
      <c r="T38" s="41">
        <v>780</v>
      </c>
      <c r="U38" s="44">
        <v>0.14871794871794872</v>
      </c>
      <c r="V38" s="41">
        <v>400</v>
      </c>
      <c r="W38" s="44">
        <v>0.05</v>
      </c>
    </row>
    <row r="39" spans="1:23" x14ac:dyDescent="0.45">
      <c r="A39" s="45" t="s">
        <v>46</v>
      </c>
      <c r="B39" s="40">
        <v>2755222</v>
      </c>
      <c r="C39" s="40">
        <v>2421365</v>
      </c>
      <c r="D39" s="40">
        <v>1214665</v>
      </c>
      <c r="E39" s="41">
        <v>1206700</v>
      </c>
      <c r="F39" s="46">
        <v>333445</v>
      </c>
      <c r="G39" s="41">
        <v>167375</v>
      </c>
      <c r="H39" s="41">
        <v>166070</v>
      </c>
      <c r="I39" s="41">
        <v>316</v>
      </c>
      <c r="J39" s="41">
        <v>151</v>
      </c>
      <c r="K39" s="41">
        <v>165</v>
      </c>
      <c r="L39" s="69">
        <v>96</v>
      </c>
      <c r="M39" s="69">
        <v>57</v>
      </c>
      <c r="N39" s="69">
        <v>39</v>
      </c>
      <c r="O39" s="42"/>
      <c r="P39" s="41">
        <v>2837130</v>
      </c>
      <c r="Q39" s="43">
        <v>0.85345578101814157</v>
      </c>
      <c r="R39" s="47">
        <v>385900</v>
      </c>
      <c r="S39" s="43">
        <v>0.86407100285047944</v>
      </c>
      <c r="T39" s="41">
        <v>720</v>
      </c>
      <c r="U39" s="44">
        <v>0.43888888888888888</v>
      </c>
      <c r="V39" s="41">
        <v>740</v>
      </c>
      <c r="W39" s="44">
        <v>0.12972972972972974</v>
      </c>
    </row>
    <row r="40" spans="1:23" x14ac:dyDescent="0.45">
      <c r="A40" s="45" t="s">
        <v>47</v>
      </c>
      <c r="B40" s="40">
        <v>4143710</v>
      </c>
      <c r="C40" s="40">
        <v>3548495</v>
      </c>
      <c r="D40" s="40">
        <v>1779201</v>
      </c>
      <c r="E40" s="41">
        <v>1769294</v>
      </c>
      <c r="F40" s="46">
        <v>595082</v>
      </c>
      <c r="G40" s="41">
        <v>298571</v>
      </c>
      <c r="H40" s="41">
        <v>296511</v>
      </c>
      <c r="I40" s="41">
        <v>124</v>
      </c>
      <c r="J40" s="41">
        <v>57</v>
      </c>
      <c r="K40" s="41">
        <v>67</v>
      </c>
      <c r="L40" s="69">
        <v>9</v>
      </c>
      <c r="M40" s="69">
        <v>8</v>
      </c>
      <c r="N40" s="69">
        <v>1</v>
      </c>
      <c r="O40" s="42"/>
      <c r="P40" s="41">
        <v>3981430</v>
      </c>
      <c r="Q40" s="43">
        <v>0.89126143119431966</v>
      </c>
      <c r="R40" s="47">
        <v>616200</v>
      </c>
      <c r="S40" s="43">
        <v>0.96572865952612785</v>
      </c>
      <c r="T40" s="41">
        <v>1240</v>
      </c>
      <c r="U40" s="44">
        <v>0.1</v>
      </c>
      <c r="V40" s="41">
        <v>1120</v>
      </c>
      <c r="W40" s="44">
        <v>8.0357142857142849E-3</v>
      </c>
    </row>
    <row r="41" spans="1:23" x14ac:dyDescent="0.45">
      <c r="A41" s="45" t="s">
        <v>48</v>
      </c>
      <c r="B41" s="40">
        <v>2034466</v>
      </c>
      <c r="C41" s="40">
        <v>1821482</v>
      </c>
      <c r="D41" s="40">
        <v>913087</v>
      </c>
      <c r="E41" s="41">
        <v>908395</v>
      </c>
      <c r="F41" s="46">
        <v>212907</v>
      </c>
      <c r="G41" s="41">
        <v>106896</v>
      </c>
      <c r="H41" s="41">
        <v>106011</v>
      </c>
      <c r="I41" s="41">
        <v>55</v>
      </c>
      <c r="J41" s="41">
        <v>29</v>
      </c>
      <c r="K41" s="41">
        <v>26</v>
      </c>
      <c r="L41" s="69">
        <v>22</v>
      </c>
      <c r="M41" s="69">
        <v>16</v>
      </c>
      <c r="N41" s="69">
        <v>6</v>
      </c>
      <c r="O41" s="42"/>
      <c r="P41" s="41">
        <v>2024075</v>
      </c>
      <c r="Q41" s="43">
        <v>0.89990835319837459</v>
      </c>
      <c r="R41" s="47">
        <v>210200</v>
      </c>
      <c r="S41" s="43">
        <v>1.0128782112274024</v>
      </c>
      <c r="T41" s="41">
        <v>420</v>
      </c>
      <c r="U41" s="44">
        <v>0.13095238095238096</v>
      </c>
      <c r="V41" s="41">
        <v>1790</v>
      </c>
      <c r="W41" s="44">
        <v>1.2290502793296089E-2</v>
      </c>
    </row>
    <row r="42" spans="1:23" x14ac:dyDescent="0.45">
      <c r="A42" s="45" t="s">
        <v>49</v>
      </c>
      <c r="B42" s="40">
        <v>1093553</v>
      </c>
      <c r="C42" s="40">
        <v>941313</v>
      </c>
      <c r="D42" s="40">
        <v>471929</v>
      </c>
      <c r="E42" s="41">
        <v>469384</v>
      </c>
      <c r="F42" s="46">
        <v>152072</v>
      </c>
      <c r="G42" s="41">
        <v>76249</v>
      </c>
      <c r="H42" s="41">
        <v>75823</v>
      </c>
      <c r="I42" s="41">
        <v>167</v>
      </c>
      <c r="J42" s="41">
        <v>79</v>
      </c>
      <c r="K42" s="41">
        <v>88</v>
      </c>
      <c r="L42" s="69">
        <v>1</v>
      </c>
      <c r="M42" s="69">
        <v>1</v>
      </c>
      <c r="N42" s="69">
        <v>0</v>
      </c>
      <c r="O42" s="42"/>
      <c r="P42" s="41">
        <v>1025405</v>
      </c>
      <c r="Q42" s="43">
        <v>0.91799142777731724</v>
      </c>
      <c r="R42" s="47">
        <v>152900</v>
      </c>
      <c r="S42" s="43">
        <v>0.99458469587965992</v>
      </c>
      <c r="T42" s="41">
        <v>760</v>
      </c>
      <c r="U42" s="44">
        <v>0.21973684210526315</v>
      </c>
      <c r="V42" s="41">
        <v>5000</v>
      </c>
      <c r="W42" s="44">
        <v>2.0000000000000001E-4</v>
      </c>
    </row>
    <row r="43" spans="1:23" x14ac:dyDescent="0.45">
      <c r="A43" s="45" t="s">
        <v>50</v>
      </c>
      <c r="B43" s="40">
        <v>1446320</v>
      </c>
      <c r="C43" s="40">
        <v>1334028</v>
      </c>
      <c r="D43" s="40">
        <v>668916</v>
      </c>
      <c r="E43" s="41">
        <v>665112</v>
      </c>
      <c r="F43" s="46">
        <v>112118</v>
      </c>
      <c r="G43" s="41">
        <v>56145</v>
      </c>
      <c r="H43" s="41">
        <v>55973</v>
      </c>
      <c r="I43" s="41">
        <v>173</v>
      </c>
      <c r="J43" s="41">
        <v>85</v>
      </c>
      <c r="K43" s="41">
        <v>88</v>
      </c>
      <c r="L43" s="69">
        <v>1</v>
      </c>
      <c r="M43" s="69">
        <v>1</v>
      </c>
      <c r="N43" s="69">
        <v>0</v>
      </c>
      <c r="O43" s="42"/>
      <c r="P43" s="41">
        <v>1441310</v>
      </c>
      <c r="Q43" s="43">
        <v>0.92556632507926817</v>
      </c>
      <c r="R43" s="47">
        <v>102300</v>
      </c>
      <c r="S43" s="43">
        <v>1.0959726295210166</v>
      </c>
      <c r="T43" s="41">
        <v>200</v>
      </c>
      <c r="U43" s="44">
        <v>0.86499999999999999</v>
      </c>
      <c r="V43" s="41">
        <v>490</v>
      </c>
      <c r="W43" s="44">
        <v>2.0408163265306124E-3</v>
      </c>
    </row>
    <row r="44" spans="1:23" x14ac:dyDescent="0.45">
      <c r="A44" s="45" t="s">
        <v>51</v>
      </c>
      <c r="B44" s="40">
        <v>2057952</v>
      </c>
      <c r="C44" s="40">
        <v>1924943</v>
      </c>
      <c r="D44" s="40">
        <v>965309</v>
      </c>
      <c r="E44" s="41">
        <v>959634</v>
      </c>
      <c r="F44" s="46">
        <v>132894</v>
      </c>
      <c r="G44" s="41">
        <v>66717</v>
      </c>
      <c r="H44" s="41">
        <v>66177</v>
      </c>
      <c r="I44" s="41">
        <v>56</v>
      </c>
      <c r="J44" s="41">
        <v>26</v>
      </c>
      <c r="K44" s="41">
        <v>30</v>
      </c>
      <c r="L44" s="69">
        <v>59</v>
      </c>
      <c r="M44" s="69">
        <v>59</v>
      </c>
      <c r="N44" s="69">
        <v>0</v>
      </c>
      <c r="O44" s="42"/>
      <c r="P44" s="41">
        <v>2095550</v>
      </c>
      <c r="Q44" s="43">
        <v>0.91858605139462191</v>
      </c>
      <c r="R44" s="47">
        <v>128400</v>
      </c>
      <c r="S44" s="43">
        <v>1.0349999999999999</v>
      </c>
      <c r="T44" s="41">
        <v>100</v>
      </c>
      <c r="U44" s="44">
        <v>0.56000000000000005</v>
      </c>
      <c r="V44" s="41">
        <v>6410</v>
      </c>
      <c r="W44" s="44">
        <v>9.2043681747269891E-3</v>
      </c>
    </row>
    <row r="45" spans="1:23" x14ac:dyDescent="0.45">
      <c r="A45" s="45" t="s">
        <v>52</v>
      </c>
      <c r="B45" s="40">
        <v>1038175</v>
      </c>
      <c r="C45" s="40">
        <v>979135</v>
      </c>
      <c r="D45" s="40">
        <v>491853</v>
      </c>
      <c r="E45" s="41">
        <v>487282</v>
      </c>
      <c r="F45" s="46">
        <v>58853</v>
      </c>
      <c r="G45" s="41">
        <v>29594</v>
      </c>
      <c r="H45" s="41">
        <v>29259</v>
      </c>
      <c r="I45" s="41">
        <v>74</v>
      </c>
      <c r="J45" s="41">
        <v>33</v>
      </c>
      <c r="K45" s="41">
        <v>41</v>
      </c>
      <c r="L45" s="69">
        <v>113</v>
      </c>
      <c r="M45" s="69">
        <v>106</v>
      </c>
      <c r="N45" s="69">
        <v>7</v>
      </c>
      <c r="O45" s="42"/>
      <c r="P45" s="41">
        <v>1048795</v>
      </c>
      <c r="Q45" s="43">
        <v>0.93358091905472473</v>
      </c>
      <c r="R45" s="47">
        <v>55600</v>
      </c>
      <c r="S45" s="43">
        <v>1.0585071942446043</v>
      </c>
      <c r="T45" s="41">
        <v>140</v>
      </c>
      <c r="U45" s="44">
        <v>0.52857142857142858</v>
      </c>
      <c r="V45" s="41">
        <v>1840</v>
      </c>
      <c r="W45" s="44">
        <v>6.1413043478260869E-2</v>
      </c>
    </row>
    <row r="46" spans="1:23" x14ac:dyDescent="0.45">
      <c r="A46" s="45" t="s">
        <v>53</v>
      </c>
      <c r="B46" s="40">
        <v>7661819</v>
      </c>
      <c r="C46" s="40">
        <v>6682258</v>
      </c>
      <c r="D46" s="40">
        <v>3356182</v>
      </c>
      <c r="E46" s="41">
        <v>3326076</v>
      </c>
      <c r="F46" s="46">
        <v>979298</v>
      </c>
      <c r="G46" s="41">
        <v>493280</v>
      </c>
      <c r="H46" s="41">
        <v>486018</v>
      </c>
      <c r="I46" s="41">
        <v>204</v>
      </c>
      <c r="J46" s="41">
        <v>95</v>
      </c>
      <c r="K46" s="41">
        <v>109</v>
      </c>
      <c r="L46" s="69">
        <v>59</v>
      </c>
      <c r="M46" s="69">
        <v>47</v>
      </c>
      <c r="N46" s="69">
        <v>12</v>
      </c>
      <c r="O46" s="42"/>
      <c r="P46" s="41">
        <v>7070230</v>
      </c>
      <c r="Q46" s="43">
        <v>0.94512597185664393</v>
      </c>
      <c r="R46" s="47">
        <v>1044500</v>
      </c>
      <c r="S46" s="43">
        <v>0.93757587362374339</v>
      </c>
      <c r="T46" s="41">
        <v>820</v>
      </c>
      <c r="U46" s="44">
        <v>0.24878048780487805</v>
      </c>
      <c r="V46" s="41">
        <v>2010</v>
      </c>
      <c r="W46" s="44">
        <v>2.935323383084577E-2</v>
      </c>
    </row>
    <row r="47" spans="1:23" x14ac:dyDescent="0.45">
      <c r="A47" s="45" t="s">
        <v>54</v>
      </c>
      <c r="B47" s="40">
        <v>1191923</v>
      </c>
      <c r="C47" s="40">
        <v>1108292</v>
      </c>
      <c r="D47" s="40">
        <v>555761</v>
      </c>
      <c r="E47" s="41">
        <v>552531</v>
      </c>
      <c r="F47" s="46">
        <v>83557</v>
      </c>
      <c r="G47" s="41">
        <v>42087</v>
      </c>
      <c r="H47" s="41">
        <v>41470</v>
      </c>
      <c r="I47" s="41">
        <v>16</v>
      </c>
      <c r="J47" s="41">
        <v>5</v>
      </c>
      <c r="K47" s="41">
        <v>11</v>
      </c>
      <c r="L47" s="69">
        <v>58</v>
      </c>
      <c r="M47" s="69">
        <v>57</v>
      </c>
      <c r="N47" s="69">
        <v>1</v>
      </c>
      <c r="O47" s="42"/>
      <c r="P47" s="41">
        <v>1212205</v>
      </c>
      <c r="Q47" s="43">
        <v>0.91427770055394919</v>
      </c>
      <c r="R47" s="47">
        <v>74400</v>
      </c>
      <c r="S47" s="43">
        <v>1.1230779569892473</v>
      </c>
      <c r="T47" s="41">
        <v>140</v>
      </c>
      <c r="U47" s="44">
        <v>0.11428571428571428</v>
      </c>
      <c r="V47" s="41">
        <v>590</v>
      </c>
      <c r="W47" s="44">
        <v>9.8305084745762716E-2</v>
      </c>
    </row>
    <row r="48" spans="1:23" x14ac:dyDescent="0.45">
      <c r="A48" s="45" t="s">
        <v>55</v>
      </c>
      <c r="B48" s="40">
        <v>2033935</v>
      </c>
      <c r="C48" s="40">
        <v>1749134</v>
      </c>
      <c r="D48" s="40">
        <v>878062</v>
      </c>
      <c r="E48" s="41">
        <v>871072</v>
      </c>
      <c r="F48" s="46">
        <v>284771</v>
      </c>
      <c r="G48" s="41">
        <v>142682</v>
      </c>
      <c r="H48" s="41">
        <v>142089</v>
      </c>
      <c r="I48" s="41">
        <v>29</v>
      </c>
      <c r="J48" s="41">
        <v>12</v>
      </c>
      <c r="K48" s="41">
        <v>17</v>
      </c>
      <c r="L48" s="69">
        <v>1</v>
      </c>
      <c r="M48" s="69">
        <v>1</v>
      </c>
      <c r="N48" s="69">
        <v>0</v>
      </c>
      <c r="O48" s="42"/>
      <c r="P48" s="41">
        <v>1908250</v>
      </c>
      <c r="Q48" s="43">
        <v>0.91661679549325303</v>
      </c>
      <c r="R48" s="47">
        <v>288800</v>
      </c>
      <c r="S48" s="43">
        <v>0.98604916897506922</v>
      </c>
      <c r="T48" s="41">
        <v>300</v>
      </c>
      <c r="U48" s="44">
        <v>9.6666666666666665E-2</v>
      </c>
      <c r="V48" s="41">
        <v>210</v>
      </c>
      <c r="W48" s="44">
        <v>4.7619047619047623E-3</v>
      </c>
    </row>
    <row r="49" spans="1:23" x14ac:dyDescent="0.45">
      <c r="A49" s="45" t="s">
        <v>56</v>
      </c>
      <c r="B49" s="40">
        <v>2669293</v>
      </c>
      <c r="C49" s="40">
        <v>2301166</v>
      </c>
      <c r="D49" s="40">
        <v>1154061</v>
      </c>
      <c r="E49" s="41">
        <v>1147105</v>
      </c>
      <c r="F49" s="46">
        <v>367861</v>
      </c>
      <c r="G49" s="41">
        <v>184497</v>
      </c>
      <c r="H49" s="41">
        <v>183364</v>
      </c>
      <c r="I49" s="41">
        <v>252</v>
      </c>
      <c r="J49" s="41">
        <v>124</v>
      </c>
      <c r="K49" s="41">
        <v>128</v>
      </c>
      <c r="L49" s="69">
        <v>14</v>
      </c>
      <c r="M49" s="69">
        <v>13</v>
      </c>
      <c r="N49" s="69">
        <v>1</v>
      </c>
      <c r="O49" s="42"/>
      <c r="P49" s="41">
        <v>2537755</v>
      </c>
      <c r="Q49" s="43">
        <v>0.90677232435755228</v>
      </c>
      <c r="R49" s="47">
        <v>350000</v>
      </c>
      <c r="S49" s="43">
        <v>1.0510314285714286</v>
      </c>
      <c r="T49" s="41">
        <v>720</v>
      </c>
      <c r="U49" s="44">
        <v>0.35</v>
      </c>
      <c r="V49" s="41">
        <v>400</v>
      </c>
      <c r="W49" s="44">
        <v>3.5000000000000003E-2</v>
      </c>
    </row>
    <row r="50" spans="1:23" x14ac:dyDescent="0.45">
      <c r="A50" s="45" t="s">
        <v>57</v>
      </c>
      <c r="B50" s="40">
        <v>1697348</v>
      </c>
      <c r="C50" s="40">
        <v>1561407</v>
      </c>
      <c r="D50" s="40">
        <v>783830</v>
      </c>
      <c r="E50" s="41">
        <v>777577</v>
      </c>
      <c r="F50" s="46">
        <v>135705</v>
      </c>
      <c r="G50" s="41">
        <v>68061</v>
      </c>
      <c r="H50" s="41">
        <v>67644</v>
      </c>
      <c r="I50" s="41">
        <v>98</v>
      </c>
      <c r="J50" s="41">
        <v>42</v>
      </c>
      <c r="K50" s="41">
        <v>56</v>
      </c>
      <c r="L50" s="69">
        <v>138</v>
      </c>
      <c r="M50" s="69">
        <v>101</v>
      </c>
      <c r="N50" s="69">
        <v>37</v>
      </c>
      <c r="O50" s="42"/>
      <c r="P50" s="41">
        <v>1675025</v>
      </c>
      <c r="Q50" s="43">
        <v>0.93216937060640881</v>
      </c>
      <c r="R50" s="47">
        <v>125500</v>
      </c>
      <c r="S50" s="43">
        <v>1.0813147410358566</v>
      </c>
      <c r="T50" s="41">
        <v>440</v>
      </c>
      <c r="U50" s="44">
        <v>0.22272727272727272</v>
      </c>
      <c r="V50" s="41">
        <v>700</v>
      </c>
      <c r="W50" s="44">
        <v>0.19714285714285715</v>
      </c>
    </row>
    <row r="51" spans="1:23" x14ac:dyDescent="0.45">
      <c r="A51" s="45" t="s">
        <v>58</v>
      </c>
      <c r="B51" s="40">
        <v>1611979</v>
      </c>
      <c r="C51" s="40">
        <v>1548871</v>
      </c>
      <c r="D51" s="40">
        <v>777247</v>
      </c>
      <c r="E51" s="41">
        <v>771624</v>
      </c>
      <c r="F51" s="46">
        <v>63063</v>
      </c>
      <c r="G51" s="41">
        <v>31627</v>
      </c>
      <c r="H51" s="41">
        <v>31436</v>
      </c>
      <c r="I51" s="41">
        <v>27</v>
      </c>
      <c r="J51" s="41">
        <v>10</v>
      </c>
      <c r="K51" s="41">
        <v>17</v>
      </c>
      <c r="L51" s="69">
        <v>18</v>
      </c>
      <c r="M51" s="69">
        <v>15</v>
      </c>
      <c r="N51" s="69">
        <v>3</v>
      </c>
      <c r="O51" s="42"/>
      <c r="P51" s="41">
        <v>1622295</v>
      </c>
      <c r="Q51" s="43">
        <v>0.95474066060734941</v>
      </c>
      <c r="R51" s="47">
        <v>55600</v>
      </c>
      <c r="S51" s="43">
        <v>1.134226618705036</v>
      </c>
      <c r="T51" s="41">
        <v>300</v>
      </c>
      <c r="U51" s="44">
        <v>0.09</v>
      </c>
      <c r="V51" s="41">
        <v>210</v>
      </c>
      <c r="W51" s="44">
        <v>8.5714285714285715E-2</v>
      </c>
    </row>
    <row r="52" spans="1:23" x14ac:dyDescent="0.45">
      <c r="A52" s="45" t="s">
        <v>59</v>
      </c>
      <c r="B52" s="40">
        <v>2413830</v>
      </c>
      <c r="C52" s="40">
        <v>2214292</v>
      </c>
      <c r="D52" s="40">
        <v>1111616</v>
      </c>
      <c r="E52" s="41">
        <v>1102676</v>
      </c>
      <c r="F52" s="46">
        <v>199304</v>
      </c>
      <c r="G52" s="41">
        <v>100050</v>
      </c>
      <c r="H52" s="41">
        <v>99254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0.91978184023494125</v>
      </c>
      <c r="R52" s="47">
        <v>197100</v>
      </c>
      <c r="S52" s="43">
        <v>1.0111821410451547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v>1963181</v>
      </c>
      <c r="C53" s="40">
        <v>1683627</v>
      </c>
      <c r="D53" s="40">
        <v>846623</v>
      </c>
      <c r="E53" s="41">
        <v>837004</v>
      </c>
      <c r="F53" s="46">
        <v>279036</v>
      </c>
      <c r="G53" s="41">
        <v>140310</v>
      </c>
      <c r="H53" s="41">
        <v>138726</v>
      </c>
      <c r="I53" s="41">
        <v>489</v>
      </c>
      <c r="J53" s="41">
        <v>242</v>
      </c>
      <c r="K53" s="41">
        <v>247</v>
      </c>
      <c r="L53" s="69">
        <v>29</v>
      </c>
      <c r="M53" s="69">
        <v>28</v>
      </c>
      <c r="N53" s="69">
        <v>1</v>
      </c>
      <c r="O53" s="42"/>
      <c r="P53" s="41">
        <v>1955425</v>
      </c>
      <c r="Q53" s="43">
        <v>0.86100310674150116</v>
      </c>
      <c r="R53" s="47">
        <v>305500</v>
      </c>
      <c r="S53" s="43">
        <v>0.91337479541734856</v>
      </c>
      <c r="T53" s="41">
        <v>1260</v>
      </c>
      <c r="U53" s="44">
        <v>0.3880952380952381</v>
      </c>
      <c r="V53" s="41">
        <v>2260</v>
      </c>
      <c r="W53" s="44">
        <v>1.2831858407079646E-2</v>
      </c>
    </row>
    <row r="55" spans="1:23" x14ac:dyDescent="0.45">
      <c r="A55" s="114" t="s">
        <v>134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45">
      <c r="A56" s="115" t="s">
        <v>135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45">
      <c r="A57" s="115" t="s">
        <v>136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45">
      <c r="A58" s="115" t="s">
        <v>137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45">
      <c r="A59" s="114" t="s">
        <v>138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45">
      <c r="A60" s="22" t="s">
        <v>139</v>
      </c>
    </row>
    <row r="61" spans="1:23" x14ac:dyDescent="0.45">
      <c r="A61" s="22" t="s">
        <v>140</v>
      </c>
    </row>
  </sheetData>
  <mergeCells count="18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141</v>
      </c>
    </row>
    <row r="2" spans="1:6" x14ac:dyDescent="0.45">
      <c r="D2" s="49" t="s">
        <v>142</v>
      </c>
    </row>
    <row r="3" spans="1:6" ht="36" x14ac:dyDescent="0.45">
      <c r="A3" s="45" t="s">
        <v>3</v>
      </c>
      <c r="B3" s="39" t="s">
        <v>143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144</v>
      </c>
    </row>
    <row r="54" spans="1:4" x14ac:dyDescent="0.45">
      <c r="A54" t="s">
        <v>145</v>
      </c>
    </row>
    <row r="55" spans="1:4" x14ac:dyDescent="0.45">
      <c r="A55" t="s">
        <v>146</v>
      </c>
    </row>
    <row r="56" spans="1:4" x14ac:dyDescent="0.45">
      <c r="A56" t="s">
        <v>147</v>
      </c>
    </row>
    <row r="57" spans="1:4" x14ac:dyDescent="0.45">
      <c r="A57" s="22" t="s">
        <v>148</v>
      </c>
    </row>
    <row r="58" spans="1:4" x14ac:dyDescent="0.45">
      <c r="A58" t="s">
        <v>149</v>
      </c>
    </row>
    <row r="59" spans="1:4" x14ac:dyDescent="0.45">
      <c r="A59" t="s">
        <v>150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DIGI-808455956-3888818</_dlc_DocId>
    <_dlc_DocIdUrl xmlns="89559dea-130d-4237-8e78-1ce7f44b9a24">
      <Url>https://digitalgojp.sharepoint.com/sites/digi_portal/_layouts/15/DocIdRedir.aspx?ID=DIGI-808455956-3888818</Url>
      <Description>DIGI-808455956-3888818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526D05C-DD20-45E0-89B9-BE378E098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2022-06-29T04:02:14Z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98ef95dc-2014-4bec-a80f-51bd8a0062b7</vt:lpwstr>
  </property>
  <property fmtid="{D5CDD505-2E9C-101B-9397-08002B2CF9AE}" pid="4" name="MediaServiceImageTags">
    <vt:lpwstr/>
  </property>
</Properties>
</file>