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<sst xmlns="http://schemas.openxmlformats.org/spreadsheetml/2006/main" count="351" uniqueCount="152">
  <si>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</si>
  <si>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（6月10日公表時点）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</si>
  <si>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</si>
  <si>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</si>
  <si>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</si>
  <si>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</si>
  <si>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</si>
  <si>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</si>
  <si>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</si>
  <si>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</si>
  <si>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</si>
  <si>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</si>
  <si>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</si>
  <si>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</si>
  <si>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</si>
  <si>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</si>
  <si>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</si>
  <si>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</si>
  <si>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</si>
  <si>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</si>
  <si>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</si>
  <si>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</si>
  <si>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</si>
  <si>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</si>
  <si>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</si>
  <si>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</si>
  <si>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</si>
  <si>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</si>
  <si>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</si>
  <si>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</si>
  <si>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</si>
  <si>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</si>
  <si>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</si>
  <si>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</si>
  <si>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</si>
  <si>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</si>
  <si>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</si>
  <si>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</si>
  <si>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</si>
  <si>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</si>
  <si>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</si>
  <si>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</si>
  <si>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</si>
  <si>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</si>
  <si>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</si>
  <si>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</si>
  <si>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</si>
  <si>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</si>
  <si>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</si>
  <si>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</si>
  <si>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</si>
  <si>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</si>
  <si>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</si>
  <si>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</si>
  <si>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</si>
  <si>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</si>
  <si>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</si>
  <si>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</si>
  <si>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</si>
  <si>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</si>
  <si>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</si>
  <si>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</si>
  <si>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</si>
  <si>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</si>
  <si>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</si>
  <si>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</si>
  <si>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</si>
  <si>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</si>
  <si>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</si>
  <si>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</si>
  <si>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</si>
  <si>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</si>
  <si>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</si>
  <si>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</si>
  <si>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</si>
  <si>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</si>
  <si>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</si>
  <si>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</si>
  <si>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</si>
  <si>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</si>
  <si>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</si>
  <si>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</si>
  <si>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</si>
  <si>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</si>
  <si>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</si>
  <si>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</si>
  <si>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</si>
  <si>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</si>
  <si>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</si>
  <si>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</si>
  <si>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</si>
  <si>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</si>
  <si>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</si>
  <si>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</si>
  <si>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</si>
  <si>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接種回数（6月9日まで）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</si>
  <si>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</si>
  <si>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</si>
  <si>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</si>
  <si>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</si>
  <si>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</si>
  <si>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</si>
  <si>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</si>
  <si>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</si>
  <si>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</si>
  <si>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</si>
  <si>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</si>
  <si>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</si>
  <si>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</si>
  <si>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</si>
  <si>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</si>
  <si>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</si>
  <si>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</si>
  <si>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</si>
  <si>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</si>
  <si>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</si>
  <si>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</si>
  <si>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</si>
  <si>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</si>
  <si>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（6月9日まで）</t>
  </si>
  <si>
    <t>ワクチン供給量
（6月9日まで）※4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</si>
  <si>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</si>
  <si>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</si>
  <si>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</si>
  <si>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</si>
  <si>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</t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</si>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</sst>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44721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75788175</v>
      </c>
      <c r="D10" s="11">
        <f>C10/$B10</f>
        <v>0.59842994227368962</v>
      </c>
      <c r="E10" s="21">
        <f>SUM(E11:E57)</f>
        <v>911067</v>
      </c>
      <c r="F10" s="11">
        <f>E10/$B10</f>
        <v>7.1938633199369641E-3</v>
      </c>
      <c r="G10" s="21">
        <f>SUM(G11:G57)</f>
        <v>91766</v>
      </c>
      <c r="H10" s="11">
        <f>G10/$B10</f>
        <v>7.2459222144730898E-4</v>
      </c>
    </row>
    <row r="11" spans="1:8" x14ac:dyDescent="0.45">
      <c r="A11" s="12" t="s">
        <v>14</v>
      </c>
      <c r="B11" s="20">
        <v>5226603</v>
      </c>
      <c r="C11" s="21">
        <v>3248378</v>
      </c>
      <c r="D11" s="11">
        <f t="shared" ref="D11:D57" si="0">C11/$B11</f>
        <v>0.62150846352784017</v>
      </c>
      <c r="E11" s="21">
        <v>40829</v>
      </c>
      <c r="F11" s="11">
        <f t="shared" ref="F11:F57" si="1">E11/$B11</f>
        <v>7.8117660744464424E-3</v>
      </c>
      <c r="G11" s="21">
        <v>4783</v>
      </c>
      <c r="H11" s="11">
        <f t="shared" ref="H11:H57" si="2">G11/$B11</f>
        <v>9.1512594317953743E-4</v>
      </c>
    </row>
    <row r="12" spans="1:8" x14ac:dyDescent="0.45">
      <c r="A12" s="12" t="s">
        <v>15</v>
      </c>
      <c r="B12" s="20">
        <v>1259615</v>
      </c>
      <c r="C12" s="21">
        <v>830889</v>
      </c>
      <c r="D12" s="11">
        <f t="shared" si="0"/>
        <v>0.65963727011825046</v>
      </c>
      <c r="E12" s="21">
        <v>16729</v>
      </c>
      <c r="F12" s="11">
        <f t="shared" si="1"/>
        <v>1.3281042223218999E-2</v>
      </c>
      <c r="G12" s="21">
        <v>1741</v>
      </c>
      <c r="H12" s="11">
        <f t="shared" si="2"/>
        <v>1.3821683609674385E-3</v>
      </c>
    </row>
    <row r="13" spans="1:8" x14ac:dyDescent="0.45">
      <c r="A13" s="12" t="s">
        <v>16</v>
      </c>
      <c r="B13" s="20">
        <v>1220823</v>
      </c>
      <c r="C13" s="21">
        <v>814620</v>
      </c>
      <c r="D13" s="11">
        <f t="shared" si="0"/>
        <v>0.66727117690279425</v>
      </c>
      <c r="E13" s="21">
        <v>11816</v>
      </c>
      <c r="F13" s="11">
        <f t="shared" si="1"/>
        <v>9.6787167345307231E-3</v>
      </c>
      <c r="G13" s="21">
        <v>1840</v>
      </c>
      <c r="H13" s="11">
        <f t="shared" si="2"/>
        <v>1.5071799925132471E-3</v>
      </c>
    </row>
    <row r="14" spans="1:8" x14ac:dyDescent="0.45">
      <c r="A14" s="12" t="s">
        <v>17</v>
      </c>
      <c r="B14" s="20">
        <v>2281989</v>
      </c>
      <c r="C14" s="21">
        <v>1430250</v>
      </c>
      <c r="D14" s="11">
        <f t="shared" si="0"/>
        <v>0.626755869550642</v>
      </c>
      <c r="E14" s="21">
        <v>20383</v>
      </c>
      <c r="F14" s="11">
        <f t="shared" si="1"/>
        <v>8.9321201811226967E-3</v>
      </c>
      <c r="G14" s="21">
        <v>1957</v>
      </c>
      <c r="H14" s="11">
        <f t="shared" si="2"/>
        <v>8.5758520308380098E-4</v>
      </c>
    </row>
    <row r="15" spans="1:8" x14ac:dyDescent="0.45">
      <c r="A15" s="12" t="s">
        <v>18</v>
      </c>
      <c r="B15" s="20">
        <v>971288</v>
      </c>
      <c r="C15" s="21">
        <v>678519</v>
      </c>
      <c r="D15" s="11">
        <f t="shared" si="0"/>
        <v>0.6985765293095354</v>
      </c>
      <c r="E15" s="21">
        <v>8192</v>
      </c>
      <c r="F15" s="11">
        <f t="shared" si="1"/>
        <v>8.4341616492739531E-3</v>
      </c>
      <c r="G15" s="21">
        <v>1493</v>
      </c>
      <c r="H15" s="11">
        <f t="shared" si="2"/>
        <v>1.5371341970661636E-3</v>
      </c>
    </row>
    <row r="16" spans="1:8" x14ac:dyDescent="0.45">
      <c r="A16" s="12" t="s">
        <v>19</v>
      </c>
      <c r="B16" s="20">
        <v>1069562</v>
      </c>
      <c r="C16" s="21">
        <v>733286</v>
      </c>
      <c r="D16" s="11">
        <f t="shared" si="0"/>
        <v>0.68559466398394853</v>
      </c>
      <c r="E16" s="21">
        <v>8841</v>
      </c>
      <c r="F16" s="11">
        <f t="shared" si="1"/>
        <v>8.2660004749607781E-3</v>
      </c>
      <c r="G16" s="21">
        <v>790</v>
      </c>
      <c r="H16" s="11">
        <f t="shared" si="2"/>
        <v>7.3862010804422748E-4</v>
      </c>
    </row>
    <row r="17" spans="1:8" x14ac:dyDescent="0.45">
      <c r="A17" s="12" t="s">
        <v>20</v>
      </c>
      <c r="B17" s="20">
        <v>1862059.0000000002</v>
      </c>
      <c r="C17" s="21">
        <v>1233559</v>
      </c>
      <c r="D17" s="11">
        <f t="shared" si="0"/>
        <v>0.66247041581389199</v>
      </c>
      <c r="E17" s="21">
        <v>13954</v>
      </c>
      <c r="F17" s="11">
        <f t="shared" si="1"/>
        <v>7.4938549208161493E-3</v>
      </c>
      <c r="G17" s="21">
        <v>1554</v>
      </c>
      <c r="H17" s="11">
        <f t="shared" si="2"/>
        <v>8.3456002199715467E-4</v>
      </c>
    </row>
    <row r="18" spans="1:8" x14ac:dyDescent="0.45">
      <c r="A18" s="12" t="s">
        <v>21</v>
      </c>
      <c r="B18" s="20">
        <v>2907675</v>
      </c>
      <c r="C18" s="21">
        <v>1855980</v>
      </c>
      <c r="D18" s="11">
        <f t="shared" si="0"/>
        <v>0.63830379942737758</v>
      </c>
      <c r="E18" s="21">
        <v>23157</v>
      </c>
      <c r="F18" s="11">
        <f t="shared" si="1"/>
        <v>7.9640950243751452E-3</v>
      </c>
      <c r="G18" s="21">
        <v>2576</v>
      </c>
      <c r="H18" s="11">
        <f t="shared" si="2"/>
        <v>8.8593119932592194E-4</v>
      </c>
    </row>
    <row r="19" spans="1:8" x14ac:dyDescent="0.45">
      <c r="A19" s="12" t="s">
        <v>22</v>
      </c>
      <c r="B19" s="20">
        <v>1955401</v>
      </c>
      <c r="C19" s="21">
        <v>1220286</v>
      </c>
      <c r="D19" s="11">
        <f t="shared" si="0"/>
        <v>0.62405920831583905</v>
      </c>
      <c r="E19" s="21">
        <v>21651</v>
      </c>
      <c r="F19" s="11">
        <f t="shared" si="1"/>
        <v>1.1072409188703494E-2</v>
      </c>
      <c r="G19" s="21">
        <v>1329</v>
      </c>
      <c r="H19" s="11">
        <f t="shared" si="2"/>
        <v>6.7965598872047218E-4</v>
      </c>
    </row>
    <row r="20" spans="1:8" x14ac:dyDescent="0.45">
      <c r="A20" s="12" t="s">
        <v>23</v>
      </c>
      <c r="B20" s="20">
        <v>1958101</v>
      </c>
      <c r="C20" s="21">
        <v>1232466</v>
      </c>
      <c r="D20" s="11">
        <f t="shared" si="0"/>
        <v>0.62941901362595698</v>
      </c>
      <c r="E20" s="21">
        <v>11059</v>
      </c>
      <c r="F20" s="11">
        <f t="shared" si="1"/>
        <v>5.6478189838011419E-3</v>
      </c>
      <c r="G20" s="21">
        <v>1247</v>
      </c>
      <c r="H20" s="11">
        <f t="shared" si="2"/>
        <v>6.3684151123971644E-4</v>
      </c>
    </row>
    <row r="21" spans="1:8" x14ac:dyDescent="0.45">
      <c r="A21" s="12" t="s">
        <v>24</v>
      </c>
      <c r="B21" s="20">
        <v>7393799</v>
      </c>
      <c r="C21" s="21">
        <v>4404310</v>
      </c>
      <c r="D21" s="11">
        <f t="shared" si="0"/>
        <v>0.59567618757285667</v>
      </c>
      <c r="E21" s="21">
        <v>62741</v>
      </c>
      <c r="F21" s="11">
        <f t="shared" si="1"/>
        <v>8.4856242372831608E-3</v>
      </c>
      <c r="G21" s="21">
        <v>6214</v>
      </c>
      <c r="H21" s="11">
        <f t="shared" si="2"/>
        <v>8.4043399069950368E-4</v>
      </c>
    </row>
    <row r="22" spans="1:8" x14ac:dyDescent="0.45">
      <c r="A22" s="12" t="s">
        <v>25</v>
      </c>
      <c r="B22" s="20">
        <v>6322892.0000000009</v>
      </c>
      <c r="C22" s="21">
        <v>3857944</v>
      </c>
      <c r="D22" s="11">
        <f t="shared" si="0"/>
        <v>0.61015497338875935</v>
      </c>
      <c r="E22" s="21">
        <v>54860</v>
      </c>
      <c r="F22" s="11">
        <f t="shared" si="1"/>
        <v>8.6764094657950808E-3</v>
      </c>
      <c r="G22" s="21">
        <v>4620</v>
      </c>
      <c r="H22" s="11">
        <f t="shared" si="2"/>
        <v>7.3067830353578701E-4</v>
      </c>
    </row>
    <row r="23" spans="1:8" x14ac:dyDescent="0.45">
      <c r="A23" s="12" t="s">
        <v>26</v>
      </c>
      <c r="B23" s="20">
        <v>13843329.000000002</v>
      </c>
      <c r="C23" s="21">
        <v>8092474</v>
      </c>
      <c r="D23" s="11">
        <f t="shared" si="0"/>
        <v>0.58457571874510816</v>
      </c>
      <c r="E23" s="21">
        <v>78105</v>
      </c>
      <c r="F23" s="11">
        <f t="shared" si="1"/>
        <v>5.6420677425206029E-3</v>
      </c>
      <c r="G23" s="21">
        <v>7815</v>
      </c>
      <c r="H23" s="11">
        <f t="shared" si="2"/>
        <v>5.6453184057100707E-4</v>
      </c>
    </row>
    <row r="24" spans="1:8" x14ac:dyDescent="0.45">
      <c r="A24" s="12" t="s">
        <v>27</v>
      </c>
      <c r="B24" s="20">
        <v>9220206</v>
      </c>
      <c r="C24" s="21">
        <v>5470947</v>
      </c>
      <c r="D24" s="11">
        <f t="shared" si="0"/>
        <v>0.59336494217157409</v>
      </c>
      <c r="E24" s="21">
        <v>64461</v>
      </c>
      <c r="F24" s="11">
        <f t="shared" si="1"/>
        <v>6.991275466079608E-3</v>
      </c>
      <c r="G24" s="21">
        <v>5095</v>
      </c>
      <c r="H24" s="11">
        <f t="shared" si="2"/>
        <v>5.5259069048999552E-4</v>
      </c>
    </row>
    <row r="25" spans="1:8" x14ac:dyDescent="0.45">
      <c r="A25" s="12" t="s">
        <v>28</v>
      </c>
      <c r="B25" s="20">
        <v>2213174</v>
      </c>
      <c r="C25" s="21">
        <v>1516695</v>
      </c>
      <c r="D25" s="11">
        <f t="shared" si="0"/>
        <v>0.68530309862667826</v>
      </c>
      <c r="E25" s="21">
        <v>19202</v>
      </c>
      <c r="F25" s="11">
        <f t="shared" si="1"/>
        <v>8.6762269934492278E-3</v>
      </c>
      <c r="G25" s="21">
        <v>1130</v>
      </c>
      <c r="H25" s="11">
        <f t="shared" si="2"/>
        <v>5.1057892420568836E-4</v>
      </c>
    </row>
    <row r="26" spans="1:8" x14ac:dyDescent="0.45">
      <c r="A26" s="12" t="s">
        <v>29</v>
      </c>
      <c r="B26" s="20">
        <v>1047674</v>
      </c>
      <c r="C26" s="21">
        <v>675157</v>
      </c>
      <c r="D26" s="11">
        <f t="shared" si="0"/>
        <v>0.64443424194930865</v>
      </c>
      <c r="E26" s="21">
        <v>7011</v>
      </c>
      <c r="F26" s="11">
        <f t="shared" si="1"/>
        <v>6.6919671577227264E-3</v>
      </c>
      <c r="G26" s="21">
        <v>502</v>
      </c>
      <c r="H26" s="11">
        <f t="shared" si="2"/>
        <v>4.7915668423574511E-4</v>
      </c>
    </row>
    <row r="27" spans="1:8" x14ac:dyDescent="0.45">
      <c r="A27" s="12" t="s">
        <v>30</v>
      </c>
      <c r="B27" s="20">
        <v>1132656</v>
      </c>
      <c r="C27" s="21">
        <v>691299</v>
      </c>
      <c r="D27" s="11">
        <f t="shared" si="0"/>
        <v>0.61033447048353606</v>
      </c>
      <c r="E27" s="21">
        <v>10213</v>
      </c>
      <c r="F27" s="11">
        <f t="shared" si="1"/>
        <v>9.0168594877879961E-3</v>
      </c>
      <c r="G27" s="21">
        <v>1937</v>
      </c>
      <c r="H27" s="11">
        <f t="shared" si="2"/>
        <v>1.7101397070249044E-3</v>
      </c>
    </row>
    <row r="28" spans="1:8" x14ac:dyDescent="0.45">
      <c r="A28" s="12" t="s">
        <v>31</v>
      </c>
      <c r="B28" s="20">
        <v>774582.99999999988</v>
      </c>
      <c r="C28" s="21">
        <v>485937</v>
      </c>
      <c r="D28" s="11">
        <f t="shared" si="0"/>
        <v>0.62735304028102867</v>
      </c>
      <c r="E28" s="21">
        <v>4472</v>
      </c>
      <c r="F28" s="11">
        <f t="shared" si="1"/>
        <v>5.773429057957637E-3</v>
      </c>
      <c r="G28" s="21">
        <v>1725</v>
      </c>
      <c r="H28" s="11">
        <f t="shared" si="2"/>
        <v>2.2270047238320493E-3</v>
      </c>
    </row>
    <row r="29" spans="1:8" x14ac:dyDescent="0.45">
      <c r="A29" s="12" t="s">
        <v>32</v>
      </c>
      <c r="B29" s="20">
        <v>820997</v>
      </c>
      <c r="C29" s="21">
        <v>511121</v>
      </c>
      <c r="D29" s="11">
        <f t="shared" si="0"/>
        <v>0.62256134918885209</v>
      </c>
      <c r="E29" s="21">
        <v>3636</v>
      </c>
      <c r="F29" s="11">
        <f t="shared" si="1"/>
        <v>4.4287616154504829E-3</v>
      </c>
      <c r="G29" s="21">
        <v>209</v>
      </c>
      <c r="H29" s="11">
        <f t="shared" si="2"/>
        <v>2.5456853070108658E-4</v>
      </c>
    </row>
    <row r="30" spans="1:8" x14ac:dyDescent="0.45">
      <c r="A30" s="12" t="s">
        <v>33</v>
      </c>
      <c r="B30" s="20">
        <v>2071737</v>
      </c>
      <c r="C30" s="21">
        <v>1341113</v>
      </c>
      <c r="D30" s="11">
        <f t="shared" si="0"/>
        <v>0.6473374757510244</v>
      </c>
      <c r="E30" s="21">
        <v>18276</v>
      </c>
      <c r="F30" s="11">
        <f t="shared" si="1"/>
        <v>8.8215830484274782E-3</v>
      </c>
      <c r="G30" s="21">
        <v>2511</v>
      </c>
      <c r="H30" s="11">
        <f t="shared" si="2"/>
        <v>1.2120264299956994E-3</v>
      </c>
    </row>
    <row r="31" spans="1:8" x14ac:dyDescent="0.45">
      <c r="A31" s="12" t="s">
        <v>34</v>
      </c>
      <c r="B31" s="20">
        <v>2016791</v>
      </c>
      <c r="C31" s="21">
        <v>1270697</v>
      </c>
      <c r="D31" s="11">
        <f t="shared" si="0"/>
        <v>0.63005884100038134</v>
      </c>
      <c r="E31" s="21">
        <v>11620</v>
      </c>
      <c r="F31" s="11">
        <f t="shared" si="1"/>
        <v>5.7616282500268989E-3</v>
      </c>
      <c r="G31" s="21">
        <v>604</v>
      </c>
      <c r="H31" s="11">
        <f t="shared" si="2"/>
        <v>2.9948566807368735E-4</v>
      </c>
    </row>
    <row r="32" spans="1:8" x14ac:dyDescent="0.45">
      <c r="A32" s="12" t="s">
        <v>35</v>
      </c>
      <c r="B32" s="20">
        <v>3686259.9999999995</v>
      </c>
      <c r="C32" s="21">
        <v>2273560</v>
      </c>
      <c r="D32" s="11">
        <f t="shared" si="0"/>
        <v>0.61676604471741014</v>
      </c>
      <c r="E32" s="21">
        <v>29188</v>
      </c>
      <c r="F32" s="11">
        <f t="shared" si="1"/>
        <v>7.9180524433979157E-3</v>
      </c>
      <c r="G32" s="21">
        <v>2186</v>
      </c>
      <c r="H32" s="11">
        <f t="shared" si="2"/>
        <v>5.930129724978705E-4</v>
      </c>
    </row>
    <row r="33" spans="1:8" x14ac:dyDescent="0.45">
      <c r="A33" s="12" t="s">
        <v>36</v>
      </c>
      <c r="B33" s="20">
        <v>7558801.9999999991</v>
      </c>
      <c r="C33" s="21">
        <v>4303747</v>
      </c>
      <c r="D33" s="11">
        <f t="shared" si="0"/>
        <v>0.56936892909749459</v>
      </c>
      <c r="E33" s="21">
        <v>48031</v>
      </c>
      <c r="F33" s="11">
        <f t="shared" si="1"/>
        <v>6.3543138185125107E-3</v>
      </c>
      <c r="G33" s="21">
        <v>3396</v>
      </c>
      <c r="H33" s="11">
        <f t="shared" si="2"/>
        <v>4.4927754424576812E-4</v>
      </c>
    </row>
    <row r="34" spans="1:8" x14ac:dyDescent="0.45">
      <c r="A34" s="12" t="s">
        <v>37</v>
      </c>
      <c r="B34" s="20">
        <v>1800557</v>
      </c>
      <c r="C34" s="21">
        <v>1087740</v>
      </c>
      <c r="D34" s="11">
        <f t="shared" si="0"/>
        <v>0.60411306056959047</v>
      </c>
      <c r="E34" s="21">
        <v>15943</v>
      </c>
      <c r="F34" s="11">
        <f t="shared" si="1"/>
        <v>8.8544822518809452E-3</v>
      </c>
      <c r="G34" s="21">
        <v>2089</v>
      </c>
      <c r="H34" s="11">
        <f t="shared" si="2"/>
        <v>1.160196539182042E-3</v>
      </c>
    </row>
    <row r="35" spans="1:8" x14ac:dyDescent="0.45">
      <c r="A35" s="12" t="s">
        <v>38</v>
      </c>
      <c r="B35" s="20">
        <v>1418843</v>
      </c>
      <c r="C35" s="21">
        <v>835922</v>
      </c>
      <c r="D35" s="11">
        <f t="shared" si="0"/>
        <v>0.58915750368433994</v>
      </c>
      <c r="E35" s="21">
        <v>8617</v>
      </c>
      <c r="F35" s="11">
        <f t="shared" si="1"/>
        <v>6.0732582815716746E-3</v>
      </c>
      <c r="G35" s="21">
        <v>836</v>
      </c>
      <c r="H35" s="11">
        <f t="shared" si="2"/>
        <v>5.8921247805430196E-4</v>
      </c>
    </row>
    <row r="36" spans="1:8" x14ac:dyDescent="0.45">
      <c r="A36" s="12" t="s">
        <v>39</v>
      </c>
      <c r="B36" s="20">
        <v>2530542</v>
      </c>
      <c r="C36" s="21">
        <v>1428819</v>
      </c>
      <c r="D36" s="11">
        <f t="shared" si="0"/>
        <v>0.56462963270319166</v>
      </c>
      <c r="E36" s="21">
        <v>17543</v>
      </c>
      <c r="F36" s="11">
        <f t="shared" si="1"/>
        <v>6.9325069491041839E-3</v>
      </c>
      <c r="G36" s="21">
        <v>1021</v>
      </c>
      <c r="H36" s="11">
        <f t="shared" si="2"/>
        <v>4.0347087698998872E-4</v>
      </c>
    </row>
    <row r="37" spans="1:8" x14ac:dyDescent="0.45">
      <c r="A37" s="12" t="s">
        <v>40</v>
      </c>
      <c r="B37" s="20">
        <v>8839511</v>
      </c>
      <c r="C37" s="21">
        <v>4685344</v>
      </c>
      <c r="D37" s="11">
        <f t="shared" si="0"/>
        <v>0.53004560998905936</v>
      </c>
      <c r="E37" s="21">
        <v>75659</v>
      </c>
      <c r="F37" s="11">
        <f t="shared" si="1"/>
        <v>8.5591838734065725E-3</v>
      </c>
      <c r="G37" s="21">
        <v>9839</v>
      </c>
      <c r="H37" s="11">
        <f t="shared" si="2"/>
        <v>1.1130706212142277E-3</v>
      </c>
    </row>
    <row r="38" spans="1:8" x14ac:dyDescent="0.45">
      <c r="A38" s="12" t="s">
        <v>41</v>
      </c>
      <c r="B38" s="20">
        <v>5523625</v>
      </c>
      <c r="C38" s="21">
        <v>3152130</v>
      </c>
      <c r="D38" s="11">
        <f t="shared" si="0"/>
        <v>0.57066328724343163</v>
      </c>
      <c r="E38" s="21">
        <v>40314</v>
      </c>
      <c r="F38" s="11">
        <f t="shared" si="1"/>
        <v>7.2984679445110773E-3</v>
      </c>
      <c r="G38" s="21">
        <v>4329</v>
      </c>
      <c r="H38" s="11">
        <f t="shared" si="2"/>
        <v>7.8372445631265701E-4</v>
      </c>
    </row>
    <row r="39" spans="1:8" x14ac:dyDescent="0.45">
      <c r="A39" s="12" t="s">
        <v>42</v>
      </c>
      <c r="B39" s="20">
        <v>1344738.9999999998</v>
      </c>
      <c r="C39" s="21">
        <v>811717</v>
      </c>
      <c r="D39" s="11">
        <f t="shared" si="0"/>
        <v>0.60362419770676701</v>
      </c>
      <c r="E39" s="21">
        <v>7887</v>
      </c>
      <c r="F39" s="11">
        <f t="shared" si="1"/>
        <v>5.8650786509501108E-3</v>
      </c>
      <c r="G39" s="21">
        <v>1528</v>
      </c>
      <c r="H39" s="11">
        <f t="shared" si="2"/>
        <v>1.1362799770066906E-3</v>
      </c>
    </row>
    <row r="40" spans="1:8" x14ac:dyDescent="0.45">
      <c r="A40" s="12" t="s">
        <v>43</v>
      </c>
      <c r="B40" s="20">
        <v>944432</v>
      </c>
      <c r="C40" s="21">
        <v>574951</v>
      </c>
      <c r="D40" s="11">
        <f t="shared" si="0"/>
        <v>0.6087796686262219</v>
      </c>
      <c r="E40" s="21">
        <v>3892</v>
      </c>
      <c r="F40" s="11">
        <f t="shared" si="1"/>
        <v>4.1209954766462803E-3</v>
      </c>
      <c r="G40" s="21">
        <v>447</v>
      </c>
      <c r="H40" s="11">
        <f t="shared" si="2"/>
        <v>4.7330035407525372E-4</v>
      </c>
    </row>
    <row r="41" spans="1:8" x14ac:dyDescent="0.45">
      <c r="A41" s="12" t="s">
        <v>44</v>
      </c>
      <c r="B41" s="20">
        <v>556788</v>
      </c>
      <c r="C41" s="21">
        <v>333859</v>
      </c>
      <c r="D41" s="11">
        <f t="shared" si="0"/>
        <v>0.59961601183933566</v>
      </c>
      <c r="E41" s="21">
        <v>2534</v>
      </c>
      <c r="F41" s="11">
        <f t="shared" si="1"/>
        <v>4.5511038312607312E-3</v>
      </c>
      <c r="G41" s="21">
        <v>272</v>
      </c>
      <c r="H41" s="11">
        <f t="shared" si="2"/>
        <v>4.8851627549444316E-4</v>
      </c>
    </row>
    <row r="42" spans="1:8" x14ac:dyDescent="0.45">
      <c r="A42" s="12" t="s">
        <v>45</v>
      </c>
      <c r="B42" s="20">
        <v>672814.99999999988</v>
      </c>
      <c r="C42" s="21">
        <v>422541</v>
      </c>
      <c r="D42" s="11">
        <f t="shared" si="0"/>
        <v>0.62801958933733648</v>
      </c>
      <c r="E42" s="21">
        <v>6701</v>
      </c>
      <c r="F42" s="11">
        <f t="shared" si="1"/>
        <v>9.9596471541211189E-3</v>
      </c>
      <c r="G42" s="21">
        <v>512</v>
      </c>
      <c r="H42" s="11">
        <f t="shared" si="2"/>
        <v>7.6098184493508629E-4</v>
      </c>
    </row>
    <row r="43" spans="1:8" x14ac:dyDescent="0.45">
      <c r="A43" s="12" t="s">
        <v>46</v>
      </c>
      <c r="B43" s="20">
        <v>1893791</v>
      </c>
      <c r="C43" s="21">
        <v>1107191</v>
      </c>
      <c r="D43" s="11">
        <f t="shared" si="0"/>
        <v>0.58464265592137676</v>
      </c>
      <c r="E43" s="21">
        <v>13967</v>
      </c>
      <c r="F43" s="11">
        <f t="shared" si="1"/>
        <v>7.3751538580550859E-3</v>
      </c>
      <c r="G43" s="21">
        <v>1604</v>
      </c>
      <c r="H43" s="11">
        <f t="shared" si="2"/>
        <v>8.4697836244865461E-4</v>
      </c>
    </row>
    <row r="44" spans="1:8" x14ac:dyDescent="0.45">
      <c r="A44" s="12" t="s">
        <v>47</v>
      </c>
      <c r="B44" s="20">
        <v>2812432.9999999995</v>
      </c>
      <c r="C44" s="21">
        <v>1641525</v>
      </c>
      <c r="D44" s="11">
        <f t="shared" si="0"/>
        <v>0.58366723758397099</v>
      </c>
      <c r="E44" s="21">
        <v>13441</v>
      </c>
      <c r="F44" s="11">
        <f t="shared" si="1"/>
        <v>4.7791360718637569E-3</v>
      </c>
      <c r="G44" s="21">
        <v>751</v>
      </c>
      <c r="H44" s="11">
        <f t="shared" si="2"/>
        <v>2.6702858343647659E-4</v>
      </c>
    </row>
    <row r="45" spans="1:8" x14ac:dyDescent="0.45">
      <c r="A45" s="12" t="s">
        <v>48</v>
      </c>
      <c r="B45" s="20">
        <v>1356110</v>
      </c>
      <c r="C45" s="21">
        <v>867617</v>
      </c>
      <c r="D45" s="11">
        <f t="shared" si="0"/>
        <v>0.63978364586943537</v>
      </c>
      <c r="E45" s="21">
        <v>4572</v>
      </c>
      <c r="F45" s="11">
        <f t="shared" si="1"/>
        <v>3.3714079241359478E-3</v>
      </c>
      <c r="G45" s="21">
        <v>196</v>
      </c>
      <c r="H45" s="11">
        <f t="shared" si="2"/>
        <v>1.4453104836628297E-4</v>
      </c>
    </row>
    <row r="46" spans="1:8" x14ac:dyDescent="0.45">
      <c r="A46" s="12" t="s">
        <v>49</v>
      </c>
      <c r="B46" s="20">
        <v>734949</v>
      </c>
      <c r="C46" s="21">
        <v>458714</v>
      </c>
      <c r="D46" s="11">
        <f t="shared" si="0"/>
        <v>0.62414398822231199</v>
      </c>
      <c r="E46" s="21">
        <v>5659</v>
      </c>
      <c r="F46" s="11">
        <f t="shared" si="1"/>
        <v>7.6998540034750708E-3</v>
      </c>
      <c r="G46" s="21">
        <v>482</v>
      </c>
      <c r="H46" s="11">
        <f t="shared" si="2"/>
        <v>6.558278193452879E-4</v>
      </c>
    </row>
    <row r="47" spans="1:8" x14ac:dyDescent="0.45">
      <c r="A47" s="12" t="s">
        <v>50</v>
      </c>
      <c r="B47" s="20">
        <v>973896</v>
      </c>
      <c r="C47" s="21">
        <v>585617</v>
      </c>
      <c r="D47" s="11">
        <f t="shared" si="0"/>
        <v>0.60131369263247825</v>
      </c>
      <c r="E47" s="21">
        <v>6908</v>
      </c>
      <c r="F47" s="11">
        <f t="shared" si="1"/>
        <v>7.0931598445829946E-3</v>
      </c>
      <c r="G47" s="21">
        <v>299</v>
      </c>
      <c r="H47" s="11">
        <f t="shared" si="2"/>
        <v>3.0701430132170168E-4</v>
      </c>
    </row>
    <row r="48" spans="1:8" x14ac:dyDescent="0.45">
      <c r="A48" s="12" t="s">
        <v>51</v>
      </c>
      <c r="B48" s="20">
        <v>1356219</v>
      </c>
      <c r="C48" s="21">
        <v>841719</v>
      </c>
      <c r="D48" s="11">
        <f t="shared" si="0"/>
        <v>0.6206364901243826</v>
      </c>
      <c r="E48" s="21">
        <v>9381</v>
      </c>
      <c r="F48" s="11">
        <f t="shared" si="1"/>
        <v>6.9170244628632988E-3</v>
      </c>
      <c r="G48" s="21">
        <v>1062</v>
      </c>
      <c r="H48" s="11">
        <f t="shared" si="2"/>
        <v>7.8305937315433568E-4</v>
      </c>
    </row>
    <row r="49" spans="1:8" x14ac:dyDescent="0.45">
      <c r="A49" s="12" t="s">
        <v>52</v>
      </c>
      <c r="B49" s="20">
        <v>701167</v>
      </c>
      <c r="C49" s="21">
        <v>422912</v>
      </c>
      <c r="D49" s="11">
        <f t="shared" si="0"/>
        <v>0.60315445535799606</v>
      </c>
      <c r="E49" s="21">
        <v>4300</v>
      </c>
      <c r="F49" s="11">
        <f t="shared" si="1"/>
        <v>6.1326331672768401E-3</v>
      </c>
      <c r="G49" s="21">
        <v>439</v>
      </c>
      <c r="H49" s="11">
        <f t="shared" si="2"/>
        <v>6.2609906056617043E-4</v>
      </c>
    </row>
    <row r="50" spans="1:8" x14ac:dyDescent="0.45">
      <c r="A50" s="12" t="s">
        <v>53</v>
      </c>
      <c r="B50" s="20">
        <v>5124170</v>
      </c>
      <c r="C50" s="21">
        <v>2928102</v>
      </c>
      <c r="D50" s="11">
        <f t="shared" si="0"/>
        <v>0.57142951931727481</v>
      </c>
      <c r="E50" s="21">
        <v>28140</v>
      </c>
      <c r="F50" s="11">
        <f t="shared" si="1"/>
        <v>5.4916210820484101E-3</v>
      </c>
      <c r="G50" s="21">
        <v>1841</v>
      </c>
      <c r="H50" s="11">
        <f t="shared" si="2"/>
        <v>3.5927769765640093E-4</v>
      </c>
    </row>
    <row r="51" spans="1:8" x14ac:dyDescent="0.45">
      <c r="A51" s="12" t="s">
        <v>54</v>
      </c>
      <c r="B51" s="20">
        <v>818222</v>
      </c>
      <c r="C51" s="21">
        <v>476671</v>
      </c>
      <c r="D51" s="11">
        <f t="shared" si="0"/>
        <v>0.58256927826433413</v>
      </c>
      <c r="E51" s="21">
        <v>4681</v>
      </c>
      <c r="F51" s="11">
        <f t="shared" si="1"/>
        <v>5.7209412604403206E-3</v>
      </c>
      <c r="G51" s="21">
        <v>522</v>
      </c>
      <c r="H51" s="11">
        <f t="shared" si="2"/>
        <v>6.3796866864982858E-4</v>
      </c>
    </row>
    <row r="52" spans="1:8" x14ac:dyDescent="0.45">
      <c r="A52" s="12" t="s">
        <v>55</v>
      </c>
      <c r="B52" s="20">
        <v>1335937.9999999998</v>
      </c>
      <c r="C52" s="21">
        <v>848061</v>
      </c>
      <c r="D52" s="11">
        <f t="shared" si="0"/>
        <v>0.63480565714876003</v>
      </c>
      <c r="E52" s="21">
        <v>8529</v>
      </c>
      <c r="F52" s="11">
        <f t="shared" si="1"/>
        <v>6.3842783123168904E-3</v>
      </c>
      <c r="G52" s="21">
        <v>868</v>
      </c>
      <c r="H52" s="11">
        <f t="shared" si="2"/>
        <v>6.4973075097796466E-4</v>
      </c>
    </row>
    <row r="53" spans="1:8" x14ac:dyDescent="0.45">
      <c r="A53" s="12" t="s">
        <v>56</v>
      </c>
      <c r="B53" s="20">
        <v>1758645</v>
      </c>
      <c r="C53" s="21">
        <v>1117836</v>
      </c>
      <c r="D53" s="11">
        <f t="shared" si="0"/>
        <v>0.63562344873467924</v>
      </c>
      <c r="E53" s="21">
        <v>8511</v>
      </c>
      <c r="F53" s="11">
        <f t="shared" si="1"/>
        <v>4.8395213360285898E-3</v>
      </c>
      <c r="G53" s="21">
        <v>1480</v>
      </c>
      <c r="H53" s="11">
        <f t="shared" si="2"/>
        <v>8.4155699416311991E-4</v>
      </c>
    </row>
    <row r="54" spans="1:8" x14ac:dyDescent="0.45">
      <c r="A54" s="12" t="s">
        <v>57</v>
      </c>
      <c r="B54" s="20">
        <v>1141741</v>
      </c>
      <c r="C54" s="21">
        <v>690555</v>
      </c>
      <c r="D54" s="11">
        <f t="shared" si="0"/>
        <v>0.60482631349842042</v>
      </c>
      <c r="E54" s="21">
        <v>8295</v>
      </c>
      <c r="F54" s="11">
        <f t="shared" si="1"/>
        <v>7.2652203958691155E-3</v>
      </c>
      <c r="G54" s="21">
        <v>904</v>
      </c>
      <c r="H54" s="11">
        <f t="shared" si="2"/>
        <v>7.9177326556548286E-4</v>
      </c>
    </row>
    <row r="55" spans="1:8" x14ac:dyDescent="0.45">
      <c r="A55" s="12" t="s">
        <v>58</v>
      </c>
      <c r="B55" s="20">
        <v>1087241</v>
      </c>
      <c r="C55" s="21">
        <v>644368</v>
      </c>
      <c r="D55" s="11">
        <f t="shared" si="0"/>
        <v>0.59266344812235738</v>
      </c>
      <c r="E55" s="21">
        <v>7145</v>
      </c>
      <c r="F55" s="11">
        <f t="shared" si="1"/>
        <v>6.5716800598947245E-3</v>
      </c>
      <c r="G55" s="21">
        <v>626</v>
      </c>
      <c r="H55" s="11">
        <f t="shared" si="2"/>
        <v>5.7576930965627681E-4</v>
      </c>
    </row>
    <row r="56" spans="1:8" x14ac:dyDescent="0.45">
      <c r="A56" s="12" t="s">
        <v>59</v>
      </c>
      <c r="B56" s="20">
        <v>1617517</v>
      </c>
      <c r="C56" s="21">
        <v>992083</v>
      </c>
      <c r="D56" s="11">
        <f t="shared" si="0"/>
        <v>0.61333698502086842</v>
      </c>
      <c r="E56" s="21">
        <v>11737</v>
      </c>
      <c r="F56" s="11">
        <f t="shared" si="1"/>
        <v>7.2561833971451304E-3</v>
      </c>
      <c r="G56" s="21">
        <v>1568</v>
      </c>
      <c r="H56" s="11">
        <f t="shared" si="2"/>
        <v>9.6938702962627284E-4</v>
      </c>
    </row>
    <row r="57" spans="1:8" x14ac:dyDescent="0.45">
      <c r="A57" s="12" t="s">
        <v>60</v>
      </c>
      <c r="B57" s="20">
        <v>1485118</v>
      </c>
      <c r="C57" s="21">
        <v>658947</v>
      </c>
      <c r="D57" s="11">
        <f t="shared" si="0"/>
        <v>0.44370009655798393</v>
      </c>
      <c r="E57" s="21">
        <v>8284</v>
      </c>
      <c r="F57" s="11">
        <f t="shared" si="1"/>
        <v>5.5780079428031978E-3</v>
      </c>
      <c r="G57" s="21">
        <v>997</v>
      </c>
      <c r="H57" s="11">
        <f t="shared" si="2"/>
        <v>6.7132712686803343E-4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（6月10日公表時点）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44721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15661448</v>
      </c>
      <c r="D10" s="11">
        <f>C10/$B10</f>
        <v>0.56849358627192426</v>
      </c>
      <c r="E10" s="21">
        <f>SUM(E11:E30)</f>
        <v>209953</v>
      </c>
      <c r="F10" s="11">
        <f>E10/$B10</f>
        <v>7.6210663227658975E-3</v>
      </c>
      <c r="G10" s="21">
        <f>SUM(G11:G30)</f>
        <v>18619</v>
      </c>
      <c r="H10" s="11">
        <f>G10/$B10</f>
        <v>6.7584951805203179E-4</v>
      </c>
    </row>
    <row r="11" spans="1:8" x14ac:dyDescent="0.45">
      <c r="A11" s="12" t="s">
        <v>70</v>
      </c>
      <c r="B11" s="20">
        <v>1961575</v>
      </c>
      <c r="C11" s="21">
        <v>1129756</v>
      </c>
      <c r="D11" s="11">
        <f t="shared" ref="D11:D30" si="0">C11/$B11</f>
        <v>0.5759433108598957</v>
      </c>
      <c r="E11" s="21">
        <v>14380</v>
      </c>
      <c r="F11" s="11">
        <f t="shared" ref="F11:F30" si="1">E11/$B11</f>
        <v>7.3308438372226403E-3</v>
      </c>
      <c r="G11" s="21">
        <v>1877</v>
      </c>
      <c r="H11" s="11">
        <f t="shared" ref="H11:H30" si="2">G11/$B11</f>
        <v>9.568841364719677E-4</v>
      </c>
    </row>
    <row r="12" spans="1:8" x14ac:dyDescent="0.45">
      <c r="A12" s="12" t="s">
        <v>71</v>
      </c>
      <c r="B12" s="20">
        <v>1065932</v>
      </c>
      <c r="C12" s="21">
        <v>622237</v>
      </c>
      <c r="D12" s="11">
        <f t="shared" si="0"/>
        <v>0.58374924479235069</v>
      </c>
      <c r="E12" s="21">
        <v>11092</v>
      </c>
      <c r="F12" s="11">
        <f t="shared" si="1"/>
        <v>1.0405917075385672E-2</v>
      </c>
      <c r="G12" s="21">
        <v>495</v>
      </c>
      <c r="H12" s="11">
        <f t="shared" si="2"/>
        <v>4.6438234333897471E-4</v>
      </c>
    </row>
    <row r="13" spans="1:8" x14ac:dyDescent="0.45">
      <c r="A13" s="12" t="s">
        <v>72</v>
      </c>
      <c r="B13" s="20">
        <v>1324589</v>
      </c>
      <c r="C13" s="21">
        <v>770792</v>
      </c>
      <c r="D13" s="11">
        <f t="shared" si="0"/>
        <v>0.58191031331228027</v>
      </c>
      <c r="E13" s="21">
        <v>16508</v>
      </c>
      <c r="F13" s="11">
        <f t="shared" si="1"/>
        <v>1.2462733723441762E-2</v>
      </c>
      <c r="G13" s="21">
        <v>1748</v>
      </c>
      <c r="H13" s="11">
        <f t="shared" si="2"/>
        <v>1.3196546249440392E-3</v>
      </c>
    </row>
    <row r="14" spans="1:8" x14ac:dyDescent="0.45">
      <c r="A14" s="12" t="s">
        <v>73</v>
      </c>
      <c r="B14" s="20">
        <v>974726</v>
      </c>
      <c r="C14" s="21">
        <v>593229</v>
      </c>
      <c r="D14" s="11">
        <f t="shared" si="0"/>
        <v>0.6086110353063322</v>
      </c>
      <c r="E14" s="21">
        <v>7107</v>
      </c>
      <c r="F14" s="11">
        <f t="shared" si="1"/>
        <v>7.2912798058120945E-3</v>
      </c>
      <c r="G14" s="21">
        <v>747</v>
      </c>
      <c r="H14" s="11">
        <f t="shared" si="2"/>
        <v>7.663692155539095E-4</v>
      </c>
    </row>
    <row r="15" spans="1:8" x14ac:dyDescent="0.45">
      <c r="A15" s="12" t="s">
        <v>74</v>
      </c>
      <c r="B15" s="20">
        <v>3759920</v>
      </c>
      <c r="C15" s="21">
        <v>2238294</v>
      </c>
      <c r="D15" s="11">
        <f t="shared" si="0"/>
        <v>0.59530362348135069</v>
      </c>
      <c r="E15" s="21">
        <v>24710</v>
      </c>
      <c r="F15" s="11">
        <f t="shared" si="1"/>
        <v>6.5719483393263684E-3</v>
      </c>
      <c r="G15" s="21">
        <v>2052</v>
      </c>
      <c r="H15" s="11">
        <f t="shared" si="2"/>
        <v>5.4575629268707846E-4</v>
      </c>
    </row>
    <row r="16" spans="1:8" x14ac:dyDescent="0.45">
      <c r="A16" s="12" t="s">
        <v>75</v>
      </c>
      <c r="B16" s="20">
        <v>1521562.0000000002</v>
      </c>
      <c r="C16" s="21">
        <v>865410</v>
      </c>
      <c r="D16" s="11">
        <f t="shared" si="0"/>
        <v>0.56876420415336337</v>
      </c>
      <c r="E16" s="21">
        <v>10929</v>
      </c>
      <c r="F16" s="11">
        <f t="shared" si="1"/>
        <v>7.1827503578559392E-3</v>
      </c>
      <c r="G16" s="21">
        <v>1002</v>
      </c>
      <c r="H16" s="11">
        <f t="shared" si="2"/>
        <v>6.5853379619101936E-4</v>
      </c>
    </row>
    <row r="17" spans="1:8" x14ac:dyDescent="0.45">
      <c r="A17" s="12" t="s">
        <v>76</v>
      </c>
      <c r="B17" s="20">
        <v>718601</v>
      </c>
      <c r="C17" s="21">
        <v>433325</v>
      </c>
      <c r="D17" s="11">
        <f t="shared" si="0"/>
        <v>0.60301196352356867</v>
      </c>
      <c r="E17" s="21">
        <v>6286</v>
      </c>
      <c r="F17" s="11">
        <f t="shared" si="1"/>
        <v>8.7475525361083543E-3</v>
      </c>
      <c r="G17" s="21">
        <v>127</v>
      </c>
      <c r="H17" s="11">
        <f t="shared" si="2"/>
        <v>1.7673228954593717E-4</v>
      </c>
    </row>
    <row r="18" spans="1:8" x14ac:dyDescent="0.45">
      <c r="A18" s="12" t="s">
        <v>77</v>
      </c>
      <c r="B18" s="20">
        <v>784774</v>
      </c>
      <c r="C18" s="21">
        <v>508819</v>
      </c>
      <c r="D18" s="11">
        <f t="shared" si="0"/>
        <v>0.6483637327434395</v>
      </c>
      <c r="E18" s="21">
        <v>9703</v>
      </c>
      <c r="F18" s="11">
        <f t="shared" si="1"/>
        <v>1.2364069146021657E-2</v>
      </c>
      <c r="G18" s="21">
        <v>139</v>
      </c>
      <c r="H18" s="11">
        <f t="shared" si="2"/>
        <v>1.7712105650798828E-4</v>
      </c>
    </row>
    <row r="19" spans="1:8" x14ac:dyDescent="0.45">
      <c r="A19" s="12" t="s">
        <v>78</v>
      </c>
      <c r="B19" s="20">
        <v>694295.99999999988</v>
      </c>
      <c r="C19" s="21">
        <v>424816</v>
      </c>
      <c r="D19" s="11">
        <f t="shared" si="0"/>
        <v>0.61186583244034254</v>
      </c>
      <c r="E19" s="21">
        <v>7212</v>
      </c>
      <c r="F19" s="11">
        <f t="shared" si="1"/>
        <v>1.0387500432092366E-2</v>
      </c>
      <c r="G19" s="21">
        <v>670</v>
      </c>
      <c r="H19" s="11">
        <f t="shared" si="2"/>
        <v>9.6500627974235788E-4</v>
      </c>
    </row>
    <row r="20" spans="1:8" x14ac:dyDescent="0.45">
      <c r="A20" s="12" t="s">
        <v>79</v>
      </c>
      <c r="B20" s="20">
        <v>799966</v>
      </c>
      <c r="C20" s="21">
        <v>490805</v>
      </c>
      <c r="D20" s="11">
        <f t="shared" si="0"/>
        <v>0.61353232512381772</v>
      </c>
      <c r="E20" s="21">
        <v>2554</v>
      </c>
      <c r="F20" s="11">
        <f t="shared" si="1"/>
        <v>3.1926356870166984E-3</v>
      </c>
      <c r="G20" s="21">
        <v>314</v>
      </c>
      <c r="H20" s="11">
        <f t="shared" si="2"/>
        <v>3.9251668195898324E-4</v>
      </c>
    </row>
    <row r="21" spans="1:8" x14ac:dyDescent="0.45">
      <c r="A21" s="12" t="s">
        <v>80</v>
      </c>
      <c r="B21" s="20">
        <v>2300944</v>
      </c>
      <c r="C21" s="21">
        <v>1272715</v>
      </c>
      <c r="D21" s="11">
        <f t="shared" si="0"/>
        <v>0.55312732513264118</v>
      </c>
      <c r="E21" s="21">
        <v>15720</v>
      </c>
      <c r="F21" s="11">
        <f t="shared" si="1"/>
        <v>6.8319785270741056E-3</v>
      </c>
      <c r="G21" s="21">
        <v>1208</v>
      </c>
      <c r="H21" s="11">
        <f t="shared" si="2"/>
        <v>5.2500191225862084E-4</v>
      </c>
    </row>
    <row r="22" spans="1:8" x14ac:dyDescent="0.45">
      <c r="A22" s="12" t="s">
        <v>81</v>
      </c>
      <c r="B22" s="20">
        <v>1400720</v>
      </c>
      <c r="C22" s="21">
        <v>765857</v>
      </c>
      <c r="D22" s="11">
        <f t="shared" si="0"/>
        <v>0.5467595236735393</v>
      </c>
      <c r="E22" s="21">
        <v>8061</v>
      </c>
      <c r="F22" s="11">
        <f t="shared" si="1"/>
        <v>5.7548974812953336E-3</v>
      </c>
      <c r="G22" s="21">
        <v>503</v>
      </c>
      <c r="H22" s="11">
        <f t="shared" si="2"/>
        <v>3.5910103375406933E-4</v>
      </c>
    </row>
    <row r="23" spans="1:8" x14ac:dyDescent="0.45">
      <c r="A23" s="12" t="s">
        <v>82</v>
      </c>
      <c r="B23" s="20">
        <v>2739963</v>
      </c>
      <c r="C23" s="21">
        <v>1353022</v>
      </c>
      <c r="D23" s="11">
        <f t="shared" si="0"/>
        <v>0.49381031787655527</v>
      </c>
      <c r="E23" s="21">
        <v>27335</v>
      </c>
      <c r="F23" s="11">
        <f t="shared" si="1"/>
        <v>9.9764120902362547E-3</v>
      </c>
      <c r="G23" s="21">
        <v>3915</v>
      </c>
      <c r="H23" s="11">
        <f t="shared" si="2"/>
        <v>1.4288514114971626E-3</v>
      </c>
    </row>
    <row r="24" spans="1:8" x14ac:dyDescent="0.45">
      <c r="A24" s="12" t="s">
        <v>83</v>
      </c>
      <c r="B24" s="20">
        <v>831479.00000000012</v>
      </c>
      <c r="C24" s="21">
        <v>455645</v>
      </c>
      <c r="D24" s="11">
        <f t="shared" si="0"/>
        <v>0.54799339490233656</v>
      </c>
      <c r="E24" s="21">
        <v>6000</v>
      </c>
      <c r="F24" s="11">
        <f t="shared" si="1"/>
        <v>7.2160571704156075E-3</v>
      </c>
      <c r="G24" s="21">
        <v>344</v>
      </c>
      <c r="H24" s="11">
        <f t="shared" si="2"/>
        <v>4.137206111038282E-4</v>
      </c>
    </row>
    <row r="25" spans="1:8" x14ac:dyDescent="0.45">
      <c r="A25" s="12" t="s">
        <v>84</v>
      </c>
      <c r="B25" s="20">
        <v>1526835</v>
      </c>
      <c r="C25" s="21">
        <v>829776</v>
      </c>
      <c r="D25" s="11">
        <f t="shared" si="0"/>
        <v>0.54346147422609514</v>
      </c>
      <c r="E25" s="21">
        <v>11664</v>
      </c>
      <c r="F25" s="11">
        <f t="shared" si="1"/>
        <v>7.6393323443594103E-3</v>
      </c>
      <c r="G25" s="21">
        <v>1019</v>
      </c>
      <c r="H25" s="11">
        <f t="shared" si="2"/>
        <v>6.673936607426474E-4</v>
      </c>
    </row>
    <row r="26" spans="1:8" x14ac:dyDescent="0.45">
      <c r="A26" s="12" t="s">
        <v>85</v>
      </c>
      <c r="B26" s="20">
        <v>708155</v>
      </c>
      <c r="C26" s="21">
        <v>389609</v>
      </c>
      <c r="D26" s="11">
        <f t="shared" si="0"/>
        <v>0.55017474987820458</v>
      </c>
      <c r="E26" s="21">
        <v>6487</v>
      </c>
      <c r="F26" s="11">
        <f t="shared" si="1"/>
        <v>9.1604239184924201E-3</v>
      </c>
      <c r="G26" s="21">
        <v>458</v>
      </c>
      <c r="H26" s="11">
        <f t="shared" si="2"/>
        <v>6.4675106438562182E-4</v>
      </c>
    </row>
    <row r="27" spans="1:8" x14ac:dyDescent="0.45">
      <c r="A27" s="12" t="s">
        <v>86</v>
      </c>
      <c r="B27" s="20">
        <v>1194817</v>
      </c>
      <c r="C27" s="21">
        <v>662415</v>
      </c>
      <c r="D27" s="11">
        <f t="shared" si="0"/>
        <v>0.5544070765648631</v>
      </c>
      <c r="E27" s="21">
        <v>6775</v>
      </c>
      <c r="F27" s="11">
        <f t="shared" si="1"/>
        <v>5.670324409512084E-3</v>
      </c>
      <c r="G27" s="21">
        <v>372</v>
      </c>
      <c r="H27" s="11">
        <f t="shared" si="2"/>
        <v>3.1134474986546054E-4</v>
      </c>
    </row>
    <row r="28" spans="1:8" x14ac:dyDescent="0.45">
      <c r="A28" s="12" t="s">
        <v>87</v>
      </c>
      <c r="B28" s="20">
        <v>944709</v>
      </c>
      <c r="C28" s="21">
        <v>558386</v>
      </c>
      <c r="D28" s="11">
        <f t="shared" si="0"/>
        <v>0.59106666709007749</v>
      </c>
      <c r="E28" s="21">
        <v>7353</v>
      </c>
      <c r="F28" s="11">
        <f t="shared" si="1"/>
        <v>7.783349158312242E-3</v>
      </c>
      <c r="G28" s="21">
        <v>464</v>
      </c>
      <c r="H28" s="11">
        <f t="shared" si="2"/>
        <v>4.9115653603384749E-4</v>
      </c>
    </row>
    <row r="29" spans="1:8" x14ac:dyDescent="0.45">
      <c r="A29" s="12" t="s">
        <v>88</v>
      </c>
      <c r="B29" s="20">
        <v>1562767</v>
      </c>
      <c r="C29" s="21">
        <v>854669</v>
      </c>
      <c r="D29" s="11">
        <f t="shared" si="0"/>
        <v>0.54689470663253059</v>
      </c>
      <c r="E29" s="21">
        <v>6987</v>
      </c>
      <c r="F29" s="11">
        <f t="shared" si="1"/>
        <v>4.4709160098722334E-3</v>
      </c>
      <c r="G29" s="21">
        <v>624</v>
      </c>
      <c r="H29" s="11">
        <f t="shared" si="2"/>
        <v>3.9929176902250943E-4</v>
      </c>
    </row>
    <row r="30" spans="1:8" x14ac:dyDescent="0.45">
      <c r="A30" s="12" t="s">
        <v>89</v>
      </c>
      <c r="B30" s="20">
        <v>732702</v>
      </c>
      <c r="C30" s="21">
        <v>441871</v>
      </c>
      <c r="D30" s="11">
        <f t="shared" si="0"/>
        <v>0.60307055255751996</v>
      </c>
      <c r="E30" s="21">
        <v>3090</v>
      </c>
      <c r="F30" s="11">
        <f t="shared" si="1"/>
        <v>4.2172670471760688E-3</v>
      </c>
      <c r="G30" s="21">
        <v>541</v>
      </c>
      <c r="H30" s="11">
        <f t="shared" si="2"/>
        <v>7.3836293609134409E-4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44721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5512132</v>
      </c>
      <c r="D39" s="11">
        <f>C39/$B39</f>
        <v>0.57581410925978216</v>
      </c>
      <c r="E39" s="21">
        <v>49411</v>
      </c>
      <c r="F39" s="11">
        <f>E39/$B39</f>
        <v>5.1616236607967833E-3</v>
      </c>
      <c r="G39" s="21">
        <v>5407</v>
      </c>
      <c r="H39" s="11">
        <f>G39/$B39</f>
        <v>5.6483170010581058E-4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（6月10日公表時点）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281506466</v>
      </c>
      <c r="C7" s="32">
        <f>SUM(C8:C54)</f>
        <v>103602702</v>
      </c>
      <c r="D7" s="31">
        <f t="shared" ref="D7:D54" si="0">C7/U7</f>
        <v>0.81805583756645794</v>
      </c>
      <c r="E7" s="32">
        <f>SUM(E8:E54)</f>
        <v>102093198</v>
      </c>
      <c r="F7" s="31">
        <f t="shared" ref="F7:F54" si="1">E7/U7</f>
        <v>0.80613666427086261</v>
      </c>
      <c r="G7" s="32">
        <f>SUM(G8:G54)</f>
        <v>75788175</v>
      </c>
      <c r="H7" s="31">
        <f>G7/U7</f>
        <v>0.59842994227368984</v>
      </c>
      <c r="I7" s="32">
        <f t="shared" ref="I7:J7" si="2">SUM(I8:I54)</f>
        <v>1026318</v>
      </c>
      <c r="J7" s="32">
        <f t="shared" si="2"/>
        <v>5251862</v>
      </c>
      <c r="K7" s="32">
        <f t="shared" ref="K7:P7" si="3">SUM(K8:K54)</f>
        <v>23202302</v>
      </c>
      <c r="L7" s="32">
        <f t="shared" si="3"/>
        <v>25402409</v>
      </c>
      <c r="M7" s="32">
        <f t="shared" si="3"/>
        <v>13680177</v>
      </c>
      <c r="N7" s="32">
        <f t="shared" si="3"/>
        <v>6438697</v>
      </c>
      <c r="O7" s="32">
        <f t="shared" si="3"/>
        <v>786410</v>
      </c>
      <c r="P7" s="63">
        <f t="shared" si="3"/>
        <v>22391</v>
      </c>
      <c r="Q7" s="64">
        <f>P7/U7</f>
        <v>1.768012600573927E-4</v>
      </c>
      <c r="R7" s="63">
        <f t="shared" ref="R7:S7" si="4">SUM(R8:R54)</f>
        <v>5511</v>
      </c>
      <c r="S7" s="63">
        <f t="shared" si="4"/>
        <v>16880</v>
      </c>
      <c r="U7" s="1">
        <v>126645025</v>
      </c>
    </row>
    <row r="8" spans="1:21" x14ac:dyDescent="0.45">
      <c r="A8" s="33" t="s">
        <v>14</v>
      </c>
      <c r="B8" s="32">
        <f>C8+E8+G8+P8</f>
        <v>11808183</v>
      </c>
      <c r="C8" s="34">
        <f>SUM(一般接種!D7+一般接種!G7+一般接種!J7+一般接種!M7+医療従事者等!C5)</f>
        <v>4314389</v>
      </c>
      <c r="D8" s="30">
        <f t="shared" si="0"/>
        <v>0.82546713419787188</v>
      </c>
      <c r="E8" s="34">
        <f>SUM(一般接種!E7+一般接種!H7+一般接種!K7+一般接種!N7+医療従事者等!D5)</f>
        <v>4244817</v>
      </c>
      <c r="F8" s="31">
        <f t="shared" si="1"/>
        <v>0.81215600266559373</v>
      </c>
      <c r="G8" s="29">
        <f>SUM(I8:O8)</f>
        <v>3248378</v>
      </c>
      <c r="H8" s="31">
        <f t="shared" ref="H8:H54" si="5">G8/U8</f>
        <v>0.62150846352784017</v>
      </c>
      <c r="I8" s="35">
        <v>41962</v>
      </c>
      <c r="J8" s="35">
        <v>229343</v>
      </c>
      <c r="K8" s="35">
        <v>920275</v>
      </c>
      <c r="L8" s="35">
        <v>1072844</v>
      </c>
      <c r="M8" s="35">
        <v>652749</v>
      </c>
      <c r="N8" s="35">
        <v>301694</v>
      </c>
      <c r="O8" s="35">
        <v>29511</v>
      </c>
      <c r="P8" s="35">
        <f>SUM(R8:S8)</f>
        <v>599</v>
      </c>
      <c r="Q8" s="65">
        <f t="shared" ref="Q8:Q54" si="6">P8/U8</f>
        <v>1.1460598786630629E-4</v>
      </c>
      <c r="R8" s="35">
        <v>116</v>
      </c>
      <c r="S8" s="35">
        <v>483</v>
      </c>
      <c r="U8" s="1">
        <v>5226603</v>
      </c>
    </row>
    <row r="9" spans="1:21" x14ac:dyDescent="0.45">
      <c r="A9" s="33" t="s">
        <v>15</v>
      </c>
      <c r="B9" s="32">
        <f>C9+E9+G9+P9</f>
        <v>2997241</v>
      </c>
      <c r="C9" s="34">
        <f>SUM(一般接種!D8+一般接種!G8+一般接種!J8+一般接種!M8+医療従事者等!C6)</f>
        <v>1091588</v>
      </c>
      <c r="D9" s="30">
        <f t="shared" si="0"/>
        <v>0.86660447835251242</v>
      </c>
      <c r="E9" s="34">
        <f>SUM(一般接種!E8+一般接種!H8+一般接種!K8+一般接種!N8+医療従事者等!D6)</f>
        <v>1074440</v>
      </c>
      <c r="F9" s="31">
        <f t="shared" si="1"/>
        <v>0.85299079480634954</v>
      </c>
      <c r="G9" s="29">
        <f t="shared" ref="G9:G54" si="7">SUM(I9:O9)</f>
        <v>830889</v>
      </c>
      <c r="H9" s="31">
        <f t="shared" si="5"/>
        <v>0.65963727011825046</v>
      </c>
      <c r="I9" s="35">
        <v>10643</v>
      </c>
      <c r="J9" s="35">
        <v>43781</v>
      </c>
      <c r="K9" s="35">
        <v>227924</v>
      </c>
      <c r="L9" s="35">
        <v>263511</v>
      </c>
      <c r="M9" s="35">
        <v>180990</v>
      </c>
      <c r="N9" s="35">
        <v>91465</v>
      </c>
      <c r="O9" s="35">
        <v>12575</v>
      </c>
      <c r="P9" s="35">
        <f t="shared" ref="P9:P54" si="8">SUM(R9:S9)</f>
        <v>324</v>
      </c>
      <c r="Q9" s="65">
        <f t="shared" si="6"/>
        <v>2.5722145258670306E-4</v>
      </c>
      <c r="R9" s="35">
        <v>65</v>
      </c>
      <c r="S9" s="35">
        <v>259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2911413</v>
      </c>
      <c r="C10" s="34">
        <f>SUM(一般接種!D9+一般接種!G9+一般接種!J9+一般接種!M9+医療従事者等!C7)</f>
        <v>1057494</v>
      </c>
      <c r="D10" s="30">
        <f t="shared" si="0"/>
        <v>0.86621402119717605</v>
      </c>
      <c r="E10" s="34">
        <f>SUM(一般接種!E9+一般接種!H9+一般接種!K9+一般接種!N9+医療従事者等!D7)</f>
        <v>1039217</v>
      </c>
      <c r="F10" s="31">
        <f t="shared" si="1"/>
        <v>0.85124297297806484</v>
      </c>
      <c r="G10" s="29">
        <f t="shared" si="7"/>
        <v>814620</v>
      </c>
      <c r="H10" s="31">
        <f t="shared" si="5"/>
        <v>0.66727117690279425</v>
      </c>
      <c r="I10" s="35">
        <v>10309</v>
      </c>
      <c r="J10" s="35">
        <v>47562</v>
      </c>
      <c r="K10" s="35">
        <v>220741</v>
      </c>
      <c r="L10" s="35">
        <v>256412</v>
      </c>
      <c r="M10" s="35">
        <v>168216</v>
      </c>
      <c r="N10" s="35">
        <v>100258</v>
      </c>
      <c r="O10" s="35">
        <v>11122</v>
      </c>
      <c r="P10" s="35">
        <f t="shared" si="8"/>
        <v>82</v>
      </c>
      <c r="Q10" s="65">
        <f t="shared" si="6"/>
        <v>6.7167804014177328E-5</v>
      </c>
      <c r="R10" s="35">
        <v>6</v>
      </c>
      <c r="S10" s="35">
        <v>76</v>
      </c>
      <c r="U10" s="1">
        <v>1220823</v>
      </c>
    </row>
    <row r="11" spans="1:21" x14ac:dyDescent="0.45">
      <c r="A11" s="33" t="s">
        <v>17</v>
      </c>
      <c r="B11" s="32">
        <f t="shared" si="9"/>
        <v>5255070</v>
      </c>
      <c r="C11" s="34">
        <f>SUM(一般接種!D10+一般接種!G10+一般接種!J10+一般接種!M10+医療従事者等!C8)</f>
        <v>1931422</v>
      </c>
      <c r="D11" s="30">
        <f t="shared" si="0"/>
        <v>0.84637656009735363</v>
      </c>
      <c r="E11" s="34">
        <f>SUM(一般接種!E10+一般接種!H10+一般接種!K10+一般接種!N10+医療従事者等!D8)</f>
        <v>1893307</v>
      </c>
      <c r="F11" s="31">
        <f t="shared" si="1"/>
        <v>0.82967402559784464</v>
      </c>
      <c r="G11" s="29">
        <f t="shared" si="7"/>
        <v>1430250</v>
      </c>
      <c r="H11" s="31">
        <f t="shared" si="5"/>
        <v>0.626755869550642</v>
      </c>
      <c r="I11" s="35">
        <v>18706</v>
      </c>
      <c r="J11" s="35">
        <v>124527</v>
      </c>
      <c r="K11" s="35">
        <v>459075</v>
      </c>
      <c r="L11" s="35">
        <v>393071</v>
      </c>
      <c r="M11" s="35">
        <v>268821</v>
      </c>
      <c r="N11" s="35">
        <v>148952</v>
      </c>
      <c r="O11" s="35">
        <v>17098</v>
      </c>
      <c r="P11" s="35">
        <f t="shared" si="8"/>
        <v>91</v>
      </c>
      <c r="Q11" s="65">
        <f t="shared" si="6"/>
        <v>3.9877492836293251E-5</v>
      </c>
      <c r="R11" s="35">
        <v>14</v>
      </c>
      <c r="S11" s="35">
        <v>77</v>
      </c>
      <c r="U11" s="1">
        <v>2281989</v>
      </c>
    </row>
    <row r="12" spans="1:21" x14ac:dyDescent="0.45">
      <c r="A12" s="33" t="s">
        <v>18</v>
      </c>
      <c r="B12" s="32">
        <f t="shared" si="9"/>
        <v>2373594</v>
      </c>
      <c r="C12" s="34">
        <f>SUM(一般接種!D11+一般接種!G11+一般接種!J11+一般接種!M11+医療従事者等!C9)</f>
        <v>854238</v>
      </c>
      <c r="D12" s="30">
        <f t="shared" si="0"/>
        <v>0.87948991442291058</v>
      </c>
      <c r="E12" s="34">
        <f>SUM(一般接種!E11+一般接種!H11+一般接種!K11+一般接種!N11+医療従事者等!D9)</f>
        <v>840808</v>
      </c>
      <c r="F12" s="31">
        <f t="shared" si="1"/>
        <v>0.86566291357455261</v>
      </c>
      <c r="G12" s="29">
        <f t="shared" si="7"/>
        <v>678519</v>
      </c>
      <c r="H12" s="31">
        <f t="shared" si="5"/>
        <v>0.6985765293095354</v>
      </c>
      <c r="I12" s="35">
        <v>4872</v>
      </c>
      <c r="J12" s="35">
        <v>29606</v>
      </c>
      <c r="K12" s="35">
        <v>127299</v>
      </c>
      <c r="L12" s="35">
        <v>229085</v>
      </c>
      <c r="M12" s="35">
        <v>188938</v>
      </c>
      <c r="N12" s="35">
        <v>89606</v>
      </c>
      <c r="O12" s="35">
        <v>9113</v>
      </c>
      <c r="P12" s="35">
        <f t="shared" si="8"/>
        <v>29</v>
      </c>
      <c r="Q12" s="65">
        <f t="shared" si="6"/>
        <v>2.9857261697869222E-5</v>
      </c>
      <c r="R12" s="35">
        <v>3</v>
      </c>
      <c r="S12" s="35">
        <v>26</v>
      </c>
      <c r="U12" s="1">
        <v>971288</v>
      </c>
    </row>
    <row r="13" spans="1:21" x14ac:dyDescent="0.45">
      <c r="A13" s="33" t="s">
        <v>19</v>
      </c>
      <c r="B13" s="32">
        <f t="shared" si="9"/>
        <v>2587075</v>
      </c>
      <c r="C13" s="34">
        <f>SUM(一般接種!D12+一般接種!G12+一般接種!J12+一般接種!M12+医療従事者等!C10)</f>
        <v>932384</v>
      </c>
      <c r="D13" s="30">
        <f t="shared" si="0"/>
        <v>0.87174376053001135</v>
      </c>
      <c r="E13" s="34">
        <f>SUM(一般接種!E12+一般接種!H12+一般接種!K12+一般接種!N12+医療従事者等!D10)</f>
        <v>921375</v>
      </c>
      <c r="F13" s="31">
        <f t="shared" si="1"/>
        <v>0.86145076208765836</v>
      </c>
      <c r="G13" s="29">
        <f t="shared" si="7"/>
        <v>733286</v>
      </c>
      <c r="H13" s="31">
        <f t="shared" si="5"/>
        <v>0.68559466398394853</v>
      </c>
      <c r="I13" s="35">
        <v>9642</v>
      </c>
      <c r="J13" s="35">
        <v>34655</v>
      </c>
      <c r="K13" s="35">
        <v>192651</v>
      </c>
      <c r="L13" s="35">
        <v>270631</v>
      </c>
      <c r="M13" s="35">
        <v>142227</v>
      </c>
      <c r="N13" s="35">
        <v>75210</v>
      </c>
      <c r="O13" s="35">
        <v>8270</v>
      </c>
      <c r="P13" s="35">
        <f t="shared" si="8"/>
        <v>30</v>
      </c>
      <c r="Q13" s="65">
        <f t="shared" si="6"/>
        <v>2.8048864862439016E-5</v>
      </c>
      <c r="R13" s="35">
        <v>2</v>
      </c>
      <c r="S13" s="35">
        <v>28</v>
      </c>
      <c r="U13" s="1">
        <v>1069562</v>
      </c>
    </row>
    <row r="14" spans="1:21" x14ac:dyDescent="0.45">
      <c r="A14" s="33" t="s">
        <v>20</v>
      </c>
      <c r="B14" s="32">
        <f t="shared" si="9"/>
        <v>4395914</v>
      </c>
      <c r="C14" s="34">
        <f>SUM(一般接種!D13+一般接種!G13+一般接種!J13+一般接種!M13+医療従事者等!C11)</f>
        <v>1592796</v>
      </c>
      <c r="D14" s="30">
        <f t="shared" si="0"/>
        <v>0.85539502239187915</v>
      </c>
      <c r="E14" s="34">
        <f>SUM(一般接種!E13+一般接種!H13+一般接種!K13+一般接種!N13+医療従事者等!D11)</f>
        <v>1569077</v>
      </c>
      <c r="F14" s="31">
        <f t="shared" si="1"/>
        <v>0.84265697273824303</v>
      </c>
      <c r="G14" s="29">
        <f t="shared" si="7"/>
        <v>1233559</v>
      </c>
      <c r="H14" s="31">
        <f t="shared" si="5"/>
        <v>0.66247041581389199</v>
      </c>
      <c r="I14" s="35">
        <v>19025</v>
      </c>
      <c r="J14" s="35">
        <v>74829</v>
      </c>
      <c r="K14" s="35">
        <v>345276</v>
      </c>
      <c r="L14" s="35">
        <v>418367</v>
      </c>
      <c r="M14" s="35">
        <v>235521</v>
      </c>
      <c r="N14" s="35">
        <v>125980</v>
      </c>
      <c r="O14" s="35">
        <v>14561</v>
      </c>
      <c r="P14" s="35">
        <f t="shared" si="8"/>
        <v>482</v>
      </c>
      <c r="Q14" s="65">
        <f t="shared" si="6"/>
        <v>2.5885323719602868E-4</v>
      </c>
      <c r="R14" s="35">
        <v>116</v>
      </c>
      <c r="S14" s="35">
        <v>366</v>
      </c>
      <c r="U14" s="1">
        <v>1862059</v>
      </c>
    </row>
    <row r="15" spans="1:21" x14ac:dyDescent="0.45">
      <c r="A15" s="33" t="s">
        <v>21</v>
      </c>
      <c r="B15" s="32">
        <f t="shared" si="9"/>
        <v>6759705</v>
      </c>
      <c r="C15" s="34">
        <f>SUM(一般接種!D14+一般接種!G14+一般接種!J14+一般接種!M14+医療従事者等!C12)</f>
        <v>2470476</v>
      </c>
      <c r="D15" s="30">
        <f t="shared" si="0"/>
        <v>0.84963966055353501</v>
      </c>
      <c r="E15" s="34">
        <f>SUM(一般接種!E14+一般接種!H14+一般接種!K14+一般接種!N14+医療従事者等!D12)</f>
        <v>2432777</v>
      </c>
      <c r="F15" s="31">
        <f t="shared" si="1"/>
        <v>0.83667431882861731</v>
      </c>
      <c r="G15" s="29">
        <f t="shared" si="7"/>
        <v>1855980</v>
      </c>
      <c r="H15" s="31">
        <f t="shared" si="5"/>
        <v>0.63830379942737758</v>
      </c>
      <c r="I15" s="35">
        <v>21214</v>
      </c>
      <c r="J15" s="35">
        <v>141479</v>
      </c>
      <c r="K15" s="35">
        <v>553680</v>
      </c>
      <c r="L15" s="35">
        <v>592031</v>
      </c>
      <c r="M15" s="35">
        <v>346059</v>
      </c>
      <c r="N15" s="35">
        <v>180142</v>
      </c>
      <c r="O15" s="35">
        <v>21375</v>
      </c>
      <c r="P15" s="35">
        <f t="shared" si="8"/>
        <v>472</v>
      </c>
      <c r="Q15" s="65">
        <f t="shared" si="6"/>
        <v>1.6232900857214097E-4</v>
      </c>
      <c r="R15" s="35">
        <v>82</v>
      </c>
      <c r="S15" s="35">
        <v>390</v>
      </c>
      <c r="U15" s="1">
        <v>2907675</v>
      </c>
    </row>
    <row r="16" spans="1:21" x14ac:dyDescent="0.45">
      <c r="A16" s="36" t="s">
        <v>22</v>
      </c>
      <c r="B16" s="32">
        <f t="shared" si="9"/>
        <v>4455381</v>
      </c>
      <c r="C16" s="34">
        <f>SUM(一般接種!D15+一般接種!G15+一般接種!J15+一般接種!M15+医療従事者等!C13)</f>
        <v>1628724</v>
      </c>
      <c r="D16" s="30">
        <f t="shared" si="0"/>
        <v>0.83293605761682643</v>
      </c>
      <c r="E16" s="34">
        <f>SUM(一般接種!E15+一般接種!H15+一般接種!K15+一般接種!N15+医療従事者等!D13)</f>
        <v>1606065</v>
      </c>
      <c r="F16" s="31">
        <f t="shared" si="1"/>
        <v>0.82134815314096699</v>
      </c>
      <c r="G16" s="29">
        <f t="shared" si="7"/>
        <v>1220286</v>
      </c>
      <c r="H16" s="31">
        <f t="shared" si="5"/>
        <v>0.62405920831583905</v>
      </c>
      <c r="I16" s="35">
        <v>14805</v>
      </c>
      <c r="J16" s="35">
        <v>72160</v>
      </c>
      <c r="K16" s="35">
        <v>366784</v>
      </c>
      <c r="L16" s="35">
        <v>347482</v>
      </c>
      <c r="M16" s="35">
        <v>253333</v>
      </c>
      <c r="N16" s="35">
        <v>146450</v>
      </c>
      <c r="O16" s="35">
        <v>19272</v>
      </c>
      <c r="P16" s="35">
        <f t="shared" si="8"/>
        <v>306</v>
      </c>
      <c r="Q16" s="65">
        <f t="shared" si="6"/>
        <v>1.5648964074376561E-4</v>
      </c>
      <c r="R16" s="35">
        <v>62</v>
      </c>
      <c r="S16" s="35">
        <v>244</v>
      </c>
      <c r="U16" s="1">
        <v>1955401</v>
      </c>
    </row>
    <row r="17" spans="1:21" x14ac:dyDescent="0.45">
      <c r="A17" s="33" t="s">
        <v>23</v>
      </c>
      <c r="B17" s="32">
        <f t="shared" si="9"/>
        <v>4429153</v>
      </c>
      <c r="C17" s="34">
        <f>SUM(一般接種!D16+一般接種!G16+一般接種!J16+一般接種!M16+医療従事者等!C14)</f>
        <v>1611333</v>
      </c>
      <c r="D17" s="30">
        <f t="shared" si="0"/>
        <v>0.82290596858895426</v>
      </c>
      <c r="E17" s="34">
        <f>SUM(一般接種!E16+一般接種!H16+一般接種!K16+一般接種!N16+医療従事者等!D14)</f>
        <v>1585125</v>
      </c>
      <c r="F17" s="31">
        <f t="shared" si="1"/>
        <v>0.8095215721763076</v>
      </c>
      <c r="G17" s="29">
        <f t="shared" si="7"/>
        <v>1232466</v>
      </c>
      <c r="H17" s="31">
        <f t="shared" si="5"/>
        <v>0.62941901362595698</v>
      </c>
      <c r="I17" s="35">
        <v>16235</v>
      </c>
      <c r="J17" s="35">
        <v>71785</v>
      </c>
      <c r="K17" s="35">
        <v>402070</v>
      </c>
      <c r="L17" s="35">
        <v>435341</v>
      </c>
      <c r="M17" s="35">
        <v>217288</v>
      </c>
      <c r="N17" s="35">
        <v>77891</v>
      </c>
      <c r="O17" s="35">
        <v>11856</v>
      </c>
      <c r="P17" s="35">
        <f t="shared" si="8"/>
        <v>229</v>
      </c>
      <c r="Q17" s="65">
        <f t="shared" si="6"/>
        <v>1.1695004496703694E-4</v>
      </c>
      <c r="R17" s="35">
        <v>49</v>
      </c>
      <c r="S17" s="35">
        <v>180</v>
      </c>
      <c r="U17" s="1">
        <v>1958101</v>
      </c>
    </row>
    <row r="18" spans="1:21" x14ac:dyDescent="0.45">
      <c r="A18" s="33" t="s">
        <v>24</v>
      </c>
      <c r="B18" s="32">
        <f t="shared" si="9"/>
        <v>16554184</v>
      </c>
      <c r="C18" s="34">
        <f>SUM(一般接種!D17+一般接種!G17+一般接種!J17+一般接種!M17+医療従事者等!C15)</f>
        <v>6120586</v>
      </c>
      <c r="D18" s="30">
        <f t="shared" si="0"/>
        <v>0.82779989015119293</v>
      </c>
      <c r="E18" s="34">
        <f>SUM(一般接種!E17+一般接種!H17+一般接種!K17+一般接種!N17+医療従事者等!D15)</f>
        <v>6028104</v>
      </c>
      <c r="F18" s="31">
        <f t="shared" si="1"/>
        <v>0.81529184117664</v>
      </c>
      <c r="G18" s="29">
        <f t="shared" si="7"/>
        <v>4404310</v>
      </c>
      <c r="H18" s="31">
        <f t="shared" si="5"/>
        <v>0.59567618757285667</v>
      </c>
      <c r="I18" s="35">
        <v>49254</v>
      </c>
      <c r="J18" s="35">
        <v>268644</v>
      </c>
      <c r="K18" s="35">
        <v>1312956</v>
      </c>
      <c r="L18" s="35">
        <v>1413259</v>
      </c>
      <c r="M18" s="35">
        <v>834974</v>
      </c>
      <c r="N18" s="35">
        <v>465406</v>
      </c>
      <c r="O18" s="35">
        <v>59817</v>
      </c>
      <c r="P18" s="35">
        <f t="shared" si="8"/>
        <v>1184</v>
      </c>
      <c r="Q18" s="65">
        <f t="shared" si="6"/>
        <v>1.6013418812169496E-4</v>
      </c>
      <c r="R18" s="35">
        <v>201</v>
      </c>
      <c r="S18" s="35">
        <v>983</v>
      </c>
      <c r="U18" s="1">
        <v>7393799</v>
      </c>
    </row>
    <row r="19" spans="1:21" x14ac:dyDescent="0.45">
      <c r="A19" s="33" t="s">
        <v>25</v>
      </c>
      <c r="B19" s="32">
        <f t="shared" si="9"/>
        <v>14237370</v>
      </c>
      <c r="C19" s="34">
        <f>SUM(一般接種!D18+一般接種!G18+一般接種!J18+一般接種!M18+医療従事者等!C16)</f>
        <v>5223838</v>
      </c>
      <c r="D19" s="30">
        <f t="shared" si="0"/>
        <v>0.82617859042982233</v>
      </c>
      <c r="E19" s="34">
        <f>SUM(一般接種!E18+一般接種!H18+一般接種!K18+一般接種!N18+医療従事者等!D16)</f>
        <v>5154387</v>
      </c>
      <c r="F19" s="31">
        <f t="shared" si="1"/>
        <v>0.81519453439976519</v>
      </c>
      <c r="G19" s="29">
        <f t="shared" si="7"/>
        <v>3857944</v>
      </c>
      <c r="H19" s="31">
        <f t="shared" si="5"/>
        <v>0.61015497338875946</v>
      </c>
      <c r="I19" s="35">
        <v>42967</v>
      </c>
      <c r="J19" s="35">
        <v>212389</v>
      </c>
      <c r="K19" s="35">
        <v>1085841</v>
      </c>
      <c r="L19" s="35">
        <v>1320235</v>
      </c>
      <c r="M19" s="35">
        <v>752469</v>
      </c>
      <c r="N19" s="35">
        <v>390080</v>
      </c>
      <c r="O19" s="35">
        <v>53963</v>
      </c>
      <c r="P19" s="35">
        <f t="shared" si="8"/>
        <v>1201</v>
      </c>
      <c r="Q19" s="65">
        <f t="shared" si="6"/>
        <v>1.8994472782391349E-4</v>
      </c>
      <c r="R19" s="35">
        <v>193</v>
      </c>
      <c r="S19" s="35">
        <v>1008</v>
      </c>
      <c r="U19" s="1">
        <v>6322892</v>
      </c>
    </row>
    <row r="20" spans="1:21" x14ac:dyDescent="0.45">
      <c r="A20" s="33" t="s">
        <v>26</v>
      </c>
      <c r="B20" s="32">
        <f t="shared" si="9"/>
        <v>30514642</v>
      </c>
      <c r="C20" s="34">
        <f>SUM(一般接種!D19+一般接種!G19+一般接種!J19+一般接種!M19+医療従事者等!C17)</f>
        <v>11284106</v>
      </c>
      <c r="D20" s="30">
        <f t="shared" si="0"/>
        <v>0.81512951111687082</v>
      </c>
      <c r="E20" s="34">
        <f>SUM(一般接種!E19+一般接種!H19+一般接種!K19+一般接種!N19+医療従事者等!D17)</f>
        <v>11134030</v>
      </c>
      <c r="F20" s="31">
        <f t="shared" si="1"/>
        <v>0.80428847714303398</v>
      </c>
      <c r="G20" s="29">
        <f t="shared" si="7"/>
        <v>8092474</v>
      </c>
      <c r="H20" s="31">
        <f t="shared" si="5"/>
        <v>0.58457571874510816</v>
      </c>
      <c r="I20" s="35">
        <v>102274</v>
      </c>
      <c r="J20" s="35">
        <v>606031</v>
      </c>
      <c r="K20" s="35">
        <v>2630917</v>
      </c>
      <c r="L20" s="35">
        <v>2928758</v>
      </c>
      <c r="M20" s="35">
        <v>1261619</v>
      </c>
      <c r="N20" s="35">
        <v>501514</v>
      </c>
      <c r="O20" s="35">
        <v>61361</v>
      </c>
      <c r="P20" s="35">
        <f t="shared" si="8"/>
        <v>4032</v>
      </c>
      <c r="Q20" s="65">
        <f t="shared" si="6"/>
        <v>2.912594217763661E-4</v>
      </c>
      <c r="R20" s="35">
        <v>1206</v>
      </c>
      <c r="S20" s="35">
        <v>2826</v>
      </c>
      <c r="U20" s="1">
        <v>13843329</v>
      </c>
    </row>
    <row r="21" spans="1:21" x14ac:dyDescent="0.45">
      <c r="A21" s="33" t="s">
        <v>27</v>
      </c>
      <c r="B21" s="32">
        <f t="shared" si="9"/>
        <v>20572131</v>
      </c>
      <c r="C21" s="34">
        <f>SUM(一般接種!D20+一般接種!G20+一般接種!J20+一般接種!M20+医療従事者等!C18)</f>
        <v>7596959</v>
      </c>
      <c r="D21" s="30">
        <f t="shared" si="0"/>
        <v>0.82394677515881964</v>
      </c>
      <c r="E21" s="34">
        <f>SUM(一般接種!E20+一般接種!H20+一般接種!K20+一般接種!N20+医療従事者等!D18)</f>
        <v>7502266</v>
      </c>
      <c r="F21" s="31">
        <f t="shared" si="1"/>
        <v>0.81367661416675507</v>
      </c>
      <c r="G21" s="29">
        <f t="shared" si="7"/>
        <v>5470947</v>
      </c>
      <c r="H21" s="31">
        <f t="shared" si="5"/>
        <v>0.59336494217157409</v>
      </c>
      <c r="I21" s="35">
        <v>50071</v>
      </c>
      <c r="J21" s="35">
        <v>300361</v>
      </c>
      <c r="K21" s="35">
        <v>1448604</v>
      </c>
      <c r="L21" s="35">
        <v>2045203</v>
      </c>
      <c r="M21" s="35">
        <v>1095513</v>
      </c>
      <c r="N21" s="35">
        <v>471140</v>
      </c>
      <c r="O21" s="35">
        <v>60055</v>
      </c>
      <c r="P21" s="35">
        <f t="shared" si="8"/>
        <v>1959</v>
      </c>
      <c r="Q21" s="65">
        <f t="shared" si="6"/>
        <v>2.1246813791362144E-4</v>
      </c>
      <c r="R21" s="35">
        <v>523</v>
      </c>
      <c r="S21" s="35">
        <v>1436</v>
      </c>
      <c r="U21" s="1">
        <v>9220206</v>
      </c>
    </row>
    <row r="22" spans="1:21" x14ac:dyDescent="0.45">
      <c r="A22" s="33" t="s">
        <v>28</v>
      </c>
      <c r="B22" s="32">
        <f t="shared" si="9"/>
        <v>5278095</v>
      </c>
      <c r="C22" s="34">
        <f>SUM(一般接種!D21+一般接種!G21+一般接種!J21+一般接種!M21+医療従事者等!C19)</f>
        <v>1898282</v>
      </c>
      <c r="D22" s="30">
        <f t="shared" si="0"/>
        <v>0.85771927557435612</v>
      </c>
      <c r="E22" s="34">
        <f>SUM(一般接種!E21+一般接種!H21+一般接種!K21+一般接種!N21+医療従事者等!D19)</f>
        <v>1863027</v>
      </c>
      <c r="F22" s="31">
        <f t="shared" si="1"/>
        <v>0.84178966497889451</v>
      </c>
      <c r="G22" s="29">
        <f t="shared" si="7"/>
        <v>1516695</v>
      </c>
      <c r="H22" s="31">
        <f t="shared" si="5"/>
        <v>0.68530309862667826</v>
      </c>
      <c r="I22" s="35">
        <v>16806</v>
      </c>
      <c r="J22" s="35">
        <v>64958</v>
      </c>
      <c r="K22" s="35">
        <v>343996</v>
      </c>
      <c r="L22" s="35">
        <v>567369</v>
      </c>
      <c r="M22" s="35">
        <v>356086</v>
      </c>
      <c r="N22" s="35">
        <v>149017</v>
      </c>
      <c r="O22" s="35">
        <v>18463</v>
      </c>
      <c r="P22" s="35">
        <f t="shared" si="8"/>
        <v>91</v>
      </c>
      <c r="Q22" s="65">
        <f t="shared" si="6"/>
        <v>4.1117417790015609E-5</v>
      </c>
      <c r="R22" s="35">
        <v>8</v>
      </c>
      <c r="S22" s="35">
        <v>83</v>
      </c>
      <c r="U22" s="1">
        <v>2213174</v>
      </c>
    </row>
    <row r="23" spans="1:21" x14ac:dyDescent="0.45">
      <c r="A23" s="33" t="s">
        <v>29</v>
      </c>
      <c r="B23" s="32">
        <f t="shared" si="9"/>
        <v>2458984</v>
      </c>
      <c r="C23" s="34">
        <f>SUM(一般接種!D22+一般接種!G22+一般接種!J22+一般接種!M22+医療従事者等!C20)</f>
        <v>896150</v>
      </c>
      <c r="D23" s="30">
        <f t="shared" si="0"/>
        <v>0.85537104099175887</v>
      </c>
      <c r="E23" s="34">
        <f>SUM(一般接種!E22+一般接種!H22+一般接種!K22+一般接種!N22+医療従事者等!D20)</f>
        <v>887536</v>
      </c>
      <c r="F23" s="31">
        <f t="shared" si="1"/>
        <v>0.84714901772879736</v>
      </c>
      <c r="G23" s="29">
        <f t="shared" si="7"/>
        <v>675157</v>
      </c>
      <c r="H23" s="31">
        <f t="shared" si="5"/>
        <v>0.64443424194930865</v>
      </c>
      <c r="I23" s="35">
        <v>10198</v>
      </c>
      <c r="J23" s="35">
        <v>39114</v>
      </c>
      <c r="K23" s="35">
        <v>212681</v>
      </c>
      <c r="L23" s="35">
        <v>219232</v>
      </c>
      <c r="M23" s="35">
        <v>127290</v>
      </c>
      <c r="N23" s="35">
        <v>60748</v>
      </c>
      <c r="O23" s="35">
        <v>5894</v>
      </c>
      <c r="P23" s="35">
        <f t="shared" si="8"/>
        <v>141</v>
      </c>
      <c r="Q23" s="65">
        <f t="shared" si="6"/>
        <v>1.3458384955625509E-4</v>
      </c>
      <c r="R23" s="35">
        <v>71</v>
      </c>
      <c r="S23" s="35">
        <v>70</v>
      </c>
      <c r="U23" s="1">
        <v>1047674</v>
      </c>
    </row>
    <row r="24" spans="1:21" x14ac:dyDescent="0.45">
      <c r="A24" s="33" t="s">
        <v>30</v>
      </c>
      <c r="B24" s="32">
        <f t="shared" si="9"/>
        <v>2552583</v>
      </c>
      <c r="C24" s="34">
        <f>SUM(一般接種!D23+一般接種!G23+一般接種!J23+一般接種!M23+医療従事者等!C21)</f>
        <v>936784</v>
      </c>
      <c r="D24" s="30">
        <f t="shared" si="0"/>
        <v>0.82706841265132569</v>
      </c>
      <c r="E24" s="34">
        <f>SUM(一般接種!E23+一般接種!H23+一般接種!K23+一般接種!N23+医療従事者等!D21)</f>
        <v>924314</v>
      </c>
      <c r="F24" s="31">
        <f t="shared" si="1"/>
        <v>0.81605889166701984</v>
      </c>
      <c r="G24" s="29">
        <f t="shared" si="7"/>
        <v>691299</v>
      </c>
      <c r="H24" s="31">
        <f t="shared" si="5"/>
        <v>0.61033447048353606</v>
      </c>
      <c r="I24" s="35">
        <v>9283</v>
      </c>
      <c r="J24" s="35">
        <v>55362</v>
      </c>
      <c r="K24" s="35">
        <v>204557</v>
      </c>
      <c r="L24" s="35">
        <v>215290</v>
      </c>
      <c r="M24" s="35">
        <v>130635</v>
      </c>
      <c r="N24" s="35">
        <v>67291</v>
      </c>
      <c r="O24" s="35">
        <v>8881</v>
      </c>
      <c r="P24" s="35">
        <f t="shared" si="8"/>
        <v>186</v>
      </c>
      <c r="Q24" s="65">
        <f t="shared" si="6"/>
        <v>1.6421579014281476E-4</v>
      </c>
      <c r="R24" s="35">
        <v>38</v>
      </c>
      <c r="S24" s="35">
        <v>148</v>
      </c>
      <c r="U24" s="1">
        <v>1132656</v>
      </c>
    </row>
    <row r="25" spans="1:21" x14ac:dyDescent="0.45">
      <c r="A25" s="33" t="s">
        <v>31</v>
      </c>
      <c r="B25" s="32">
        <f t="shared" si="9"/>
        <v>1774216</v>
      </c>
      <c r="C25" s="34">
        <f>SUM(一般接種!D24+一般接種!G24+一般接種!J24+一般接種!M24+医療従事者等!C22)</f>
        <v>647511</v>
      </c>
      <c r="D25" s="30">
        <f t="shared" si="0"/>
        <v>0.835947858396066</v>
      </c>
      <c r="E25" s="34">
        <f>SUM(一般接種!E24+一般接種!H24+一般接種!K24+一般接種!N24+医療従事者等!D22)</f>
        <v>640479</v>
      </c>
      <c r="F25" s="31">
        <f t="shared" si="1"/>
        <v>0.82686942522621854</v>
      </c>
      <c r="G25" s="29">
        <f t="shared" si="7"/>
        <v>485937</v>
      </c>
      <c r="H25" s="31">
        <f t="shared" si="5"/>
        <v>0.62735304028102867</v>
      </c>
      <c r="I25" s="35">
        <v>7665</v>
      </c>
      <c r="J25" s="35">
        <v>32324</v>
      </c>
      <c r="K25" s="35">
        <v>143696</v>
      </c>
      <c r="L25" s="35">
        <v>172079</v>
      </c>
      <c r="M25" s="35">
        <v>91923</v>
      </c>
      <c r="N25" s="35">
        <v>34301</v>
      </c>
      <c r="O25" s="35">
        <v>3949</v>
      </c>
      <c r="P25" s="35">
        <f t="shared" si="8"/>
        <v>289</v>
      </c>
      <c r="Q25" s="65">
        <f t="shared" si="6"/>
        <v>3.7310397981881865E-4</v>
      </c>
      <c r="R25" s="35">
        <v>145</v>
      </c>
      <c r="S25" s="35">
        <v>144</v>
      </c>
      <c r="U25" s="1">
        <v>774583</v>
      </c>
    </row>
    <row r="26" spans="1:21" x14ac:dyDescent="0.45">
      <c r="A26" s="33" t="s">
        <v>32</v>
      </c>
      <c r="B26" s="32">
        <f t="shared" si="9"/>
        <v>1865328</v>
      </c>
      <c r="C26" s="34">
        <f>SUM(一般接種!D25+一般接種!G25+一般接種!J25+一般接種!M25+医療従事者等!C23)</f>
        <v>681310</v>
      </c>
      <c r="D26" s="30">
        <f t="shared" si="0"/>
        <v>0.82985686914812118</v>
      </c>
      <c r="E26" s="34">
        <f>SUM(一般接種!E25+一般接種!H25+一般接種!K25+一般接種!N25+医療従事者等!D23)</f>
        <v>672641</v>
      </c>
      <c r="F26" s="31">
        <f t="shared" si="1"/>
        <v>0.81929775626463919</v>
      </c>
      <c r="G26" s="29">
        <f t="shared" si="7"/>
        <v>511121</v>
      </c>
      <c r="H26" s="31">
        <f t="shared" si="5"/>
        <v>0.62256134918885209</v>
      </c>
      <c r="I26" s="35">
        <v>6289</v>
      </c>
      <c r="J26" s="35">
        <v>37858</v>
      </c>
      <c r="K26" s="35">
        <v>168796</v>
      </c>
      <c r="L26" s="35">
        <v>164797</v>
      </c>
      <c r="M26" s="35">
        <v>96172</v>
      </c>
      <c r="N26" s="35">
        <v>34480</v>
      </c>
      <c r="O26" s="35">
        <v>2729</v>
      </c>
      <c r="P26" s="35">
        <f t="shared" si="8"/>
        <v>256</v>
      </c>
      <c r="Q26" s="65">
        <f t="shared" si="6"/>
        <v>3.1181599932764674E-4</v>
      </c>
      <c r="R26" s="35">
        <v>109</v>
      </c>
      <c r="S26" s="35">
        <v>147</v>
      </c>
      <c r="U26" s="1">
        <v>820997</v>
      </c>
    </row>
    <row r="27" spans="1:21" x14ac:dyDescent="0.45">
      <c r="A27" s="33" t="s">
        <v>33</v>
      </c>
      <c r="B27" s="32">
        <f t="shared" si="9"/>
        <v>4772336</v>
      </c>
      <c r="C27" s="34">
        <f>SUM(一般接種!D26+一般接種!G26+一般接種!J26+一般接種!M26+医療従事者等!C24)</f>
        <v>1728816</v>
      </c>
      <c r="D27" s="30">
        <f t="shared" si="0"/>
        <v>0.83447657690141175</v>
      </c>
      <c r="E27" s="34">
        <f>SUM(一般接種!E26+一般接種!H26+一般接種!K26+一般接種!N26+医療従事者等!D24)</f>
        <v>1702362</v>
      </c>
      <c r="F27" s="31">
        <f t="shared" si="1"/>
        <v>0.82170758160905555</v>
      </c>
      <c r="G27" s="29">
        <f t="shared" si="7"/>
        <v>1341113</v>
      </c>
      <c r="H27" s="31">
        <f t="shared" si="5"/>
        <v>0.6473374757510244</v>
      </c>
      <c r="I27" s="35">
        <v>14307</v>
      </c>
      <c r="J27" s="35">
        <v>69116</v>
      </c>
      <c r="K27" s="35">
        <v>456924</v>
      </c>
      <c r="L27" s="35">
        <v>432488</v>
      </c>
      <c r="M27" s="35">
        <v>235076</v>
      </c>
      <c r="N27" s="35">
        <v>119275</v>
      </c>
      <c r="O27" s="35">
        <v>13927</v>
      </c>
      <c r="P27" s="35">
        <f t="shared" si="8"/>
        <v>45</v>
      </c>
      <c r="Q27" s="65">
        <f t="shared" si="6"/>
        <v>2.1720903763363787E-5</v>
      </c>
      <c r="R27" s="35">
        <v>9</v>
      </c>
      <c r="S27" s="35">
        <v>36</v>
      </c>
      <c r="U27" s="1">
        <v>2071737</v>
      </c>
    </row>
    <row r="28" spans="1:21" x14ac:dyDescent="0.45">
      <c r="A28" s="33" t="s">
        <v>34</v>
      </c>
      <c r="B28" s="32">
        <f t="shared" si="9"/>
        <v>4592062</v>
      </c>
      <c r="C28" s="34">
        <f>SUM(一般接種!D27+一般接種!G27+一般接種!J27+一般接種!M27+医療従事者等!C25)</f>
        <v>1668124</v>
      </c>
      <c r="D28" s="30">
        <f t="shared" si="0"/>
        <v>0.82711793140687362</v>
      </c>
      <c r="E28" s="34">
        <f>SUM(一般接種!E27+一般接種!H27+一般接種!K27+一般接種!N27+医療従事者等!D25)</f>
        <v>1653018</v>
      </c>
      <c r="F28" s="31">
        <f t="shared" si="1"/>
        <v>0.81962781468183865</v>
      </c>
      <c r="G28" s="29">
        <f t="shared" si="7"/>
        <v>1270697</v>
      </c>
      <c r="H28" s="31">
        <f t="shared" si="5"/>
        <v>0.63005884100038134</v>
      </c>
      <c r="I28" s="35">
        <v>15469</v>
      </c>
      <c r="J28" s="35">
        <v>85137</v>
      </c>
      <c r="K28" s="35">
        <v>466532</v>
      </c>
      <c r="L28" s="35">
        <v>403196</v>
      </c>
      <c r="M28" s="35">
        <v>191559</v>
      </c>
      <c r="N28" s="35">
        <v>97364</v>
      </c>
      <c r="O28" s="35">
        <v>11440</v>
      </c>
      <c r="P28" s="35">
        <f t="shared" si="8"/>
        <v>223</v>
      </c>
      <c r="Q28" s="65">
        <f t="shared" si="6"/>
        <v>1.1057169533184153E-4</v>
      </c>
      <c r="R28" s="35">
        <v>33</v>
      </c>
      <c r="S28" s="35">
        <v>190</v>
      </c>
      <c r="U28" s="1">
        <v>2016791</v>
      </c>
    </row>
    <row r="29" spans="1:21" x14ac:dyDescent="0.45">
      <c r="A29" s="33" t="s">
        <v>35</v>
      </c>
      <c r="B29" s="32">
        <f t="shared" si="9"/>
        <v>8504432</v>
      </c>
      <c r="C29" s="34">
        <f>SUM(一般接種!D28+一般接種!G28+一般接種!J28+一般接種!M28+医療従事者等!C26)</f>
        <v>3133582</v>
      </c>
      <c r="D29" s="30">
        <f t="shared" si="0"/>
        <v>0.85007080347018382</v>
      </c>
      <c r="E29" s="34">
        <f>SUM(一般接種!E28+一般接種!H28+一般接種!K28+一般接種!N28+医療従事者等!D26)</f>
        <v>3097023</v>
      </c>
      <c r="F29" s="31">
        <f t="shared" si="1"/>
        <v>0.8401531633688345</v>
      </c>
      <c r="G29" s="29">
        <f t="shared" si="7"/>
        <v>2273560</v>
      </c>
      <c r="H29" s="31">
        <f t="shared" si="5"/>
        <v>0.61676604471741003</v>
      </c>
      <c r="I29" s="35">
        <v>23533</v>
      </c>
      <c r="J29" s="35">
        <v>115264</v>
      </c>
      <c r="K29" s="35">
        <v>653222</v>
      </c>
      <c r="L29" s="35">
        <v>754100</v>
      </c>
      <c r="M29" s="35">
        <v>451509</v>
      </c>
      <c r="N29" s="35">
        <v>249268</v>
      </c>
      <c r="O29" s="35">
        <v>26664</v>
      </c>
      <c r="P29" s="35">
        <f t="shared" si="8"/>
        <v>267</v>
      </c>
      <c r="Q29" s="65">
        <f t="shared" si="6"/>
        <v>7.2431136165110435E-5</v>
      </c>
      <c r="R29" s="35">
        <v>23</v>
      </c>
      <c r="S29" s="35">
        <v>244</v>
      </c>
      <c r="U29" s="1">
        <v>3686260</v>
      </c>
    </row>
    <row r="30" spans="1:21" x14ac:dyDescent="0.45">
      <c r="A30" s="33" t="s">
        <v>36</v>
      </c>
      <c r="B30" s="32">
        <f t="shared" si="9"/>
        <v>16208719</v>
      </c>
      <c r="C30" s="34">
        <f>SUM(一般接種!D29+一般接種!G29+一般接種!J29+一般接種!M29+医療従事者等!C27)</f>
        <v>6006634</v>
      </c>
      <c r="D30" s="30">
        <f t="shared" si="0"/>
        <v>0.7946542322447393</v>
      </c>
      <c r="E30" s="34">
        <f>SUM(一般接種!E29+一般接種!H29+一般接種!K29+一般接種!N29+医療従事者等!D27)</f>
        <v>5897793</v>
      </c>
      <c r="F30" s="31">
        <f t="shared" si="1"/>
        <v>0.78025499278853983</v>
      </c>
      <c r="G30" s="29">
        <f t="shared" si="7"/>
        <v>4303747</v>
      </c>
      <c r="H30" s="31">
        <f t="shared" si="5"/>
        <v>0.56936892909749459</v>
      </c>
      <c r="I30" s="35">
        <v>43095</v>
      </c>
      <c r="J30" s="35">
        <v>374271</v>
      </c>
      <c r="K30" s="35">
        <v>1353492</v>
      </c>
      <c r="L30" s="35">
        <v>1358890</v>
      </c>
      <c r="M30" s="35">
        <v>758532</v>
      </c>
      <c r="N30" s="35">
        <v>367672</v>
      </c>
      <c r="O30" s="35">
        <v>47795</v>
      </c>
      <c r="P30" s="35">
        <f t="shared" si="8"/>
        <v>545</v>
      </c>
      <c r="Q30" s="65">
        <f t="shared" si="6"/>
        <v>7.2101372677839685E-5</v>
      </c>
      <c r="R30" s="35">
        <v>57</v>
      </c>
      <c r="S30" s="35">
        <v>488</v>
      </c>
      <c r="U30" s="1">
        <v>7558802</v>
      </c>
    </row>
    <row r="31" spans="1:21" x14ac:dyDescent="0.45">
      <c r="A31" s="33" t="s">
        <v>37</v>
      </c>
      <c r="B31" s="32">
        <f t="shared" si="9"/>
        <v>4029306</v>
      </c>
      <c r="C31" s="34">
        <f>SUM(一般接種!D30+一般接種!G30+一般接種!J30+一般接種!M30+医療従事者等!C28)</f>
        <v>1479171</v>
      </c>
      <c r="D31" s="30">
        <f t="shared" si="0"/>
        <v>0.82150745574841566</v>
      </c>
      <c r="E31" s="34">
        <f>SUM(一般接種!E30+一般接種!H30+一般接種!K30+一般接種!N30+医療従事者等!D28)</f>
        <v>1462210</v>
      </c>
      <c r="F31" s="31">
        <f t="shared" si="1"/>
        <v>0.81208759289486532</v>
      </c>
      <c r="G31" s="29">
        <f t="shared" si="7"/>
        <v>1087740</v>
      </c>
      <c r="H31" s="31">
        <f t="shared" si="5"/>
        <v>0.60411306056959047</v>
      </c>
      <c r="I31" s="35">
        <v>16805</v>
      </c>
      <c r="J31" s="35">
        <v>67409</v>
      </c>
      <c r="K31" s="35">
        <v>346743</v>
      </c>
      <c r="L31" s="35">
        <v>353564</v>
      </c>
      <c r="M31" s="35">
        <v>196302</v>
      </c>
      <c r="N31" s="35">
        <v>97239</v>
      </c>
      <c r="O31" s="35">
        <v>9678</v>
      </c>
      <c r="P31" s="35">
        <f t="shared" si="8"/>
        <v>185</v>
      </c>
      <c r="Q31" s="65">
        <f t="shared" si="6"/>
        <v>1.0274598360396255E-4</v>
      </c>
      <c r="R31" s="35">
        <v>72</v>
      </c>
      <c r="S31" s="35">
        <v>113</v>
      </c>
      <c r="U31" s="1">
        <v>1800557</v>
      </c>
    </row>
    <row r="32" spans="1:21" x14ac:dyDescent="0.45">
      <c r="A32" s="33" t="s">
        <v>38</v>
      </c>
      <c r="B32" s="32">
        <f t="shared" si="9"/>
        <v>3136892</v>
      </c>
      <c r="C32" s="34">
        <f>SUM(一般接種!D31+一般接種!G31+一般接種!J31+一般接種!M31+医療従事者等!C29)</f>
        <v>1156826</v>
      </c>
      <c r="D32" s="30">
        <f t="shared" si="0"/>
        <v>0.81533051930340428</v>
      </c>
      <c r="E32" s="34">
        <f>SUM(一般接種!E31+一般接種!H31+一般接種!K31+一般接種!N31+医療従事者等!D29)</f>
        <v>1144107</v>
      </c>
      <c r="F32" s="31">
        <f t="shared" si="1"/>
        <v>0.80636617300152302</v>
      </c>
      <c r="G32" s="29">
        <f t="shared" si="7"/>
        <v>835922</v>
      </c>
      <c r="H32" s="31">
        <f t="shared" si="5"/>
        <v>0.58915750368433994</v>
      </c>
      <c r="I32" s="35">
        <v>8724</v>
      </c>
      <c r="J32" s="35">
        <v>52811</v>
      </c>
      <c r="K32" s="35">
        <v>238435</v>
      </c>
      <c r="L32" s="35">
        <v>285794</v>
      </c>
      <c r="M32" s="35">
        <v>160470</v>
      </c>
      <c r="N32" s="35">
        <v>82612</v>
      </c>
      <c r="O32" s="35">
        <v>7076</v>
      </c>
      <c r="P32" s="35">
        <f t="shared" si="8"/>
        <v>37</v>
      </c>
      <c r="Q32" s="65">
        <f t="shared" si="6"/>
        <v>2.6077585751207146E-5</v>
      </c>
      <c r="R32" s="35">
        <v>9</v>
      </c>
      <c r="S32" s="35">
        <v>28</v>
      </c>
      <c r="U32" s="1">
        <v>1418843</v>
      </c>
    </row>
    <row r="33" spans="1:21" x14ac:dyDescent="0.45">
      <c r="A33" s="33" t="s">
        <v>39</v>
      </c>
      <c r="B33" s="32">
        <f t="shared" si="9"/>
        <v>5451698</v>
      </c>
      <c r="C33" s="34">
        <f>SUM(一般接種!D32+一般接種!G32+一般接種!J32+一般接種!M32+医療従事者等!C30)</f>
        <v>2027659</v>
      </c>
      <c r="D33" s="30">
        <f t="shared" si="0"/>
        <v>0.80127458860591916</v>
      </c>
      <c r="E33" s="34">
        <f>SUM(一般接種!E32+一般接種!H32+一般接種!K32+一般接種!N32+医療従事者等!D30)</f>
        <v>1994920</v>
      </c>
      <c r="F33" s="31">
        <f t="shared" si="1"/>
        <v>0.78833704400085036</v>
      </c>
      <c r="G33" s="29">
        <f t="shared" si="7"/>
        <v>1428819</v>
      </c>
      <c r="H33" s="31">
        <f t="shared" si="5"/>
        <v>0.56462963270319166</v>
      </c>
      <c r="I33" s="35">
        <v>25919</v>
      </c>
      <c r="J33" s="35">
        <v>95447</v>
      </c>
      <c r="K33" s="35">
        <v>449385</v>
      </c>
      <c r="L33" s="35">
        <v>473741</v>
      </c>
      <c r="M33" s="35">
        <v>250495</v>
      </c>
      <c r="N33" s="35">
        <v>121282</v>
      </c>
      <c r="O33" s="35">
        <v>12550</v>
      </c>
      <c r="P33" s="35">
        <f t="shared" si="8"/>
        <v>300</v>
      </c>
      <c r="Q33" s="65">
        <f t="shared" si="6"/>
        <v>1.1855167786189678E-4</v>
      </c>
      <c r="R33" s="35">
        <v>10</v>
      </c>
      <c r="S33" s="35">
        <v>290</v>
      </c>
      <c r="U33" s="1">
        <v>2530542</v>
      </c>
    </row>
    <row r="34" spans="1:21" x14ac:dyDescent="0.45">
      <c r="A34" s="33" t="s">
        <v>40</v>
      </c>
      <c r="B34" s="32">
        <f t="shared" si="9"/>
        <v>18390271</v>
      </c>
      <c r="C34" s="34">
        <f>SUM(一般接種!D33+一般接種!G33+一般接種!J33+一般接種!M33+医療従事者等!C31)</f>
        <v>6897687</v>
      </c>
      <c r="D34" s="30">
        <f t="shared" si="0"/>
        <v>0.78032449985072705</v>
      </c>
      <c r="E34" s="34">
        <f>SUM(一般接種!E33+一般接種!H33+一般接種!K33+一般接種!N33+医療従事者等!D31)</f>
        <v>6805967</v>
      </c>
      <c r="F34" s="31">
        <f t="shared" si="1"/>
        <v>0.76994836026563007</v>
      </c>
      <c r="G34" s="29">
        <f t="shared" si="7"/>
        <v>4685344</v>
      </c>
      <c r="H34" s="31">
        <f t="shared" si="5"/>
        <v>0.53004560998905936</v>
      </c>
      <c r="I34" s="35">
        <v>64830</v>
      </c>
      <c r="J34" s="35">
        <v>370867</v>
      </c>
      <c r="K34" s="35">
        <v>1517848</v>
      </c>
      <c r="L34" s="35">
        <v>1550763</v>
      </c>
      <c r="M34" s="35">
        <v>765640</v>
      </c>
      <c r="N34" s="35">
        <v>359168</v>
      </c>
      <c r="O34" s="35">
        <v>56228</v>
      </c>
      <c r="P34" s="35">
        <f t="shared" si="8"/>
        <v>1273</v>
      </c>
      <c r="Q34" s="65">
        <f t="shared" si="6"/>
        <v>1.4401249118870942E-4</v>
      </c>
      <c r="R34" s="35">
        <v>272</v>
      </c>
      <c r="S34" s="35">
        <v>1001</v>
      </c>
      <c r="U34" s="1">
        <v>8839511</v>
      </c>
    </row>
    <row r="35" spans="1:21" x14ac:dyDescent="0.45">
      <c r="A35" s="33" t="s">
        <v>41</v>
      </c>
      <c r="B35" s="32">
        <f t="shared" si="9"/>
        <v>11960479</v>
      </c>
      <c r="C35" s="34">
        <f>SUM(一般接種!D34+一般接種!G34+一般接種!J34+一般接種!M34+医療従事者等!C32)</f>
        <v>4430428</v>
      </c>
      <c r="D35" s="30">
        <f t="shared" si="0"/>
        <v>0.80208703523501323</v>
      </c>
      <c r="E35" s="34">
        <f>SUM(一般接種!E34+一般接種!H34+一般接種!K34+一般接種!N34+医療従事者等!D32)</f>
        <v>4377355</v>
      </c>
      <c r="F35" s="31">
        <f t="shared" si="1"/>
        <v>0.79247867116250648</v>
      </c>
      <c r="G35" s="29">
        <f t="shared" si="7"/>
        <v>3152130</v>
      </c>
      <c r="H35" s="31">
        <f t="shared" si="5"/>
        <v>0.57066328724343163</v>
      </c>
      <c r="I35" s="35">
        <v>44622</v>
      </c>
      <c r="J35" s="35">
        <v>241898</v>
      </c>
      <c r="K35" s="35">
        <v>1006927</v>
      </c>
      <c r="L35" s="35">
        <v>1033687</v>
      </c>
      <c r="M35" s="35">
        <v>542860</v>
      </c>
      <c r="N35" s="35">
        <v>249154</v>
      </c>
      <c r="O35" s="35">
        <v>32982</v>
      </c>
      <c r="P35" s="35">
        <f t="shared" si="8"/>
        <v>566</v>
      </c>
      <c r="Q35" s="65">
        <f t="shared" si="6"/>
        <v>1.0246894023399489E-4</v>
      </c>
      <c r="R35" s="35">
        <v>94</v>
      </c>
      <c r="S35" s="35">
        <v>472</v>
      </c>
      <c r="U35" s="1">
        <v>5523625</v>
      </c>
    </row>
    <row r="36" spans="1:21" x14ac:dyDescent="0.45">
      <c r="A36" s="33" t="s">
        <v>42</v>
      </c>
      <c r="B36" s="32">
        <f t="shared" si="9"/>
        <v>2987404</v>
      </c>
      <c r="C36" s="34">
        <f>SUM(一般接種!D35+一般接種!G35+一般接種!J35+一般接種!M35+医療従事者等!C33)</f>
        <v>1093511</v>
      </c>
      <c r="D36" s="30">
        <f t="shared" si="0"/>
        <v>0.81317712953963561</v>
      </c>
      <c r="E36" s="34">
        <f>SUM(一般接種!E35+一般接種!H35+一般接種!K35+一般接種!N35+医療従事者等!D33)</f>
        <v>1082067</v>
      </c>
      <c r="F36" s="31">
        <f t="shared" si="1"/>
        <v>0.80466692793173988</v>
      </c>
      <c r="G36" s="29">
        <f t="shared" si="7"/>
        <v>811717</v>
      </c>
      <c r="H36" s="31">
        <f t="shared" si="5"/>
        <v>0.6036241977067669</v>
      </c>
      <c r="I36" s="35">
        <v>7534</v>
      </c>
      <c r="J36" s="35">
        <v>54260</v>
      </c>
      <c r="K36" s="35">
        <v>307317</v>
      </c>
      <c r="L36" s="35">
        <v>253750</v>
      </c>
      <c r="M36" s="35">
        <v>130973</v>
      </c>
      <c r="N36" s="35">
        <v>52713</v>
      </c>
      <c r="O36" s="35">
        <v>5170</v>
      </c>
      <c r="P36" s="35">
        <f t="shared" si="8"/>
        <v>109</v>
      </c>
      <c r="Q36" s="65">
        <f t="shared" si="6"/>
        <v>8.1056621396419676E-5</v>
      </c>
      <c r="R36" s="35">
        <v>64</v>
      </c>
      <c r="S36" s="35">
        <v>45</v>
      </c>
      <c r="U36" s="1">
        <v>1344739</v>
      </c>
    </row>
    <row r="37" spans="1:21" x14ac:dyDescent="0.45">
      <c r="A37" s="33" t="s">
        <v>43</v>
      </c>
      <c r="B37" s="32">
        <f t="shared" si="9"/>
        <v>2064868</v>
      </c>
      <c r="C37" s="34">
        <f>SUM(一般接種!D36+一般接種!G36+一般接種!J36+一般接種!M36+医療従事者等!C34)</f>
        <v>749596</v>
      </c>
      <c r="D37" s="30">
        <f t="shared" si="0"/>
        <v>0.7937003405221339</v>
      </c>
      <c r="E37" s="34">
        <f>SUM(一般接種!E36+一般接種!H36+一般接種!K36+一般接種!N36+医療従事者等!D34)</f>
        <v>740307</v>
      </c>
      <c r="F37" s="31">
        <f t="shared" si="1"/>
        <v>0.78386479915970653</v>
      </c>
      <c r="G37" s="29">
        <f t="shared" si="7"/>
        <v>574951</v>
      </c>
      <c r="H37" s="31">
        <f t="shared" si="5"/>
        <v>0.6087796686262219</v>
      </c>
      <c r="I37" s="35">
        <v>7676</v>
      </c>
      <c r="J37" s="35">
        <v>44726</v>
      </c>
      <c r="K37" s="35">
        <v>212132</v>
      </c>
      <c r="L37" s="35">
        <v>196227</v>
      </c>
      <c r="M37" s="35">
        <v>83084</v>
      </c>
      <c r="N37" s="35">
        <v>28668</v>
      </c>
      <c r="O37" s="35">
        <v>2438</v>
      </c>
      <c r="P37" s="35">
        <f t="shared" si="8"/>
        <v>14</v>
      </c>
      <c r="Q37" s="65">
        <f t="shared" si="6"/>
        <v>1.48237247361377E-5</v>
      </c>
      <c r="R37" s="35">
        <v>1</v>
      </c>
      <c r="S37" s="35">
        <v>13</v>
      </c>
      <c r="U37" s="1">
        <v>944432</v>
      </c>
    </row>
    <row r="38" spans="1:21" x14ac:dyDescent="0.45">
      <c r="A38" s="33" t="s">
        <v>44</v>
      </c>
      <c r="B38" s="32">
        <f t="shared" si="9"/>
        <v>1214948</v>
      </c>
      <c r="C38" s="34">
        <f>SUM(一般接種!D37+一般接種!G37+一般接種!J37+一般接種!M37+医療従事者等!C35)</f>
        <v>443311</v>
      </c>
      <c r="D38" s="30">
        <f t="shared" si="0"/>
        <v>0.79619352428572454</v>
      </c>
      <c r="E38" s="34">
        <f>SUM(一般接種!E37+一般接種!H37+一般接種!K37+一般接種!N37+医療従事者等!D35)</f>
        <v>437696</v>
      </c>
      <c r="F38" s="31">
        <f t="shared" si="1"/>
        <v>0.78610889602505796</v>
      </c>
      <c r="G38" s="29">
        <f t="shared" si="7"/>
        <v>333859</v>
      </c>
      <c r="H38" s="31">
        <f t="shared" si="5"/>
        <v>0.59961601183933566</v>
      </c>
      <c r="I38" s="35">
        <v>4900</v>
      </c>
      <c r="J38" s="35">
        <v>23146</v>
      </c>
      <c r="K38" s="35">
        <v>108266</v>
      </c>
      <c r="L38" s="35">
        <v>110481</v>
      </c>
      <c r="M38" s="35">
        <v>59617</v>
      </c>
      <c r="N38" s="35">
        <v>24691</v>
      </c>
      <c r="O38" s="35">
        <v>2758</v>
      </c>
      <c r="P38" s="35">
        <f t="shared" si="8"/>
        <v>82</v>
      </c>
      <c r="Q38" s="65">
        <f t="shared" si="6"/>
        <v>1.4727328893582477E-4</v>
      </c>
      <c r="R38" s="35">
        <v>16</v>
      </c>
      <c r="S38" s="35">
        <v>66</v>
      </c>
      <c r="U38" s="1">
        <v>556788</v>
      </c>
    </row>
    <row r="39" spans="1:21" x14ac:dyDescent="0.45">
      <c r="A39" s="33" t="s">
        <v>45</v>
      </c>
      <c r="B39" s="32">
        <f t="shared" si="9"/>
        <v>1539666</v>
      </c>
      <c r="C39" s="34">
        <f>SUM(一般接種!D38+一般接種!G38+一般接種!J38+一般接種!M38+医療従事者等!C36)</f>
        <v>563440</v>
      </c>
      <c r="D39" s="30">
        <f t="shared" si="0"/>
        <v>0.83743673966840815</v>
      </c>
      <c r="E39" s="34">
        <f>SUM(一般接種!E38+一般接種!H38+一般接種!K38+一般接種!N38+医療従事者等!D36)</f>
        <v>553629</v>
      </c>
      <c r="F39" s="31">
        <f t="shared" si="1"/>
        <v>0.82285472232337264</v>
      </c>
      <c r="G39" s="29">
        <f t="shared" si="7"/>
        <v>422541</v>
      </c>
      <c r="H39" s="31">
        <f t="shared" si="5"/>
        <v>0.62801958933733637</v>
      </c>
      <c r="I39" s="35">
        <v>4870</v>
      </c>
      <c r="J39" s="35">
        <v>30243</v>
      </c>
      <c r="K39" s="35">
        <v>111343</v>
      </c>
      <c r="L39" s="35">
        <v>142521</v>
      </c>
      <c r="M39" s="35">
        <v>81865</v>
      </c>
      <c r="N39" s="35">
        <v>45379</v>
      </c>
      <c r="O39" s="35">
        <v>6320</v>
      </c>
      <c r="P39" s="35">
        <f t="shared" si="8"/>
        <v>56</v>
      </c>
      <c r="Q39" s="65">
        <f t="shared" si="6"/>
        <v>8.3232389289775049E-5</v>
      </c>
      <c r="R39" s="35">
        <v>23</v>
      </c>
      <c r="S39" s="35">
        <v>33</v>
      </c>
      <c r="U39" s="1">
        <v>672815</v>
      </c>
    </row>
    <row r="40" spans="1:21" x14ac:dyDescent="0.45">
      <c r="A40" s="33" t="s">
        <v>46</v>
      </c>
      <c r="B40" s="32">
        <f t="shared" si="9"/>
        <v>4104990</v>
      </c>
      <c r="C40" s="34">
        <f>SUM(一般接種!D39+一般接種!G39+一般接種!J39+一般接種!M39+医療従事者等!C37)</f>
        <v>1513660</v>
      </c>
      <c r="D40" s="30">
        <f t="shared" si="0"/>
        <v>0.79927510480301156</v>
      </c>
      <c r="E40" s="34">
        <f>SUM(一般接種!E39+一般接種!H39+一般接種!K39+一般接種!N39+医療従事者等!D37)</f>
        <v>1483309</v>
      </c>
      <c r="F40" s="31">
        <f t="shared" si="1"/>
        <v>0.78324852108812426</v>
      </c>
      <c r="G40" s="29">
        <f t="shared" si="7"/>
        <v>1107191</v>
      </c>
      <c r="H40" s="31">
        <f t="shared" si="5"/>
        <v>0.58464265592137676</v>
      </c>
      <c r="I40" s="35">
        <v>21837</v>
      </c>
      <c r="J40" s="35">
        <v>137909</v>
      </c>
      <c r="K40" s="35">
        <v>361981</v>
      </c>
      <c r="L40" s="35">
        <v>317872</v>
      </c>
      <c r="M40" s="35">
        <v>163312</v>
      </c>
      <c r="N40" s="35">
        <v>91146</v>
      </c>
      <c r="O40" s="35">
        <v>13134</v>
      </c>
      <c r="P40" s="35">
        <f t="shared" si="8"/>
        <v>830</v>
      </c>
      <c r="Q40" s="65">
        <f t="shared" si="6"/>
        <v>4.3827433967106189E-4</v>
      </c>
      <c r="R40" s="35">
        <v>234</v>
      </c>
      <c r="S40" s="35">
        <v>596</v>
      </c>
      <c r="U40" s="1">
        <v>1893791</v>
      </c>
    </row>
    <row r="41" spans="1:21" x14ac:dyDescent="0.45">
      <c r="A41" s="33" t="s">
        <v>47</v>
      </c>
      <c r="B41" s="32">
        <f t="shared" si="9"/>
        <v>6097294</v>
      </c>
      <c r="C41" s="34">
        <f>SUM(一般接種!D40+一般接種!G40+一般接種!J40+一般接種!M40+医療従事者等!C38)</f>
        <v>2242024</v>
      </c>
      <c r="D41" s="30">
        <f t="shared" si="0"/>
        <v>0.79718307956136203</v>
      </c>
      <c r="E41" s="34">
        <f>SUM(一般接種!E40+一般接種!H40+一般接種!K40+一般接種!N40+医療従事者等!D38)</f>
        <v>2213421</v>
      </c>
      <c r="F41" s="31">
        <f t="shared" si="1"/>
        <v>0.78701288172909367</v>
      </c>
      <c r="G41" s="29">
        <f t="shared" si="7"/>
        <v>1641525</v>
      </c>
      <c r="H41" s="31">
        <f t="shared" si="5"/>
        <v>0.58366723758397088</v>
      </c>
      <c r="I41" s="35">
        <v>22396</v>
      </c>
      <c r="J41" s="35">
        <v>121129</v>
      </c>
      <c r="K41" s="35">
        <v>544883</v>
      </c>
      <c r="L41" s="35">
        <v>531743</v>
      </c>
      <c r="M41" s="35">
        <v>292132</v>
      </c>
      <c r="N41" s="35">
        <v>116212</v>
      </c>
      <c r="O41" s="35">
        <v>13030</v>
      </c>
      <c r="P41" s="35">
        <f t="shared" si="8"/>
        <v>324</v>
      </c>
      <c r="Q41" s="65">
        <f t="shared" si="6"/>
        <v>1.1520274438537735E-4</v>
      </c>
      <c r="R41" s="35">
        <v>49</v>
      </c>
      <c r="S41" s="35">
        <v>275</v>
      </c>
      <c r="U41" s="1">
        <v>2812433</v>
      </c>
    </row>
    <row r="42" spans="1:21" x14ac:dyDescent="0.45">
      <c r="A42" s="33" t="s">
        <v>48</v>
      </c>
      <c r="B42" s="32">
        <f t="shared" si="9"/>
        <v>3085557</v>
      </c>
      <c r="C42" s="34">
        <f>SUM(一般接種!D41+一般接種!G41+一般接種!J41+一般接種!M41+医療従事者等!C39)</f>
        <v>1120427</v>
      </c>
      <c r="D42" s="30">
        <f t="shared" si="0"/>
        <v>0.82620657616270066</v>
      </c>
      <c r="E42" s="34">
        <f>SUM(一般接種!E41+一般接種!H41+一般接種!K41+一般接種!N41+医療従事者等!D39)</f>
        <v>1096719</v>
      </c>
      <c r="F42" s="31">
        <f t="shared" si="1"/>
        <v>0.8087242185368444</v>
      </c>
      <c r="G42" s="29">
        <f t="shared" si="7"/>
        <v>867617</v>
      </c>
      <c r="H42" s="31">
        <f t="shared" si="5"/>
        <v>0.63978364586943537</v>
      </c>
      <c r="I42" s="35">
        <v>44768</v>
      </c>
      <c r="J42" s="35">
        <v>46613</v>
      </c>
      <c r="K42" s="35">
        <v>286822</v>
      </c>
      <c r="L42" s="35">
        <v>309639</v>
      </c>
      <c r="M42" s="35">
        <v>133551</v>
      </c>
      <c r="N42" s="35">
        <v>41696</v>
      </c>
      <c r="O42" s="35">
        <v>4528</v>
      </c>
      <c r="P42" s="35">
        <f t="shared" si="8"/>
        <v>794</v>
      </c>
      <c r="Q42" s="65">
        <f t="shared" si="6"/>
        <v>5.8549822654504428E-4</v>
      </c>
      <c r="R42" s="35">
        <v>393</v>
      </c>
      <c r="S42" s="35">
        <v>401</v>
      </c>
      <c r="U42" s="1">
        <v>1356110</v>
      </c>
    </row>
    <row r="43" spans="1:21" x14ac:dyDescent="0.45">
      <c r="A43" s="33" t="s">
        <v>49</v>
      </c>
      <c r="B43" s="32">
        <f t="shared" si="9"/>
        <v>1649586</v>
      </c>
      <c r="C43" s="34">
        <f>SUM(一般接種!D42+一般接種!G42+一般接種!J42+一般接種!M42+医療従事者等!C40)</f>
        <v>599223</v>
      </c>
      <c r="D43" s="30">
        <f t="shared" si="0"/>
        <v>0.81532596139323954</v>
      </c>
      <c r="E43" s="34">
        <f>SUM(一般接種!E42+一般接種!H42+一般接種!K42+一般接種!N42+医療従事者等!D40)</f>
        <v>591594</v>
      </c>
      <c r="F43" s="31">
        <f t="shared" si="1"/>
        <v>0.80494564928995072</v>
      </c>
      <c r="G43" s="29">
        <f t="shared" si="7"/>
        <v>458714</v>
      </c>
      <c r="H43" s="31">
        <f t="shared" si="5"/>
        <v>0.62414398822231199</v>
      </c>
      <c r="I43" s="35">
        <v>7912</v>
      </c>
      <c r="J43" s="35">
        <v>39673</v>
      </c>
      <c r="K43" s="35">
        <v>151785</v>
      </c>
      <c r="L43" s="35">
        <v>160220</v>
      </c>
      <c r="M43" s="35">
        <v>67176</v>
      </c>
      <c r="N43" s="35">
        <v>28885</v>
      </c>
      <c r="O43" s="35">
        <v>3063</v>
      </c>
      <c r="P43" s="35">
        <f t="shared" si="8"/>
        <v>55</v>
      </c>
      <c r="Q43" s="65">
        <f t="shared" si="6"/>
        <v>7.4835124614088875E-5</v>
      </c>
      <c r="R43" s="35">
        <v>7</v>
      </c>
      <c r="S43" s="35">
        <v>48</v>
      </c>
      <c r="U43" s="1">
        <v>734949</v>
      </c>
    </row>
    <row r="44" spans="1:21" x14ac:dyDescent="0.45">
      <c r="A44" s="33" t="s">
        <v>50</v>
      </c>
      <c r="B44" s="32">
        <f t="shared" si="9"/>
        <v>2135537</v>
      </c>
      <c r="C44" s="34">
        <f>SUM(一般接種!D43+一般接種!G43+一般接種!J43+一般接種!M43+医療従事者等!C41)</f>
        <v>779264</v>
      </c>
      <c r="D44" s="30">
        <f t="shared" si="0"/>
        <v>0.80015114550218913</v>
      </c>
      <c r="E44" s="34">
        <f>SUM(一般接種!E43+一般接種!H43+一般接種!K43+一般接種!N43+医療従事者等!D41)</f>
        <v>770302</v>
      </c>
      <c r="F44" s="31">
        <f t="shared" si="1"/>
        <v>0.79094893089200491</v>
      </c>
      <c r="G44" s="29">
        <f t="shared" si="7"/>
        <v>585617</v>
      </c>
      <c r="H44" s="31">
        <f t="shared" si="5"/>
        <v>0.60131369263247825</v>
      </c>
      <c r="I44" s="35">
        <v>9383</v>
      </c>
      <c r="J44" s="35">
        <v>48290</v>
      </c>
      <c r="K44" s="35">
        <v>170599</v>
      </c>
      <c r="L44" s="35">
        <v>186874</v>
      </c>
      <c r="M44" s="35">
        <v>113656</v>
      </c>
      <c r="N44" s="35">
        <v>52600</v>
      </c>
      <c r="O44" s="35">
        <v>4215</v>
      </c>
      <c r="P44" s="35">
        <f t="shared" si="8"/>
        <v>354</v>
      </c>
      <c r="Q44" s="65">
        <f t="shared" si="6"/>
        <v>3.634885039059612E-4</v>
      </c>
      <c r="R44" s="35">
        <v>145</v>
      </c>
      <c r="S44" s="35">
        <v>209</v>
      </c>
      <c r="U44" s="1">
        <v>973896</v>
      </c>
    </row>
    <row r="45" spans="1:21" x14ac:dyDescent="0.45">
      <c r="A45" s="33" t="s">
        <v>51</v>
      </c>
      <c r="B45" s="32">
        <f t="shared" si="9"/>
        <v>3056471</v>
      </c>
      <c r="C45" s="34">
        <f>SUM(一般接種!D44+一般接種!G44+一般接種!J44+一般接種!M44+医療従事者等!C42)</f>
        <v>1112912</v>
      </c>
      <c r="D45" s="30">
        <f t="shared" si="0"/>
        <v>0.82059903304702264</v>
      </c>
      <c r="E45" s="34">
        <f>SUM(一般接種!E44+一般接種!H44+一般接種!K44+一般接種!N44+医療従事者等!D42)</f>
        <v>1101480</v>
      </c>
      <c r="F45" s="31">
        <f t="shared" si="1"/>
        <v>0.81216971595295451</v>
      </c>
      <c r="G45" s="29">
        <f t="shared" si="7"/>
        <v>841719</v>
      </c>
      <c r="H45" s="31">
        <f t="shared" si="5"/>
        <v>0.6206364901243826</v>
      </c>
      <c r="I45" s="35">
        <v>12471</v>
      </c>
      <c r="J45" s="35">
        <v>58847</v>
      </c>
      <c r="K45" s="35">
        <v>279342</v>
      </c>
      <c r="L45" s="35">
        <v>271408</v>
      </c>
      <c r="M45" s="35">
        <v>141361</v>
      </c>
      <c r="N45" s="35">
        <v>70304</v>
      </c>
      <c r="O45" s="35">
        <v>7986</v>
      </c>
      <c r="P45" s="35">
        <f t="shared" si="8"/>
        <v>360</v>
      </c>
      <c r="Q45" s="65">
        <f t="shared" si="6"/>
        <v>2.6544385530655445E-4</v>
      </c>
      <c r="R45" s="35">
        <v>149</v>
      </c>
      <c r="S45" s="35">
        <v>211</v>
      </c>
      <c r="U45" s="1">
        <v>1356219</v>
      </c>
    </row>
    <row r="46" spans="1:21" x14ac:dyDescent="0.45">
      <c r="A46" s="33" t="s">
        <v>52</v>
      </c>
      <c r="B46" s="32">
        <f t="shared" si="9"/>
        <v>1546205</v>
      </c>
      <c r="C46" s="34">
        <f>SUM(一般接種!D45+一般接種!G45+一般接種!J45+一般接種!M45+医療従事者等!C43)</f>
        <v>565337</v>
      </c>
      <c r="D46" s="30">
        <f t="shared" si="0"/>
        <v>0.80628010160204344</v>
      </c>
      <c r="E46" s="34">
        <f>SUM(一般接種!E45+一般接種!H45+一般接種!K45+一般接種!N45+医療従事者等!D43)</f>
        <v>557664</v>
      </c>
      <c r="F46" s="31">
        <f t="shared" si="1"/>
        <v>0.79533691688285391</v>
      </c>
      <c r="G46" s="29">
        <f t="shared" si="7"/>
        <v>422912</v>
      </c>
      <c r="H46" s="31">
        <f t="shared" si="5"/>
        <v>0.60315445535799606</v>
      </c>
      <c r="I46" s="35">
        <v>10594</v>
      </c>
      <c r="J46" s="35">
        <v>33505</v>
      </c>
      <c r="K46" s="35">
        <v>140953</v>
      </c>
      <c r="L46" s="35">
        <v>125299</v>
      </c>
      <c r="M46" s="35">
        <v>73234</v>
      </c>
      <c r="N46" s="35">
        <v>35971</v>
      </c>
      <c r="O46" s="35">
        <v>3356</v>
      </c>
      <c r="P46" s="35">
        <f t="shared" si="8"/>
        <v>292</v>
      </c>
      <c r="Q46" s="65">
        <f t="shared" si="6"/>
        <v>4.1644857787089239E-4</v>
      </c>
      <c r="R46" s="35">
        <v>148</v>
      </c>
      <c r="S46" s="35">
        <v>144</v>
      </c>
      <c r="U46" s="1">
        <v>701167</v>
      </c>
    </row>
    <row r="47" spans="1:21" x14ac:dyDescent="0.45">
      <c r="A47" s="33" t="s">
        <v>53</v>
      </c>
      <c r="B47" s="32">
        <f t="shared" si="9"/>
        <v>11110543</v>
      </c>
      <c r="C47" s="34">
        <f>SUM(一般接種!D46+一般接種!G46+一般接種!J46+一般接種!M46+医療従事者等!C44)</f>
        <v>4132911</v>
      </c>
      <c r="D47" s="30">
        <f t="shared" si="0"/>
        <v>0.80655228066203888</v>
      </c>
      <c r="E47" s="34">
        <f>SUM(一般接種!E46+一般接種!H46+一般接種!K46+一般接種!N46+医療従事者等!D44)</f>
        <v>4048083</v>
      </c>
      <c r="F47" s="31">
        <f t="shared" si="1"/>
        <v>0.78999779476481069</v>
      </c>
      <c r="G47" s="29">
        <f t="shared" si="7"/>
        <v>2928102</v>
      </c>
      <c r="H47" s="31">
        <f t="shared" si="5"/>
        <v>0.57142951931727481</v>
      </c>
      <c r="I47" s="35">
        <v>43436</v>
      </c>
      <c r="J47" s="35">
        <v>228575</v>
      </c>
      <c r="K47" s="35">
        <v>927594</v>
      </c>
      <c r="L47" s="35">
        <v>1021391</v>
      </c>
      <c r="M47" s="35">
        <v>489335</v>
      </c>
      <c r="N47" s="35">
        <v>190383</v>
      </c>
      <c r="O47" s="35">
        <v>27388</v>
      </c>
      <c r="P47" s="35">
        <f t="shared" si="8"/>
        <v>1447</v>
      </c>
      <c r="Q47" s="65">
        <f t="shared" si="6"/>
        <v>2.8238719636546018E-4</v>
      </c>
      <c r="R47" s="35">
        <v>57</v>
      </c>
      <c r="S47" s="35">
        <v>1390</v>
      </c>
      <c r="U47" s="1">
        <v>5124170</v>
      </c>
    </row>
    <row r="48" spans="1:21" x14ac:dyDescent="0.45">
      <c r="A48" s="33" t="s">
        <v>54</v>
      </c>
      <c r="B48" s="32">
        <f t="shared" si="9"/>
        <v>1783142</v>
      </c>
      <c r="C48" s="34">
        <f>SUM(一般接種!D47+一般接種!G47+一般接種!J47+一般接種!M47+医療従事者等!C45)</f>
        <v>657349</v>
      </c>
      <c r="D48" s="30">
        <f t="shared" si="0"/>
        <v>0.80338710032240634</v>
      </c>
      <c r="E48" s="34">
        <f>SUM(一般接種!E47+一般接種!H47+一般接種!K47+一般接種!N47+医療従事者等!D45)</f>
        <v>648848</v>
      </c>
      <c r="F48" s="31">
        <f t="shared" si="1"/>
        <v>0.79299749945613784</v>
      </c>
      <c r="G48" s="29">
        <f t="shared" si="7"/>
        <v>476671</v>
      </c>
      <c r="H48" s="31">
        <f t="shared" si="5"/>
        <v>0.58256927826433413</v>
      </c>
      <c r="I48" s="35">
        <v>8393</v>
      </c>
      <c r="J48" s="35">
        <v>56448</v>
      </c>
      <c r="K48" s="35">
        <v>165584</v>
      </c>
      <c r="L48" s="35">
        <v>146588</v>
      </c>
      <c r="M48" s="35">
        <v>63013</v>
      </c>
      <c r="N48" s="35">
        <v>31925</v>
      </c>
      <c r="O48" s="35">
        <v>4720</v>
      </c>
      <c r="P48" s="35">
        <f t="shared" si="8"/>
        <v>274</v>
      </c>
      <c r="Q48" s="65">
        <f t="shared" si="6"/>
        <v>3.3487244293113605E-4</v>
      </c>
      <c r="R48" s="35">
        <v>40</v>
      </c>
      <c r="S48" s="35">
        <v>234</v>
      </c>
      <c r="U48" s="1">
        <v>818222</v>
      </c>
    </row>
    <row r="49" spans="1:21" x14ac:dyDescent="0.45">
      <c r="A49" s="33" t="s">
        <v>55</v>
      </c>
      <c r="B49" s="32">
        <f t="shared" si="9"/>
        <v>3029029</v>
      </c>
      <c r="C49" s="34">
        <f>SUM(一般接種!D48+一般接種!G48+一般接種!J48+一般接種!M48+医療従事者等!C46)</f>
        <v>1099267</v>
      </c>
      <c r="D49" s="30">
        <f t="shared" si="0"/>
        <v>0.82284282653835727</v>
      </c>
      <c r="E49" s="34">
        <f>SUM(一般接種!E48+一般接種!H48+一般接種!K48+一般接種!N48+医療従事者等!D46)</f>
        <v>1081475</v>
      </c>
      <c r="F49" s="31">
        <f t="shared" si="1"/>
        <v>0.80952484321877216</v>
      </c>
      <c r="G49" s="29">
        <f t="shared" si="7"/>
        <v>848061</v>
      </c>
      <c r="H49" s="31">
        <f t="shared" si="5"/>
        <v>0.63480565714875992</v>
      </c>
      <c r="I49" s="35">
        <v>14884</v>
      </c>
      <c r="J49" s="35">
        <v>65836</v>
      </c>
      <c r="K49" s="35">
        <v>276789</v>
      </c>
      <c r="L49" s="35">
        <v>301778</v>
      </c>
      <c r="M49" s="35">
        <v>131773</v>
      </c>
      <c r="N49" s="35">
        <v>51275</v>
      </c>
      <c r="O49" s="35">
        <v>5726</v>
      </c>
      <c r="P49" s="35">
        <f t="shared" si="8"/>
        <v>226</v>
      </c>
      <c r="Q49" s="65">
        <f t="shared" si="6"/>
        <v>1.6916952732836405E-4</v>
      </c>
      <c r="R49" s="35">
        <v>79</v>
      </c>
      <c r="S49" s="35">
        <v>147</v>
      </c>
      <c r="U49" s="1">
        <v>1335938</v>
      </c>
    </row>
    <row r="50" spans="1:21" x14ac:dyDescent="0.45">
      <c r="A50" s="33" t="s">
        <v>56</v>
      </c>
      <c r="B50" s="32">
        <f t="shared" si="9"/>
        <v>4017732</v>
      </c>
      <c r="C50" s="34">
        <f>SUM(一般接種!D49+一般接種!G49+一般接種!J49+一般接種!M49+医療従事者等!C47)</f>
        <v>1458771</v>
      </c>
      <c r="D50" s="30">
        <f t="shared" si="0"/>
        <v>0.82948576887319503</v>
      </c>
      <c r="E50" s="34">
        <f>SUM(一般接種!E49+一般接種!H49+一般接種!K49+一般接種!N49+医療従事者等!D47)</f>
        <v>1440922</v>
      </c>
      <c r="F50" s="31">
        <f t="shared" si="1"/>
        <v>0.81933647779966967</v>
      </c>
      <c r="G50" s="29">
        <f t="shared" si="7"/>
        <v>1117836</v>
      </c>
      <c r="H50" s="31">
        <f t="shared" si="5"/>
        <v>0.63562344873467924</v>
      </c>
      <c r="I50" s="35">
        <v>20989</v>
      </c>
      <c r="J50" s="35">
        <v>77823</v>
      </c>
      <c r="K50" s="35">
        <v>344045</v>
      </c>
      <c r="L50" s="35">
        <v>429223</v>
      </c>
      <c r="M50" s="35">
        <v>176122</v>
      </c>
      <c r="N50" s="35">
        <v>64808</v>
      </c>
      <c r="O50" s="35">
        <v>4826</v>
      </c>
      <c r="P50" s="35">
        <f t="shared" si="8"/>
        <v>203</v>
      </c>
      <c r="Q50" s="65">
        <f t="shared" si="6"/>
        <v>1.1542977690210361E-4</v>
      </c>
      <c r="R50" s="35">
        <v>57</v>
      </c>
      <c r="S50" s="35">
        <v>146</v>
      </c>
      <c r="U50" s="1">
        <v>1758645</v>
      </c>
    </row>
    <row r="51" spans="1:21" x14ac:dyDescent="0.45">
      <c r="A51" s="33" t="s">
        <v>57</v>
      </c>
      <c r="B51" s="32">
        <f t="shared" si="9"/>
        <v>2525315</v>
      </c>
      <c r="C51" s="34">
        <f>SUM(一般接種!D50+一般接種!G50+一般接種!J50+一般接種!M50+医療従事者等!C48)</f>
        <v>924979</v>
      </c>
      <c r="D51" s="30">
        <f t="shared" si="0"/>
        <v>0.81014783562997217</v>
      </c>
      <c r="E51" s="34">
        <f>SUM(一般接種!E50+一般接種!H50+一般接種!K50+一般接種!N50+医療従事者等!D48)</f>
        <v>909072</v>
      </c>
      <c r="F51" s="31">
        <f t="shared" si="1"/>
        <v>0.79621560406431935</v>
      </c>
      <c r="G51" s="29">
        <f t="shared" si="7"/>
        <v>690555</v>
      </c>
      <c r="H51" s="31">
        <f t="shared" si="5"/>
        <v>0.60482631349842042</v>
      </c>
      <c r="I51" s="35">
        <v>19346</v>
      </c>
      <c r="J51" s="35">
        <v>50817</v>
      </c>
      <c r="K51" s="35">
        <v>216369</v>
      </c>
      <c r="L51" s="35">
        <v>218538</v>
      </c>
      <c r="M51" s="35">
        <v>116247</v>
      </c>
      <c r="N51" s="35">
        <v>62719</v>
      </c>
      <c r="O51" s="35">
        <v>6519</v>
      </c>
      <c r="P51" s="35">
        <f t="shared" si="8"/>
        <v>709</v>
      </c>
      <c r="Q51" s="65">
        <f t="shared" si="6"/>
        <v>6.2098146602425591E-4</v>
      </c>
      <c r="R51" s="35">
        <v>193</v>
      </c>
      <c r="S51" s="35">
        <v>516</v>
      </c>
      <c r="U51" s="1">
        <v>1141741</v>
      </c>
    </row>
    <row r="52" spans="1:21" x14ac:dyDescent="0.45">
      <c r="A52" s="33" t="s">
        <v>58</v>
      </c>
      <c r="B52" s="32">
        <f t="shared" si="9"/>
        <v>2371807</v>
      </c>
      <c r="C52" s="34">
        <f>SUM(一般接種!D51+一般接種!G51+一般接種!J51+一般接種!M51+医療従事者等!C49)</f>
        <v>869856</v>
      </c>
      <c r="D52" s="30">
        <f t="shared" si="0"/>
        <v>0.80005812878653404</v>
      </c>
      <c r="E52" s="34">
        <f>SUM(一般接種!E51+一般接種!H51+一般接種!K51+一般接種!N51+医療従事者等!D49)</f>
        <v>857193</v>
      </c>
      <c r="F52" s="31">
        <f t="shared" si="1"/>
        <v>0.78841121701628247</v>
      </c>
      <c r="G52" s="29">
        <f t="shared" si="7"/>
        <v>644368</v>
      </c>
      <c r="H52" s="31">
        <f t="shared" si="5"/>
        <v>0.59266344812235738</v>
      </c>
      <c r="I52" s="35">
        <v>10937</v>
      </c>
      <c r="J52" s="35">
        <v>46221</v>
      </c>
      <c r="K52" s="35">
        <v>186549</v>
      </c>
      <c r="L52" s="35">
        <v>215261</v>
      </c>
      <c r="M52" s="35">
        <v>121708</v>
      </c>
      <c r="N52" s="35">
        <v>56565</v>
      </c>
      <c r="O52" s="35">
        <v>7127</v>
      </c>
      <c r="P52" s="35">
        <f t="shared" si="8"/>
        <v>390</v>
      </c>
      <c r="Q52" s="65">
        <f t="shared" si="6"/>
        <v>3.5870611943442164E-4</v>
      </c>
      <c r="R52" s="35">
        <v>156</v>
      </c>
      <c r="S52" s="35">
        <v>234</v>
      </c>
      <c r="U52" s="1">
        <v>1087241</v>
      </c>
    </row>
    <row r="53" spans="1:21" x14ac:dyDescent="0.45">
      <c r="A53" s="33" t="s">
        <v>59</v>
      </c>
      <c r="B53" s="32">
        <f t="shared" si="9"/>
        <v>3607002</v>
      </c>
      <c r="C53" s="34">
        <f>SUM(一般接種!D52+一般接種!G52+一般接種!J52+一般接種!M52+医療従事者等!C50)</f>
        <v>1319605</v>
      </c>
      <c r="D53" s="30">
        <f t="shared" si="0"/>
        <v>0.81582141022320009</v>
      </c>
      <c r="E53" s="34">
        <f>SUM(一般接種!E52+一般接種!H52+一般接種!K52+一般接種!N52+医療従事者等!D50)</f>
        <v>1294951</v>
      </c>
      <c r="F53" s="31">
        <f t="shared" si="1"/>
        <v>0.80057953023059414</v>
      </c>
      <c r="G53" s="29">
        <f t="shared" si="7"/>
        <v>992083</v>
      </c>
      <c r="H53" s="31">
        <f t="shared" si="5"/>
        <v>0.61333698502086842</v>
      </c>
      <c r="I53" s="35">
        <v>17255</v>
      </c>
      <c r="J53" s="35">
        <v>70669</v>
      </c>
      <c r="K53" s="35">
        <v>341948</v>
      </c>
      <c r="L53" s="35">
        <v>301770</v>
      </c>
      <c r="M53" s="35">
        <v>171448</v>
      </c>
      <c r="N53" s="35">
        <v>80822</v>
      </c>
      <c r="O53" s="35">
        <v>8171</v>
      </c>
      <c r="P53" s="35">
        <f t="shared" si="8"/>
        <v>363</v>
      </c>
      <c r="Q53" s="65">
        <f t="shared" si="6"/>
        <v>2.2441804321067413E-4</v>
      </c>
      <c r="R53" s="35">
        <v>98</v>
      </c>
      <c r="S53" s="35">
        <v>265</v>
      </c>
      <c r="U53" s="1">
        <v>1617517</v>
      </c>
    </row>
    <row r="54" spans="1:21" x14ac:dyDescent="0.45">
      <c r="A54" s="33" t="s">
        <v>60</v>
      </c>
      <c r="B54" s="32">
        <f t="shared" si="9"/>
        <v>2752913</v>
      </c>
      <c r="C54" s="34">
        <f>SUM(一般接種!D53+一般接種!G53+一般接種!J53+一般接種!M53+医療従事者等!C51)</f>
        <v>1057962</v>
      </c>
      <c r="D54" s="37">
        <f t="shared" si="0"/>
        <v>0.71237571694639756</v>
      </c>
      <c r="E54" s="34">
        <f>SUM(一般接種!E53+一般接種!H53+一般接種!K53+一般接種!N53+医療従事者等!D51)</f>
        <v>1035919</v>
      </c>
      <c r="F54" s="31">
        <f t="shared" si="1"/>
        <v>0.69753312531394807</v>
      </c>
      <c r="G54" s="29">
        <f t="shared" si="7"/>
        <v>658947</v>
      </c>
      <c r="H54" s="31">
        <f t="shared" si="5"/>
        <v>0.44370009655798393</v>
      </c>
      <c r="I54" s="35">
        <v>17213</v>
      </c>
      <c r="J54" s="35">
        <v>58144</v>
      </c>
      <c r="K54" s="35">
        <v>210674</v>
      </c>
      <c r="L54" s="35">
        <v>190606</v>
      </c>
      <c r="M54" s="35">
        <v>117304</v>
      </c>
      <c r="N54" s="35">
        <v>57276</v>
      </c>
      <c r="O54" s="35">
        <v>7730</v>
      </c>
      <c r="P54" s="35">
        <f t="shared" si="8"/>
        <v>85</v>
      </c>
      <c r="Q54" s="65">
        <f t="shared" si="6"/>
        <v>5.7234509311717991E-5</v>
      </c>
      <c r="R54" s="35">
        <v>14</v>
      </c>
      <c r="S54" s="35">
        <v>71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opLeftCell="B1" workbookViewId="0">
      <selection activeCell="H22" sqref="H22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W2" s="49" t="str">
        <f>'進捗状況 (都道府県別)'!H3</f>
        <v>（6月10日公表時点）</v>
      </c>
    </row>
    <row r="3" spans="1:23" ht="37.5" customHeight="1" x14ac:dyDescent="0.45">
      <c r="A3" s="119" t="s">
        <v>3</v>
      </c>
      <c r="B3" s="132" t="s">
        <v>119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120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121</v>
      </c>
      <c r="D4" s="123"/>
      <c r="E4" s="123"/>
      <c r="F4" s="124" t="s">
        <v>122</v>
      </c>
      <c r="G4" s="125"/>
      <c r="H4" s="126"/>
      <c r="I4" s="124" t="s">
        <v>123</v>
      </c>
      <c r="J4" s="125"/>
      <c r="K4" s="126"/>
      <c r="L4" s="129" t="s">
        <v>124</v>
      </c>
      <c r="M4" s="130"/>
      <c r="N4" s="131"/>
      <c r="P4" s="98" t="s">
        <v>125</v>
      </c>
      <c r="Q4" s="98"/>
      <c r="R4" s="127" t="s">
        <v>126</v>
      </c>
      <c r="S4" s="127"/>
      <c r="T4" s="128" t="s">
        <v>123</v>
      </c>
      <c r="U4" s="128"/>
      <c r="V4" s="114" t="s">
        <v>127</v>
      </c>
      <c r="W4" s="114"/>
    </row>
    <row r="5" spans="1:23" ht="36" x14ac:dyDescent="0.45">
      <c r="A5" s="121"/>
      <c r="B5" s="122"/>
      <c r="C5" s="38" t="s">
        <v>128</v>
      </c>
      <c r="D5" s="38" t="s">
        <v>96</v>
      </c>
      <c r="E5" s="38" t="s">
        <v>97</v>
      </c>
      <c r="F5" s="38" t="s">
        <v>128</v>
      </c>
      <c r="G5" s="38" t="s">
        <v>96</v>
      </c>
      <c r="H5" s="38" t="s">
        <v>97</v>
      </c>
      <c r="I5" s="38" t="s">
        <v>128</v>
      </c>
      <c r="J5" s="38" t="s">
        <v>96</v>
      </c>
      <c r="K5" s="38" t="s">
        <v>97</v>
      </c>
      <c r="L5" s="68" t="s">
        <v>128</v>
      </c>
      <c r="M5" s="68" t="s">
        <v>96</v>
      </c>
      <c r="N5" s="68" t="s">
        <v>97</v>
      </c>
      <c r="P5" s="39" t="s">
        <v>129</v>
      </c>
      <c r="Q5" s="39" t="s">
        <v>130</v>
      </c>
      <c r="R5" s="39" t="s">
        <v>131</v>
      </c>
      <c r="S5" s="39" t="s">
        <v>132</v>
      </c>
      <c r="T5" s="39" t="s">
        <v>131</v>
      </c>
      <c r="U5" s="39" t="s">
        <v>130</v>
      </c>
      <c r="V5" s="39" t="s">
        <v>133</v>
      </c>
      <c r="W5" s="39" t="s">
        <v>130</v>
      </c>
    </row>
    <row r="6" spans="1:23" x14ac:dyDescent="0.45">
      <c r="A6" s="28" t="s">
        <v>134</v>
      </c>
      <c r="B6" s="40">
        <f>SUM(B7:B53)</f>
        <v>193401785</v>
      </c>
      <c r="C6" s="40">
        <f>SUM(C7:C53)</f>
        <v>160969104</v>
      </c>
      <c r="D6" s="40">
        <f>SUM(D7:D53)</f>
        <v>80802398</v>
      </c>
      <c r="E6" s="41">
        <f>SUM(E7:E53)</f>
        <v>80166706</v>
      </c>
      <c r="F6" s="41">
        <f t="shared" ref="F6:T6" si="0">SUM(F7:F53)</f>
        <v>32312999</v>
      </c>
      <c r="G6" s="41">
        <f>SUM(G7:G53)</f>
        <v>16207239</v>
      </c>
      <c r="H6" s="41">
        <f t="shared" ref="H6:N6" si="1">SUM(H7:H53)</f>
        <v>16105760</v>
      </c>
      <c r="I6" s="41">
        <f>SUM(I7:I53)</f>
        <v>117342</v>
      </c>
      <c r="J6" s="41">
        <f t="shared" si="1"/>
        <v>58632</v>
      </c>
      <c r="K6" s="41">
        <f t="shared" si="1"/>
        <v>58710</v>
      </c>
      <c r="L6" s="69">
        <f>SUM(L7:L53)</f>
        <v>2340</v>
      </c>
      <c r="M6" s="69">
        <f t="shared" si="1"/>
        <v>2269</v>
      </c>
      <c r="N6" s="69">
        <f t="shared" si="1"/>
        <v>71</v>
      </c>
      <c r="O6" s="42"/>
      <c r="P6" s="41">
        <f>SUM(P7:P53)</f>
        <v>176978030</v>
      </c>
      <c r="Q6" s="43">
        <f>C6/P6</f>
        <v>0.90954286246716609</v>
      </c>
      <c r="R6" s="41">
        <f t="shared" si="0"/>
        <v>34260550</v>
      </c>
      <c r="S6" s="44">
        <f>F6/R6</f>
        <v>0.94315470709022475</v>
      </c>
      <c r="T6" s="41">
        <f t="shared" si="0"/>
        <v>202140</v>
      </c>
      <c r="U6" s="44">
        <f>I6/T6</f>
        <v>0.58049866429207475</v>
      </c>
      <c r="V6" s="41">
        <f t="shared" ref="V6" si="2">SUM(V7:V53)</f>
        <v>47610</v>
      </c>
      <c r="W6" s="44">
        <v>4.9149338374291113E-2</v>
      </c>
    </row>
    <row r="7" spans="1:23" x14ac:dyDescent="0.45">
      <c r="A7" s="45" t="s">
        <v>14</v>
      </c>
      <c r="B7" s="40">
        <v>7937196</v>
      </c>
      <c r="C7" s="40">
        <v>6439252</v>
      </c>
      <c r="D7" s="40">
        <v>3234262</v>
      </c>
      <c r="E7" s="41">
        <v>3204990</v>
      </c>
      <c r="F7" s="46">
        <v>1497031</v>
      </c>
      <c r="G7" s="41">
        <v>750532</v>
      </c>
      <c r="H7" s="41">
        <v>746499</v>
      </c>
      <c r="I7" s="41">
        <v>861</v>
      </c>
      <c r="J7" s="41">
        <v>423</v>
      </c>
      <c r="K7" s="41">
        <v>438</v>
      </c>
      <c r="L7" s="69">
        <v>52</v>
      </c>
      <c r="M7" s="69">
        <v>51</v>
      </c>
      <c r="N7" s="69">
        <v>1</v>
      </c>
      <c r="O7" s="42"/>
      <c r="P7" s="41">
        <v>7433760</v>
      </c>
      <c r="Q7" s="43">
        <v>0.86621736510191338</v>
      </c>
      <c r="R7" s="47">
        <v>1518500</v>
      </c>
      <c r="S7" s="43">
        <v>0.98586170563055642</v>
      </c>
      <c r="T7" s="41">
        <v>900</v>
      </c>
      <c r="U7" s="44">
        <v>0.95666666666666667</v>
      </c>
      <c r="V7" s="41">
        <v>750</v>
      </c>
      <c r="W7" s="44">
        <v>6.933333333333333E-2</v>
      </c>
    </row>
    <row r="8" spans="1:23" x14ac:dyDescent="0.45">
      <c r="A8" s="45" t="s">
        <v>15</v>
      </c>
      <c r="B8" s="40">
        <v>2038393</v>
      </c>
      <c r="C8" s="40">
        <v>1847658</v>
      </c>
      <c r="D8" s="40">
        <v>928088</v>
      </c>
      <c r="E8" s="41">
        <v>919570</v>
      </c>
      <c r="F8" s="46">
        <v>188324</v>
      </c>
      <c r="G8" s="41">
        <v>94615</v>
      </c>
      <c r="H8" s="41">
        <v>93709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1921955</v>
      </c>
      <c r="Q8" s="43">
        <v>0.96134300751058166</v>
      </c>
      <c r="R8" s="47">
        <v>186500</v>
      </c>
      <c r="S8" s="43">
        <v>1.0097801608579089</v>
      </c>
      <c r="T8" s="41">
        <v>3800</v>
      </c>
      <c r="U8" s="44">
        <v>0.6344736842105263</v>
      </c>
      <c r="V8" s="41">
        <v>200</v>
      </c>
      <c r="W8" s="44">
        <v>0</v>
      </c>
    </row>
    <row r="9" spans="1:23" x14ac:dyDescent="0.45">
      <c r="A9" s="45" t="s">
        <v>16</v>
      </c>
      <c r="B9" s="40">
        <v>1960371</v>
      </c>
      <c r="C9" s="40">
        <v>1715871</v>
      </c>
      <c r="D9" s="40">
        <v>862345</v>
      </c>
      <c r="E9" s="41">
        <v>853526</v>
      </c>
      <c r="F9" s="46">
        <v>244406</v>
      </c>
      <c r="G9" s="41">
        <v>122663</v>
      </c>
      <c r="H9" s="41">
        <v>121743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0.91289885799258874</v>
      </c>
      <c r="R9" s="47">
        <v>227500</v>
      </c>
      <c r="S9" s="43">
        <v>1.074312087912088</v>
      </c>
      <c r="T9" s="41">
        <v>260</v>
      </c>
      <c r="U9" s="44">
        <v>0.36153846153846153</v>
      </c>
      <c r="V9" s="41">
        <v>0</v>
      </c>
      <c r="W9" s="44">
        <v>0</v>
      </c>
    </row>
    <row r="10" spans="1:23" x14ac:dyDescent="0.45">
      <c r="A10" s="45" t="s">
        <v>17</v>
      </c>
      <c r="B10" s="40">
        <v>3545471</v>
      </c>
      <c r="C10" s="40">
        <v>2803864</v>
      </c>
      <c r="D10" s="40">
        <v>1408740</v>
      </c>
      <c r="E10" s="41">
        <v>1395124</v>
      </c>
      <c r="F10" s="46">
        <v>741556</v>
      </c>
      <c r="G10" s="41">
        <v>371648</v>
      </c>
      <c r="H10" s="41">
        <v>369908</v>
      </c>
      <c r="I10" s="41">
        <v>50</v>
      </c>
      <c r="J10" s="41">
        <v>21</v>
      </c>
      <c r="K10" s="41">
        <v>29</v>
      </c>
      <c r="L10" s="69">
        <v>1</v>
      </c>
      <c r="M10" s="69">
        <v>1</v>
      </c>
      <c r="N10" s="69">
        <v>0</v>
      </c>
      <c r="O10" s="42"/>
      <c r="P10" s="41">
        <v>3169365</v>
      </c>
      <c r="Q10" s="43">
        <v>0.88467689900027291</v>
      </c>
      <c r="R10" s="47">
        <v>854400</v>
      </c>
      <c r="S10" s="43">
        <v>0.86792602996254686</v>
      </c>
      <c r="T10" s="41">
        <v>240</v>
      </c>
      <c r="U10" s="44">
        <v>0.20833333333333334</v>
      </c>
      <c r="V10" s="41">
        <v>50</v>
      </c>
      <c r="W10" s="44">
        <v>0.02</v>
      </c>
    </row>
    <row r="11" spans="1:23" x14ac:dyDescent="0.45">
      <c r="A11" s="45" t="s">
        <v>18</v>
      </c>
      <c r="B11" s="40">
        <v>1585078</v>
      </c>
      <c r="C11" s="40">
        <v>1488789</v>
      </c>
      <c r="D11" s="40">
        <v>747998</v>
      </c>
      <c r="E11" s="41">
        <v>740791</v>
      </c>
      <c r="F11" s="46">
        <v>96227</v>
      </c>
      <c r="G11" s="41">
        <v>48426</v>
      </c>
      <c r="H11" s="41">
        <v>47801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0.97724514344040359</v>
      </c>
      <c r="R11" s="47">
        <v>87900</v>
      </c>
      <c r="S11" s="43">
        <v>1.0947326507394768</v>
      </c>
      <c r="T11" s="41">
        <v>140</v>
      </c>
      <c r="U11" s="44">
        <v>0.44285714285714284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v>1739201</v>
      </c>
      <c r="C12" s="40">
        <v>1661249</v>
      </c>
      <c r="D12" s="40">
        <v>833848</v>
      </c>
      <c r="E12" s="41">
        <v>827401</v>
      </c>
      <c r="F12" s="46">
        <v>77790</v>
      </c>
      <c r="G12" s="41">
        <v>38944</v>
      </c>
      <c r="H12" s="41">
        <v>38846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0.95661279688125322</v>
      </c>
      <c r="R12" s="47">
        <v>61700</v>
      </c>
      <c r="S12" s="43">
        <v>1.260777957860616</v>
      </c>
      <c r="T12" s="41">
        <v>340</v>
      </c>
      <c r="U12" s="44">
        <v>0.47352941176470587</v>
      </c>
      <c r="V12" s="41">
        <v>140</v>
      </c>
      <c r="W12" s="44">
        <v>7.1428571428571426E-3</v>
      </c>
    </row>
    <row r="13" spans="1:23" x14ac:dyDescent="0.45">
      <c r="A13" s="45" t="s">
        <v>20</v>
      </c>
      <c r="B13" s="40">
        <v>2959750</v>
      </c>
      <c r="C13" s="40">
        <v>2751598</v>
      </c>
      <c r="D13" s="40">
        <v>1383022</v>
      </c>
      <c r="E13" s="41">
        <v>1368576</v>
      </c>
      <c r="F13" s="46">
        <v>207898</v>
      </c>
      <c r="G13" s="41">
        <v>104433</v>
      </c>
      <c r="H13" s="41">
        <v>103465</v>
      </c>
      <c r="I13" s="41">
        <v>253</v>
      </c>
      <c r="J13" s="41">
        <v>126</v>
      </c>
      <c r="K13" s="41">
        <v>127</v>
      </c>
      <c r="L13" s="69">
        <v>1</v>
      </c>
      <c r="M13" s="69">
        <v>1</v>
      </c>
      <c r="N13" s="69">
        <v>0</v>
      </c>
      <c r="O13" s="42"/>
      <c r="P13" s="41">
        <v>2910040</v>
      </c>
      <c r="Q13" s="43">
        <v>0.94555332572748141</v>
      </c>
      <c r="R13" s="47">
        <v>178600</v>
      </c>
      <c r="S13" s="43">
        <v>1.1640425531914893</v>
      </c>
      <c r="T13" s="41">
        <v>560</v>
      </c>
      <c r="U13" s="44">
        <v>0.45178571428571429</v>
      </c>
      <c r="V13" s="41">
        <v>130</v>
      </c>
      <c r="W13" s="44">
        <v>7.6923076923076927E-3</v>
      </c>
    </row>
    <row r="14" spans="1:23" x14ac:dyDescent="0.45">
      <c r="A14" s="45" t="s">
        <v>21</v>
      </c>
      <c r="B14" s="40">
        <v>4630880</v>
      </c>
      <c r="C14" s="40">
        <v>3759500</v>
      </c>
      <c r="D14" s="40">
        <v>1888142</v>
      </c>
      <c r="E14" s="41">
        <v>1871358</v>
      </c>
      <c r="F14" s="46">
        <v>870876</v>
      </c>
      <c r="G14" s="41">
        <v>436832</v>
      </c>
      <c r="H14" s="41">
        <v>434044</v>
      </c>
      <c r="I14" s="41">
        <v>370</v>
      </c>
      <c r="J14" s="41">
        <v>178</v>
      </c>
      <c r="K14" s="41">
        <v>192</v>
      </c>
      <c r="L14" s="69">
        <v>134</v>
      </c>
      <c r="M14" s="69">
        <v>134</v>
      </c>
      <c r="N14" s="69">
        <v>0</v>
      </c>
      <c r="O14" s="42"/>
      <c r="P14" s="41">
        <v>4064675</v>
      </c>
      <c r="Q14" s="43">
        <v>0.92492019657168167</v>
      </c>
      <c r="R14" s="47">
        <v>892500</v>
      </c>
      <c r="S14" s="43">
        <v>0.97577142857142862</v>
      </c>
      <c r="T14" s="41">
        <v>860</v>
      </c>
      <c r="U14" s="44">
        <v>0.43023255813953487</v>
      </c>
      <c r="V14" s="41">
        <v>330</v>
      </c>
      <c r="W14" s="44">
        <v>0.40606060606060607</v>
      </c>
    </row>
    <row r="15" spans="1:23" x14ac:dyDescent="0.45">
      <c r="A15" s="48" t="s">
        <v>22</v>
      </c>
      <c r="B15" s="40">
        <v>3074053</v>
      </c>
      <c r="C15" s="40">
        <v>2691012</v>
      </c>
      <c r="D15" s="40">
        <v>1350952</v>
      </c>
      <c r="E15" s="41">
        <v>1340060</v>
      </c>
      <c r="F15" s="46">
        <v>382179</v>
      </c>
      <c r="G15" s="41">
        <v>192154</v>
      </c>
      <c r="H15" s="41">
        <v>190025</v>
      </c>
      <c r="I15" s="41">
        <v>827</v>
      </c>
      <c r="J15" s="41">
        <v>414</v>
      </c>
      <c r="K15" s="41">
        <v>413</v>
      </c>
      <c r="L15" s="69">
        <v>35</v>
      </c>
      <c r="M15" s="69">
        <v>34</v>
      </c>
      <c r="N15" s="69">
        <v>1</v>
      </c>
      <c r="O15" s="42"/>
      <c r="P15" s="41">
        <v>2869350</v>
      </c>
      <c r="Q15" s="43">
        <v>0.93784724763448168</v>
      </c>
      <c r="R15" s="47">
        <v>375900</v>
      </c>
      <c r="S15" s="43">
        <v>1.016703910614525</v>
      </c>
      <c r="T15" s="41">
        <v>1220</v>
      </c>
      <c r="U15" s="44">
        <v>0.6778688524590164</v>
      </c>
      <c r="V15" s="41">
        <v>710</v>
      </c>
      <c r="W15" s="44">
        <v>4.9295774647887321E-2</v>
      </c>
    </row>
    <row r="16" spans="1:23" x14ac:dyDescent="0.45">
      <c r="A16" s="45" t="s">
        <v>23</v>
      </c>
      <c r="B16" s="40">
        <v>3002855</v>
      </c>
      <c r="C16" s="40">
        <v>2151977</v>
      </c>
      <c r="D16" s="40">
        <v>1080534</v>
      </c>
      <c r="E16" s="41">
        <v>1071443</v>
      </c>
      <c r="F16" s="46">
        <v>850639</v>
      </c>
      <c r="G16" s="41">
        <v>426585</v>
      </c>
      <c r="H16" s="41">
        <v>424054</v>
      </c>
      <c r="I16" s="41">
        <v>223</v>
      </c>
      <c r="J16" s="41">
        <v>95</v>
      </c>
      <c r="K16" s="41">
        <v>128</v>
      </c>
      <c r="L16" s="69">
        <v>16</v>
      </c>
      <c r="M16" s="69">
        <v>14</v>
      </c>
      <c r="N16" s="69">
        <v>2</v>
      </c>
      <c r="O16" s="42"/>
      <c r="P16" s="41">
        <v>2506095</v>
      </c>
      <c r="Q16" s="43">
        <v>0.85869729599237055</v>
      </c>
      <c r="R16" s="47">
        <v>887500</v>
      </c>
      <c r="S16" s="43">
        <v>0.95846647887323944</v>
      </c>
      <c r="T16" s="41">
        <v>440</v>
      </c>
      <c r="U16" s="44">
        <v>0.50681818181818183</v>
      </c>
      <c r="V16" s="41">
        <v>240</v>
      </c>
      <c r="W16" s="44">
        <v>6.6666666666666666E-2</v>
      </c>
    </row>
    <row r="17" spans="1:23" x14ac:dyDescent="0.45">
      <c r="A17" s="45" t="s">
        <v>24</v>
      </c>
      <c r="B17" s="40">
        <v>11554505</v>
      </c>
      <c r="C17" s="40">
        <v>9857745</v>
      </c>
      <c r="D17" s="40">
        <v>4954003</v>
      </c>
      <c r="E17" s="41">
        <v>4903742</v>
      </c>
      <c r="F17" s="46">
        <v>1678344</v>
      </c>
      <c r="G17" s="41">
        <v>840568</v>
      </c>
      <c r="H17" s="41">
        <v>837776</v>
      </c>
      <c r="I17" s="41">
        <v>18076</v>
      </c>
      <c r="J17" s="41">
        <v>9062</v>
      </c>
      <c r="K17" s="41">
        <v>9014</v>
      </c>
      <c r="L17" s="69">
        <v>340</v>
      </c>
      <c r="M17" s="69">
        <v>324</v>
      </c>
      <c r="N17" s="69">
        <v>16</v>
      </c>
      <c r="O17" s="42"/>
      <c r="P17" s="41">
        <v>10828210</v>
      </c>
      <c r="Q17" s="43">
        <v>0.91037623023565295</v>
      </c>
      <c r="R17" s="47">
        <v>659400</v>
      </c>
      <c r="S17" s="43">
        <v>2.5452593266606005</v>
      </c>
      <c r="T17" s="41">
        <v>37820</v>
      </c>
      <c r="U17" s="44">
        <v>0.47794817556848229</v>
      </c>
      <c r="V17" s="41">
        <v>9320</v>
      </c>
      <c r="W17" s="44">
        <v>3.6480686695278972E-2</v>
      </c>
    </row>
    <row r="18" spans="1:23" x14ac:dyDescent="0.45">
      <c r="A18" s="45" t="s">
        <v>25</v>
      </c>
      <c r="B18" s="40">
        <v>9867845</v>
      </c>
      <c r="C18" s="40">
        <v>8164121</v>
      </c>
      <c r="D18" s="40">
        <v>4099450</v>
      </c>
      <c r="E18" s="41">
        <v>4064671</v>
      </c>
      <c r="F18" s="46">
        <v>1702855</v>
      </c>
      <c r="G18" s="41">
        <v>853200</v>
      </c>
      <c r="H18" s="41">
        <v>849655</v>
      </c>
      <c r="I18" s="41">
        <v>810</v>
      </c>
      <c r="J18" s="41">
        <v>370</v>
      </c>
      <c r="K18" s="41">
        <v>440</v>
      </c>
      <c r="L18" s="69">
        <v>59</v>
      </c>
      <c r="M18" s="69">
        <v>57</v>
      </c>
      <c r="N18" s="69">
        <v>2</v>
      </c>
      <c r="O18" s="42"/>
      <c r="P18" s="41">
        <v>8806045</v>
      </c>
      <c r="Q18" s="43">
        <v>0.92710416537730611</v>
      </c>
      <c r="R18" s="47">
        <v>643300</v>
      </c>
      <c r="S18" s="43">
        <v>2.6470620239390641</v>
      </c>
      <c r="T18" s="41">
        <v>4560</v>
      </c>
      <c r="U18" s="44">
        <v>0.17763157894736842</v>
      </c>
      <c r="V18" s="41">
        <v>620</v>
      </c>
      <c r="W18" s="44">
        <v>9.5161290322580638E-2</v>
      </c>
    </row>
    <row r="19" spans="1:23" x14ac:dyDescent="0.45">
      <c r="A19" s="45" t="s">
        <v>26</v>
      </c>
      <c r="B19" s="40">
        <v>21261707</v>
      </c>
      <c r="C19" s="40">
        <v>15886284</v>
      </c>
      <c r="D19" s="40">
        <v>7976754</v>
      </c>
      <c r="E19" s="41">
        <v>7909530</v>
      </c>
      <c r="F19" s="46">
        <v>5360961</v>
      </c>
      <c r="G19" s="41">
        <v>2689292</v>
      </c>
      <c r="H19" s="41">
        <v>2671669</v>
      </c>
      <c r="I19" s="41">
        <v>13582</v>
      </c>
      <c r="J19" s="41">
        <v>6717</v>
      </c>
      <c r="K19" s="41">
        <v>6865</v>
      </c>
      <c r="L19" s="69">
        <v>880</v>
      </c>
      <c r="M19" s="69">
        <v>859</v>
      </c>
      <c r="N19" s="69">
        <v>21</v>
      </c>
      <c r="O19" s="42"/>
      <c r="P19" s="41">
        <v>17678890</v>
      </c>
      <c r="Q19" s="43">
        <v>0.89860189186085782</v>
      </c>
      <c r="R19" s="47">
        <v>10134750</v>
      </c>
      <c r="S19" s="43">
        <v>0.52896825279360615</v>
      </c>
      <c r="T19" s="41">
        <v>43740</v>
      </c>
      <c r="U19" s="44">
        <v>0.31051668952903522</v>
      </c>
      <c r="V19" s="41">
        <v>9260</v>
      </c>
      <c r="W19" s="44">
        <v>9.5032397408207347E-2</v>
      </c>
    </row>
    <row r="20" spans="1:23" x14ac:dyDescent="0.45">
      <c r="A20" s="45" t="s">
        <v>27</v>
      </c>
      <c r="B20" s="40">
        <v>14354764</v>
      </c>
      <c r="C20" s="40">
        <v>11015236</v>
      </c>
      <c r="D20" s="40">
        <v>5527800</v>
      </c>
      <c r="E20" s="41">
        <v>5487436</v>
      </c>
      <c r="F20" s="46">
        <v>3333283</v>
      </c>
      <c r="G20" s="41">
        <v>1669539</v>
      </c>
      <c r="H20" s="41">
        <v>1663744</v>
      </c>
      <c r="I20" s="41">
        <v>6080</v>
      </c>
      <c r="J20" s="41">
        <v>3051</v>
      </c>
      <c r="K20" s="41">
        <v>3029</v>
      </c>
      <c r="L20" s="69">
        <v>165</v>
      </c>
      <c r="M20" s="69">
        <v>163</v>
      </c>
      <c r="N20" s="69">
        <v>2</v>
      </c>
      <c r="O20" s="42"/>
      <c r="P20" s="41">
        <v>11882835</v>
      </c>
      <c r="Q20" s="43">
        <v>0.92698720465276174</v>
      </c>
      <c r="R20" s="47">
        <v>1939900</v>
      </c>
      <c r="S20" s="43">
        <v>1.7182756843136244</v>
      </c>
      <c r="T20" s="41">
        <v>11640</v>
      </c>
      <c r="U20" s="44">
        <v>0.5223367697594502</v>
      </c>
      <c r="V20" s="41">
        <v>5180</v>
      </c>
      <c r="W20" s="44">
        <v>3.1853281853281852E-2</v>
      </c>
    </row>
    <row r="21" spans="1:23" x14ac:dyDescent="0.45">
      <c r="A21" s="45" t="s">
        <v>28</v>
      </c>
      <c r="B21" s="40">
        <v>3541932</v>
      </c>
      <c r="C21" s="40">
        <v>2970350</v>
      </c>
      <c r="D21" s="40">
        <v>1490854</v>
      </c>
      <c r="E21" s="41">
        <v>1479496</v>
      </c>
      <c r="F21" s="46">
        <v>571474</v>
      </c>
      <c r="G21" s="41">
        <v>286698</v>
      </c>
      <c r="H21" s="41">
        <v>284776</v>
      </c>
      <c r="I21" s="41">
        <v>77</v>
      </c>
      <c r="J21" s="41">
        <v>35</v>
      </c>
      <c r="K21" s="41">
        <v>42</v>
      </c>
      <c r="L21" s="69">
        <v>31</v>
      </c>
      <c r="M21" s="69">
        <v>30</v>
      </c>
      <c r="N21" s="69">
        <v>1</v>
      </c>
      <c r="O21" s="42"/>
      <c r="P21" s="41">
        <v>3293205</v>
      </c>
      <c r="Q21" s="43">
        <v>0.90196328500655132</v>
      </c>
      <c r="R21" s="47">
        <v>584800</v>
      </c>
      <c r="S21" s="43">
        <v>0.97721272229822165</v>
      </c>
      <c r="T21" s="41">
        <v>340</v>
      </c>
      <c r="U21" s="44">
        <v>0.22647058823529412</v>
      </c>
      <c r="V21" s="41">
        <v>80</v>
      </c>
      <c r="W21" s="44">
        <v>0.38750000000000001</v>
      </c>
    </row>
    <row r="22" spans="1:23" x14ac:dyDescent="0.45">
      <c r="A22" s="45" t="s">
        <v>29</v>
      </c>
      <c r="B22" s="40">
        <v>1675319</v>
      </c>
      <c r="C22" s="40">
        <v>1489128</v>
      </c>
      <c r="D22" s="40">
        <v>746789</v>
      </c>
      <c r="E22" s="41">
        <v>742339</v>
      </c>
      <c r="F22" s="46">
        <v>185974</v>
      </c>
      <c r="G22" s="41">
        <v>93199</v>
      </c>
      <c r="H22" s="41">
        <v>92775</v>
      </c>
      <c r="I22" s="41">
        <v>216</v>
      </c>
      <c r="J22" s="41">
        <v>108</v>
      </c>
      <c r="K22" s="41">
        <v>108</v>
      </c>
      <c r="L22" s="69">
        <v>1</v>
      </c>
      <c r="M22" s="69">
        <v>1</v>
      </c>
      <c r="N22" s="69">
        <v>0</v>
      </c>
      <c r="O22" s="42"/>
      <c r="P22" s="41">
        <v>1611720</v>
      </c>
      <c r="Q22" s="43">
        <v>0.92393716030079664</v>
      </c>
      <c r="R22" s="47">
        <v>176600</v>
      </c>
      <c r="S22" s="43">
        <v>1.0530804077010192</v>
      </c>
      <c r="T22" s="41">
        <v>540</v>
      </c>
      <c r="U22" s="44">
        <v>0.4</v>
      </c>
      <c r="V22" s="41">
        <v>180</v>
      </c>
      <c r="W22" s="44">
        <v>5.5555555555555558E-3</v>
      </c>
    </row>
    <row r="23" spans="1:23" x14ac:dyDescent="0.45">
      <c r="A23" s="45" t="s">
        <v>30</v>
      </c>
      <c r="B23" s="40">
        <v>1733255</v>
      </c>
      <c r="C23" s="40">
        <v>1526717</v>
      </c>
      <c r="D23" s="40">
        <v>766168</v>
      </c>
      <c r="E23" s="41">
        <v>760549</v>
      </c>
      <c r="F23" s="46">
        <v>205519</v>
      </c>
      <c r="G23" s="41">
        <v>103108</v>
      </c>
      <c r="H23" s="41">
        <v>102411</v>
      </c>
      <c r="I23" s="41">
        <v>1009</v>
      </c>
      <c r="J23" s="41">
        <v>503</v>
      </c>
      <c r="K23" s="41">
        <v>506</v>
      </c>
      <c r="L23" s="69">
        <v>10</v>
      </c>
      <c r="M23" s="69">
        <v>9</v>
      </c>
      <c r="N23" s="69">
        <v>1</v>
      </c>
      <c r="O23" s="42"/>
      <c r="P23" s="41">
        <v>1620330</v>
      </c>
      <c r="Q23" s="43">
        <v>0.94222596631550359</v>
      </c>
      <c r="R23" s="47">
        <v>220900</v>
      </c>
      <c r="S23" s="43">
        <v>0.93037120869171575</v>
      </c>
      <c r="T23" s="41">
        <v>1180</v>
      </c>
      <c r="U23" s="44">
        <v>0.85508474576271187</v>
      </c>
      <c r="V23" s="41">
        <v>100</v>
      </c>
      <c r="W23" s="44">
        <v>0.1</v>
      </c>
    </row>
    <row r="24" spans="1:23" x14ac:dyDescent="0.45">
      <c r="A24" s="45" t="s">
        <v>31</v>
      </c>
      <c r="B24" s="40">
        <v>1193594</v>
      </c>
      <c r="C24" s="40">
        <v>1050845</v>
      </c>
      <c r="D24" s="40">
        <v>527312</v>
      </c>
      <c r="E24" s="41">
        <v>523533</v>
      </c>
      <c r="F24" s="46">
        <v>142669</v>
      </c>
      <c r="G24" s="41">
        <v>71597</v>
      </c>
      <c r="H24" s="41">
        <v>71072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0.93377733545411734</v>
      </c>
      <c r="R24" s="47">
        <v>145200</v>
      </c>
      <c r="S24" s="43">
        <v>0.98256887052341602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5">
      <c r="A25" s="45" t="s">
        <v>32</v>
      </c>
      <c r="B25" s="40">
        <v>1273281</v>
      </c>
      <c r="C25" s="40">
        <v>1123269</v>
      </c>
      <c r="D25" s="40">
        <v>563449</v>
      </c>
      <c r="E25" s="41">
        <v>559820</v>
      </c>
      <c r="F25" s="46">
        <v>149955</v>
      </c>
      <c r="G25" s="41">
        <v>75235</v>
      </c>
      <c r="H25" s="41">
        <v>74720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0.88363580581974366</v>
      </c>
      <c r="R25" s="47">
        <v>139400</v>
      </c>
      <c r="S25" s="43">
        <v>1.0757173601147776</v>
      </c>
      <c r="T25" s="41">
        <v>380</v>
      </c>
      <c r="U25" s="44">
        <v>8.4210526315789472E-2</v>
      </c>
      <c r="V25" s="41">
        <v>30</v>
      </c>
      <c r="W25" s="44">
        <v>0.83333333333333337</v>
      </c>
    </row>
    <row r="26" spans="1:23" x14ac:dyDescent="0.45">
      <c r="A26" s="45" t="s">
        <v>33</v>
      </c>
      <c r="B26" s="40">
        <v>3234769</v>
      </c>
      <c r="C26" s="40">
        <v>2944444</v>
      </c>
      <c r="D26" s="40">
        <v>1478303</v>
      </c>
      <c r="E26" s="41">
        <v>1466141</v>
      </c>
      <c r="F26" s="46">
        <v>290183</v>
      </c>
      <c r="G26" s="41">
        <v>145634</v>
      </c>
      <c r="H26" s="41">
        <v>144549</v>
      </c>
      <c r="I26" s="41">
        <v>121</v>
      </c>
      <c r="J26" s="41">
        <v>55</v>
      </c>
      <c r="K26" s="41">
        <v>66</v>
      </c>
      <c r="L26" s="69">
        <v>21</v>
      </c>
      <c r="M26" s="69">
        <v>21</v>
      </c>
      <c r="N26" s="69">
        <v>0</v>
      </c>
      <c r="O26" s="42"/>
      <c r="P26" s="41">
        <v>3174370</v>
      </c>
      <c r="Q26" s="43">
        <v>0.92756798986885591</v>
      </c>
      <c r="R26" s="47">
        <v>268100</v>
      </c>
      <c r="S26" s="43">
        <v>1.0823685192092503</v>
      </c>
      <c r="T26" s="41">
        <v>140</v>
      </c>
      <c r="U26" s="44">
        <v>0.86428571428571432</v>
      </c>
      <c r="V26" s="41">
        <v>120</v>
      </c>
      <c r="W26" s="44">
        <v>0.17499999999999999</v>
      </c>
    </row>
    <row r="27" spans="1:23" x14ac:dyDescent="0.45">
      <c r="A27" s="45" t="s">
        <v>34</v>
      </c>
      <c r="B27" s="40">
        <v>3119015</v>
      </c>
      <c r="C27" s="40">
        <v>2778049</v>
      </c>
      <c r="D27" s="40">
        <v>1392406</v>
      </c>
      <c r="E27" s="41">
        <v>1385643</v>
      </c>
      <c r="F27" s="46">
        <v>338804</v>
      </c>
      <c r="G27" s="41">
        <v>170547</v>
      </c>
      <c r="H27" s="41">
        <v>168257</v>
      </c>
      <c r="I27" s="41">
        <v>2132</v>
      </c>
      <c r="J27" s="41">
        <v>1065</v>
      </c>
      <c r="K27" s="41">
        <v>1067</v>
      </c>
      <c r="L27" s="69">
        <v>30</v>
      </c>
      <c r="M27" s="69">
        <v>30</v>
      </c>
      <c r="N27" s="69">
        <v>0</v>
      </c>
      <c r="O27" s="42"/>
      <c r="P27" s="41">
        <v>3034825</v>
      </c>
      <c r="Q27" s="43">
        <v>0.91539017900537922</v>
      </c>
      <c r="R27" s="47">
        <v>279600</v>
      </c>
      <c r="S27" s="43">
        <v>1.2117453505007154</v>
      </c>
      <c r="T27" s="41">
        <v>2680</v>
      </c>
      <c r="U27" s="44">
        <v>0.79552238805970155</v>
      </c>
      <c r="V27" s="41">
        <v>100</v>
      </c>
      <c r="W27" s="44">
        <v>0.3</v>
      </c>
    </row>
    <row r="28" spans="1:23" x14ac:dyDescent="0.45">
      <c r="A28" s="45" t="s">
        <v>35</v>
      </c>
      <c r="B28" s="40">
        <v>5919577</v>
      </c>
      <c r="C28" s="40">
        <v>5138002</v>
      </c>
      <c r="D28" s="40">
        <v>2578115</v>
      </c>
      <c r="E28" s="41">
        <v>2559887</v>
      </c>
      <c r="F28" s="46">
        <v>781351</v>
      </c>
      <c r="G28" s="41">
        <v>391666</v>
      </c>
      <c r="H28" s="41">
        <v>389685</v>
      </c>
      <c r="I28" s="41">
        <v>201</v>
      </c>
      <c r="J28" s="41">
        <v>94</v>
      </c>
      <c r="K28" s="41">
        <v>107</v>
      </c>
      <c r="L28" s="69">
        <v>23</v>
      </c>
      <c r="M28" s="69">
        <v>23</v>
      </c>
      <c r="N28" s="69">
        <v>0</v>
      </c>
      <c r="O28" s="42"/>
      <c r="P28" s="41">
        <v>5396620</v>
      </c>
      <c r="Q28" s="43">
        <v>0.95207778201911564</v>
      </c>
      <c r="R28" s="47">
        <v>752600</v>
      </c>
      <c r="S28" s="43">
        <v>1.0382022322614934</v>
      </c>
      <c r="T28" s="41">
        <v>1160</v>
      </c>
      <c r="U28" s="44">
        <v>0.17327586206896553</v>
      </c>
      <c r="V28" s="41">
        <v>160</v>
      </c>
      <c r="W28" s="44">
        <v>0.14374999999999999</v>
      </c>
    </row>
    <row r="29" spans="1:23" x14ac:dyDescent="0.45">
      <c r="A29" s="45" t="s">
        <v>36</v>
      </c>
      <c r="B29" s="40">
        <v>11220825</v>
      </c>
      <c r="C29" s="40">
        <v>8787232</v>
      </c>
      <c r="D29" s="40">
        <v>4408224</v>
      </c>
      <c r="E29" s="41">
        <v>4379008</v>
      </c>
      <c r="F29" s="46">
        <v>2432831</v>
      </c>
      <c r="G29" s="41">
        <v>1220317</v>
      </c>
      <c r="H29" s="41">
        <v>1212514</v>
      </c>
      <c r="I29" s="41">
        <v>735</v>
      </c>
      <c r="J29" s="41">
        <v>331</v>
      </c>
      <c r="K29" s="41">
        <v>404</v>
      </c>
      <c r="L29" s="69">
        <v>27</v>
      </c>
      <c r="M29" s="69">
        <v>27</v>
      </c>
      <c r="N29" s="69">
        <v>0</v>
      </c>
      <c r="O29" s="42"/>
      <c r="P29" s="41">
        <v>10111110</v>
      </c>
      <c r="Q29" s="43">
        <v>0.8690669966007688</v>
      </c>
      <c r="R29" s="47">
        <v>2709900</v>
      </c>
      <c r="S29" s="43">
        <v>0.89775674379128378</v>
      </c>
      <c r="T29" s="41">
        <v>1540</v>
      </c>
      <c r="U29" s="44">
        <v>0.47727272727272729</v>
      </c>
      <c r="V29" s="41">
        <v>650</v>
      </c>
      <c r="W29" s="44">
        <v>4.1538461538461538E-2</v>
      </c>
    </row>
    <row r="30" spans="1:23" x14ac:dyDescent="0.45">
      <c r="A30" s="45" t="s">
        <v>37</v>
      </c>
      <c r="B30" s="40">
        <v>2770653</v>
      </c>
      <c r="C30" s="40">
        <v>2498658</v>
      </c>
      <c r="D30" s="40">
        <v>1253142</v>
      </c>
      <c r="E30" s="41">
        <v>1245516</v>
      </c>
      <c r="F30" s="46">
        <v>271476</v>
      </c>
      <c r="G30" s="41">
        <v>136384</v>
      </c>
      <c r="H30" s="41">
        <v>135092</v>
      </c>
      <c r="I30" s="41">
        <v>513</v>
      </c>
      <c r="J30" s="41">
        <v>256</v>
      </c>
      <c r="K30" s="41">
        <v>257</v>
      </c>
      <c r="L30" s="69">
        <v>6</v>
      </c>
      <c r="M30" s="69">
        <v>6</v>
      </c>
      <c r="N30" s="69">
        <v>0</v>
      </c>
      <c r="O30" s="42"/>
      <c r="P30" s="41">
        <v>2667815</v>
      </c>
      <c r="Q30" s="43">
        <v>0.93659342945444113</v>
      </c>
      <c r="R30" s="47">
        <v>239400</v>
      </c>
      <c r="S30" s="43">
        <v>1.133984962406015</v>
      </c>
      <c r="T30" s="41">
        <v>880</v>
      </c>
      <c r="U30" s="44">
        <v>0.5829545454545455</v>
      </c>
      <c r="V30" s="41">
        <v>410</v>
      </c>
      <c r="W30" s="44">
        <v>1.4634146341463415E-2</v>
      </c>
    </row>
    <row r="31" spans="1:23" x14ac:dyDescent="0.45">
      <c r="A31" s="45" t="s">
        <v>38</v>
      </c>
      <c r="B31" s="40">
        <v>2179779</v>
      </c>
      <c r="C31" s="40">
        <v>1811047</v>
      </c>
      <c r="D31" s="40">
        <v>908950</v>
      </c>
      <c r="E31" s="41">
        <v>902097</v>
      </c>
      <c r="F31" s="46">
        <v>368630</v>
      </c>
      <c r="G31" s="41">
        <v>184699</v>
      </c>
      <c r="H31" s="41">
        <v>183931</v>
      </c>
      <c r="I31" s="41">
        <v>94</v>
      </c>
      <c r="J31" s="41">
        <v>45</v>
      </c>
      <c r="K31" s="41">
        <v>49</v>
      </c>
      <c r="L31" s="69">
        <v>8</v>
      </c>
      <c r="M31" s="69">
        <v>6</v>
      </c>
      <c r="N31" s="69">
        <v>2</v>
      </c>
      <c r="O31" s="42"/>
      <c r="P31" s="41">
        <v>1909090</v>
      </c>
      <c r="Q31" s="43">
        <v>0.94864411840196117</v>
      </c>
      <c r="R31" s="47">
        <v>348300</v>
      </c>
      <c r="S31" s="43">
        <v>1.0583692219351135</v>
      </c>
      <c r="T31" s="41">
        <v>240</v>
      </c>
      <c r="U31" s="44">
        <v>0.39166666666666666</v>
      </c>
      <c r="V31" s="41">
        <v>80</v>
      </c>
      <c r="W31" s="44">
        <v>0.1</v>
      </c>
    </row>
    <row r="32" spans="1:23" x14ac:dyDescent="0.45">
      <c r="A32" s="45" t="s">
        <v>39</v>
      </c>
      <c r="B32" s="40">
        <v>3759765</v>
      </c>
      <c r="C32" s="40">
        <v>3107417</v>
      </c>
      <c r="D32" s="40">
        <v>1558563</v>
      </c>
      <c r="E32" s="41">
        <v>1548854</v>
      </c>
      <c r="F32" s="46">
        <v>651850</v>
      </c>
      <c r="G32" s="41">
        <v>327182</v>
      </c>
      <c r="H32" s="41">
        <v>324668</v>
      </c>
      <c r="I32" s="41">
        <v>497</v>
      </c>
      <c r="J32" s="41">
        <v>250</v>
      </c>
      <c r="K32" s="41">
        <v>247</v>
      </c>
      <c r="L32" s="69">
        <v>1</v>
      </c>
      <c r="M32" s="69">
        <v>1</v>
      </c>
      <c r="N32" s="69">
        <v>0</v>
      </c>
      <c r="O32" s="42"/>
      <c r="P32" s="41">
        <v>3380095</v>
      </c>
      <c r="Q32" s="43">
        <v>0.91932830290272904</v>
      </c>
      <c r="R32" s="47">
        <v>704200</v>
      </c>
      <c r="S32" s="43">
        <v>0.92566032377165575</v>
      </c>
      <c r="T32" s="41">
        <v>1060</v>
      </c>
      <c r="U32" s="44">
        <v>0.46886792452830189</v>
      </c>
      <c r="V32" s="41">
        <v>420</v>
      </c>
      <c r="W32" s="44">
        <v>2.3809523809523812E-3</v>
      </c>
    </row>
    <row r="33" spans="1:23" x14ac:dyDescent="0.45">
      <c r="A33" s="45" t="s">
        <v>40</v>
      </c>
      <c r="B33" s="40">
        <v>12914805</v>
      </c>
      <c r="C33" s="40">
        <v>9976079</v>
      </c>
      <c r="D33" s="40">
        <v>5004357</v>
      </c>
      <c r="E33" s="41">
        <v>4971722</v>
      </c>
      <c r="F33" s="46">
        <v>2874543</v>
      </c>
      <c r="G33" s="41">
        <v>1440931</v>
      </c>
      <c r="H33" s="41">
        <v>1433612</v>
      </c>
      <c r="I33" s="41">
        <v>63913</v>
      </c>
      <c r="J33" s="41">
        <v>32158</v>
      </c>
      <c r="K33" s="41">
        <v>31755</v>
      </c>
      <c r="L33" s="69">
        <v>270</v>
      </c>
      <c r="M33" s="69">
        <v>263</v>
      </c>
      <c r="N33" s="69">
        <v>7</v>
      </c>
      <c r="O33" s="42"/>
      <c r="P33" s="41">
        <v>11507565</v>
      </c>
      <c r="Q33" s="43">
        <v>0.86691485123047318</v>
      </c>
      <c r="R33" s="47">
        <v>3481600</v>
      </c>
      <c r="S33" s="43">
        <v>0.82563849954044122</v>
      </c>
      <c r="T33" s="41">
        <v>72720</v>
      </c>
      <c r="U33" s="44">
        <v>0.87889163916391644</v>
      </c>
      <c r="V33" s="41">
        <v>14000</v>
      </c>
      <c r="W33" s="44">
        <v>1.9285714285714285E-2</v>
      </c>
    </row>
    <row r="34" spans="1:23" x14ac:dyDescent="0.45">
      <c r="A34" s="45" t="s">
        <v>41</v>
      </c>
      <c r="B34" s="40">
        <v>8303958</v>
      </c>
      <c r="C34" s="40">
        <v>6915233</v>
      </c>
      <c r="D34" s="40">
        <v>3467332</v>
      </c>
      <c r="E34" s="41">
        <v>3447901</v>
      </c>
      <c r="F34" s="46">
        <v>1387525</v>
      </c>
      <c r="G34" s="41">
        <v>696767</v>
      </c>
      <c r="H34" s="41">
        <v>690758</v>
      </c>
      <c r="I34" s="41">
        <v>1124</v>
      </c>
      <c r="J34" s="41">
        <v>546</v>
      </c>
      <c r="K34" s="41">
        <v>578</v>
      </c>
      <c r="L34" s="69">
        <v>76</v>
      </c>
      <c r="M34" s="69">
        <v>70</v>
      </c>
      <c r="N34" s="69">
        <v>6</v>
      </c>
      <c r="O34" s="42"/>
      <c r="P34" s="41">
        <v>7601675</v>
      </c>
      <c r="Q34" s="43">
        <v>0.9096985861668645</v>
      </c>
      <c r="R34" s="47">
        <v>1135400</v>
      </c>
      <c r="S34" s="43">
        <v>1.2220583054430156</v>
      </c>
      <c r="T34" s="41">
        <v>2540</v>
      </c>
      <c r="U34" s="44">
        <v>0.44251968503937006</v>
      </c>
      <c r="V34" s="41">
        <v>1620</v>
      </c>
      <c r="W34" s="44">
        <v>4.6913580246913583E-2</v>
      </c>
    </row>
    <row r="35" spans="1:23" x14ac:dyDescent="0.45">
      <c r="A35" s="45" t="s">
        <v>42</v>
      </c>
      <c r="B35" s="40">
        <v>2037451</v>
      </c>
      <c r="C35" s="40">
        <v>1815106</v>
      </c>
      <c r="D35" s="40">
        <v>910160</v>
      </c>
      <c r="E35" s="41">
        <v>904946</v>
      </c>
      <c r="F35" s="46">
        <v>222139</v>
      </c>
      <c r="G35" s="41">
        <v>111317</v>
      </c>
      <c r="H35" s="41">
        <v>110822</v>
      </c>
      <c r="I35" s="41">
        <v>206</v>
      </c>
      <c r="J35" s="41">
        <v>95</v>
      </c>
      <c r="K35" s="41">
        <v>111</v>
      </c>
      <c r="L35" s="69">
        <v>0</v>
      </c>
      <c r="M35" s="69">
        <v>0</v>
      </c>
      <c r="N35" s="69">
        <v>0</v>
      </c>
      <c r="O35" s="42"/>
      <c r="P35" s="41">
        <v>1964100</v>
      </c>
      <c r="Q35" s="43">
        <v>0.92414133699913448</v>
      </c>
      <c r="R35" s="47">
        <v>127300</v>
      </c>
      <c r="S35" s="43">
        <v>1.7450039277297722</v>
      </c>
      <c r="T35" s="41">
        <v>800</v>
      </c>
      <c r="U35" s="44">
        <v>0.25750000000000001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v>1387914</v>
      </c>
      <c r="C36" s="40">
        <v>1325551</v>
      </c>
      <c r="D36" s="40">
        <v>664584</v>
      </c>
      <c r="E36" s="41">
        <v>660967</v>
      </c>
      <c r="F36" s="46">
        <v>62288</v>
      </c>
      <c r="G36" s="41">
        <v>31209</v>
      </c>
      <c r="H36" s="41">
        <v>31079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0.94773941922360572</v>
      </c>
      <c r="R36" s="47">
        <v>48100</v>
      </c>
      <c r="S36" s="43">
        <v>1.294968814968815</v>
      </c>
      <c r="T36" s="41">
        <v>160</v>
      </c>
      <c r="U36" s="44">
        <v>0.46875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v>816200</v>
      </c>
      <c r="C37" s="40">
        <v>716165</v>
      </c>
      <c r="D37" s="40">
        <v>359356</v>
      </c>
      <c r="E37" s="41">
        <v>356809</v>
      </c>
      <c r="F37" s="46">
        <v>99958</v>
      </c>
      <c r="G37" s="41">
        <v>50178</v>
      </c>
      <c r="H37" s="41">
        <v>49780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826860</v>
      </c>
      <c r="Q37" s="43">
        <v>0.86612606729071429</v>
      </c>
      <c r="R37" s="47">
        <v>110800</v>
      </c>
      <c r="S37" s="43">
        <v>0.90214801444043324</v>
      </c>
      <c r="T37" s="41">
        <v>440</v>
      </c>
      <c r="U37" s="44">
        <v>0.14318181818181819</v>
      </c>
      <c r="V37" s="41">
        <v>70</v>
      </c>
      <c r="W37" s="44">
        <v>0.2</v>
      </c>
    </row>
    <row r="38" spans="1:23" x14ac:dyDescent="0.45">
      <c r="A38" s="45" t="s">
        <v>45</v>
      </c>
      <c r="B38" s="40">
        <v>1041102</v>
      </c>
      <c r="C38" s="40">
        <v>985611</v>
      </c>
      <c r="D38" s="40">
        <v>494696</v>
      </c>
      <c r="E38" s="41">
        <v>490915</v>
      </c>
      <c r="F38" s="46">
        <v>55377</v>
      </c>
      <c r="G38" s="41">
        <v>27774</v>
      </c>
      <c r="H38" s="41">
        <v>27603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1069600</v>
      </c>
      <c r="Q38" s="43">
        <v>0.92147625280478684</v>
      </c>
      <c r="R38" s="47">
        <v>47400</v>
      </c>
      <c r="S38" s="43">
        <v>1.1682911392405064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v>2751510</v>
      </c>
      <c r="C39" s="40">
        <v>2417861</v>
      </c>
      <c r="D39" s="40">
        <v>1213265</v>
      </c>
      <c r="E39" s="41">
        <v>1204596</v>
      </c>
      <c r="F39" s="46">
        <v>333297</v>
      </c>
      <c r="G39" s="41">
        <v>167299</v>
      </c>
      <c r="H39" s="41">
        <v>165998</v>
      </c>
      <c r="I39" s="41">
        <v>317</v>
      </c>
      <c r="J39" s="41">
        <v>153</v>
      </c>
      <c r="K39" s="41">
        <v>164</v>
      </c>
      <c r="L39" s="69">
        <v>35</v>
      </c>
      <c r="M39" s="69">
        <v>29</v>
      </c>
      <c r="N39" s="69">
        <v>6</v>
      </c>
      <c r="O39" s="42"/>
      <c r="P39" s="41">
        <v>2837130</v>
      </c>
      <c r="Q39" s="43">
        <v>0.85222073010401356</v>
      </c>
      <c r="R39" s="47">
        <v>385900</v>
      </c>
      <c r="S39" s="43">
        <v>0.86368748380409432</v>
      </c>
      <c r="T39" s="41">
        <v>720</v>
      </c>
      <c r="U39" s="44">
        <v>0.44027777777777777</v>
      </c>
      <c r="V39" s="41">
        <v>270</v>
      </c>
      <c r="W39" s="44">
        <v>0.12962962962962962</v>
      </c>
    </row>
    <row r="40" spans="1:23" x14ac:dyDescent="0.45">
      <c r="A40" s="45" t="s">
        <v>47</v>
      </c>
      <c r="B40" s="40">
        <v>4138330</v>
      </c>
      <c r="C40" s="40">
        <v>3543284</v>
      </c>
      <c r="D40" s="40">
        <v>1777232</v>
      </c>
      <c r="E40" s="41">
        <v>1766052</v>
      </c>
      <c r="F40" s="46">
        <v>594922</v>
      </c>
      <c r="G40" s="41">
        <v>298516</v>
      </c>
      <c r="H40" s="41">
        <v>296406</v>
      </c>
      <c r="I40" s="41">
        <v>124</v>
      </c>
      <c r="J40" s="41">
        <v>57</v>
      </c>
      <c r="K40" s="41">
        <v>67</v>
      </c>
      <c r="L40" s="69">
        <v>0</v>
      </c>
      <c r="M40" s="69">
        <v>0</v>
      </c>
      <c r="N40" s="69">
        <v>0</v>
      </c>
      <c r="O40" s="42"/>
      <c r="P40" s="41">
        <v>3965930</v>
      </c>
      <c r="Q40" s="43">
        <v>0.8934307968118449</v>
      </c>
      <c r="R40" s="47">
        <v>616200</v>
      </c>
      <c r="S40" s="43">
        <v>0.96546900357026944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2031515</v>
      </c>
      <c r="C41" s="40">
        <v>1818678</v>
      </c>
      <c r="D41" s="40">
        <v>911884</v>
      </c>
      <c r="E41" s="41">
        <v>906794</v>
      </c>
      <c r="F41" s="46">
        <v>212781</v>
      </c>
      <c r="G41" s="41">
        <v>106827</v>
      </c>
      <c r="H41" s="41">
        <v>105954</v>
      </c>
      <c r="I41" s="41">
        <v>54</v>
      </c>
      <c r="J41" s="41">
        <v>29</v>
      </c>
      <c r="K41" s="41">
        <v>25</v>
      </c>
      <c r="L41" s="69">
        <v>2</v>
      </c>
      <c r="M41" s="69">
        <v>2</v>
      </c>
      <c r="N41" s="69">
        <v>0</v>
      </c>
      <c r="O41" s="42"/>
      <c r="P41" s="41">
        <v>2014675</v>
      </c>
      <c r="Q41" s="43">
        <v>0.90271532629332274</v>
      </c>
      <c r="R41" s="47">
        <v>210200</v>
      </c>
      <c r="S41" s="43">
        <v>1.0122787821122741</v>
      </c>
      <c r="T41" s="41">
        <v>420</v>
      </c>
      <c r="U41" s="44">
        <v>0.12857142857142856</v>
      </c>
      <c r="V41" s="41">
        <v>40</v>
      </c>
      <c r="W41" s="44">
        <v>0.05</v>
      </c>
    </row>
    <row r="42" spans="1:23" x14ac:dyDescent="0.45">
      <c r="A42" s="45" t="s">
        <v>49</v>
      </c>
      <c r="B42" s="40">
        <v>1092574</v>
      </c>
      <c r="C42" s="40">
        <v>940417</v>
      </c>
      <c r="D42" s="40">
        <v>471603</v>
      </c>
      <c r="E42" s="41">
        <v>468814</v>
      </c>
      <c r="F42" s="46">
        <v>151990</v>
      </c>
      <c r="G42" s="41">
        <v>76224</v>
      </c>
      <c r="H42" s="41">
        <v>75766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0.91711762669384289</v>
      </c>
      <c r="R42" s="47">
        <v>152900</v>
      </c>
      <c r="S42" s="43">
        <v>0.99404839764552</v>
      </c>
      <c r="T42" s="41">
        <v>760</v>
      </c>
      <c r="U42" s="44">
        <v>0.21973684210526315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v>1444729</v>
      </c>
      <c r="C43" s="40">
        <v>1332482</v>
      </c>
      <c r="D43" s="40">
        <v>668358</v>
      </c>
      <c r="E43" s="41">
        <v>664124</v>
      </c>
      <c r="F43" s="46">
        <v>112074</v>
      </c>
      <c r="G43" s="41">
        <v>56126</v>
      </c>
      <c r="H43" s="41">
        <v>55948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1441310</v>
      </c>
      <c r="Q43" s="43">
        <v>0.92449368976833579</v>
      </c>
      <c r="R43" s="47">
        <v>102300</v>
      </c>
      <c r="S43" s="43">
        <v>1.0955425219941348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2055587</v>
      </c>
      <c r="C44" s="40">
        <v>1922704</v>
      </c>
      <c r="D44" s="40">
        <v>964322</v>
      </c>
      <c r="E44" s="41">
        <v>958382</v>
      </c>
      <c r="F44" s="46">
        <v>132827</v>
      </c>
      <c r="G44" s="41">
        <v>66684</v>
      </c>
      <c r="H44" s="41">
        <v>66143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2083350</v>
      </c>
      <c r="Q44" s="43">
        <v>0.92289053687570499</v>
      </c>
      <c r="R44" s="47">
        <v>128400</v>
      </c>
      <c r="S44" s="43">
        <v>1.0344781931464175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v>1036921</v>
      </c>
      <c r="C45" s="40">
        <v>978046</v>
      </c>
      <c r="D45" s="40">
        <v>491443</v>
      </c>
      <c r="E45" s="41">
        <v>486603</v>
      </c>
      <c r="F45" s="46">
        <v>58801</v>
      </c>
      <c r="G45" s="41">
        <v>29568</v>
      </c>
      <c r="H45" s="41">
        <v>29233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0.93254258458516681</v>
      </c>
      <c r="R45" s="47">
        <v>55600</v>
      </c>
      <c r="S45" s="43">
        <v>1.0575719424460432</v>
      </c>
      <c r="T45" s="41">
        <v>140</v>
      </c>
      <c r="U45" s="44">
        <v>0.52857142857142858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v>7656060</v>
      </c>
      <c r="C46" s="40">
        <v>6677261</v>
      </c>
      <c r="D46" s="40">
        <v>3355398</v>
      </c>
      <c r="E46" s="41">
        <v>3321863</v>
      </c>
      <c r="F46" s="46">
        <v>978586</v>
      </c>
      <c r="G46" s="41">
        <v>493044</v>
      </c>
      <c r="H46" s="41">
        <v>485542</v>
      </c>
      <c r="I46" s="41">
        <v>194</v>
      </c>
      <c r="J46" s="41">
        <v>94</v>
      </c>
      <c r="K46" s="41">
        <v>100</v>
      </c>
      <c r="L46" s="69">
        <v>19</v>
      </c>
      <c r="M46" s="69">
        <v>19</v>
      </c>
      <c r="N46" s="69">
        <v>0</v>
      </c>
      <c r="O46" s="42"/>
      <c r="P46" s="41">
        <v>7068230</v>
      </c>
      <c r="Q46" s="43">
        <v>0.944686434934913</v>
      </c>
      <c r="R46" s="47">
        <v>1044200</v>
      </c>
      <c r="S46" s="43">
        <v>0.93716337866309141</v>
      </c>
      <c r="T46" s="41">
        <v>820</v>
      </c>
      <c r="U46" s="44">
        <v>0.23658536585365852</v>
      </c>
      <c r="V46" s="41">
        <v>220</v>
      </c>
      <c r="W46" s="44">
        <v>8.6363636363636365E-2</v>
      </c>
    </row>
    <row r="47" spans="1:23" x14ac:dyDescent="0.45">
      <c r="A47" s="45" t="s">
        <v>54</v>
      </c>
      <c r="B47" s="40">
        <v>1190151</v>
      </c>
      <c r="C47" s="40">
        <v>1106606</v>
      </c>
      <c r="D47" s="40">
        <v>555183</v>
      </c>
      <c r="E47" s="41">
        <v>551423</v>
      </c>
      <c r="F47" s="46">
        <v>83528</v>
      </c>
      <c r="G47" s="41">
        <v>42075</v>
      </c>
      <c r="H47" s="41">
        <v>41453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0.91288684669672204</v>
      </c>
      <c r="R47" s="47">
        <v>74400</v>
      </c>
      <c r="S47" s="43">
        <v>1.1226881720430109</v>
      </c>
      <c r="T47" s="41">
        <v>140</v>
      </c>
      <c r="U47" s="44">
        <v>0.11428571428571428</v>
      </c>
      <c r="V47" s="41">
        <v>220</v>
      </c>
      <c r="W47" s="44">
        <v>4.5454545454545452E-3</v>
      </c>
    </row>
    <row r="48" spans="1:23" x14ac:dyDescent="0.45">
      <c r="A48" s="45" t="s">
        <v>55</v>
      </c>
      <c r="B48" s="40">
        <v>2029563</v>
      </c>
      <c r="C48" s="40">
        <v>1744868</v>
      </c>
      <c r="D48" s="40">
        <v>876625</v>
      </c>
      <c r="E48" s="41">
        <v>868243</v>
      </c>
      <c r="F48" s="46">
        <v>284666</v>
      </c>
      <c r="G48" s="41">
        <v>142626</v>
      </c>
      <c r="H48" s="41">
        <v>142040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1908050</v>
      </c>
      <c r="Q48" s="43">
        <v>0.91447708393385918</v>
      </c>
      <c r="R48" s="47">
        <v>288800</v>
      </c>
      <c r="S48" s="43">
        <v>0.98568559556786706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2665496</v>
      </c>
      <c r="C49" s="40">
        <v>2297400</v>
      </c>
      <c r="D49" s="40">
        <v>1153125</v>
      </c>
      <c r="E49" s="41">
        <v>1144275</v>
      </c>
      <c r="F49" s="46">
        <v>367844</v>
      </c>
      <c r="G49" s="41">
        <v>184490</v>
      </c>
      <c r="H49" s="41">
        <v>183354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2537755</v>
      </c>
      <c r="Q49" s="43">
        <v>0.90528833555642685</v>
      </c>
      <c r="R49" s="47">
        <v>350000</v>
      </c>
      <c r="S49" s="43">
        <v>1.0509828571428572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v>1694926</v>
      </c>
      <c r="C50" s="40">
        <v>1559142</v>
      </c>
      <c r="D50" s="40">
        <v>782949</v>
      </c>
      <c r="E50" s="41">
        <v>776193</v>
      </c>
      <c r="F50" s="46">
        <v>135648</v>
      </c>
      <c r="G50" s="41">
        <v>68037</v>
      </c>
      <c r="H50" s="41">
        <v>67611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0.93081715198280623</v>
      </c>
      <c r="R50" s="47">
        <v>125500</v>
      </c>
      <c r="S50" s="43">
        <v>1.0808605577689243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5">
      <c r="A51" s="45" t="s">
        <v>58</v>
      </c>
      <c r="B51" s="40">
        <v>1609247</v>
      </c>
      <c r="C51" s="40">
        <v>1546175</v>
      </c>
      <c r="D51" s="40">
        <v>776347</v>
      </c>
      <c r="E51" s="41">
        <v>769828</v>
      </c>
      <c r="F51" s="46">
        <v>63044</v>
      </c>
      <c r="G51" s="41">
        <v>31612</v>
      </c>
      <c r="H51" s="41">
        <v>31432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0.9530788173544269</v>
      </c>
      <c r="R51" s="47">
        <v>55600</v>
      </c>
      <c r="S51" s="43">
        <v>1.1338848920863309</v>
      </c>
      <c r="T51" s="41">
        <v>300</v>
      </c>
      <c r="U51" s="44">
        <v>0.09</v>
      </c>
      <c r="V51" s="41">
        <v>30</v>
      </c>
      <c r="W51" s="44">
        <v>3.3333333333333333E-2</v>
      </c>
    </row>
    <row r="52" spans="1:23" x14ac:dyDescent="0.45">
      <c r="A52" s="45" t="s">
        <v>59</v>
      </c>
      <c r="B52" s="40">
        <v>2409685</v>
      </c>
      <c r="C52" s="40">
        <v>2210250</v>
      </c>
      <c r="D52" s="40">
        <v>1110350</v>
      </c>
      <c r="E52" s="41">
        <v>1099900</v>
      </c>
      <c r="F52" s="46">
        <v>199201</v>
      </c>
      <c r="G52" s="41">
        <v>100007</v>
      </c>
      <c r="H52" s="41">
        <v>99194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0.91810285742769204</v>
      </c>
      <c r="R52" s="47">
        <v>197100</v>
      </c>
      <c r="S52" s="43">
        <v>1.0106595636732623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1960228</v>
      </c>
      <c r="C53" s="40">
        <v>1680871</v>
      </c>
      <c r="D53" s="40">
        <v>845616</v>
      </c>
      <c r="E53" s="41">
        <v>835255</v>
      </c>
      <c r="F53" s="46">
        <v>278875</v>
      </c>
      <c r="G53" s="41">
        <v>140231</v>
      </c>
      <c r="H53" s="41">
        <v>138644</v>
      </c>
      <c r="I53" s="41">
        <v>482</v>
      </c>
      <c r="J53" s="41">
        <v>242</v>
      </c>
      <c r="K53" s="41">
        <v>240</v>
      </c>
      <c r="L53" s="69">
        <v>0</v>
      </c>
      <c r="M53" s="69">
        <v>0</v>
      </c>
      <c r="N53" s="69">
        <v>0</v>
      </c>
      <c r="O53" s="42"/>
      <c r="P53" s="41">
        <v>1955425</v>
      </c>
      <c r="Q53" s="43">
        <v>0.85959369446539757</v>
      </c>
      <c r="R53" s="47">
        <v>305500</v>
      </c>
      <c r="S53" s="43">
        <v>0.91284779050736498</v>
      </c>
      <c r="T53" s="41">
        <v>1260</v>
      </c>
      <c r="U53" s="44">
        <v>0.38253968253968251</v>
      </c>
      <c r="V53" s="41">
        <v>280</v>
      </c>
      <c r="W53" s="44">
        <v>0</v>
      </c>
    </row>
    <row r="55" spans="1:23" x14ac:dyDescent="0.45">
      <c r="A55" s="133" t="s">
        <v>135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136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137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138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139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140</v>
      </c>
    </row>
    <row r="61" spans="1:23" x14ac:dyDescent="0.45">
      <c r="A61" s="22" t="s">
        <v>141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142</v>
      </c>
    </row>
    <row r="2" spans="1:6" x14ac:dyDescent="0.45">
      <c r="D2" s="49" t="s">
        <v>143</v>
      </c>
    </row>
    <row r="3" spans="1:6" ht="36" x14ac:dyDescent="0.45">
      <c r="A3" s="45" t="s">
        <v>3</v>
      </c>
      <c r="B3" s="39" t="s">
        <v>144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145</v>
      </c>
    </row>
    <row r="54" spans="1:4" x14ac:dyDescent="0.45">
      <c r="A54" t="s">
        <v>146</v>
      </c>
    </row>
    <row r="55" spans="1:4" x14ac:dyDescent="0.45">
      <c r="A55" t="s">
        <v>147</v>
      </c>
    </row>
    <row r="56" spans="1:4" x14ac:dyDescent="0.45">
      <c r="A56" t="s">
        <v>148</v>
      </c>
    </row>
    <row r="57" spans="1:4" x14ac:dyDescent="0.45">
      <c r="A57" s="22" t="s">
        <v>149</v>
      </c>
    </row>
    <row r="58" spans="1:4" x14ac:dyDescent="0.45">
      <c r="A58" t="s">
        <v>150</v>
      </c>
    </row>
    <row r="59" spans="1:4" x14ac:dyDescent="0.45">
      <c r="A59" t="s">
        <v>151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DIGI-808455956-3816357</_dlc_DocId>
    <_dlc_DocIdUrl xmlns="89559dea-130d-4237-8e78-1ce7f44b9a24">
      <Url>https://digitalgojp.sharepoint.com/sites/digi_portal/_layouts/15/DocIdRedir.aspx?ID=DIGI-808455956-3816357</Url>
      <Description>DIGI-808455956-3816357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2022-06-10T04:47:01Z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03b61a88-49c5-4322-9156-357985c1925f</vt:lpwstr>
  </property>
  <property fmtid="{D5CDD505-2E9C-101B-9397-08002B2CF9AE}" pid="4" name="MediaServiceImageTags">
    <vt:lpwstr/>
  </property>
</Properties>
</file>