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12" yWindow="2184" windowWidth="34560" windowHeight="18684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総接種回数!$A$1:$M$61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1" l="1"/>
  <c r="G5" i="10"/>
  <c r="G9" i="11" l="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8" i="11"/>
  <c r="M7" i="11"/>
  <c r="J7" i="11" l="1"/>
  <c r="K7" i="11"/>
  <c r="I7" i="11"/>
  <c r="Q2" i="12"/>
  <c r="M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E16" i="11"/>
  <c r="F16" i="11" s="1"/>
  <c r="E28" i="11"/>
  <c r="F28" i="11" s="1"/>
  <c r="C31" i="11"/>
  <c r="D31" i="11" s="1"/>
  <c r="C34" i="11"/>
  <c r="D34" i="11" s="1"/>
  <c r="E40" i="11"/>
  <c r="F40" i="11" s="1"/>
  <c r="C43" i="11"/>
  <c r="C15" i="11"/>
  <c r="D15" i="11" s="1"/>
  <c r="C19" i="11"/>
  <c r="D19" i="11" s="1"/>
  <c r="C22" i="11"/>
  <c r="C46" i="11"/>
  <c r="Q6" i="12"/>
  <c r="E15" i="11"/>
  <c r="F15" i="11" s="1"/>
  <c r="E36" i="11"/>
  <c r="F36" i="11" s="1"/>
  <c r="C39" i="11"/>
  <c r="D39" i="11" s="1"/>
  <c r="C42" i="11"/>
  <c r="D42" i="11" s="1"/>
  <c r="C18" i="11"/>
  <c r="D18" i="11" s="1"/>
  <c r="C14" i="11"/>
  <c r="E24" i="11"/>
  <c r="F24" i="11" s="1"/>
  <c r="C27" i="11"/>
  <c r="C30" i="11"/>
  <c r="E44" i="11"/>
  <c r="F44" i="11" s="1"/>
  <c r="C47" i="11"/>
  <c r="D47" i="11" s="1"/>
  <c r="G6" i="12"/>
  <c r="E32" i="11"/>
  <c r="F32" i="11" s="1"/>
  <c r="C35" i="11"/>
  <c r="D35" i="11" s="1"/>
  <c r="C38" i="11"/>
  <c r="D38" i="11" s="1"/>
  <c r="H6" i="12"/>
  <c r="E20" i="11"/>
  <c r="F20" i="11" s="1"/>
  <c r="C23" i="11"/>
  <c r="D23" i="11" s="1"/>
  <c r="C26" i="11"/>
  <c r="D26" i="11" s="1"/>
  <c r="J6" i="12"/>
  <c r="E14" i="11"/>
  <c r="F14" i="11" s="1"/>
  <c r="E18" i="11"/>
  <c r="F18" i="11" s="1"/>
  <c r="E22" i="11"/>
  <c r="F22" i="11" s="1"/>
  <c r="E26" i="11"/>
  <c r="F26" i="11" s="1"/>
  <c r="E30" i="11"/>
  <c r="F30" i="11" s="1"/>
  <c r="E34" i="11"/>
  <c r="F34" i="11" s="1"/>
  <c r="E38" i="11"/>
  <c r="F38" i="11" s="1"/>
  <c r="E42" i="11"/>
  <c r="F42" i="11" s="1"/>
  <c r="E46" i="11"/>
  <c r="F46" i="11" s="1"/>
  <c r="K6" i="12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C45" i="11"/>
  <c r="D45" i="11" s="1"/>
  <c r="D6" i="12"/>
  <c r="C8" i="11"/>
  <c r="D8" i="11" s="1"/>
  <c r="M6" i="12"/>
  <c r="C9" i="11"/>
  <c r="D9" i="11" s="1"/>
  <c r="C10" i="11"/>
  <c r="D10" i="11" s="1"/>
  <c r="C11" i="11"/>
  <c r="D11" i="11" s="1"/>
  <c r="C12" i="11"/>
  <c r="E13" i="11"/>
  <c r="F13" i="11" s="1"/>
  <c r="E17" i="11"/>
  <c r="F17" i="11" s="1"/>
  <c r="E21" i="11"/>
  <c r="F21" i="11" s="1"/>
  <c r="E25" i="11"/>
  <c r="F25" i="11" s="1"/>
  <c r="E29" i="11"/>
  <c r="F29" i="11" s="1"/>
  <c r="E33" i="11"/>
  <c r="F33" i="11" s="1"/>
  <c r="E37" i="11"/>
  <c r="F37" i="11" s="1"/>
  <c r="E41" i="11"/>
  <c r="F41" i="11" s="1"/>
  <c r="E45" i="11"/>
  <c r="F45" i="11" s="1"/>
  <c r="E8" i="11"/>
  <c r="F8" i="11" s="1"/>
  <c r="E6" i="12"/>
  <c r="E9" i="11"/>
  <c r="F9" i="11" s="1"/>
  <c r="E10" i="11"/>
  <c r="F10" i="11" s="1"/>
  <c r="E11" i="11"/>
  <c r="F11" i="11" s="1"/>
  <c r="E12" i="11"/>
  <c r="F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E19" i="11"/>
  <c r="F19" i="11" s="1"/>
  <c r="E23" i="11"/>
  <c r="F23" i="11" s="1"/>
  <c r="E27" i="11"/>
  <c r="F27" i="11" s="1"/>
  <c r="E31" i="11"/>
  <c r="F31" i="11" s="1"/>
  <c r="E35" i="11"/>
  <c r="F35" i="11" s="1"/>
  <c r="E39" i="11"/>
  <c r="F39" i="11" s="1"/>
  <c r="E43" i="11"/>
  <c r="F43" i="11" s="1"/>
  <c r="E47" i="11"/>
  <c r="F47" i="11" s="1"/>
  <c r="C48" i="11"/>
  <c r="D48" i="11" s="1"/>
  <c r="C49" i="11"/>
  <c r="C50" i="11"/>
  <c r="D50" i="11" s="1"/>
  <c r="C51" i="11"/>
  <c r="D51" i="11" s="1"/>
  <c r="C52" i="11"/>
  <c r="D52" i="11" s="1"/>
  <c r="C53" i="11"/>
  <c r="D53" i="11" s="1"/>
  <c r="C54" i="11"/>
  <c r="D54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H35" i="11"/>
  <c r="H23" i="11"/>
  <c r="H17" i="11"/>
  <c r="H47" i="11"/>
  <c r="H19" i="11"/>
  <c r="H39" i="11"/>
  <c r="H31" i="11"/>
  <c r="H9" i="11"/>
  <c r="H25" i="11"/>
  <c r="H15" i="11"/>
  <c r="G7" i="11"/>
  <c r="H7" i="11" s="1"/>
  <c r="B45" i="11"/>
  <c r="D30" i="11"/>
  <c r="D46" i="11"/>
  <c r="H32" i="11"/>
  <c r="H40" i="11"/>
  <c r="H48" i="11"/>
  <c r="B30" i="11" l="1"/>
  <c r="B37" i="11"/>
  <c r="B47" i="11"/>
  <c r="B28" i="11"/>
  <c r="B39" i="11"/>
  <c r="B31" i="11"/>
  <c r="B23" i="11"/>
  <c r="B33" i="11"/>
  <c r="B8" i="11"/>
  <c r="B46" i="11"/>
  <c r="B14" i="11"/>
  <c r="B22" i="11"/>
  <c r="B11" i="11"/>
  <c r="B42" i="11"/>
  <c r="D22" i="11"/>
  <c r="B38" i="11"/>
  <c r="C7" i="11"/>
  <c r="D7" i="11" s="1"/>
  <c r="B20" i="11"/>
  <c r="B10" i="11"/>
  <c r="B16" i="11"/>
  <c r="B15" i="11"/>
  <c r="E7" i="11"/>
  <c r="F7" i="11" s="1"/>
  <c r="B19" i="11"/>
  <c r="B25" i="11"/>
  <c r="B24" i="11"/>
  <c r="B35" i="11"/>
  <c r="I6" i="12"/>
  <c r="R6" i="12" s="1"/>
  <c r="B26" i="11"/>
  <c r="D14" i="11"/>
  <c r="B51" i="11"/>
  <c r="B21" i="11"/>
  <c r="B32" i="11"/>
  <c r="B48" i="11"/>
  <c r="B52" i="11"/>
  <c r="B13" i="11"/>
  <c r="D41" i="11"/>
  <c r="B41" i="11"/>
  <c r="B34" i="11"/>
  <c r="B44" i="11"/>
  <c r="B18" i="11"/>
  <c r="B36" i="11"/>
  <c r="B12" i="11"/>
  <c r="B53" i="11"/>
  <c r="B40" i="11"/>
  <c r="B29" i="11"/>
  <c r="B50" i="11"/>
  <c r="D12" i="11"/>
  <c r="B9" i="11"/>
  <c r="B54" i="11"/>
  <c r="B6" i="12"/>
  <c r="C6" i="12"/>
  <c r="N6" i="12" s="1"/>
  <c r="D27" i="11"/>
  <c r="B27" i="11"/>
  <c r="D43" i="11"/>
  <c r="B43" i="11"/>
  <c r="B17" i="11"/>
  <c r="D49" i="11"/>
  <c r="B49" i="1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<sst xmlns="http://schemas.openxmlformats.org/spreadsheetml/2006/main" count="335" uniqueCount="143">
  <si>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</si>
  <si>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（4月25日公表時点）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</si>
  <si>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</si>
  <si>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</si>
  <si>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</si>
  <si>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</si>
  <si>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</si>
  <si>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</si>
  <si>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</si>
  <si>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</si>
  <si>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</si>
  <si>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</si>
  <si>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</si>
  <si>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</si>
  <si>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</si>
  <si>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</si>
  <si>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</si>
  <si>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</si>
  <si>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</si>
  <si>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</si>
  <si>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</si>
  <si>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</si>
  <si>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</si>
  <si>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</si>
  <si>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</si>
  <si>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</si>
  <si>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</si>
  <si>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</si>
  <si>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</si>
  <si>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</si>
  <si>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</si>
  <si>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</si>
  <si>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</si>
  <si>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</si>
  <si>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</si>
  <si>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</si>
  <si>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</si>
  <si>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</si>
  <si>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</si>
  <si>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</si>
  <si>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</si>
  <si>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</si>
  <si>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</si>
  <si>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</si>
  <si>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</si>
  <si>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</si>
  <si>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</si>
  <si>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</si>
  <si>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</si>
  <si>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</si>
  <si>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</si>
  <si>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</si>
  <si>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</si>
  <si>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</si>
  <si>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</si>
  <si>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</si>
  <si>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</si>
  <si>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</si>
  <si>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</si>
  <si>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</si>
  <si>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</si>
  <si>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</si>
  <si>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</si>
  <si>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</si>
  <si>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</si>
  <si>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</si>
  <si>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</si>
  <si>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</si>
  <si>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</si>
  <si>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</si>
  <si>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</si>
  <si>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</si>
  <si>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</si>
  <si>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</si>
  <si>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</si>
  <si>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</si>
  <si>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</si>
  <si>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</si>
  <si>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</si>
  <si>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</si>
  <si>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</si>
  <si>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</si>
  <si>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</si>
  <si>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</si>
  <si>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</si>
  <si>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</si>
  <si>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</si>
  <si>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</si>
  <si>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</si>
  <si>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</si>
  <si>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</si>
  <si>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</si>
  <si>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</si>
  <si>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</si>
  <si>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</si>
  <si>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接種回数（4月24日まで）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</si>
  <si>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</si>
  <si>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</si>
  <si>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</si>
  <si>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</si>
  <si>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</si>
  <si>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</si>
  <si>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</si>
  <si>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</si>
  <si>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</si>
  <si>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</si>
  <si>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</si>
  <si>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</si>
  <si>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</si>
  <si>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</si>
  <si>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</si>
  <si>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</si>
  <si>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</si>
  <si>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（4月24日まで）</t>
  </si>
  <si>
    <t>ワクチン供給量
（4月24日まで）※4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</si>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</sst>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G6" sqref="G6:H6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44673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64356791</v>
      </c>
      <c r="D10" s="11">
        <f>C10/$B10</f>
        <v>0.50816675191149419</v>
      </c>
      <c r="E10" s="21">
        <f>SUM(E11:E57)</f>
        <v>3303988</v>
      </c>
      <c r="F10" s="11">
        <f>E10/$B10</f>
        <v>2.6088573159506259E-2</v>
      </c>
      <c r="G10" s="21">
        <f>SUM(G11:G57)</f>
        <v>605556</v>
      </c>
      <c r="H10" s="11">
        <f>G10/$B10</f>
        <v>4.7815222113936169E-3</v>
      </c>
    </row>
    <row r="11" spans="1:8" x14ac:dyDescent="0.45">
      <c r="A11" s="12" t="s">
        <v>14</v>
      </c>
      <c r="B11" s="20">
        <v>5226603</v>
      </c>
      <c r="C11" s="21">
        <v>2701502</v>
      </c>
      <c r="D11" s="11">
        <f t="shared" ref="D11:D57" si="0">C11/$B11</f>
        <v>0.51687530122337588</v>
      </c>
      <c r="E11" s="21">
        <v>176290</v>
      </c>
      <c r="F11" s="11">
        <f t="shared" ref="F11:F57" si="1">E11/$B11</f>
        <v>3.3729364943157154E-2</v>
      </c>
      <c r="G11" s="21">
        <v>27132</v>
      </c>
      <c r="H11" s="11">
        <f t="shared" ref="H11:H57" si="2">G11/$B11</f>
        <v>5.1911346624184005E-3</v>
      </c>
    </row>
    <row r="12" spans="1:8" x14ac:dyDescent="0.45">
      <c r="A12" s="12" t="s">
        <v>15</v>
      </c>
      <c r="B12" s="20">
        <v>1259615</v>
      </c>
      <c r="C12" s="21">
        <v>668187</v>
      </c>
      <c r="D12" s="11">
        <f t="shared" si="0"/>
        <v>0.53046923067762763</v>
      </c>
      <c r="E12" s="21">
        <v>49568</v>
      </c>
      <c r="F12" s="11">
        <f t="shared" si="1"/>
        <v>3.9351706672276845E-2</v>
      </c>
      <c r="G12" s="21">
        <v>6522</v>
      </c>
      <c r="H12" s="11">
        <f t="shared" si="2"/>
        <v>5.1777725733656715E-3</v>
      </c>
    </row>
    <row r="13" spans="1:8" x14ac:dyDescent="0.45">
      <c r="A13" s="12" t="s">
        <v>16</v>
      </c>
      <c r="B13" s="20">
        <v>1220823</v>
      </c>
      <c r="C13" s="21">
        <v>650578</v>
      </c>
      <c r="D13" s="11">
        <f t="shared" si="0"/>
        <v>0.53290116585287139</v>
      </c>
      <c r="E13" s="21">
        <v>36236</v>
      </c>
      <c r="F13" s="11">
        <f t="shared" si="1"/>
        <v>2.9681616417777189E-2</v>
      </c>
      <c r="G13" s="21">
        <v>4668</v>
      </c>
      <c r="H13" s="11">
        <f t="shared" si="2"/>
        <v>3.8236501114412161E-3</v>
      </c>
    </row>
    <row r="14" spans="1:8" x14ac:dyDescent="0.45">
      <c r="A14" s="12" t="s">
        <v>17</v>
      </c>
      <c r="B14" s="20">
        <v>2281989</v>
      </c>
      <c r="C14" s="21">
        <v>1163083</v>
      </c>
      <c r="D14" s="11">
        <f t="shared" si="0"/>
        <v>0.50967949451114791</v>
      </c>
      <c r="E14" s="21">
        <v>67299</v>
      </c>
      <c r="F14" s="11">
        <f t="shared" si="1"/>
        <v>2.9491377916370326E-2</v>
      </c>
      <c r="G14" s="21">
        <v>12062</v>
      </c>
      <c r="H14" s="11">
        <f t="shared" si="2"/>
        <v>5.2857397647403208E-3</v>
      </c>
    </row>
    <row r="15" spans="1:8" x14ac:dyDescent="0.45">
      <c r="A15" s="12" t="s">
        <v>18</v>
      </c>
      <c r="B15" s="20">
        <v>971288</v>
      </c>
      <c r="C15" s="21">
        <v>526262</v>
      </c>
      <c r="D15" s="11">
        <f t="shared" si="0"/>
        <v>0.54181869847048458</v>
      </c>
      <c r="E15" s="21">
        <v>43252</v>
      </c>
      <c r="F15" s="11">
        <f t="shared" si="1"/>
        <v>4.4530561481249641E-2</v>
      </c>
      <c r="G15" s="21">
        <v>5643</v>
      </c>
      <c r="H15" s="11">
        <f t="shared" si="2"/>
        <v>5.8098113021060691E-3</v>
      </c>
    </row>
    <row r="16" spans="1:8" x14ac:dyDescent="0.45">
      <c r="A16" s="12" t="s">
        <v>19</v>
      </c>
      <c r="B16" s="20">
        <v>1069562</v>
      </c>
      <c r="C16" s="21">
        <v>612056</v>
      </c>
      <c r="D16" s="11">
        <f t="shared" si="0"/>
        <v>0.57224920107483246</v>
      </c>
      <c r="E16" s="21">
        <v>34043</v>
      </c>
      <c r="F16" s="11">
        <f t="shared" si="1"/>
        <v>3.1828916883733717E-2</v>
      </c>
      <c r="G16" s="21">
        <v>4804</v>
      </c>
      <c r="H16" s="11">
        <f t="shared" si="2"/>
        <v>4.4915582266385678E-3</v>
      </c>
    </row>
    <row r="17" spans="1:8" x14ac:dyDescent="0.45">
      <c r="A17" s="12" t="s">
        <v>20</v>
      </c>
      <c r="B17" s="20">
        <v>1862059.0000000002</v>
      </c>
      <c r="C17" s="21">
        <v>1027538</v>
      </c>
      <c r="D17" s="11">
        <f t="shared" si="0"/>
        <v>0.55182891626957031</v>
      </c>
      <c r="E17" s="21">
        <v>56891</v>
      </c>
      <c r="F17" s="11">
        <f t="shared" si="1"/>
        <v>3.0552737587799309E-2</v>
      </c>
      <c r="G17" s="21">
        <v>12073</v>
      </c>
      <c r="H17" s="11">
        <f t="shared" si="2"/>
        <v>6.4836828478582031E-3</v>
      </c>
    </row>
    <row r="18" spans="1:8" x14ac:dyDescent="0.45">
      <c r="A18" s="12" t="s">
        <v>21</v>
      </c>
      <c r="B18" s="20">
        <v>2907675</v>
      </c>
      <c r="C18" s="21">
        <v>1569105</v>
      </c>
      <c r="D18" s="11">
        <f t="shared" si="0"/>
        <v>0.53964249787201113</v>
      </c>
      <c r="E18" s="21">
        <v>80836</v>
      </c>
      <c r="F18" s="11">
        <f t="shared" si="1"/>
        <v>2.7800906222325398E-2</v>
      </c>
      <c r="G18" s="21">
        <v>15824</v>
      </c>
      <c r="H18" s="11">
        <f t="shared" si="2"/>
        <v>5.4421487958592344E-3</v>
      </c>
    </row>
    <row r="19" spans="1:8" x14ac:dyDescent="0.45">
      <c r="A19" s="12" t="s">
        <v>22</v>
      </c>
      <c r="B19" s="20">
        <v>1955401</v>
      </c>
      <c r="C19" s="21">
        <v>980782</v>
      </c>
      <c r="D19" s="11">
        <f t="shared" si="0"/>
        <v>0.50157589159461413</v>
      </c>
      <c r="E19" s="21">
        <v>63494</v>
      </c>
      <c r="F19" s="11">
        <f t="shared" si="1"/>
        <v>3.2471089050276646E-2</v>
      </c>
      <c r="G19" s="21">
        <v>12233</v>
      </c>
      <c r="H19" s="11">
        <f t="shared" si="2"/>
        <v>6.2560058013675967E-3</v>
      </c>
    </row>
    <row r="20" spans="1:8" x14ac:dyDescent="0.45">
      <c r="A20" s="12" t="s">
        <v>23</v>
      </c>
      <c r="B20" s="20">
        <v>1958101</v>
      </c>
      <c r="C20" s="21">
        <v>1093888</v>
      </c>
      <c r="D20" s="11">
        <f t="shared" si="0"/>
        <v>0.55864738335765107</v>
      </c>
      <c r="E20" s="21">
        <v>49659</v>
      </c>
      <c r="F20" s="11">
        <f t="shared" si="1"/>
        <v>2.5360795995712171E-2</v>
      </c>
      <c r="G20" s="21">
        <v>10123</v>
      </c>
      <c r="H20" s="11">
        <f t="shared" si="2"/>
        <v>5.1698048262066153E-3</v>
      </c>
    </row>
    <row r="21" spans="1:8" x14ac:dyDescent="0.45">
      <c r="A21" s="12" t="s">
        <v>24</v>
      </c>
      <c r="B21" s="20">
        <v>7393799</v>
      </c>
      <c r="C21" s="21">
        <v>3620185</v>
      </c>
      <c r="D21" s="11">
        <f t="shared" si="0"/>
        <v>0.48962448127140051</v>
      </c>
      <c r="E21" s="21">
        <v>202755</v>
      </c>
      <c r="F21" s="11">
        <f t="shared" si="1"/>
        <v>2.7422303473491772E-2</v>
      </c>
      <c r="G21" s="21">
        <v>43148</v>
      </c>
      <c r="H21" s="11">
        <f t="shared" si="2"/>
        <v>5.8357009705024441E-3</v>
      </c>
    </row>
    <row r="22" spans="1:8" x14ac:dyDescent="0.45">
      <c r="A22" s="12" t="s">
        <v>25</v>
      </c>
      <c r="B22" s="20">
        <v>6322892.0000000009</v>
      </c>
      <c r="C22" s="21">
        <v>3201969</v>
      </c>
      <c r="D22" s="11">
        <f t="shared" si="0"/>
        <v>0.50640893439267975</v>
      </c>
      <c r="E22" s="21">
        <v>176919</v>
      </c>
      <c r="F22" s="11">
        <f t="shared" si="1"/>
        <v>2.7980708827542836E-2</v>
      </c>
      <c r="G22" s="21">
        <v>34317</v>
      </c>
      <c r="H22" s="11">
        <f t="shared" si="2"/>
        <v>5.4274215026921214E-3</v>
      </c>
    </row>
    <row r="23" spans="1:8" x14ac:dyDescent="0.45">
      <c r="A23" s="12" t="s">
        <v>26</v>
      </c>
      <c r="B23" s="20">
        <v>13843329.000000002</v>
      </c>
      <c r="C23" s="21">
        <v>7086687</v>
      </c>
      <c r="D23" s="11">
        <f t="shared" si="0"/>
        <v>0.5119207236929787</v>
      </c>
      <c r="E23" s="21">
        <v>341679</v>
      </c>
      <c r="F23" s="11">
        <f t="shared" si="1"/>
        <v>2.4681852175874746E-2</v>
      </c>
      <c r="G23" s="21">
        <v>62886</v>
      </c>
      <c r="H23" s="11">
        <f t="shared" si="2"/>
        <v>4.5426934518423999E-3</v>
      </c>
    </row>
    <row r="24" spans="1:8" x14ac:dyDescent="0.45">
      <c r="A24" s="12" t="s">
        <v>27</v>
      </c>
      <c r="B24" s="20">
        <v>9220206</v>
      </c>
      <c r="C24" s="21">
        <v>4646555</v>
      </c>
      <c r="D24" s="11">
        <f t="shared" si="0"/>
        <v>0.50395349084391394</v>
      </c>
      <c r="E24" s="21">
        <v>260172</v>
      </c>
      <c r="F24" s="11">
        <f t="shared" si="1"/>
        <v>2.8217590800032017E-2</v>
      </c>
      <c r="G24" s="21">
        <v>55124</v>
      </c>
      <c r="H24" s="11">
        <f t="shared" si="2"/>
        <v>5.9786082870599633E-3</v>
      </c>
    </row>
    <row r="25" spans="1:8" x14ac:dyDescent="0.45">
      <c r="A25" s="12" t="s">
        <v>28</v>
      </c>
      <c r="B25" s="20">
        <v>2213174</v>
      </c>
      <c r="C25" s="21">
        <v>1264445</v>
      </c>
      <c r="D25" s="11">
        <f t="shared" si="0"/>
        <v>0.57132652019226682</v>
      </c>
      <c r="E25" s="21">
        <v>79863</v>
      </c>
      <c r="F25" s="11">
        <f t="shared" si="1"/>
        <v>3.6085278428176007E-2</v>
      </c>
      <c r="G25" s="21">
        <v>14113</v>
      </c>
      <c r="H25" s="11">
        <f t="shared" si="2"/>
        <v>6.3768144754998927E-3</v>
      </c>
    </row>
    <row r="26" spans="1:8" x14ac:dyDescent="0.45">
      <c r="A26" s="12" t="s">
        <v>29</v>
      </c>
      <c r="B26" s="20">
        <v>1047674</v>
      </c>
      <c r="C26" s="21">
        <v>570798</v>
      </c>
      <c r="D26" s="11">
        <f t="shared" si="0"/>
        <v>0.54482405786532828</v>
      </c>
      <c r="E26" s="21">
        <v>27958</v>
      </c>
      <c r="F26" s="11">
        <f t="shared" si="1"/>
        <v>2.668578202761546E-2</v>
      </c>
      <c r="G26" s="21">
        <v>4523</v>
      </c>
      <c r="H26" s="11">
        <f t="shared" si="2"/>
        <v>4.3171826350563245E-3</v>
      </c>
    </row>
    <row r="27" spans="1:8" x14ac:dyDescent="0.45">
      <c r="A27" s="12" t="s">
        <v>30</v>
      </c>
      <c r="B27" s="20">
        <v>1132656</v>
      </c>
      <c r="C27" s="21">
        <v>583444</v>
      </c>
      <c r="D27" s="11">
        <f t="shared" si="0"/>
        <v>0.51511138421550762</v>
      </c>
      <c r="E27" s="21">
        <v>32705</v>
      </c>
      <c r="F27" s="11">
        <f t="shared" si="1"/>
        <v>2.8874609766778261E-2</v>
      </c>
      <c r="G27" s="21">
        <v>5757</v>
      </c>
      <c r="H27" s="11">
        <f t="shared" si="2"/>
        <v>5.082743569097767E-3</v>
      </c>
    </row>
    <row r="28" spans="1:8" x14ac:dyDescent="0.45">
      <c r="A28" s="12" t="s">
        <v>31</v>
      </c>
      <c r="B28" s="20">
        <v>774582.99999999988</v>
      </c>
      <c r="C28" s="21">
        <v>416938</v>
      </c>
      <c r="D28" s="11">
        <f t="shared" si="0"/>
        <v>0.53827414234497795</v>
      </c>
      <c r="E28" s="21">
        <v>19669</v>
      </c>
      <c r="F28" s="11">
        <f t="shared" si="1"/>
        <v>2.5393017920610189E-2</v>
      </c>
      <c r="G28" s="21">
        <v>2743</v>
      </c>
      <c r="H28" s="11">
        <f t="shared" si="2"/>
        <v>3.5412602652007603E-3</v>
      </c>
    </row>
    <row r="29" spans="1:8" x14ac:dyDescent="0.45">
      <c r="A29" s="12" t="s">
        <v>32</v>
      </c>
      <c r="B29" s="20">
        <v>820997</v>
      </c>
      <c r="C29" s="21">
        <v>445783</v>
      </c>
      <c r="D29" s="11">
        <f t="shared" si="0"/>
        <v>0.54297762354795454</v>
      </c>
      <c r="E29" s="21">
        <v>21346</v>
      </c>
      <c r="F29" s="11">
        <f t="shared" si="1"/>
        <v>2.6000095006437296E-2</v>
      </c>
      <c r="G29" s="21">
        <v>1936</v>
      </c>
      <c r="H29" s="11">
        <f t="shared" si="2"/>
        <v>2.3581084949153286E-3</v>
      </c>
    </row>
    <row r="30" spans="1:8" x14ac:dyDescent="0.45">
      <c r="A30" s="12" t="s">
        <v>33</v>
      </c>
      <c r="B30" s="20">
        <v>2071737</v>
      </c>
      <c r="C30" s="21">
        <v>1123656</v>
      </c>
      <c r="D30" s="11">
        <f t="shared" si="0"/>
        <v>0.54237386309169555</v>
      </c>
      <c r="E30" s="21">
        <v>50567</v>
      </c>
      <c r="F30" s="11">
        <f t="shared" si="1"/>
        <v>2.4408020902267034E-2</v>
      </c>
      <c r="G30" s="21">
        <v>7805</v>
      </c>
      <c r="H30" s="11">
        <f t="shared" si="2"/>
        <v>3.7673700860678745E-3</v>
      </c>
    </row>
    <row r="31" spans="1:8" x14ac:dyDescent="0.45">
      <c r="A31" s="12" t="s">
        <v>34</v>
      </c>
      <c r="B31" s="20">
        <v>2016791</v>
      </c>
      <c r="C31" s="21">
        <v>1111830</v>
      </c>
      <c r="D31" s="11">
        <f t="shared" si="0"/>
        <v>0.55128667273901955</v>
      </c>
      <c r="E31" s="21">
        <v>42582</v>
      </c>
      <c r="F31" s="11">
        <f t="shared" si="1"/>
        <v>2.111373959919496E-2</v>
      </c>
      <c r="G31" s="21">
        <v>8292</v>
      </c>
      <c r="H31" s="11">
        <f t="shared" si="2"/>
        <v>4.1114820524288335E-3</v>
      </c>
    </row>
    <row r="32" spans="1:8" x14ac:dyDescent="0.45">
      <c r="A32" s="12" t="s">
        <v>35</v>
      </c>
      <c r="B32" s="20">
        <v>3686259.9999999995</v>
      </c>
      <c r="C32" s="21">
        <v>1870242</v>
      </c>
      <c r="D32" s="11">
        <f t="shared" si="0"/>
        <v>0.50735488001388951</v>
      </c>
      <c r="E32" s="21">
        <v>105789</v>
      </c>
      <c r="F32" s="11">
        <f t="shared" si="1"/>
        <v>2.8698192748205502E-2</v>
      </c>
      <c r="G32" s="21">
        <v>19908</v>
      </c>
      <c r="H32" s="11">
        <f t="shared" si="2"/>
        <v>5.4005957257491338E-3</v>
      </c>
    </row>
    <row r="33" spans="1:8" x14ac:dyDescent="0.45">
      <c r="A33" s="12" t="s">
        <v>36</v>
      </c>
      <c r="B33" s="20">
        <v>7558801.9999999991</v>
      </c>
      <c r="C33" s="21">
        <v>3677226</v>
      </c>
      <c r="D33" s="11">
        <f t="shared" si="0"/>
        <v>0.48648264632411331</v>
      </c>
      <c r="E33" s="21">
        <v>175286</v>
      </c>
      <c r="F33" s="11">
        <f t="shared" si="1"/>
        <v>2.3189653598546439E-2</v>
      </c>
      <c r="G33" s="21">
        <v>39386</v>
      </c>
      <c r="H33" s="11">
        <f t="shared" si="2"/>
        <v>5.2106140629163203E-3</v>
      </c>
    </row>
    <row r="34" spans="1:8" x14ac:dyDescent="0.45">
      <c r="A34" s="12" t="s">
        <v>37</v>
      </c>
      <c r="B34" s="20">
        <v>1800557</v>
      </c>
      <c r="C34" s="21">
        <v>905154</v>
      </c>
      <c r="D34" s="11">
        <f t="shared" si="0"/>
        <v>0.50270777320573579</v>
      </c>
      <c r="E34" s="21">
        <v>40370</v>
      </c>
      <c r="F34" s="11">
        <f t="shared" si="1"/>
        <v>2.2420839773470098E-2</v>
      </c>
      <c r="G34" s="21">
        <v>6821</v>
      </c>
      <c r="H34" s="11">
        <f t="shared" si="2"/>
        <v>3.7882721846628571E-3</v>
      </c>
    </row>
    <row r="35" spans="1:8" x14ac:dyDescent="0.45">
      <c r="A35" s="12" t="s">
        <v>38</v>
      </c>
      <c r="B35" s="20">
        <v>1418843</v>
      </c>
      <c r="C35" s="21">
        <v>700921</v>
      </c>
      <c r="D35" s="11">
        <f t="shared" si="0"/>
        <v>0.49400885087356389</v>
      </c>
      <c r="E35" s="21">
        <v>37647</v>
      </c>
      <c r="F35" s="11">
        <f t="shared" si="1"/>
        <v>2.6533591102045822E-2</v>
      </c>
      <c r="G35" s="21">
        <v>6645</v>
      </c>
      <c r="H35" s="11">
        <f t="shared" si="2"/>
        <v>4.683393440993824E-3</v>
      </c>
    </row>
    <row r="36" spans="1:8" x14ac:dyDescent="0.45">
      <c r="A36" s="12" t="s">
        <v>39</v>
      </c>
      <c r="B36" s="20">
        <v>2530542</v>
      </c>
      <c r="C36" s="21">
        <v>1202977</v>
      </c>
      <c r="D36" s="11">
        <f t="shared" si="0"/>
        <v>0.4753831392642367</v>
      </c>
      <c r="E36" s="21">
        <v>64906</v>
      </c>
      <c r="F36" s="11">
        <f t="shared" si="1"/>
        <v>2.5649050677680908E-2</v>
      </c>
      <c r="G36" s="21">
        <v>8809</v>
      </c>
      <c r="H36" s="11">
        <f t="shared" si="2"/>
        <v>3.481072434284829E-3</v>
      </c>
    </row>
    <row r="37" spans="1:8" x14ac:dyDescent="0.45">
      <c r="A37" s="12" t="s">
        <v>40</v>
      </c>
      <c r="B37" s="20">
        <v>8839511</v>
      </c>
      <c r="C37" s="21">
        <v>3977516</v>
      </c>
      <c r="D37" s="11">
        <f t="shared" si="0"/>
        <v>0.44997013975094324</v>
      </c>
      <c r="E37" s="21">
        <v>188403</v>
      </c>
      <c r="F37" s="11">
        <f t="shared" si="1"/>
        <v>2.1313735567499152E-2</v>
      </c>
      <c r="G37" s="21">
        <v>36702</v>
      </c>
      <c r="H37" s="11">
        <f t="shared" si="2"/>
        <v>4.15203963205657E-3</v>
      </c>
    </row>
    <row r="38" spans="1:8" x14ac:dyDescent="0.45">
      <c r="A38" s="12" t="s">
        <v>41</v>
      </c>
      <c r="B38" s="20">
        <v>5523625</v>
      </c>
      <c r="C38" s="21">
        <v>2700853</v>
      </c>
      <c r="D38" s="11">
        <f t="shared" si="0"/>
        <v>0.48896385978410917</v>
      </c>
      <c r="E38" s="21">
        <v>132428</v>
      </c>
      <c r="F38" s="11">
        <f t="shared" si="1"/>
        <v>2.3974835366267624E-2</v>
      </c>
      <c r="G38" s="21">
        <v>22578</v>
      </c>
      <c r="H38" s="11">
        <f t="shared" si="2"/>
        <v>4.0875330964719727E-3</v>
      </c>
    </row>
    <row r="39" spans="1:8" x14ac:dyDescent="0.45">
      <c r="A39" s="12" t="s">
        <v>42</v>
      </c>
      <c r="B39" s="20">
        <v>1344738.9999999998</v>
      </c>
      <c r="C39" s="21">
        <v>707442</v>
      </c>
      <c r="D39" s="11">
        <f t="shared" si="0"/>
        <v>0.52608126930207288</v>
      </c>
      <c r="E39" s="21">
        <v>38330</v>
      </c>
      <c r="F39" s="11">
        <f t="shared" si="1"/>
        <v>2.8503672459860244E-2</v>
      </c>
      <c r="G39" s="21">
        <v>5605</v>
      </c>
      <c r="H39" s="11">
        <f t="shared" si="2"/>
        <v>4.1680950727241498E-3</v>
      </c>
    </row>
    <row r="40" spans="1:8" x14ac:dyDescent="0.45">
      <c r="A40" s="12" t="s">
        <v>43</v>
      </c>
      <c r="B40" s="20">
        <v>944432</v>
      </c>
      <c r="C40" s="21">
        <v>519883</v>
      </c>
      <c r="D40" s="11">
        <f t="shared" si="0"/>
        <v>0.5504716062141054</v>
      </c>
      <c r="E40" s="21">
        <v>20873</v>
      </c>
      <c r="F40" s="11">
        <f t="shared" si="1"/>
        <v>2.2101114744100158E-2</v>
      </c>
      <c r="G40" s="21">
        <v>4306</v>
      </c>
      <c r="H40" s="11">
        <f t="shared" si="2"/>
        <v>4.5593541938434958E-3</v>
      </c>
    </row>
    <row r="41" spans="1:8" x14ac:dyDescent="0.45">
      <c r="A41" s="12" t="s">
        <v>44</v>
      </c>
      <c r="B41" s="20">
        <v>556788</v>
      </c>
      <c r="C41" s="21">
        <v>294099</v>
      </c>
      <c r="D41" s="11">
        <f t="shared" si="0"/>
        <v>0.52820642686264785</v>
      </c>
      <c r="E41" s="21">
        <v>13415</v>
      </c>
      <c r="F41" s="11">
        <f t="shared" si="1"/>
        <v>2.4093550866757185E-2</v>
      </c>
      <c r="G41" s="21">
        <v>2033</v>
      </c>
      <c r="H41" s="11">
        <f t="shared" si="2"/>
        <v>3.6512999561772166E-3</v>
      </c>
    </row>
    <row r="42" spans="1:8" x14ac:dyDescent="0.45">
      <c r="A42" s="12" t="s">
        <v>45</v>
      </c>
      <c r="B42" s="20">
        <v>672814.99999999988</v>
      </c>
      <c r="C42" s="21">
        <v>350373</v>
      </c>
      <c r="D42" s="11">
        <f t="shared" si="0"/>
        <v>0.52075682022547065</v>
      </c>
      <c r="E42" s="21">
        <v>19506</v>
      </c>
      <c r="F42" s="11">
        <f t="shared" si="1"/>
        <v>2.8991624740827723E-2</v>
      </c>
      <c r="G42" s="21">
        <v>3428</v>
      </c>
      <c r="H42" s="11">
        <f t="shared" si="2"/>
        <v>5.0950112586669446E-3</v>
      </c>
    </row>
    <row r="43" spans="1:8" x14ac:dyDescent="0.45">
      <c r="A43" s="12" t="s">
        <v>46</v>
      </c>
      <c r="B43" s="20">
        <v>1893791</v>
      </c>
      <c r="C43" s="21">
        <v>949133</v>
      </c>
      <c r="D43" s="11">
        <f t="shared" si="0"/>
        <v>0.50118149257230604</v>
      </c>
      <c r="E43" s="21">
        <v>38489</v>
      </c>
      <c r="F43" s="11">
        <f t="shared" si="1"/>
        <v>2.0323784409156026E-2</v>
      </c>
      <c r="G43" s="21">
        <v>9243</v>
      </c>
      <c r="H43" s="11">
        <f t="shared" si="2"/>
        <v>4.8806864115417169E-3</v>
      </c>
    </row>
    <row r="44" spans="1:8" x14ac:dyDescent="0.45">
      <c r="A44" s="12" t="s">
        <v>47</v>
      </c>
      <c r="B44" s="20">
        <v>2812432.9999999995</v>
      </c>
      <c r="C44" s="21">
        <v>1441737</v>
      </c>
      <c r="D44" s="11">
        <f t="shared" si="0"/>
        <v>0.51262981198129887</v>
      </c>
      <c r="E44" s="21">
        <v>69257</v>
      </c>
      <c r="F44" s="11">
        <f t="shared" si="1"/>
        <v>2.4625297740426176E-2</v>
      </c>
      <c r="G44" s="21">
        <v>13950</v>
      </c>
      <c r="H44" s="11">
        <f t="shared" si="2"/>
        <v>4.9601181610370816E-3</v>
      </c>
    </row>
    <row r="45" spans="1:8" x14ac:dyDescent="0.45">
      <c r="A45" s="12" t="s">
        <v>48</v>
      </c>
      <c r="B45" s="20">
        <v>1356110</v>
      </c>
      <c r="C45" s="21">
        <v>793167</v>
      </c>
      <c r="D45" s="11">
        <f t="shared" si="0"/>
        <v>0.58488396958948763</v>
      </c>
      <c r="E45" s="21">
        <v>33409</v>
      </c>
      <c r="F45" s="11">
        <f t="shared" si="1"/>
        <v>2.4635907116679324E-2</v>
      </c>
      <c r="G45" s="21">
        <v>5294</v>
      </c>
      <c r="H45" s="11">
        <f t="shared" si="2"/>
        <v>3.9038131125056228E-3</v>
      </c>
    </row>
    <row r="46" spans="1:8" x14ac:dyDescent="0.45">
      <c r="A46" s="12" t="s">
        <v>49</v>
      </c>
      <c r="B46" s="20">
        <v>734949</v>
      </c>
      <c r="C46" s="21">
        <v>401969</v>
      </c>
      <c r="D46" s="11">
        <f t="shared" si="0"/>
        <v>0.5469345492000125</v>
      </c>
      <c r="E46" s="21">
        <v>14939</v>
      </c>
      <c r="F46" s="11">
        <f t="shared" si="1"/>
        <v>2.0326580483815884E-2</v>
      </c>
      <c r="G46" s="21">
        <v>2655</v>
      </c>
      <c r="H46" s="11">
        <f t="shared" si="2"/>
        <v>3.6124955609164715E-3</v>
      </c>
    </row>
    <row r="47" spans="1:8" x14ac:dyDescent="0.45">
      <c r="A47" s="12" t="s">
        <v>50</v>
      </c>
      <c r="B47" s="20">
        <v>973896</v>
      </c>
      <c r="C47" s="21">
        <v>484552</v>
      </c>
      <c r="D47" s="11">
        <f t="shared" si="0"/>
        <v>0.49753977837469299</v>
      </c>
      <c r="E47" s="21">
        <v>26925</v>
      </c>
      <c r="F47" s="11">
        <f t="shared" si="1"/>
        <v>2.7646689174203407E-2</v>
      </c>
      <c r="G47" s="21">
        <v>3994</v>
      </c>
      <c r="H47" s="11">
        <f t="shared" si="2"/>
        <v>4.1010539113005909E-3</v>
      </c>
    </row>
    <row r="48" spans="1:8" x14ac:dyDescent="0.45">
      <c r="A48" s="12" t="s">
        <v>51</v>
      </c>
      <c r="B48" s="20">
        <v>1356219</v>
      </c>
      <c r="C48" s="21">
        <v>707783</v>
      </c>
      <c r="D48" s="11">
        <f t="shared" si="0"/>
        <v>0.52187957844566402</v>
      </c>
      <c r="E48" s="21">
        <v>31400</v>
      </c>
      <c r="F48" s="11">
        <f t="shared" si="1"/>
        <v>2.3152602935071695E-2</v>
      </c>
      <c r="G48" s="21">
        <v>2115</v>
      </c>
      <c r="H48" s="11">
        <f t="shared" si="2"/>
        <v>1.5594826499260076E-3</v>
      </c>
    </row>
    <row r="49" spans="1:8" x14ac:dyDescent="0.45">
      <c r="A49" s="12" t="s">
        <v>52</v>
      </c>
      <c r="B49" s="20">
        <v>701167</v>
      </c>
      <c r="C49" s="21">
        <v>357941</v>
      </c>
      <c r="D49" s="11">
        <f t="shared" si="0"/>
        <v>0.51049322058796265</v>
      </c>
      <c r="E49" s="21">
        <v>19616</v>
      </c>
      <c r="F49" s="11">
        <f t="shared" si="1"/>
        <v>2.7976216792861046E-2</v>
      </c>
      <c r="G49" s="21">
        <v>2162</v>
      </c>
      <c r="H49" s="11">
        <f t="shared" si="2"/>
        <v>3.083430908756402E-3</v>
      </c>
    </row>
    <row r="50" spans="1:8" x14ac:dyDescent="0.45">
      <c r="A50" s="12" t="s">
        <v>53</v>
      </c>
      <c r="B50" s="20">
        <v>5124170</v>
      </c>
      <c r="C50" s="21">
        <v>2549426</v>
      </c>
      <c r="D50" s="11">
        <f t="shared" si="0"/>
        <v>0.49752955112730451</v>
      </c>
      <c r="E50" s="21">
        <v>105335</v>
      </c>
      <c r="F50" s="11">
        <f t="shared" si="1"/>
        <v>2.0556499881932099E-2</v>
      </c>
      <c r="G50" s="21">
        <v>20452</v>
      </c>
      <c r="H50" s="11">
        <f t="shared" si="2"/>
        <v>3.9912805390921848E-3</v>
      </c>
    </row>
    <row r="51" spans="1:8" x14ac:dyDescent="0.45">
      <c r="A51" s="12" t="s">
        <v>54</v>
      </c>
      <c r="B51" s="20">
        <v>818222</v>
      </c>
      <c r="C51" s="21">
        <v>422558</v>
      </c>
      <c r="D51" s="11">
        <f t="shared" si="0"/>
        <v>0.51643441510983568</v>
      </c>
      <c r="E51" s="21">
        <v>15122</v>
      </c>
      <c r="F51" s="11">
        <f t="shared" si="1"/>
        <v>1.8481536795637368E-2</v>
      </c>
      <c r="G51" s="21">
        <v>3473</v>
      </c>
      <c r="H51" s="11">
        <f t="shared" si="2"/>
        <v>4.2445693222621737E-3</v>
      </c>
    </row>
    <row r="52" spans="1:8" x14ac:dyDescent="0.45">
      <c r="A52" s="12" t="s">
        <v>55</v>
      </c>
      <c r="B52" s="20">
        <v>1335937.9999999998</v>
      </c>
      <c r="C52" s="21">
        <v>746282</v>
      </c>
      <c r="D52" s="11">
        <f t="shared" si="0"/>
        <v>0.55862023537020444</v>
      </c>
      <c r="E52" s="21">
        <v>30990</v>
      </c>
      <c r="F52" s="11">
        <f t="shared" si="1"/>
        <v>2.3197184300469038E-2</v>
      </c>
      <c r="G52" s="21">
        <v>4983</v>
      </c>
      <c r="H52" s="11">
        <f t="shared" si="2"/>
        <v>3.7299635162709654E-3</v>
      </c>
    </row>
    <row r="53" spans="1:8" x14ac:dyDescent="0.45">
      <c r="A53" s="12" t="s">
        <v>56</v>
      </c>
      <c r="B53" s="20">
        <v>1758645</v>
      </c>
      <c r="C53" s="21">
        <v>993474</v>
      </c>
      <c r="D53" s="11">
        <f t="shared" si="0"/>
        <v>0.56490877920216986</v>
      </c>
      <c r="E53" s="21">
        <v>43908</v>
      </c>
      <c r="F53" s="11">
        <f t="shared" si="1"/>
        <v>2.4966948986293425E-2</v>
      </c>
      <c r="G53" s="21">
        <v>8324</v>
      </c>
      <c r="H53" s="11">
        <f t="shared" si="2"/>
        <v>4.7331894725768991E-3</v>
      </c>
    </row>
    <row r="54" spans="1:8" x14ac:dyDescent="0.45">
      <c r="A54" s="12" t="s">
        <v>57</v>
      </c>
      <c r="B54" s="20">
        <v>1141741</v>
      </c>
      <c r="C54" s="21">
        <v>582978</v>
      </c>
      <c r="D54" s="11">
        <f t="shared" si="0"/>
        <v>0.51060441904074572</v>
      </c>
      <c r="E54" s="21">
        <v>27207</v>
      </c>
      <c r="F54" s="11">
        <f t="shared" si="1"/>
        <v>2.3829397385221343E-2</v>
      </c>
      <c r="G54" s="21">
        <v>3434</v>
      </c>
      <c r="H54" s="11">
        <f t="shared" si="2"/>
        <v>3.0076873826901198E-3</v>
      </c>
    </row>
    <row r="55" spans="1:8" x14ac:dyDescent="0.45">
      <c r="A55" s="12" t="s">
        <v>58</v>
      </c>
      <c r="B55" s="20">
        <v>1087241</v>
      </c>
      <c r="C55" s="21">
        <v>548266</v>
      </c>
      <c r="D55" s="11">
        <f t="shared" si="0"/>
        <v>0.50427274173803227</v>
      </c>
      <c r="E55" s="21">
        <v>27701</v>
      </c>
      <c r="F55" s="11">
        <f t="shared" si="1"/>
        <v>2.5478251831930546E-2</v>
      </c>
      <c r="G55" s="21">
        <v>4999</v>
      </c>
      <c r="H55" s="11">
        <f t="shared" si="2"/>
        <v>4.5978766437248042E-3</v>
      </c>
    </row>
    <row r="56" spans="1:8" x14ac:dyDescent="0.45">
      <c r="A56" s="12" t="s">
        <v>59</v>
      </c>
      <c r="B56" s="20">
        <v>1617517</v>
      </c>
      <c r="C56" s="21">
        <v>841869</v>
      </c>
      <c r="D56" s="11">
        <f t="shared" si="0"/>
        <v>0.52046995487528103</v>
      </c>
      <c r="E56" s="21">
        <v>40308</v>
      </c>
      <c r="F56" s="11">
        <f t="shared" si="1"/>
        <v>2.4919676269244774E-2</v>
      </c>
      <c r="G56" s="21">
        <v>7254</v>
      </c>
      <c r="H56" s="11">
        <f t="shared" si="2"/>
        <v>4.4846514750695047E-3</v>
      </c>
    </row>
    <row r="57" spans="1:8" x14ac:dyDescent="0.45">
      <c r="A57" s="12" t="s">
        <v>60</v>
      </c>
      <c r="B57" s="20">
        <v>1485118</v>
      </c>
      <c r="C57" s="21">
        <v>563699</v>
      </c>
      <c r="D57" s="11">
        <f t="shared" si="0"/>
        <v>0.37956512546477789</v>
      </c>
      <c r="E57" s="21">
        <v>28646</v>
      </c>
      <c r="F57" s="11">
        <f t="shared" si="1"/>
        <v>1.9288702985217336E-2</v>
      </c>
      <c r="G57" s="21">
        <v>5275</v>
      </c>
      <c r="H57" s="11">
        <f t="shared" si="2"/>
        <v>3.5519063131683811E-3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G39" sqref="G39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（4月25日公表時点）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44673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13185956</v>
      </c>
      <c r="D10" s="11">
        <f>C10/$B10</f>
        <v>0.47863590996591104</v>
      </c>
      <c r="E10" s="21">
        <f>SUM(E11:E30)</f>
        <v>719305</v>
      </c>
      <c r="F10" s="11">
        <f>E10/$B10</f>
        <v>2.6109991813868454E-2</v>
      </c>
      <c r="G10" s="21">
        <f>SUM(G11:G30)</f>
        <v>140166</v>
      </c>
      <c r="H10" s="11">
        <f>G10/$B10</f>
        <v>5.0878738679457055E-3</v>
      </c>
    </row>
    <row r="11" spans="1:8" x14ac:dyDescent="0.45">
      <c r="A11" s="12" t="s">
        <v>70</v>
      </c>
      <c r="B11" s="20">
        <v>1961575</v>
      </c>
      <c r="C11" s="21">
        <v>916572</v>
      </c>
      <c r="D11" s="11">
        <f t="shared" ref="D11:D30" si="0">C11/$B11</f>
        <v>0.46726329607585743</v>
      </c>
      <c r="E11" s="21">
        <v>68928</v>
      </c>
      <c r="F11" s="11">
        <f t="shared" ref="F11:F30" si="1">E11/$B11</f>
        <v>3.513911015383047E-2</v>
      </c>
      <c r="G11" s="21">
        <v>8961</v>
      </c>
      <c r="H11" s="11">
        <f t="shared" ref="H11:H30" si="2">G11/$B11</f>
        <v>4.5682678459911044E-3</v>
      </c>
    </row>
    <row r="12" spans="1:8" x14ac:dyDescent="0.45">
      <c r="A12" s="12" t="s">
        <v>71</v>
      </c>
      <c r="B12" s="20">
        <v>1065932</v>
      </c>
      <c r="C12" s="21">
        <v>499240</v>
      </c>
      <c r="D12" s="11">
        <f t="shared" si="0"/>
        <v>0.46836008300717119</v>
      </c>
      <c r="E12" s="21">
        <v>28070</v>
      </c>
      <c r="F12" s="11">
        <f t="shared" si="1"/>
        <v>2.6333762378838426E-2</v>
      </c>
      <c r="G12" s="21">
        <v>4603</v>
      </c>
      <c r="H12" s="11">
        <f t="shared" si="2"/>
        <v>4.3182867199783852E-3</v>
      </c>
    </row>
    <row r="13" spans="1:8" x14ac:dyDescent="0.45">
      <c r="A13" s="12" t="s">
        <v>72</v>
      </c>
      <c r="B13" s="20">
        <v>1324589</v>
      </c>
      <c r="C13" s="21">
        <v>602891</v>
      </c>
      <c r="D13" s="11">
        <f t="shared" si="0"/>
        <v>0.45515325885991803</v>
      </c>
      <c r="E13" s="21">
        <v>36015</v>
      </c>
      <c r="F13" s="11">
        <f t="shared" si="1"/>
        <v>2.7189565971029506E-2</v>
      </c>
      <c r="G13" s="21">
        <v>8065</v>
      </c>
      <c r="H13" s="11">
        <f t="shared" si="2"/>
        <v>6.0886810927767024E-3</v>
      </c>
    </row>
    <row r="14" spans="1:8" x14ac:dyDescent="0.45">
      <c r="A14" s="12" t="s">
        <v>73</v>
      </c>
      <c r="B14" s="20">
        <v>974726</v>
      </c>
      <c r="C14" s="21">
        <v>501069</v>
      </c>
      <c r="D14" s="11">
        <f t="shared" si="0"/>
        <v>0.514061387507874</v>
      </c>
      <c r="E14" s="21">
        <v>26966</v>
      </c>
      <c r="F14" s="11">
        <f t="shared" si="1"/>
        <v>2.766521053095947E-2</v>
      </c>
      <c r="G14" s="21">
        <v>6094</v>
      </c>
      <c r="H14" s="11">
        <f t="shared" si="2"/>
        <v>6.2520133863260031E-3</v>
      </c>
    </row>
    <row r="15" spans="1:8" x14ac:dyDescent="0.45">
      <c r="A15" s="12" t="s">
        <v>74</v>
      </c>
      <c r="B15" s="20">
        <v>3759920</v>
      </c>
      <c r="C15" s="21">
        <v>1900017</v>
      </c>
      <c r="D15" s="11">
        <f t="shared" si="0"/>
        <v>0.50533442200897893</v>
      </c>
      <c r="E15" s="21">
        <v>125821</v>
      </c>
      <c r="F15" s="11">
        <f t="shared" si="1"/>
        <v>3.3463743909444885E-2</v>
      </c>
      <c r="G15" s="21">
        <v>25544</v>
      </c>
      <c r="H15" s="11">
        <f t="shared" si="2"/>
        <v>6.7937615693950933E-3</v>
      </c>
    </row>
    <row r="16" spans="1:8" x14ac:dyDescent="0.45">
      <c r="A16" s="12" t="s">
        <v>75</v>
      </c>
      <c r="B16" s="20">
        <v>1521562.0000000002</v>
      </c>
      <c r="C16" s="21">
        <v>738883</v>
      </c>
      <c r="D16" s="11">
        <f t="shared" si="0"/>
        <v>0.48560821050998898</v>
      </c>
      <c r="E16" s="21">
        <v>40638</v>
      </c>
      <c r="F16" s="11">
        <f t="shared" si="1"/>
        <v>2.670808024911242E-2</v>
      </c>
      <c r="G16" s="21">
        <v>9489</v>
      </c>
      <c r="H16" s="11">
        <f t="shared" si="2"/>
        <v>6.2363544830904023E-3</v>
      </c>
    </row>
    <row r="17" spans="1:8" x14ac:dyDescent="0.45">
      <c r="A17" s="12" t="s">
        <v>76</v>
      </c>
      <c r="B17" s="20">
        <v>718601</v>
      </c>
      <c r="C17" s="21">
        <v>382730</v>
      </c>
      <c r="D17" s="11">
        <f t="shared" si="0"/>
        <v>0.53260432423556325</v>
      </c>
      <c r="E17" s="21">
        <v>16585</v>
      </c>
      <c r="F17" s="11">
        <f t="shared" si="1"/>
        <v>2.3079567103302112E-2</v>
      </c>
      <c r="G17" s="21">
        <v>4449</v>
      </c>
      <c r="H17" s="11">
        <f t="shared" si="2"/>
        <v>6.1911965054320828E-3</v>
      </c>
    </row>
    <row r="18" spans="1:8" x14ac:dyDescent="0.45">
      <c r="A18" s="12" t="s">
        <v>77</v>
      </c>
      <c r="B18" s="20">
        <v>784774</v>
      </c>
      <c r="C18" s="21">
        <v>420825</v>
      </c>
      <c r="D18" s="11">
        <f t="shared" si="0"/>
        <v>0.53623718420844724</v>
      </c>
      <c r="E18" s="21">
        <v>21063</v>
      </c>
      <c r="F18" s="11">
        <f t="shared" si="1"/>
        <v>2.6839574195883144E-2</v>
      </c>
      <c r="G18" s="21">
        <v>3731</v>
      </c>
      <c r="H18" s="11">
        <f t="shared" si="2"/>
        <v>4.7542349772036283E-3</v>
      </c>
    </row>
    <row r="19" spans="1:8" x14ac:dyDescent="0.45">
      <c r="A19" s="12" t="s">
        <v>78</v>
      </c>
      <c r="B19" s="20">
        <v>694295.99999999988</v>
      </c>
      <c r="C19" s="21">
        <v>330822</v>
      </c>
      <c r="D19" s="11">
        <f t="shared" si="0"/>
        <v>0.47648553354765122</v>
      </c>
      <c r="E19" s="21">
        <v>21583</v>
      </c>
      <c r="F19" s="11">
        <f t="shared" si="1"/>
        <v>3.1086164978625836E-2</v>
      </c>
      <c r="G19" s="21">
        <v>4283</v>
      </c>
      <c r="H19" s="11">
        <f t="shared" si="2"/>
        <v>6.1688386509500285E-3</v>
      </c>
    </row>
    <row r="20" spans="1:8" x14ac:dyDescent="0.45">
      <c r="A20" s="12" t="s">
        <v>79</v>
      </c>
      <c r="B20" s="20">
        <v>799966</v>
      </c>
      <c r="C20" s="21">
        <v>431862</v>
      </c>
      <c r="D20" s="11">
        <f t="shared" si="0"/>
        <v>0.53985044364385482</v>
      </c>
      <c r="E20" s="21">
        <v>20008</v>
      </c>
      <c r="F20" s="11">
        <f t="shared" si="1"/>
        <v>2.5011062970176232E-2</v>
      </c>
      <c r="G20" s="21">
        <v>3785</v>
      </c>
      <c r="H20" s="11">
        <f t="shared" si="2"/>
        <v>4.7314510866711835E-3</v>
      </c>
    </row>
    <row r="21" spans="1:8" x14ac:dyDescent="0.45">
      <c r="A21" s="12" t="s">
        <v>80</v>
      </c>
      <c r="B21" s="20">
        <v>2300944</v>
      </c>
      <c r="C21" s="21">
        <v>1079525</v>
      </c>
      <c r="D21" s="11">
        <f t="shared" si="0"/>
        <v>0.4691661335521421</v>
      </c>
      <c r="E21" s="21">
        <v>50933</v>
      </c>
      <c r="F21" s="11">
        <f t="shared" si="1"/>
        <v>2.2135697348566501E-2</v>
      </c>
      <c r="G21" s="21">
        <v>12067</v>
      </c>
      <c r="H21" s="11">
        <f t="shared" si="2"/>
        <v>5.24436926757018E-3</v>
      </c>
    </row>
    <row r="22" spans="1:8" x14ac:dyDescent="0.45">
      <c r="A22" s="12" t="s">
        <v>81</v>
      </c>
      <c r="B22" s="20">
        <v>1400720</v>
      </c>
      <c r="C22" s="21">
        <v>649085</v>
      </c>
      <c r="D22" s="11">
        <f t="shared" si="0"/>
        <v>0.46339382603232621</v>
      </c>
      <c r="E22" s="21">
        <v>32018</v>
      </c>
      <c r="F22" s="11">
        <f t="shared" si="1"/>
        <v>2.2858244331486664E-2</v>
      </c>
      <c r="G22" s="21">
        <v>4297</v>
      </c>
      <c r="H22" s="11">
        <f t="shared" si="2"/>
        <v>3.0677080358672681E-3</v>
      </c>
    </row>
    <row r="23" spans="1:8" x14ac:dyDescent="0.45">
      <c r="A23" s="12" t="s">
        <v>82</v>
      </c>
      <c r="B23" s="20">
        <v>2739963</v>
      </c>
      <c r="C23" s="21">
        <v>1105105</v>
      </c>
      <c r="D23" s="11">
        <f t="shared" si="0"/>
        <v>0.40332843910665944</v>
      </c>
      <c r="E23" s="21">
        <v>69054</v>
      </c>
      <c r="F23" s="11">
        <f t="shared" si="1"/>
        <v>2.520253010715838E-2</v>
      </c>
      <c r="G23" s="21">
        <v>13708</v>
      </c>
      <c r="H23" s="11">
        <f t="shared" si="2"/>
        <v>5.0029872666163743E-3</v>
      </c>
    </row>
    <row r="24" spans="1:8" x14ac:dyDescent="0.45">
      <c r="A24" s="12" t="s">
        <v>83</v>
      </c>
      <c r="B24" s="20">
        <v>831479.00000000012</v>
      </c>
      <c r="C24" s="21">
        <v>399454</v>
      </c>
      <c r="D24" s="11">
        <f t="shared" si="0"/>
        <v>0.48041381682519935</v>
      </c>
      <c r="E24" s="21">
        <v>13594</v>
      </c>
      <c r="F24" s="11">
        <f t="shared" si="1"/>
        <v>1.6349180195771629E-2</v>
      </c>
      <c r="G24" s="21">
        <v>2232</v>
      </c>
      <c r="H24" s="11">
        <f t="shared" si="2"/>
        <v>2.6843732673946059E-3</v>
      </c>
    </row>
    <row r="25" spans="1:8" x14ac:dyDescent="0.45">
      <c r="A25" s="12" t="s">
        <v>84</v>
      </c>
      <c r="B25" s="20">
        <v>1526835</v>
      </c>
      <c r="C25" s="21">
        <v>712038</v>
      </c>
      <c r="D25" s="11">
        <f t="shared" si="0"/>
        <v>0.46634901610193635</v>
      </c>
      <c r="E25" s="21">
        <v>35139</v>
      </c>
      <c r="F25" s="11">
        <f t="shared" si="1"/>
        <v>2.3014274626924323E-2</v>
      </c>
      <c r="G25" s="21">
        <v>6835</v>
      </c>
      <c r="H25" s="11">
        <f t="shared" si="2"/>
        <v>4.4765806390343419E-3</v>
      </c>
    </row>
    <row r="26" spans="1:8" x14ac:dyDescent="0.45">
      <c r="A26" s="12" t="s">
        <v>85</v>
      </c>
      <c r="B26" s="20">
        <v>708155</v>
      </c>
      <c r="C26" s="21">
        <v>333265</v>
      </c>
      <c r="D26" s="11">
        <f t="shared" si="0"/>
        <v>0.47061024775649402</v>
      </c>
      <c r="E26" s="21">
        <v>13028</v>
      </c>
      <c r="F26" s="11">
        <f t="shared" si="1"/>
        <v>1.8397102329292318E-2</v>
      </c>
      <c r="G26" s="21">
        <v>3047</v>
      </c>
      <c r="H26" s="11">
        <f t="shared" si="2"/>
        <v>4.3027303344606756E-3</v>
      </c>
    </row>
    <row r="27" spans="1:8" x14ac:dyDescent="0.45">
      <c r="A27" s="12" t="s">
        <v>86</v>
      </c>
      <c r="B27" s="20">
        <v>1194817</v>
      </c>
      <c r="C27" s="21">
        <v>573316</v>
      </c>
      <c r="D27" s="11">
        <f t="shared" si="0"/>
        <v>0.47983582423082366</v>
      </c>
      <c r="E27" s="21">
        <v>32699</v>
      </c>
      <c r="F27" s="11">
        <f t="shared" si="1"/>
        <v>2.7367370902824449E-2</v>
      </c>
      <c r="G27" s="21">
        <v>7562</v>
      </c>
      <c r="H27" s="11">
        <f t="shared" si="2"/>
        <v>6.3290026840930455E-3</v>
      </c>
    </row>
    <row r="28" spans="1:8" x14ac:dyDescent="0.45">
      <c r="A28" s="12" t="s">
        <v>87</v>
      </c>
      <c r="B28" s="20">
        <v>944709</v>
      </c>
      <c r="C28" s="21">
        <v>471098</v>
      </c>
      <c r="D28" s="11">
        <f t="shared" si="0"/>
        <v>0.49866996080274456</v>
      </c>
      <c r="E28" s="21">
        <v>26196</v>
      </c>
      <c r="F28" s="11">
        <f t="shared" si="1"/>
        <v>2.7729173745566094E-2</v>
      </c>
      <c r="G28" s="21">
        <v>4095</v>
      </c>
      <c r="H28" s="11">
        <f t="shared" si="2"/>
        <v>4.334668135902167E-3</v>
      </c>
    </row>
    <row r="29" spans="1:8" x14ac:dyDescent="0.45">
      <c r="A29" s="12" t="s">
        <v>88</v>
      </c>
      <c r="B29" s="20">
        <v>1562767</v>
      </c>
      <c r="C29" s="21">
        <v>747356</v>
      </c>
      <c r="D29" s="11">
        <f t="shared" si="0"/>
        <v>0.47822612072049131</v>
      </c>
      <c r="E29" s="21">
        <v>23878</v>
      </c>
      <c r="F29" s="11">
        <f t="shared" si="1"/>
        <v>1.5279309071665834E-2</v>
      </c>
      <c r="G29" s="21">
        <v>3653</v>
      </c>
      <c r="H29" s="11">
        <f t="shared" si="2"/>
        <v>2.3375205644859407E-3</v>
      </c>
    </row>
    <row r="30" spans="1:8" x14ac:dyDescent="0.45">
      <c r="A30" s="12" t="s">
        <v>89</v>
      </c>
      <c r="B30" s="20">
        <v>732702</v>
      </c>
      <c r="C30" s="21">
        <v>390803</v>
      </c>
      <c r="D30" s="11">
        <f t="shared" si="0"/>
        <v>0.53337236693771817</v>
      </c>
      <c r="E30" s="21">
        <v>17089</v>
      </c>
      <c r="F30" s="11">
        <f t="shared" si="1"/>
        <v>2.3323261025628428E-2</v>
      </c>
      <c r="G30" s="21">
        <v>3666</v>
      </c>
      <c r="H30" s="11">
        <f t="shared" si="2"/>
        <v>5.0033983802418988E-3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44673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4837493</v>
      </c>
      <c r="D39" s="11">
        <f>C39/$B39</f>
        <v>0.50533926307378552</v>
      </c>
      <c r="E39" s="21">
        <v>247216</v>
      </c>
      <c r="F39" s="11">
        <f>E39/$B39</f>
        <v>2.582493685469911E-2</v>
      </c>
      <c r="G39" s="21">
        <v>44989</v>
      </c>
      <c r="H39" s="11">
        <f>G39/$B39</f>
        <v>4.6996880628926048E-3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view="pageBreakPreview" zoomScale="99" zoomScaleNormal="100" zoomScaleSheetLayoutView="99" workbookViewId="0">
      <selection activeCell="B4" sqref="B4:B6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3" width="13.09765625" customWidth="1"/>
    <col min="15" max="15" width="11.59765625" bestFit="1" customWidth="1"/>
  </cols>
  <sheetData>
    <row r="1" spans="1:15" x14ac:dyDescent="0.45">
      <c r="A1" s="22" t="s">
        <v>94</v>
      </c>
      <c r="B1" s="23"/>
      <c r="C1" s="24"/>
      <c r="D1" s="24"/>
      <c r="E1" s="24"/>
      <c r="F1" s="24"/>
      <c r="J1" s="25"/>
    </row>
    <row r="2" spans="1:15" x14ac:dyDescent="0.45">
      <c r="A2" s="22"/>
      <c r="B2" s="22"/>
      <c r="C2" s="22"/>
      <c r="D2" s="22"/>
      <c r="E2" s="22"/>
      <c r="F2" s="22"/>
      <c r="G2" s="22"/>
      <c r="H2" s="22"/>
      <c r="I2" s="22"/>
      <c r="M2" s="26" t="str">
        <f>'進捗状況 (都道府県別)'!H3</f>
        <v>（4月25日公表時点）</v>
      </c>
    </row>
    <row r="3" spans="1:15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5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2"/>
    </row>
    <row r="5" spans="1:15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</row>
    <row r="6" spans="1:15" x14ac:dyDescent="0.45">
      <c r="A6" s="90"/>
      <c r="B6" s="90"/>
      <c r="C6" s="29" t="s">
        <v>9</v>
      </c>
      <c r="D6" s="29" t="s">
        <v>104</v>
      </c>
      <c r="E6" s="29" t="s">
        <v>9</v>
      </c>
      <c r="F6" s="29" t="s">
        <v>104</v>
      </c>
      <c r="G6" s="29" t="s">
        <v>9</v>
      </c>
      <c r="H6" s="29" t="s">
        <v>104</v>
      </c>
      <c r="I6" s="99" t="s">
        <v>9</v>
      </c>
      <c r="J6" s="100"/>
      <c r="K6" s="100"/>
      <c r="L6" s="100"/>
      <c r="M6" s="101"/>
      <c r="O6" s="30" t="s">
        <v>105</v>
      </c>
    </row>
    <row r="7" spans="1:15" x14ac:dyDescent="0.45">
      <c r="A7" s="31" t="s">
        <v>13</v>
      </c>
      <c r="B7" s="32">
        <f>C7+E7+G7</f>
        <v>268669153</v>
      </c>
      <c r="C7" s="32">
        <f t="shared" ref="C7:J7" si="0">SUM(C8:C54)</f>
        <v>103036209</v>
      </c>
      <c r="D7" s="33">
        <f t="shared" ref="D7:D54" si="1">C7/O7</f>
        <v>0.81358276015974573</v>
      </c>
      <c r="E7" s="32">
        <f t="shared" si="0"/>
        <v>101276153</v>
      </c>
      <c r="F7" s="34">
        <f t="shared" ref="F7:F54" si="2">E7/O7</f>
        <v>0.79968520674223087</v>
      </c>
      <c r="G7" s="35">
        <f t="shared" si="0"/>
        <v>64356791</v>
      </c>
      <c r="H7" s="34">
        <f t="shared" ref="H7:H54" si="3">G7/O7</f>
        <v>0.5081667519114943</v>
      </c>
      <c r="I7" s="35">
        <f t="shared" si="0"/>
        <v>1008887</v>
      </c>
      <c r="J7" s="35">
        <f t="shared" si="0"/>
        <v>5144173</v>
      </c>
      <c r="K7" s="35">
        <f>SUM(K8:K54)</f>
        <v>22960757</v>
      </c>
      <c r="L7" s="35">
        <f>SUM(L8:L54)</f>
        <v>25164943</v>
      </c>
      <c r="M7" s="35">
        <f>SUM(M8:M54)</f>
        <v>10078031</v>
      </c>
      <c r="O7" s="1">
        <v>126645025</v>
      </c>
    </row>
    <row r="8" spans="1:15" x14ac:dyDescent="0.45">
      <c r="A8" s="36" t="s">
        <v>14</v>
      </c>
      <c r="B8" s="32">
        <f t="shared" ref="B8:B54" si="4">C8+E8+G8</f>
        <v>11198252</v>
      </c>
      <c r="C8" s="37">
        <f>SUM(一般接種!D7+一般接種!G7+一般接種!J7+医療従事者等!C5)</f>
        <v>4287643</v>
      </c>
      <c r="D8" s="33">
        <f t="shared" si="1"/>
        <v>0.82034985247588155</v>
      </c>
      <c r="E8" s="37">
        <f>SUM(一般接種!E7+一般接種!H7+一般接種!K7+医療従事者等!D5)</f>
        <v>4209107</v>
      </c>
      <c r="F8" s="34">
        <f t="shared" si="2"/>
        <v>0.80532364903169418</v>
      </c>
      <c r="G8" s="32">
        <f>SUM(I8:M8)</f>
        <v>2701502</v>
      </c>
      <c r="H8" s="34">
        <f t="shared" si="3"/>
        <v>0.51687530122337588</v>
      </c>
      <c r="I8" s="38">
        <v>41625</v>
      </c>
      <c r="J8" s="38">
        <v>225241</v>
      </c>
      <c r="K8" s="38">
        <v>910929</v>
      </c>
      <c r="L8" s="38">
        <v>1066477</v>
      </c>
      <c r="M8" s="38">
        <v>457230</v>
      </c>
      <c r="O8" s="1">
        <v>5226603</v>
      </c>
    </row>
    <row r="9" spans="1:15" x14ac:dyDescent="0.45">
      <c r="A9" s="36" t="s">
        <v>15</v>
      </c>
      <c r="B9" s="32">
        <f t="shared" si="4"/>
        <v>2809192</v>
      </c>
      <c r="C9" s="37">
        <f>SUM(一般接種!D8+一般接種!G8+一般接種!J8+医療従事者等!C6)</f>
        <v>1080195</v>
      </c>
      <c r="D9" s="33">
        <f t="shared" si="1"/>
        <v>0.85755965116325228</v>
      </c>
      <c r="E9" s="37">
        <f>SUM(一般接種!E8+一般接種!H8+一般接種!K8+医療従事者等!D6)</f>
        <v>1060810</v>
      </c>
      <c r="F9" s="34">
        <f t="shared" si="2"/>
        <v>0.84217002814352004</v>
      </c>
      <c r="G9" s="32">
        <f t="shared" ref="G9:G54" si="5">SUM(I9:M9)</f>
        <v>668187</v>
      </c>
      <c r="H9" s="34">
        <f t="shared" si="3"/>
        <v>0.53046923067762763</v>
      </c>
      <c r="I9" s="38">
        <v>10601</v>
      </c>
      <c r="J9" s="38">
        <v>43415</v>
      </c>
      <c r="K9" s="38">
        <v>225909</v>
      </c>
      <c r="L9" s="38">
        <v>261221</v>
      </c>
      <c r="M9" s="38">
        <v>127041</v>
      </c>
      <c r="O9" s="1">
        <v>1259615</v>
      </c>
    </row>
    <row r="10" spans="1:15" x14ac:dyDescent="0.45">
      <c r="A10" s="36" t="s">
        <v>16</v>
      </c>
      <c r="B10" s="32">
        <f t="shared" si="4"/>
        <v>2723796</v>
      </c>
      <c r="C10" s="37">
        <f>SUM(一般接種!D9+一般接種!G9+一般接種!J9+医療従事者等!C7)</f>
        <v>1048013</v>
      </c>
      <c r="D10" s="33">
        <f t="shared" si="1"/>
        <v>0.85844794863792706</v>
      </c>
      <c r="E10" s="37">
        <f>SUM(一般接種!E9+一般接種!H9+一般接種!K9+医療従事者等!D7)</f>
        <v>1025205</v>
      </c>
      <c r="F10" s="34">
        <f t="shared" si="2"/>
        <v>0.83976546968725196</v>
      </c>
      <c r="G10" s="32">
        <f t="shared" si="5"/>
        <v>650578</v>
      </c>
      <c r="H10" s="34">
        <f t="shared" si="3"/>
        <v>0.53290116585287139</v>
      </c>
      <c r="I10" s="38">
        <v>10215</v>
      </c>
      <c r="J10" s="38">
        <v>47282</v>
      </c>
      <c r="K10" s="38">
        <v>218496</v>
      </c>
      <c r="L10" s="38">
        <v>255284</v>
      </c>
      <c r="M10" s="38">
        <v>119301</v>
      </c>
      <c r="O10" s="1">
        <v>1220823</v>
      </c>
    </row>
    <row r="11" spans="1:15" x14ac:dyDescent="0.45">
      <c r="A11" s="36" t="s">
        <v>17</v>
      </c>
      <c r="B11" s="32">
        <f t="shared" si="4"/>
        <v>4948011</v>
      </c>
      <c r="C11" s="37">
        <f>SUM(一般接種!D10+一般接種!G10+一般接種!J10+医療従事者等!C8)</f>
        <v>1913245</v>
      </c>
      <c r="D11" s="33">
        <f t="shared" si="1"/>
        <v>0.83841114045685583</v>
      </c>
      <c r="E11" s="37">
        <f>SUM(一般接種!E10+一般接種!H10+一般接種!K10+医療従事者等!D8)</f>
        <v>1871683</v>
      </c>
      <c r="F11" s="34">
        <f t="shared" si="2"/>
        <v>0.82019808158584462</v>
      </c>
      <c r="G11" s="32">
        <f t="shared" si="5"/>
        <v>1163083</v>
      </c>
      <c r="H11" s="34">
        <f t="shared" si="3"/>
        <v>0.50967949451114791</v>
      </c>
      <c r="I11" s="38">
        <v>18521</v>
      </c>
      <c r="J11" s="38">
        <v>120457</v>
      </c>
      <c r="K11" s="38">
        <v>456062</v>
      </c>
      <c r="L11" s="38">
        <v>387752</v>
      </c>
      <c r="M11" s="38">
        <v>180291</v>
      </c>
      <c r="O11" s="1">
        <v>2281989</v>
      </c>
    </row>
    <row r="12" spans="1:15" x14ac:dyDescent="0.45">
      <c r="A12" s="36" t="s">
        <v>18</v>
      </c>
      <c r="B12" s="32">
        <f t="shared" si="4"/>
        <v>2197848</v>
      </c>
      <c r="C12" s="37">
        <f>SUM(一般接種!D11+一般接種!G11+一般接種!J11+医療従事者等!C9)</f>
        <v>843221</v>
      </c>
      <c r="D12" s="33">
        <f t="shared" si="1"/>
        <v>0.86814724365996487</v>
      </c>
      <c r="E12" s="37">
        <f>SUM(一般接種!E11+一般接種!H11+一般接種!K11+医療従事者等!D9)</f>
        <v>828365</v>
      </c>
      <c r="F12" s="34">
        <f t="shared" si="2"/>
        <v>0.85285208918467026</v>
      </c>
      <c r="G12" s="32">
        <f t="shared" si="5"/>
        <v>526262</v>
      </c>
      <c r="H12" s="34">
        <f t="shared" si="3"/>
        <v>0.54181869847048458</v>
      </c>
      <c r="I12" s="38">
        <v>4865</v>
      </c>
      <c r="J12" s="38">
        <v>29411</v>
      </c>
      <c r="K12" s="38">
        <v>126597</v>
      </c>
      <c r="L12" s="38">
        <v>228068</v>
      </c>
      <c r="M12" s="38">
        <v>137321</v>
      </c>
      <c r="O12" s="1">
        <v>971288</v>
      </c>
    </row>
    <row r="13" spans="1:15" x14ac:dyDescent="0.45">
      <c r="A13" s="36" t="s">
        <v>19</v>
      </c>
      <c r="B13" s="32">
        <f t="shared" si="4"/>
        <v>2437336</v>
      </c>
      <c r="C13" s="37">
        <f>SUM(一般接種!D12+一般接種!G12+一般接種!J12+医療従事者等!C10)</f>
        <v>920262</v>
      </c>
      <c r="D13" s="33">
        <f t="shared" si="1"/>
        <v>0.8604101492012618</v>
      </c>
      <c r="E13" s="37">
        <f>SUM(一般接種!E12+一般接種!H12+一般接種!K12+医療従事者等!D10)</f>
        <v>905018</v>
      </c>
      <c r="F13" s="34">
        <f t="shared" si="2"/>
        <v>0.84615758600249447</v>
      </c>
      <c r="G13" s="32">
        <f t="shared" si="5"/>
        <v>612056</v>
      </c>
      <c r="H13" s="34">
        <f t="shared" si="3"/>
        <v>0.57224920107483246</v>
      </c>
      <c r="I13" s="38">
        <v>9630</v>
      </c>
      <c r="J13" s="38">
        <v>34527</v>
      </c>
      <c r="K13" s="38">
        <v>191803</v>
      </c>
      <c r="L13" s="38">
        <v>269363</v>
      </c>
      <c r="M13" s="38">
        <v>106733</v>
      </c>
      <c r="O13" s="1">
        <v>1069562</v>
      </c>
    </row>
    <row r="14" spans="1:15" x14ac:dyDescent="0.45">
      <c r="A14" s="36" t="s">
        <v>20</v>
      </c>
      <c r="B14" s="32">
        <f t="shared" si="4"/>
        <v>4152515</v>
      </c>
      <c r="C14" s="37">
        <f>SUM(一般接種!D13+一般接種!G13+一般接種!J13+医療従事者等!C11)</f>
        <v>1576517</v>
      </c>
      <c r="D14" s="33">
        <f t="shared" si="1"/>
        <v>0.84665254967753434</v>
      </c>
      <c r="E14" s="37">
        <f>SUM(一般接種!E13+一般接種!H13+一般接種!K13+医療従事者等!D11)</f>
        <v>1548460</v>
      </c>
      <c r="F14" s="34">
        <f t="shared" si="2"/>
        <v>0.83158482088913399</v>
      </c>
      <c r="G14" s="32">
        <f t="shared" si="5"/>
        <v>1027538</v>
      </c>
      <c r="H14" s="34">
        <f t="shared" si="3"/>
        <v>0.55182891626957042</v>
      </c>
      <c r="I14" s="38">
        <v>18753</v>
      </c>
      <c r="J14" s="38">
        <v>73521</v>
      </c>
      <c r="K14" s="38">
        <v>343287</v>
      </c>
      <c r="L14" s="38">
        <v>413854</v>
      </c>
      <c r="M14" s="38">
        <v>178123</v>
      </c>
      <c r="O14" s="1">
        <v>1862059</v>
      </c>
    </row>
    <row r="15" spans="1:15" x14ac:dyDescent="0.45">
      <c r="A15" s="36" t="s">
        <v>21</v>
      </c>
      <c r="B15" s="32">
        <f t="shared" si="4"/>
        <v>6427550</v>
      </c>
      <c r="C15" s="37">
        <f>SUM(一般接種!D14+一般接種!G14+一般接種!J14+医療従事者等!C12)</f>
        <v>2451699</v>
      </c>
      <c r="D15" s="33">
        <f t="shared" si="1"/>
        <v>0.84318192370192679</v>
      </c>
      <c r="E15" s="37">
        <f>SUM(一般接種!E14+一般接種!H14+一般接種!K14+医療従事者等!D12)</f>
        <v>2406746</v>
      </c>
      <c r="F15" s="34">
        <f t="shared" si="2"/>
        <v>0.82772180522238559</v>
      </c>
      <c r="G15" s="32">
        <f t="shared" si="5"/>
        <v>1569105</v>
      </c>
      <c r="H15" s="34">
        <f t="shared" si="3"/>
        <v>0.53964249787201113</v>
      </c>
      <c r="I15" s="38">
        <v>21028</v>
      </c>
      <c r="J15" s="38">
        <v>138089</v>
      </c>
      <c r="K15" s="38">
        <v>549168</v>
      </c>
      <c r="L15" s="38">
        <v>589191</v>
      </c>
      <c r="M15" s="38">
        <v>271629</v>
      </c>
      <c r="O15" s="1">
        <v>2907675</v>
      </c>
    </row>
    <row r="16" spans="1:15" x14ac:dyDescent="0.45">
      <c r="A16" s="39" t="s">
        <v>22</v>
      </c>
      <c r="B16" s="32">
        <f t="shared" si="4"/>
        <v>4183314</v>
      </c>
      <c r="C16" s="37">
        <f>SUM(一般接種!D15+一般接種!G15+一般接種!J15+医療従事者等!C13)</f>
        <v>1614111</v>
      </c>
      <c r="D16" s="33">
        <f t="shared" si="1"/>
        <v>0.82546291016522955</v>
      </c>
      <c r="E16" s="37">
        <f>SUM(一般接種!E15+一般接種!H15+一般接種!K15+医療従事者等!D13)</f>
        <v>1588421</v>
      </c>
      <c r="F16" s="34">
        <f t="shared" si="2"/>
        <v>0.81232493999951927</v>
      </c>
      <c r="G16" s="32">
        <f t="shared" si="5"/>
        <v>980782</v>
      </c>
      <c r="H16" s="34">
        <f t="shared" si="3"/>
        <v>0.50157589159461413</v>
      </c>
      <c r="I16" s="38">
        <v>14652</v>
      </c>
      <c r="J16" s="38">
        <v>71267</v>
      </c>
      <c r="K16" s="38">
        <v>363717</v>
      </c>
      <c r="L16" s="38">
        <v>344280</v>
      </c>
      <c r="M16" s="38">
        <v>186866</v>
      </c>
      <c r="O16" s="1">
        <v>1955401</v>
      </c>
    </row>
    <row r="17" spans="1:15" x14ac:dyDescent="0.45">
      <c r="A17" s="36" t="s">
        <v>23</v>
      </c>
      <c r="B17" s="32">
        <f t="shared" si="4"/>
        <v>4270606</v>
      </c>
      <c r="C17" s="37">
        <f>SUM(一般接種!D16+一般接種!G16+一般接種!J16+医療従事者等!C14)</f>
        <v>1603338</v>
      </c>
      <c r="D17" s="33">
        <f t="shared" si="1"/>
        <v>0.81882293099283443</v>
      </c>
      <c r="E17" s="37">
        <f>SUM(一般接種!E16+一般接種!H16+一般接種!K16+医療従事者等!D14)</f>
        <v>1573380</v>
      </c>
      <c r="F17" s="34">
        <f t="shared" si="2"/>
        <v>0.80352341375649161</v>
      </c>
      <c r="G17" s="32">
        <f t="shared" si="5"/>
        <v>1093888</v>
      </c>
      <c r="H17" s="34">
        <f t="shared" si="3"/>
        <v>0.55864738335765107</v>
      </c>
      <c r="I17" s="38">
        <v>16141</v>
      </c>
      <c r="J17" s="38">
        <v>71254</v>
      </c>
      <c r="K17" s="38">
        <v>401242</v>
      </c>
      <c r="L17" s="38">
        <v>434093</v>
      </c>
      <c r="M17" s="38">
        <v>171158</v>
      </c>
      <c r="O17" s="1">
        <v>1958101</v>
      </c>
    </row>
    <row r="18" spans="1:15" x14ac:dyDescent="0.45">
      <c r="A18" s="36" t="s">
        <v>24</v>
      </c>
      <c r="B18" s="32">
        <f t="shared" si="4"/>
        <v>15677493</v>
      </c>
      <c r="C18" s="37">
        <f>SUM(一般接種!D17+一般接種!G17+一般接種!J17+医療従事者等!C15)</f>
        <v>6082609</v>
      </c>
      <c r="D18" s="33">
        <f t="shared" si="1"/>
        <v>0.82266355901749566</v>
      </c>
      <c r="E18" s="37">
        <f>SUM(一般接種!E17+一般接種!H17+一般接種!K17+医療従事者等!D15)</f>
        <v>5974699</v>
      </c>
      <c r="F18" s="34">
        <f t="shared" si="2"/>
        <v>0.80806889665245163</v>
      </c>
      <c r="G18" s="32">
        <f t="shared" si="5"/>
        <v>3620185</v>
      </c>
      <c r="H18" s="34">
        <f t="shared" si="3"/>
        <v>0.48962448127140051</v>
      </c>
      <c r="I18" s="38">
        <v>48475</v>
      </c>
      <c r="J18" s="38">
        <v>262404</v>
      </c>
      <c r="K18" s="38">
        <v>1297352</v>
      </c>
      <c r="L18" s="38">
        <v>1398550</v>
      </c>
      <c r="M18" s="38">
        <v>613404</v>
      </c>
      <c r="O18" s="1">
        <v>7393799</v>
      </c>
    </row>
    <row r="19" spans="1:15" x14ac:dyDescent="0.45">
      <c r="A19" s="36" t="s">
        <v>25</v>
      </c>
      <c r="B19" s="32">
        <f t="shared" si="4"/>
        <v>13499594</v>
      </c>
      <c r="C19" s="37">
        <f>SUM(一般接種!D18+一般接種!G18+一般接種!J18+医療従事者等!C16)</f>
        <v>5191802</v>
      </c>
      <c r="D19" s="33">
        <f t="shared" si="1"/>
        <v>0.82111192157006641</v>
      </c>
      <c r="E19" s="37">
        <f>SUM(一般接種!E18+一般接種!H18+一般接種!K18+医療従事者等!D16)</f>
        <v>5105823</v>
      </c>
      <c r="F19" s="34">
        <f t="shared" si="2"/>
        <v>0.80751387181688383</v>
      </c>
      <c r="G19" s="32">
        <f t="shared" si="5"/>
        <v>3201969</v>
      </c>
      <c r="H19" s="34">
        <f t="shared" si="3"/>
        <v>0.50640893439267975</v>
      </c>
      <c r="I19" s="38">
        <v>42093</v>
      </c>
      <c r="J19" s="38">
        <v>207342</v>
      </c>
      <c r="K19" s="38">
        <v>1074767</v>
      </c>
      <c r="L19" s="38">
        <v>1308067</v>
      </c>
      <c r="M19" s="38">
        <v>569700</v>
      </c>
      <c r="O19" s="1">
        <v>6322892</v>
      </c>
    </row>
    <row r="20" spans="1:15" x14ac:dyDescent="0.45">
      <c r="A20" s="36" t="s">
        <v>26</v>
      </c>
      <c r="B20" s="32">
        <f t="shared" si="4"/>
        <v>29374342</v>
      </c>
      <c r="C20" s="37">
        <f>SUM(一般接種!D19+一般接種!G19+一般接種!J19+医療従事者等!C17)</f>
        <v>11232744</v>
      </c>
      <c r="D20" s="33">
        <f t="shared" si="1"/>
        <v>0.81141927638937139</v>
      </c>
      <c r="E20" s="37">
        <f>SUM(一般接種!E19+一般接種!H19+一般接種!K19+医療従事者等!D17)</f>
        <v>11054911</v>
      </c>
      <c r="F20" s="34">
        <f t="shared" si="2"/>
        <v>0.79857316112331078</v>
      </c>
      <c r="G20" s="32">
        <f t="shared" si="5"/>
        <v>7086687</v>
      </c>
      <c r="H20" s="34">
        <f t="shared" si="3"/>
        <v>0.51192072369297881</v>
      </c>
      <c r="I20" s="38">
        <v>97156</v>
      </c>
      <c r="J20" s="38">
        <v>586726</v>
      </c>
      <c r="K20" s="38">
        <v>2587751</v>
      </c>
      <c r="L20" s="38">
        <v>2894712</v>
      </c>
      <c r="M20" s="38">
        <v>920342</v>
      </c>
      <c r="O20" s="1">
        <v>13843329</v>
      </c>
    </row>
    <row r="21" spans="1:15" x14ac:dyDescent="0.45">
      <c r="A21" s="36" t="s">
        <v>27</v>
      </c>
      <c r="B21" s="32">
        <f t="shared" si="4"/>
        <v>19660556</v>
      </c>
      <c r="C21" s="37">
        <f>SUM(一般接種!D20+一般接種!G20+一般接種!J20+医療従事者等!C18)</f>
        <v>7562428</v>
      </c>
      <c r="D21" s="33">
        <f t="shared" si="1"/>
        <v>0.82020163106984811</v>
      </c>
      <c r="E21" s="37">
        <f>SUM(一般接種!E20+一般接種!H20+一般接種!K20+医療従事者等!D18)</f>
        <v>7451573</v>
      </c>
      <c r="F21" s="34">
        <f t="shared" si="2"/>
        <v>0.80817858082563443</v>
      </c>
      <c r="G21" s="32">
        <f t="shared" si="5"/>
        <v>4646555</v>
      </c>
      <c r="H21" s="34">
        <f t="shared" si="3"/>
        <v>0.50395349084391394</v>
      </c>
      <c r="I21" s="38">
        <v>49062</v>
      </c>
      <c r="J21" s="38">
        <v>290817</v>
      </c>
      <c r="K21" s="38">
        <v>1427394</v>
      </c>
      <c r="L21" s="38">
        <v>2017938</v>
      </c>
      <c r="M21" s="38">
        <v>861344</v>
      </c>
      <c r="O21" s="1">
        <v>9220206</v>
      </c>
    </row>
    <row r="22" spans="1:15" x14ac:dyDescent="0.45">
      <c r="A22" s="36" t="s">
        <v>28</v>
      </c>
      <c r="B22" s="32">
        <f t="shared" si="4"/>
        <v>4988417</v>
      </c>
      <c r="C22" s="37">
        <f>SUM(一般接種!D21+一般接種!G21+一般接種!J21+医療従事者等!C19)</f>
        <v>1882144</v>
      </c>
      <c r="D22" s="33">
        <f t="shared" si="1"/>
        <v>0.85042748559308934</v>
      </c>
      <c r="E22" s="37">
        <f>SUM(一般接種!E21+一般接種!H21+一般接種!K21+医療従事者等!D19)</f>
        <v>1841828</v>
      </c>
      <c r="F22" s="34">
        <f t="shared" si="2"/>
        <v>0.83221111399284464</v>
      </c>
      <c r="G22" s="32">
        <f t="shared" si="5"/>
        <v>1264445</v>
      </c>
      <c r="H22" s="34">
        <f t="shared" si="3"/>
        <v>0.57132652019226682</v>
      </c>
      <c r="I22" s="38">
        <v>16770</v>
      </c>
      <c r="J22" s="38">
        <v>63989</v>
      </c>
      <c r="K22" s="38">
        <v>342749</v>
      </c>
      <c r="L22" s="38">
        <v>564447</v>
      </c>
      <c r="M22" s="38">
        <v>276490</v>
      </c>
      <c r="O22" s="1">
        <v>2213174</v>
      </c>
    </row>
    <row r="23" spans="1:15" x14ac:dyDescent="0.45">
      <c r="A23" s="36" t="s">
        <v>29</v>
      </c>
      <c r="B23" s="32">
        <f t="shared" si="4"/>
        <v>2343378</v>
      </c>
      <c r="C23" s="37">
        <f>SUM(一般接種!D22+一般接種!G22+一般接種!J22+医療従事者等!C20)</f>
        <v>891698</v>
      </c>
      <c r="D23" s="33">
        <f t="shared" si="1"/>
        <v>0.8511216275291742</v>
      </c>
      <c r="E23" s="37">
        <f>SUM(一般接種!E22+一般接種!H22+一般接種!K22+医療従事者等!D20)</f>
        <v>880882</v>
      </c>
      <c r="F23" s="34">
        <f t="shared" si="2"/>
        <v>0.84079780542420635</v>
      </c>
      <c r="G23" s="32">
        <f t="shared" si="5"/>
        <v>570798</v>
      </c>
      <c r="H23" s="34">
        <f t="shared" si="3"/>
        <v>0.54482405786532828</v>
      </c>
      <c r="I23" s="38">
        <v>10189</v>
      </c>
      <c r="J23" s="38">
        <v>38781</v>
      </c>
      <c r="K23" s="38">
        <v>211751</v>
      </c>
      <c r="L23" s="38">
        <v>217952</v>
      </c>
      <c r="M23" s="38">
        <v>92125</v>
      </c>
      <c r="O23" s="1">
        <v>1047674</v>
      </c>
    </row>
    <row r="24" spans="1:15" x14ac:dyDescent="0.45">
      <c r="A24" s="36" t="s">
        <v>30</v>
      </c>
      <c r="B24" s="32">
        <f t="shared" si="4"/>
        <v>2430367</v>
      </c>
      <c r="C24" s="37">
        <f>SUM(一般接種!D23+一般接種!G23+一般接種!J23+医療従事者等!C21)</f>
        <v>930694</v>
      </c>
      <c r="D24" s="33">
        <f t="shared" si="1"/>
        <v>0.82169166984503683</v>
      </c>
      <c r="E24" s="37">
        <f>SUM(一般接種!E23+一般接種!H23+一般接種!K23+医療従事者等!D21)</f>
        <v>916229</v>
      </c>
      <c r="F24" s="34">
        <f t="shared" si="2"/>
        <v>0.80892080207936035</v>
      </c>
      <c r="G24" s="32">
        <f t="shared" si="5"/>
        <v>583444</v>
      </c>
      <c r="H24" s="34">
        <f t="shared" si="3"/>
        <v>0.51511138421550762</v>
      </c>
      <c r="I24" s="38">
        <v>9254</v>
      </c>
      <c r="J24" s="38">
        <v>54741</v>
      </c>
      <c r="K24" s="38">
        <v>202746</v>
      </c>
      <c r="L24" s="38">
        <v>214256</v>
      </c>
      <c r="M24" s="38">
        <v>102447</v>
      </c>
      <c r="O24" s="1">
        <v>1132656</v>
      </c>
    </row>
    <row r="25" spans="1:15" x14ac:dyDescent="0.45">
      <c r="A25" s="36" t="s">
        <v>31</v>
      </c>
      <c r="B25" s="32">
        <f t="shared" si="4"/>
        <v>1696400</v>
      </c>
      <c r="C25" s="37">
        <f>SUM(一般接種!D24+一般接種!G24+一般接種!J24+医療従事者等!C22)</f>
        <v>644625</v>
      </c>
      <c r="D25" s="33">
        <f t="shared" si="1"/>
        <v>0.8322219826668027</v>
      </c>
      <c r="E25" s="37">
        <f>SUM(一般接種!E24+一般接種!H24+一般接種!K24+医療従事者等!D22)</f>
        <v>634837</v>
      </c>
      <c r="F25" s="34">
        <f t="shared" si="2"/>
        <v>0.81958550600774871</v>
      </c>
      <c r="G25" s="32">
        <f t="shared" si="5"/>
        <v>416938</v>
      </c>
      <c r="H25" s="34">
        <f t="shared" si="3"/>
        <v>0.53827414234497784</v>
      </c>
      <c r="I25" s="38">
        <v>7587</v>
      </c>
      <c r="J25" s="38">
        <v>32070</v>
      </c>
      <c r="K25" s="38">
        <v>143454</v>
      </c>
      <c r="L25" s="38">
        <v>170900</v>
      </c>
      <c r="M25" s="38">
        <v>62927</v>
      </c>
      <c r="O25" s="1">
        <v>774583</v>
      </c>
    </row>
    <row r="26" spans="1:15" x14ac:dyDescent="0.45">
      <c r="A26" s="36" t="s">
        <v>32</v>
      </c>
      <c r="B26" s="32">
        <f t="shared" si="4"/>
        <v>1791047</v>
      </c>
      <c r="C26" s="37">
        <f>SUM(一般接種!D25+一般接種!G25+一般接種!J25+医療従事者等!C23)</f>
        <v>677739</v>
      </c>
      <c r="D26" s="33">
        <f t="shared" si="1"/>
        <v>0.82550727956374992</v>
      </c>
      <c r="E26" s="37">
        <f>SUM(一般接種!E25+一般接種!H25+一般接種!K25+医療従事者等!D23)</f>
        <v>667525</v>
      </c>
      <c r="F26" s="34">
        <f t="shared" si="2"/>
        <v>0.81306630840307581</v>
      </c>
      <c r="G26" s="32">
        <f t="shared" si="5"/>
        <v>445783</v>
      </c>
      <c r="H26" s="34">
        <f t="shared" si="3"/>
        <v>0.54297762354795454</v>
      </c>
      <c r="I26" s="38">
        <v>6243</v>
      </c>
      <c r="J26" s="38">
        <v>37355</v>
      </c>
      <c r="K26" s="38">
        <v>167634</v>
      </c>
      <c r="L26" s="38">
        <v>163341</v>
      </c>
      <c r="M26" s="38">
        <v>71210</v>
      </c>
      <c r="O26" s="1">
        <v>820997</v>
      </c>
    </row>
    <row r="27" spans="1:15" x14ac:dyDescent="0.45">
      <c r="A27" s="36" t="s">
        <v>33</v>
      </c>
      <c r="B27" s="32">
        <f t="shared" si="4"/>
        <v>4522225</v>
      </c>
      <c r="C27" s="37">
        <f>SUM(一般接種!D26+一般接種!G26+一般接種!J26+医療従事者等!C24)</f>
        <v>1714562</v>
      </c>
      <c r="D27" s="33">
        <f t="shared" si="1"/>
        <v>0.82759635996267866</v>
      </c>
      <c r="E27" s="37">
        <f>SUM(一般接種!E26+一般接種!H26+一般接種!K26+医療従事者等!D24)</f>
        <v>1684007</v>
      </c>
      <c r="F27" s="34">
        <f t="shared" si="2"/>
        <v>0.81284786630735462</v>
      </c>
      <c r="G27" s="32">
        <f t="shared" si="5"/>
        <v>1123656</v>
      </c>
      <c r="H27" s="34">
        <f t="shared" si="3"/>
        <v>0.54237386309169555</v>
      </c>
      <c r="I27" s="38">
        <v>14108</v>
      </c>
      <c r="J27" s="38">
        <v>68749</v>
      </c>
      <c r="K27" s="38">
        <v>453147</v>
      </c>
      <c r="L27" s="38">
        <v>430651</v>
      </c>
      <c r="M27" s="38">
        <v>157001</v>
      </c>
      <c r="O27" s="1">
        <v>2071737</v>
      </c>
    </row>
    <row r="28" spans="1:15" x14ac:dyDescent="0.45">
      <c r="A28" s="36" t="s">
        <v>34</v>
      </c>
      <c r="B28" s="32">
        <f t="shared" si="4"/>
        <v>4414004</v>
      </c>
      <c r="C28" s="37">
        <f>SUM(一般接種!D27+一般接種!G27+一般接種!J27+医療従事者等!C25)</f>
        <v>1660762</v>
      </c>
      <c r="D28" s="33">
        <f t="shared" si="1"/>
        <v>0.82346757794932646</v>
      </c>
      <c r="E28" s="37">
        <f>SUM(一般接種!E27+一般接種!H27+一般接種!K27+医療従事者等!D25)</f>
        <v>1641412</v>
      </c>
      <c r="F28" s="34">
        <f t="shared" si="2"/>
        <v>0.81387312815259494</v>
      </c>
      <c r="G28" s="32">
        <f t="shared" si="5"/>
        <v>1111830</v>
      </c>
      <c r="H28" s="34">
        <f t="shared" si="3"/>
        <v>0.55128667273901955</v>
      </c>
      <c r="I28" s="38">
        <v>15408</v>
      </c>
      <c r="J28" s="38">
        <v>84495</v>
      </c>
      <c r="K28" s="38">
        <v>464451</v>
      </c>
      <c r="L28" s="38">
        <v>401528</v>
      </c>
      <c r="M28" s="38">
        <v>145948</v>
      </c>
      <c r="O28" s="1">
        <v>2016791</v>
      </c>
    </row>
    <row r="29" spans="1:15" x14ac:dyDescent="0.45">
      <c r="A29" s="36" t="s">
        <v>35</v>
      </c>
      <c r="B29" s="32">
        <f t="shared" si="4"/>
        <v>8058793</v>
      </c>
      <c r="C29" s="37">
        <f>SUM(一般接種!D28+一般接種!G28+一般接種!J28+医療従事者等!C26)</f>
        <v>3116510</v>
      </c>
      <c r="D29" s="33">
        <f t="shared" si="1"/>
        <v>0.84543955119823344</v>
      </c>
      <c r="E29" s="37">
        <f>SUM(一般接種!E28+一般接種!H28+一般接種!K28+医療従事者等!D26)</f>
        <v>3072041</v>
      </c>
      <c r="F29" s="34">
        <f t="shared" si="2"/>
        <v>0.83337610477828472</v>
      </c>
      <c r="G29" s="32">
        <f t="shared" si="5"/>
        <v>1870242</v>
      </c>
      <c r="H29" s="34">
        <f t="shared" si="3"/>
        <v>0.5073548800138894</v>
      </c>
      <c r="I29" s="38">
        <v>23224</v>
      </c>
      <c r="J29" s="38">
        <v>111405</v>
      </c>
      <c r="K29" s="38">
        <v>649537</v>
      </c>
      <c r="L29" s="38">
        <v>745354</v>
      </c>
      <c r="M29" s="38">
        <v>340722</v>
      </c>
      <c r="O29" s="1">
        <v>3686260</v>
      </c>
    </row>
    <row r="30" spans="1:15" x14ac:dyDescent="0.45">
      <c r="A30" s="36" t="s">
        <v>36</v>
      </c>
      <c r="B30" s="32">
        <f t="shared" si="4"/>
        <v>15519637</v>
      </c>
      <c r="C30" s="37">
        <f>SUM(一般接種!D29+一般接種!G29+一般接種!J29+医療従事者等!C27)</f>
        <v>5981900</v>
      </c>
      <c r="D30" s="33">
        <f t="shared" si="1"/>
        <v>0.79138202059003526</v>
      </c>
      <c r="E30" s="37">
        <f>SUM(一般接種!E29+一般接種!H29+一般接種!K29+医療従事者等!D27)</f>
        <v>5860511</v>
      </c>
      <c r="F30" s="34">
        <f t="shared" si="2"/>
        <v>0.77532272971298888</v>
      </c>
      <c r="G30" s="32">
        <f t="shared" si="5"/>
        <v>3677226</v>
      </c>
      <c r="H30" s="34">
        <f t="shared" si="3"/>
        <v>0.48648264632411325</v>
      </c>
      <c r="I30" s="38">
        <v>42813</v>
      </c>
      <c r="J30" s="38">
        <v>369232</v>
      </c>
      <c r="K30" s="38">
        <v>1341502</v>
      </c>
      <c r="L30" s="38">
        <v>1348349</v>
      </c>
      <c r="M30" s="38">
        <v>575330</v>
      </c>
      <c r="O30" s="1">
        <v>7558802</v>
      </c>
    </row>
    <row r="31" spans="1:15" x14ac:dyDescent="0.45">
      <c r="A31" s="36" t="s">
        <v>37</v>
      </c>
      <c r="B31" s="32">
        <f t="shared" si="4"/>
        <v>3826701</v>
      </c>
      <c r="C31" s="37">
        <f>SUM(一般接種!D30+一般接種!G30+一般接種!J30+医療従事者等!C28)</f>
        <v>1471085</v>
      </c>
      <c r="D31" s="33">
        <f t="shared" si="1"/>
        <v>0.81701662318937973</v>
      </c>
      <c r="E31" s="37">
        <f>SUM(一般接種!E30+一般接種!H30+一般接種!K30+医療従事者等!D28)</f>
        <v>1450462</v>
      </c>
      <c r="F31" s="34">
        <f t="shared" si="2"/>
        <v>0.80556294524416616</v>
      </c>
      <c r="G31" s="32">
        <f t="shared" si="5"/>
        <v>905154</v>
      </c>
      <c r="H31" s="34">
        <f t="shared" si="3"/>
        <v>0.50270777320573579</v>
      </c>
      <c r="I31" s="38">
        <v>16700</v>
      </c>
      <c r="J31" s="38">
        <v>66709</v>
      </c>
      <c r="K31" s="38">
        <v>344939</v>
      </c>
      <c r="L31" s="38">
        <v>351404</v>
      </c>
      <c r="M31" s="38">
        <v>125402</v>
      </c>
      <c r="O31" s="1">
        <v>1800557</v>
      </c>
    </row>
    <row r="32" spans="1:15" x14ac:dyDescent="0.45">
      <c r="A32" s="36" t="s">
        <v>38</v>
      </c>
      <c r="B32" s="32">
        <f t="shared" si="4"/>
        <v>2989082</v>
      </c>
      <c r="C32" s="37">
        <f>SUM(一般接種!D31+一般接種!G31+一般接種!J31+医療従事者等!C29)</f>
        <v>1151806</v>
      </c>
      <c r="D32" s="33">
        <f t="shared" si="1"/>
        <v>0.81179242523661888</v>
      </c>
      <c r="E32" s="37">
        <f>SUM(一般接種!E31+一般接種!H31+一般接種!K31+医療従事者等!D29)</f>
        <v>1136355</v>
      </c>
      <c r="F32" s="34">
        <f t="shared" si="2"/>
        <v>0.80090256638683777</v>
      </c>
      <c r="G32" s="32">
        <f t="shared" si="5"/>
        <v>700921</v>
      </c>
      <c r="H32" s="34">
        <f t="shared" si="3"/>
        <v>0.49400885087356389</v>
      </c>
      <c r="I32" s="38">
        <v>8611</v>
      </c>
      <c r="J32" s="38">
        <v>52240</v>
      </c>
      <c r="K32" s="38">
        <v>237320</v>
      </c>
      <c r="L32" s="38">
        <v>283966</v>
      </c>
      <c r="M32" s="38">
        <v>118784</v>
      </c>
      <c r="O32" s="1">
        <v>1418843</v>
      </c>
    </row>
    <row r="33" spans="1:15" x14ac:dyDescent="0.45">
      <c r="A33" s="36" t="s">
        <v>39</v>
      </c>
      <c r="B33" s="32">
        <f t="shared" si="4"/>
        <v>5205659</v>
      </c>
      <c r="C33" s="37">
        <f>SUM(一般接種!D32+一般接種!G32+一般接種!J32+医療従事者等!C30)</f>
        <v>2019394</v>
      </c>
      <c r="D33" s="33">
        <f t="shared" si="1"/>
        <v>0.79800848988082396</v>
      </c>
      <c r="E33" s="37">
        <f>SUM(一般接種!E32+一般接種!H32+一般接種!K32+医療従事者等!D30)</f>
        <v>1983288</v>
      </c>
      <c r="F33" s="34">
        <f t="shared" si="2"/>
        <v>0.78374040027788516</v>
      </c>
      <c r="G33" s="32">
        <f t="shared" si="5"/>
        <v>1202977</v>
      </c>
      <c r="H33" s="34">
        <f t="shared" si="3"/>
        <v>0.4753831392642367</v>
      </c>
      <c r="I33" s="38">
        <v>25524</v>
      </c>
      <c r="J33" s="38">
        <v>92237</v>
      </c>
      <c r="K33" s="38">
        <v>441649</v>
      </c>
      <c r="L33" s="38">
        <v>466495</v>
      </c>
      <c r="M33" s="38">
        <v>177072</v>
      </c>
      <c r="O33" s="1">
        <v>2530542</v>
      </c>
    </row>
    <row r="34" spans="1:15" x14ac:dyDescent="0.45">
      <c r="A34" s="36" t="s">
        <v>40</v>
      </c>
      <c r="B34" s="32">
        <f t="shared" si="4"/>
        <v>17630124</v>
      </c>
      <c r="C34" s="37">
        <f>SUM(一般接種!D33+一般接種!G33+一般接種!J33+医療従事者等!C31)</f>
        <v>6877561</v>
      </c>
      <c r="D34" s="33">
        <f t="shared" si="1"/>
        <v>0.77804767707172939</v>
      </c>
      <c r="E34" s="37">
        <f>SUM(一般接種!E33+一般接種!H33+一般接種!K33+医療従事者等!D31)</f>
        <v>6775047</v>
      </c>
      <c r="F34" s="34">
        <f t="shared" si="2"/>
        <v>0.76645042921491924</v>
      </c>
      <c r="G34" s="32">
        <f t="shared" si="5"/>
        <v>3977516</v>
      </c>
      <c r="H34" s="34">
        <f t="shared" si="3"/>
        <v>0.44997013975094324</v>
      </c>
      <c r="I34" s="38">
        <v>62144</v>
      </c>
      <c r="J34" s="38">
        <v>358141</v>
      </c>
      <c r="K34" s="38">
        <v>1490065</v>
      </c>
      <c r="L34" s="38">
        <v>1526668</v>
      </c>
      <c r="M34" s="38">
        <v>540498</v>
      </c>
      <c r="O34" s="1">
        <v>8839511</v>
      </c>
    </row>
    <row r="35" spans="1:15" x14ac:dyDescent="0.45">
      <c r="A35" s="36" t="s">
        <v>41</v>
      </c>
      <c r="B35" s="32">
        <f t="shared" si="4"/>
        <v>11471668</v>
      </c>
      <c r="C35" s="37">
        <f>SUM(一般接種!D34+一般接種!G34+一般接種!J34+医療従事者等!C32)</f>
        <v>4416046</v>
      </c>
      <c r="D35" s="33">
        <f t="shared" si="1"/>
        <v>0.79948331032609921</v>
      </c>
      <c r="E35" s="37">
        <f>SUM(一般接種!E34+一般接種!H34+一般接種!K34+医療従事者等!D32)</f>
        <v>4354769</v>
      </c>
      <c r="F35" s="34">
        <f t="shared" si="2"/>
        <v>0.78838968974179091</v>
      </c>
      <c r="G35" s="32">
        <f t="shared" si="5"/>
        <v>2700853</v>
      </c>
      <c r="H35" s="34">
        <f t="shared" si="3"/>
        <v>0.48896385978410917</v>
      </c>
      <c r="I35" s="38">
        <v>43382</v>
      </c>
      <c r="J35" s="38">
        <v>236103</v>
      </c>
      <c r="K35" s="38">
        <v>995266</v>
      </c>
      <c r="L35" s="38">
        <v>1022863</v>
      </c>
      <c r="M35" s="38">
        <v>403239</v>
      </c>
      <c r="O35" s="1">
        <v>5523625</v>
      </c>
    </row>
    <row r="36" spans="1:15" x14ac:dyDescent="0.45">
      <c r="A36" s="36" t="s">
        <v>42</v>
      </c>
      <c r="B36" s="32">
        <f t="shared" si="4"/>
        <v>2874807</v>
      </c>
      <c r="C36" s="37">
        <f>SUM(一般接種!D35+一般接種!G35+一般接種!J35+医療従事者等!C33)</f>
        <v>1090280</v>
      </c>
      <c r="D36" s="33">
        <f t="shared" si="1"/>
        <v>0.81077443280815087</v>
      </c>
      <c r="E36" s="37">
        <f>SUM(一般接種!E35+一般接種!H35+一般接種!K35+医療従事者等!D33)</f>
        <v>1077085</v>
      </c>
      <c r="F36" s="34">
        <f t="shared" si="2"/>
        <v>0.80096211978681364</v>
      </c>
      <c r="G36" s="32">
        <f t="shared" si="5"/>
        <v>707442</v>
      </c>
      <c r="H36" s="34">
        <f t="shared" si="3"/>
        <v>0.52608126930207277</v>
      </c>
      <c r="I36" s="38">
        <v>7401</v>
      </c>
      <c r="J36" s="38">
        <v>52784</v>
      </c>
      <c r="K36" s="38">
        <v>303112</v>
      </c>
      <c r="L36" s="38">
        <v>251004</v>
      </c>
      <c r="M36" s="38">
        <v>93141</v>
      </c>
      <c r="O36" s="1">
        <v>1344739</v>
      </c>
    </row>
    <row r="37" spans="1:15" x14ac:dyDescent="0.45">
      <c r="A37" s="36" t="s">
        <v>43</v>
      </c>
      <c r="B37" s="32">
        <f t="shared" si="4"/>
        <v>2004403</v>
      </c>
      <c r="C37" s="37">
        <f>SUM(一般接種!D36+一般接種!G36+一般接種!J36+医療従事者等!C34)</f>
        <v>747497</v>
      </c>
      <c r="D37" s="33">
        <f t="shared" si="1"/>
        <v>0.79147784064919446</v>
      </c>
      <c r="E37" s="37">
        <f>SUM(一般接種!E36+一般接種!H36+一般接種!K36+医療従事者等!D34)</f>
        <v>737023</v>
      </c>
      <c r="F37" s="34">
        <f t="shared" si="2"/>
        <v>0.7803875768716011</v>
      </c>
      <c r="G37" s="32">
        <f t="shared" si="5"/>
        <v>519883</v>
      </c>
      <c r="H37" s="34">
        <f t="shared" si="3"/>
        <v>0.5504716062141054</v>
      </c>
      <c r="I37" s="38">
        <v>7547</v>
      </c>
      <c r="J37" s="38">
        <v>43708</v>
      </c>
      <c r="K37" s="38">
        <v>209917</v>
      </c>
      <c r="L37" s="38">
        <v>195574</v>
      </c>
      <c r="M37" s="38">
        <v>63137</v>
      </c>
      <c r="O37" s="1">
        <v>944432</v>
      </c>
    </row>
    <row r="38" spans="1:15" x14ac:dyDescent="0.45">
      <c r="A38" s="36" t="s">
        <v>44</v>
      </c>
      <c r="B38" s="32">
        <f t="shared" si="4"/>
        <v>1168471</v>
      </c>
      <c r="C38" s="37">
        <f>SUM(一般接種!D37+一般接種!G37+一般接種!J37+医療従事者等!C35)</f>
        <v>440683</v>
      </c>
      <c r="D38" s="33">
        <f t="shared" si="1"/>
        <v>0.79147359497690328</v>
      </c>
      <c r="E38" s="37">
        <f>SUM(一般接種!E37+一般接種!H37+一般接種!K37+医療従事者等!D35)</f>
        <v>433689</v>
      </c>
      <c r="F38" s="34">
        <f t="shared" si="2"/>
        <v>0.77891226104010858</v>
      </c>
      <c r="G38" s="32">
        <f t="shared" si="5"/>
        <v>294099</v>
      </c>
      <c r="H38" s="34">
        <f t="shared" si="3"/>
        <v>0.52820642686264785</v>
      </c>
      <c r="I38" s="38">
        <v>4878</v>
      </c>
      <c r="J38" s="38">
        <v>22692</v>
      </c>
      <c r="K38" s="38">
        <v>107701</v>
      </c>
      <c r="L38" s="38">
        <v>110209</v>
      </c>
      <c r="M38" s="38">
        <v>48619</v>
      </c>
      <c r="O38" s="1">
        <v>556788</v>
      </c>
    </row>
    <row r="39" spans="1:15" x14ac:dyDescent="0.45">
      <c r="A39" s="36" t="s">
        <v>45</v>
      </c>
      <c r="B39" s="32">
        <f t="shared" si="4"/>
        <v>1456320</v>
      </c>
      <c r="C39" s="37">
        <f>SUM(一般接種!D38+一般接種!G38+一般接種!J38+医療従事者等!C36)</f>
        <v>558349</v>
      </c>
      <c r="D39" s="33">
        <f t="shared" si="1"/>
        <v>0.82987002370636798</v>
      </c>
      <c r="E39" s="37">
        <f>SUM(一般接種!E38+一般接種!H38+一般接種!K38+医療従事者等!D36)</f>
        <v>547598</v>
      </c>
      <c r="F39" s="34">
        <f t="shared" si="2"/>
        <v>0.81389089125539715</v>
      </c>
      <c r="G39" s="32">
        <f t="shared" si="5"/>
        <v>350373</v>
      </c>
      <c r="H39" s="34">
        <f t="shared" si="3"/>
        <v>0.52075682022547065</v>
      </c>
      <c r="I39" s="38">
        <v>4859</v>
      </c>
      <c r="J39" s="38">
        <v>30199</v>
      </c>
      <c r="K39" s="38">
        <v>110762</v>
      </c>
      <c r="L39" s="38">
        <v>142052</v>
      </c>
      <c r="M39" s="38">
        <v>62501</v>
      </c>
      <c r="O39" s="1">
        <v>672815</v>
      </c>
    </row>
    <row r="40" spans="1:15" x14ac:dyDescent="0.45">
      <c r="A40" s="36" t="s">
        <v>46</v>
      </c>
      <c r="B40" s="32">
        <f t="shared" si="4"/>
        <v>3927330</v>
      </c>
      <c r="C40" s="37">
        <f>SUM(一般接種!D39+一般接種!G39+一般接種!J39+医療従事者等!C37)</f>
        <v>1505936</v>
      </c>
      <c r="D40" s="33">
        <f t="shared" si="1"/>
        <v>0.79519651323720519</v>
      </c>
      <c r="E40" s="37">
        <f>SUM(一般接種!E39+一般接種!H39+一般接種!K39+医療従事者等!D37)</f>
        <v>1472261</v>
      </c>
      <c r="F40" s="34">
        <f t="shared" si="2"/>
        <v>0.77741471999814127</v>
      </c>
      <c r="G40" s="32">
        <f t="shared" si="5"/>
        <v>949133</v>
      </c>
      <c r="H40" s="34">
        <f t="shared" si="3"/>
        <v>0.50118149257230604</v>
      </c>
      <c r="I40" s="38">
        <v>21847</v>
      </c>
      <c r="J40" s="38">
        <v>136905</v>
      </c>
      <c r="K40" s="38">
        <v>361086</v>
      </c>
      <c r="L40" s="38">
        <v>316359</v>
      </c>
      <c r="M40" s="38">
        <v>112936</v>
      </c>
      <c r="O40" s="1">
        <v>1893791</v>
      </c>
    </row>
    <row r="41" spans="1:15" x14ac:dyDescent="0.45">
      <c r="A41" s="36" t="s">
        <v>47</v>
      </c>
      <c r="B41" s="32">
        <f t="shared" si="4"/>
        <v>5870671</v>
      </c>
      <c r="C41" s="37">
        <f>SUM(一般接種!D40+一般接種!G40+一般接種!J40+医療従事者等!C38)</f>
        <v>2231197</v>
      </c>
      <c r="D41" s="33">
        <f t="shared" si="1"/>
        <v>0.79333338785315066</v>
      </c>
      <c r="E41" s="37">
        <f>SUM(一般接種!E40+一般接種!H40+一般接種!K40+医療従事者等!D38)</f>
        <v>2197737</v>
      </c>
      <c r="F41" s="34">
        <f t="shared" si="2"/>
        <v>0.78143621554717924</v>
      </c>
      <c r="G41" s="32">
        <f t="shared" si="5"/>
        <v>1441737</v>
      </c>
      <c r="H41" s="34">
        <f t="shared" si="3"/>
        <v>0.51262981198129876</v>
      </c>
      <c r="I41" s="38">
        <v>22346</v>
      </c>
      <c r="J41" s="38">
        <v>120243</v>
      </c>
      <c r="K41" s="38">
        <v>541768</v>
      </c>
      <c r="L41" s="38">
        <v>527996</v>
      </c>
      <c r="M41" s="38">
        <v>229384</v>
      </c>
      <c r="O41" s="1">
        <v>2812433</v>
      </c>
    </row>
    <row r="42" spans="1:15" x14ac:dyDescent="0.45">
      <c r="A42" s="36" t="s">
        <v>48</v>
      </c>
      <c r="B42" s="32">
        <f t="shared" si="4"/>
        <v>2998711</v>
      </c>
      <c r="C42" s="37">
        <f>SUM(一般接種!D41+一般接種!G41+一般接種!J41+医療従事者等!C39)</f>
        <v>1115784</v>
      </c>
      <c r="D42" s="33">
        <f t="shared" si="1"/>
        <v>0.82278281260369734</v>
      </c>
      <c r="E42" s="37">
        <f>SUM(一般接種!E41+一般接種!H41+一般接種!K41+医療従事者等!D39)</f>
        <v>1089760</v>
      </c>
      <c r="F42" s="34">
        <f t="shared" si="2"/>
        <v>0.80359262891653327</v>
      </c>
      <c r="G42" s="32">
        <f t="shared" si="5"/>
        <v>793167</v>
      </c>
      <c r="H42" s="34">
        <f t="shared" si="3"/>
        <v>0.58488396958948763</v>
      </c>
      <c r="I42" s="38">
        <v>44559</v>
      </c>
      <c r="J42" s="38">
        <v>46148</v>
      </c>
      <c r="K42" s="38">
        <v>286095</v>
      </c>
      <c r="L42" s="38">
        <v>308458</v>
      </c>
      <c r="M42" s="38">
        <v>107907</v>
      </c>
      <c r="O42" s="1">
        <v>1356110</v>
      </c>
    </row>
    <row r="43" spans="1:15" x14ac:dyDescent="0.45">
      <c r="A43" s="36" t="s">
        <v>49</v>
      </c>
      <c r="B43" s="32">
        <f t="shared" si="4"/>
        <v>1587019</v>
      </c>
      <c r="C43" s="37">
        <f>SUM(一般接種!D42+一般接種!G42+一般接種!J42+医療従事者等!C40)</f>
        <v>597086</v>
      </c>
      <c r="D43" s="33">
        <f t="shared" si="1"/>
        <v>0.8124182766423248</v>
      </c>
      <c r="E43" s="37">
        <f>SUM(一般接種!E42+一般接種!H42+一般接種!K42+医療従事者等!D40)</f>
        <v>587964</v>
      </c>
      <c r="F43" s="34">
        <f t="shared" si="2"/>
        <v>0.80000653106542086</v>
      </c>
      <c r="G43" s="32">
        <f t="shared" si="5"/>
        <v>401969</v>
      </c>
      <c r="H43" s="34">
        <f t="shared" si="3"/>
        <v>0.5469345492000125</v>
      </c>
      <c r="I43" s="38">
        <v>7824</v>
      </c>
      <c r="J43" s="38">
        <v>39167</v>
      </c>
      <c r="K43" s="38">
        <v>149440</v>
      </c>
      <c r="L43" s="38">
        <v>158307</v>
      </c>
      <c r="M43" s="38">
        <v>47231</v>
      </c>
      <c r="O43" s="1">
        <v>734949</v>
      </c>
    </row>
    <row r="44" spans="1:15" x14ac:dyDescent="0.45">
      <c r="A44" s="36" t="s">
        <v>50</v>
      </c>
      <c r="B44" s="32">
        <f t="shared" si="4"/>
        <v>2023350</v>
      </c>
      <c r="C44" s="37">
        <f>SUM(一般接種!D43+一般接種!G43+一般接種!J43+医療従事者等!C41)</f>
        <v>775294</v>
      </c>
      <c r="D44" s="33">
        <f t="shared" si="1"/>
        <v>0.79607473487928893</v>
      </c>
      <c r="E44" s="37">
        <f>SUM(一般接種!E43+一般接種!H43+一般接種!K43+医療従事者等!D41)</f>
        <v>763504</v>
      </c>
      <c r="F44" s="34">
        <f t="shared" si="2"/>
        <v>0.78396871945259039</v>
      </c>
      <c r="G44" s="32">
        <f t="shared" si="5"/>
        <v>484552</v>
      </c>
      <c r="H44" s="34">
        <f t="shared" si="3"/>
        <v>0.49753977837469299</v>
      </c>
      <c r="I44" s="38">
        <v>9316</v>
      </c>
      <c r="J44" s="38">
        <v>47637</v>
      </c>
      <c r="K44" s="38">
        <v>169835</v>
      </c>
      <c r="L44" s="38">
        <v>186347</v>
      </c>
      <c r="M44" s="38">
        <v>71417</v>
      </c>
      <c r="O44" s="1">
        <v>973896</v>
      </c>
    </row>
    <row r="45" spans="1:15" x14ac:dyDescent="0.45">
      <c r="A45" s="36" t="s">
        <v>51</v>
      </c>
      <c r="B45" s="32">
        <f t="shared" si="4"/>
        <v>2904538</v>
      </c>
      <c r="C45" s="37">
        <f>SUM(一般接種!D44+一般接種!G44+一般接種!J44+医療従事者等!C42)</f>
        <v>1106638</v>
      </c>
      <c r="D45" s="33">
        <f t="shared" si="1"/>
        <v>0.81597293652426339</v>
      </c>
      <c r="E45" s="37">
        <f>SUM(一般接種!E44+一般接種!H44+一般接種!K44+医療従事者等!D42)</f>
        <v>1090117</v>
      </c>
      <c r="F45" s="34">
        <f t="shared" si="2"/>
        <v>0.80379127559782015</v>
      </c>
      <c r="G45" s="32">
        <f t="shared" si="5"/>
        <v>707783</v>
      </c>
      <c r="H45" s="34">
        <f t="shared" si="3"/>
        <v>0.52187957844566402</v>
      </c>
      <c r="I45" s="38">
        <v>12324</v>
      </c>
      <c r="J45" s="38">
        <v>56143</v>
      </c>
      <c r="K45" s="38">
        <v>274373</v>
      </c>
      <c r="L45" s="38">
        <v>267342</v>
      </c>
      <c r="M45" s="38">
        <v>97601</v>
      </c>
      <c r="O45" s="1">
        <v>1356219</v>
      </c>
    </row>
    <row r="46" spans="1:15" x14ac:dyDescent="0.45">
      <c r="A46" s="36" t="s">
        <v>52</v>
      </c>
      <c r="B46" s="32">
        <f t="shared" si="4"/>
        <v>1473634</v>
      </c>
      <c r="C46" s="37">
        <f>SUM(一般接種!D45+一般接種!G45+一般接種!J45+医療従事者等!C43)</f>
        <v>562651</v>
      </c>
      <c r="D46" s="33">
        <f t="shared" si="1"/>
        <v>0.80244934516313515</v>
      </c>
      <c r="E46" s="37">
        <f>SUM(一般接種!E45+一般接種!H45+一般接種!K45+医療従事者等!D43)</f>
        <v>553042</v>
      </c>
      <c r="F46" s="34">
        <f t="shared" si="2"/>
        <v>0.78874504932491118</v>
      </c>
      <c r="G46" s="32">
        <f t="shared" si="5"/>
        <v>357941</v>
      </c>
      <c r="H46" s="34">
        <f t="shared" si="3"/>
        <v>0.51049322058796265</v>
      </c>
      <c r="I46" s="38">
        <v>10539</v>
      </c>
      <c r="J46" s="38">
        <v>33305</v>
      </c>
      <c r="K46" s="38">
        <v>140259</v>
      </c>
      <c r="L46" s="38">
        <v>124724</v>
      </c>
      <c r="M46" s="38">
        <v>49114</v>
      </c>
      <c r="O46" s="1">
        <v>701167</v>
      </c>
    </row>
    <row r="47" spans="1:15" x14ac:dyDescent="0.45">
      <c r="A47" s="36" t="s">
        <v>53</v>
      </c>
      <c r="B47" s="32">
        <f t="shared" si="4"/>
        <v>10681304</v>
      </c>
      <c r="C47" s="37">
        <f>SUM(一般接種!D46+一般接種!G46+一般接種!J46+医療従事者等!C44)</f>
        <v>4114428</v>
      </c>
      <c r="D47" s="33">
        <f t="shared" si="1"/>
        <v>0.80294525747584489</v>
      </c>
      <c r="E47" s="37">
        <f>SUM(一般接種!E46+一般接種!H46+一般接種!K46+医療従事者等!D44)</f>
        <v>4017450</v>
      </c>
      <c r="F47" s="34">
        <f t="shared" si="2"/>
        <v>0.78401965586621836</v>
      </c>
      <c r="G47" s="32">
        <f t="shared" si="5"/>
        <v>2549426</v>
      </c>
      <c r="H47" s="34">
        <f t="shared" si="3"/>
        <v>0.49752955112730451</v>
      </c>
      <c r="I47" s="38">
        <v>42536</v>
      </c>
      <c r="J47" s="38">
        <v>224053</v>
      </c>
      <c r="K47" s="38">
        <v>915527</v>
      </c>
      <c r="L47" s="38">
        <v>1007214</v>
      </c>
      <c r="M47" s="38">
        <v>360096</v>
      </c>
      <c r="O47" s="1">
        <v>5124170</v>
      </c>
    </row>
    <row r="48" spans="1:15" x14ac:dyDescent="0.45">
      <c r="A48" s="36" t="s">
        <v>54</v>
      </c>
      <c r="B48" s="32">
        <f t="shared" si="4"/>
        <v>1720926</v>
      </c>
      <c r="C48" s="37">
        <f>SUM(一般接種!D47+一般接種!G47+一般接種!J47+医療従事者等!C45)</f>
        <v>654186</v>
      </c>
      <c r="D48" s="33">
        <f t="shared" si="1"/>
        <v>0.79952140128229254</v>
      </c>
      <c r="E48" s="37">
        <f>SUM(一般接種!E47+一般接種!H47+一般接種!K47+医療従事者等!D45)</f>
        <v>644182</v>
      </c>
      <c r="F48" s="34">
        <f t="shared" si="2"/>
        <v>0.78729489062870472</v>
      </c>
      <c r="G48" s="32">
        <f t="shared" si="5"/>
        <v>422558</v>
      </c>
      <c r="H48" s="34">
        <f t="shared" si="3"/>
        <v>0.51643441510983568</v>
      </c>
      <c r="I48" s="38">
        <v>8380</v>
      </c>
      <c r="J48" s="38">
        <v>56113</v>
      </c>
      <c r="K48" s="38">
        <v>164601</v>
      </c>
      <c r="L48" s="38">
        <v>144996</v>
      </c>
      <c r="M48" s="38">
        <v>48468</v>
      </c>
      <c r="O48" s="1">
        <v>818222</v>
      </c>
    </row>
    <row r="49" spans="1:15" x14ac:dyDescent="0.45">
      <c r="A49" s="36" t="s">
        <v>55</v>
      </c>
      <c r="B49" s="32">
        <f t="shared" si="4"/>
        <v>2908886</v>
      </c>
      <c r="C49" s="37">
        <f>SUM(一般接種!D48+一般接種!G48+一般接種!J48+医療従事者等!C46)</f>
        <v>1091582</v>
      </c>
      <c r="D49" s="33">
        <f t="shared" si="1"/>
        <v>0.81709031407146138</v>
      </c>
      <c r="E49" s="37">
        <f>SUM(一般接種!E48+一般接種!H48+一般接種!K48+医療従事者等!D46)</f>
        <v>1071022</v>
      </c>
      <c r="F49" s="34">
        <f t="shared" si="2"/>
        <v>0.80170037831096952</v>
      </c>
      <c r="G49" s="32">
        <f t="shared" si="5"/>
        <v>746282</v>
      </c>
      <c r="H49" s="34">
        <f t="shared" si="3"/>
        <v>0.55862023537020433</v>
      </c>
      <c r="I49" s="38">
        <v>14673</v>
      </c>
      <c r="J49" s="38">
        <v>65107</v>
      </c>
      <c r="K49" s="38">
        <v>272814</v>
      </c>
      <c r="L49" s="38">
        <v>299382</v>
      </c>
      <c r="M49" s="38">
        <v>94306</v>
      </c>
      <c r="O49" s="1">
        <v>1335938</v>
      </c>
    </row>
    <row r="50" spans="1:15" x14ac:dyDescent="0.45">
      <c r="A50" s="36" t="s">
        <v>56</v>
      </c>
      <c r="B50" s="32">
        <f t="shared" si="4"/>
        <v>3870977</v>
      </c>
      <c r="C50" s="37">
        <f>SUM(一般接種!D49+一般接種!G49+一般接種!J49+医療従事者等!C47)</f>
        <v>1450725</v>
      </c>
      <c r="D50" s="33">
        <f t="shared" si="1"/>
        <v>0.82491065564681898</v>
      </c>
      <c r="E50" s="37">
        <f>SUM(一般接種!E49+一般接種!H49+一般接種!K49+医療従事者等!D47)</f>
        <v>1426778</v>
      </c>
      <c r="F50" s="34">
        <f t="shared" si="2"/>
        <v>0.81129392230950537</v>
      </c>
      <c r="G50" s="32">
        <f t="shared" si="5"/>
        <v>993474</v>
      </c>
      <c r="H50" s="34">
        <f t="shared" si="3"/>
        <v>0.56490877920216986</v>
      </c>
      <c r="I50" s="38">
        <v>20941</v>
      </c>
      <c r="J50" s="38">
        <v>77381</v>
      </c>
      <c r="K50" s="38">
        <v>342370</v>
      </c>
      <c r="L50" s="38">
        <v>426854</v>
      </c>
      <c r="M50" s="38">
        <v>125928</v>
      </c>
      <c r="O50" s="1">
        <v>1758645</v>
      </c>
    </row>
    <row r="51" spans="1:15" x14ac:dyDescent="0.45">
      <c r="A51" s="36" t="s">
        <v>57</v>
      </c>
      <c r="B51" s="32">
        <f t="shared" si="4"/>
        <v>2405227</v>
      </c>
      <c r="C51" s="37">
        <f>SUM(一般接種!D50+一般接種!G50+一般接種!J50+医療従事者等!C48)</f>
        <v>920683</v>
      </c>
      <c r="D51" s="33">
        <f t="shared" si="1"/>
        <v>0.80638516090777157</v>
      </c>
      <c r="E51" s="37">
        <f>SUM(一般接種!E50+一般接種!H50+一般接種!K50+医療従事者等!D48)</f>
        <v>901566</v>
      </c>
      <c r="F51" s="34">
        <f t="shared" si="2"/>
        <v>0.78964143356505545</v>
      </c>
      <c r="G51" s="32">
        <f t="shared" si="5"/>
        <v>582978</v>
      </c>
      <c r="H51" s="34">
        <f t="shared" si="3"/>
        <v>0.51060441904074572</v>
      </c>
      <c r="I51" s="38">
        <v>19277</v>
      </c>
      <c r="J51" s="38">
        <v>50589</v>
      </c>
      <c r="K51" s="38">
        <v>215624</v>
      </c>
      <c r="L51" s="38">
        <v>217457</v>
      </c>
      <c r="M51" s="38">
        <v>80031</v>
      </c>
      <c r="O51" s="1">
        <v>1141741</v>
      </c>
    </row>
    <row r="52" spans="1:15" x14ac:dyDescent="0.45">
      <c r="A52" s="36" t="s">
        <v>58</v>
      </c>
      <c r="B52" s="32">
        <f t="shared" si="4"/>
        <v>2262227</v>
      </c>
      <c r="C52" s="37">
        <f>SUM(一般接種!D51+一般接種!G51+一般接種!J51+医療従事者等!C49)</f>
        <v>864500</v>
      </c>
      <c r="D52" s="33">
        <f t="shared" si="1"/>
        <v>0.79513189807963458</v>
      </c>
      <c r="E52" s="37">
        <f>SUM(一般接種!E51+一般接種!H51+一般接種!K51+医療従事者等!D49)</f>
        <v>849461</v>
      </c>
      <c r="F52" s="34">
        <f t="shared" si="2"/>
        <v>0.78129963825867499</v>
      </c>
      <c r="G52" s="32">
        <f t="shared" si="5"/>
        <v>548266</v>
      </c>
      <c r="H52" s="34">
        <f t="shared" si="3"/>
        <v>0.50427274173803227</v>
      </c>
      <c r="I52" s="38">
        <v>10798</v>
      </c>
      <c r="J52" s="38">
        <v>46107</v>
      </c>
      <c r="K52" s="38">
        <v>185669</v>
      </c>
      <c r="L52" s="38">
        <v>213394</v>
      </c>
      <c r="M52" s="38">
        <v>92298</v>
      </c>
      <c r="O52" s="1">
        <v>1087241</v>
      </c>
    </row>
    <row r="53" spans="1:15" x14ac:dyDescent="0.45">
      <c r="A53" s="36" t="s">
        <v>59</v>
      </c>
      <c r="B53" s="32">
        <f t="shared" si="4"/>
        <v>3435342</v>
      </c>
      <c r="C53" s="37">
        <f>SUM(一般接種!D52+一般接種!G52+一般接種!J52+医療従事者等!C50)</f>
        <v>1310692</v>
      </c>
      <c r="D53" s="33">
        <f t="shared" si="1"/>
        <v>0.8103111126498207</v>
      </c>
      <c r="E53" s="37">
        <f>SUM(一般接種!E52+一般接種!H52+一般接種!K52+医療従事者等!D50)</f>
        <v>1282781</v>
      </c>
      <c r="F53" s="34">
        <f t="shared" si="2"/>
        <v>0.79305565258355859</v>
      </c>
      <c r="G53" s="32">
        <f t="shared" si="5"/>
        <v>841869</v>
      </c>
      <c r="H53" s="34">
        <f t="shared" si="3"/>
        <v>0.52046995487528103</v>
      </c>
      <c r="I53" s="38">
        <v>17037</v>
      </c>
      <c r="J53" s="38">
        <v>70233</v>
      </c>
      <c r="K53" s="38">
        <v>340477</v>
      </c>
      <c r="L53" s="38">
        <v>300577</v>
      </c>
      <c r="M53" s="38">
        <v>113545</v>
      </c>
      <c r="O53" s="1">
        <v>1617517</v>
      </c>
    </row>
    <row r="54" spans="1:15" x14ac:dyDescent="0.45">
      <c r="A54" s="36" t="s">
        <v>60</v>
      </c>
      <c r="B54" s="32">
        <f t="shared" si="4"/>
        <v>2647103</v>
      </c>
      <c r="C54" s="37">
        <f>SUM(一般接種!D53+一般接種!G53+一般接種!J53+医療従事者等!C51)</f>
        <v>1053665</v>
      </c>
      <c r="D54" s="40">
        <f t="shared" si="1"/>
        <v>0.7094823441638981</v>
      </c>
      <c r="E54" s="37">
        <f>SUM(一般接種!E53+一般接種!H53+一般接種!K53+医療従事者等!D51)</f>
        <v>1029739</v>
      </c>
      <c r="F54" s="34">
        <f t="shared" si="2"/>
        <v>0.693371839813402</v>
      </c>
      <c r="G54" s="32">
        <f t="shared" si="5"/>
        <v>563699</v>
      </c>
      <c r="H54" s="34">
        <f t="shared" si="3"/>
        <v>0.37956512546477789</v>
      </c>
      <c r="I54" s="38">
        <v>17031</v>
      </c>
      <c r="J54" s="38">
        <v>57659</v>
      </c>
      <c r="K54" s="38">
        <v>208643</v>
      </c>
      <c r="L54" s="38">
        <v>189673</v>
      </c>
      <c r="M54" s="38">
        <v>90693</v>
      </c>
      <c r="O54" s="1">
        <v>1485118</v>
      </c>
    </row>
    <row r="55" spans="1:15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5" x14ac:dyDescent="0.45">
      <c r="A56" s="87" t="s">
        <v>106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</row>
    <row r="57" spans="1:15" x14ac:dyDescent="0.45">
      <c r="A57" s="22" t="s">
        <v>107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5" x14ac:dyDescent="0.45">
      <c r="A58" s="22" t="s">
        <v>108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5" x14ac:dyDescent="0.45">
      <c r="A59" s="24" t="s">
        <v>109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5" x14ac:dyDescent="0.45">
      <c r="A60" s="87" t="s">
        <v>110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</row>
    <row r="61" spans="1:15" x14ac:dyDescent="0.45">
      <c r="A61" s="24" t="s">
        <v>111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M3"/>
    <mergeCell ref="G4:M4"/>
    <mergeCell ref="I6:M6"/>
  </mergeCells>
  <phoneticPr fontId="2"/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M4" sqref="M4:N4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112</v>
      </c>
      <c r="B1" s="23"/>
      <c r="C1" s="24"/>
      <c r="D1" s="24"/>
    </row>
    <row r="2" spans="1:18" x14ac:dyDescent="0.45">
      <c r="B2"/>
      <c r="Q2" s="103" t="str">
        <f>'進捗状況 (都道府県別)'!H3</f>
        <v>（4月25日公表時点）</v>
      </c>
      <c r="R2" s="103"/>
    </row>
    <row r="3" spans="1:18" ht="37.5" customHeight="1" x14ac:dyDescent="0.45">
      <c r="A3" s="104" t="s">
        <v>3</v>
      </c>
      <c r="B3" s="107" t="s">
        <v>113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114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115</v>
      </c>
      <c r="D4" s="109"/>
      <c r="E4" s="109"/>
      <c r="F4" s="110" t="s">
        <v>116</v>
      </c>
      <c r="G4" s="111"/>
      <c r="H4" s="112"/>
      <c r="I4" s="110" t="s">
        <v>117</v>
      </c>
      <c r="J4" s="111"/>
      <c r="K4" s="112"/>
      <c r="M4" s="113" t="s">
        <v>118</v>
      </c>
      <c r="N4" s="113"/>
      <c r="O4" s="107" t="s">
        <v>119</v>
      </c>
      <c r="P4" s="107"/>
      <c r="Q4" s="109" t="s">
        <v>117</v>
      </c>
      <c r="R4" s="109"/>
    </row>
    <row r="5" spans="1:18" ht="36" x14ac:dyDescent="0.45">
      <c r="A5" s="106"/>
      <c r="B5" s="108"/>
      <c r="C5" s="41" t="s">
        <v>120</v>
      </c>
      <c r="D5" s="41" t="s">
        <v>96</v>
      </c>
      <c r="E5" s="41" t="s">
        <v>97</v>
      </c>
      <c r="F5" s="41" t="s">
        <v>120</v>
      </c>
      <c r="G5" s="41" t="s">
        <v>96</v>
      </c>
      <c r="H5" s="41" t="s">
        <v>97</v>
      </c>
      <c r="I5" s="41" t="s">
        <v>120</v>
      </c>
      <c r="J5" s="41" t="s">
        <v>96</v>
      </c>
      <c r="K5" s="41" t="s">
        <v>97</v>
      </c>
      <c r="M5" s="42" t="s">
        <v>121</v>
      </c>
      <c r="N5" s="42" t="s">
        <v>122</v>
      </c>
      <c r="O5" s="42" t="s">
        <v>123</v>
      </c>
      <c r="P5" s="42" t="s">
        <v>124</v>
      </c>
      <c r="Q5" s="42" t="s">
        <v>123</v>
      </c>
      <c r="R5" s="42" t="s">
        <v>122</v>
      </c>
    </row>
    <row r="6" spans="1:18" x14ac:dyDescent="0.45">
      <c r="A6" s="31" t="s">
        <v>125</v>
      </c>
      <c r="B6" s="43">
        <f>SUM(B7:B53)</f>
        <v>192018247</v>
      </c>
      <c r="C6" s="43">
        <f t="shared" ref="C6" si="0">SUM(C7:C53)</f>
        <v>159638765</v>
      </c>
      <c r="D6" s="43">
        <f>SUM(D7:D53)</f>
        <v>80259414</v>
      </c>
      <c r="E6" s="44">
        <f>SUM(E7:E53)</f>
        <v>79379351</v>
      </c>
      <c r="F6" s="44">
        <f t="shared" ref="F6:Q6" si="1">SUM(F7:F53)</f>
        <v>32262493</v>
      </c>
      <c r="G6" s="44">
        <f>SUM(G7:G53)</f>
        <v>16186107</v>
      </c>
      <c r="H6" s="44">
        <f t="shared" ref="H6:K6" si="2">SUM(H7:H53)</f>
        <v>16076386</v>
      </c>
      <c r="I6" s="44">
        <f>SUM(I7:I53)</f>
        <v>116989</v>
      </c>
      <c r="J6" s="44">
        <f t="shared" si="2"/>
        <v>58524</v>
      </c>
      <c r="K6" s="44">
        <f t="shared" si="2"/>
        <v>58465</v>
      </c>
      <c r="L6" s="45"/>
      <c r="M6" s="44">
        <f>SUM(M7:M53)</f>
        <v>173286920</v>
      </c>
      <c r="N6" s="46">
        <f>C6/M6</f>
        <v>0.92123955460689133</v>
      </c>
      <c r="O6" s="44">
        <f t="shared" si="1"/>
        <v>34257250</v>
      </c>
      <c r="P6" s="47">
        <f>F6/O6</f>
        <v>0.9417712455027768</v>
      </c>
      <c r="Q6" s="44">
        <f t="shared" si="1"/>
        <v>198640</v>
      </c>
      <c r="R6" s="47">
        <f>I6/Q6</f>
        <v>0.58894985904148212</v>
      </c>
    </row>
    <row r="7" spans="1:18" x14ac:dyDescent="0.45">
      <c r="A7" s="48" t="s">
        <v>14</v>
      </c>
      <c r="B7" s="43">
        <v>7874740</v>
      </c>
      <c r="C7" s="43">
        <v>6379166</v>
      </c>
      <c r="D7" s="43">
        <v>3208680</v>
      </c>
      <c r="E7" s="44">
        <v>3170486</v>
      </c>
      <c r="F7" s="49">
        <v>1494717</v>
      </c>
      <c r="G7" s="44">
        <v>749421</v>
      </c>
      <c r="H7" s="44">
        <v>745296</v>
      </c>
      <c r="I7" s="44">
        <v>857</v>
      </c>
      <c r="J7" s="44">
        <v>421</v>
      </c>
      <c r="K7" s="44">
        <v>436</v>
      </c>
      <c r="L7" s="45"/>
      <c r="M7" s="44">
        <v>7299160</v>
      </c>
      <c r="N7" s="46">
        <v>0.87395892130053321</v>
      </c>
      <c r="O7" s="50">
        <v>1518200</v>
      </c>
      <c r="P7" s="46">
        <v>0.98453234093004871</v>
      </c>
      <c r="Q7" s="44">
        <v>900</v>
      </c>
      <c r="R7" s="47">
        <v>0.95222222222222219</v>
      </c>
    </row>
    <row r="8" spans="1:18" x14ac:dyDescent="0.45">
      <c r="A8" s="48" t="s">
        <v>15</v>
      </c>
      <c r="B8" s="43">
        <v>2013370</v>
      </c>
      <c r="C8" s="43">
        <v>1823471</v>
      </c>
      <c r="D8" s="43">
        <v>916993</v>
      </c>
      <c r="E8" s="44">
        <v>906478</v>
      </c>
      <c r="F8" s="49">
        <v>187498</v>
      </c>
      <c r="G8" s="44">
        <v>94321</v>
      </c>
      <c r="H8" s="44">
        <v>93177</v>
      </c>
      <c r="I8" s="44">
        <v>2401</v>
      </c>
      <c r="J8" s="44">
        <v>1209</v>
      </c>
      <c r="K8" s="44">
        <v>1192</v>
      </c>
      <c r="L8" s="45"/>
      <c r="M8" s="44">
        <v>1886055</v>
      </c>
      <c r="N8" s="46">
        <v>0.96681751062402743</v>
      </c>
      <c r="O8" s="50">
        <v>186500</v>
      </c>
      <c r="P8" s="46">
        <v>1.0053512064343164</v>
      </c>
      <c r="Q8" s="44">
        <v>3700</v>
      </c>
      <c r="R8" s="47">
        <v>0.64891891891891895</v>
      </c>
    </row>
    <row r="9" spans="1:18" x14ac:dyDescent="0.45">
      <c r="A9" s="48" t="s">
        <v>16</v>
      </c>
      <c r="B9" s="43">
        <v>1936878</v>
      </c>
      <c r="C9" s="43">
        <v>1692855</v>
      </c>
      <c r="D9" s="43">
        <v>852978</v>
      </c>
      <c r="E9" s="44">
        <v>839877</v>
      </c>
      <c r="F9" s="49">
        <v>243929</v>
      </c>
      <c r="G9" s="44">
        <v>122549</v>
      </c>
      <c r="H9" s="44">
        <v>121380</v>
      </c>
      <c r="I9" s="44">
        <v>94</v>
      </c>
      <c r="J9" s="44">
        <v>48</v>
      </c>
      <c r="K9" s="44">
        <v>46</v>
      </c>
      <c r="L9" s="45"/>
      <c r="M9" s="44">
        <v>1821085</v>
      </c>
      <c r="N9" s="46">
        <v>0.92958593366042774</v>
      </c>
      <c r="O9" s="50">
        <v>227500</v>
      </c>
      <c r="P9" s="46">
        <v>1.0722153846153846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3505670</v>
      </c>
      <c r="C10" s="43">
        <v>2764925</v>
      </c>
      <c r="D10" s="43">
        <v>1390912</v>
      </c>
      <c r="E10" s="44">
        <v>1374013</v>
      </c>
      <c r="F10" s="49">
        <v>740698</v>
      </c>
      <c r="G10" s="44">
        <v>371300</v>
      </c>
      <c r="H10" s="44">
        <v>369398</v>
      </c>
      <c r="I10" s="44">
        <v>47</v>
      </c>
      <c r="J10" s="44">
        <v>21</v>
      </c>
      <c r="K10" s="44">
        <v>26</v>
      </c>
      <c r="L10" s="45"/>
      <c r="M10" s="44">
        <v>3065365</v>
      </c>
      <c r="N10" s="46">
        <v>0.90198883330370117</v>
      </c>
      <c r="O10" s="50">
        <v>854400</v>
      </c>
      <c r="P10" s="46">
        <v>0.8669218164794007</v>
      </c>
      <c r="Q10" s="44">
        <v>140</v>
      </c>
      <c r="R10" s="47">
        <v>0.33571428571428569</v>
      </c>
    </row>
    <row r="11" spans="1:18" x14ac:dyDescent="0.45">
      <c r="A11" s="48" t="s">
        <v>18</v>
      </c>
      <c r="B11" s="43">
        <v>1561618</v>
      </c>
      <c r="C11" s="43">
        <v>1465866</v>
      </c>
      <c r="D11" s="43">
        <v>737199</v>
      </c>
      <c r="E11" s="44">
        <v>728667</v>
      </c>
      <c r="F11" s="49">
        <v>95696</v>
      </c>
      <c r="G11" s="44">
        <v>48211</v>
      </c>
      <c r="H11" s="44">
        <v>47485</v>
      </c>
      <c r="I11" s="44">
        <v>56</v>
      </c>
      <c r="J11" s="44">
        <v>28</v>
      </c>
      <c r="K11" s="44">
        <v>28</v>
      </c>
      <c r="L11" s="45"/>
      <c r="M11" s="44">
        <v>1496555</v>
      </c>
      <c r="N11" s="46">
        <v>0.97949357023296835</v>
      </c>
      <c r="O11" s="50">
        <v>87900</v>
      </c>
      <c r="P11" s="46">
        <v>1.0886916951080774</v>
      </c>
      <c r="Q11" s="44">
        <v>140</v>
      </c>
      <c r="R11" s="47">
        <v>0.4</v>
      </c>
    </row>
    <row r="12" spans="1:18" x14ac:dyDescent="0.45">
      <c r="A12" s="48" t="s">
        <v>19</v>
      </c>
      <c r="B12" s="43">
        <v>1710722</v>
      </c>
      <c r="C12" s="43">
        <v>1633371</v>
      </c>
      <c r="D12" s="43">
        <v>822005</v>
      </c>
      <c r="E12" s="44">
        <v>811366</v>
      </c>
      <c r="F12" s="49">
        <v>77190</v>
      </c>
      <c r="G12" s="44">
        <v>38666</v>
      </c>
      <c r="H12" s="44">
        <v>38524</v>
      </c>
      <c r="I12" s="44">
        <v>161</v>
      </c>
      <c r="J12" s="44">
        <v>80</v>
      </c>
      <c r="K12" s="44">
        <v>81</v>
      </c>
      <c r="L12" s="45"/>
      <c r="M12" s="44">
        <v>1687395</v>
      </c>
      <c r="N12" s="46">
        <v>0.96798378565777421</v>
      </c>
      <c r="O12" s="50">
        <v>61700</v>
      </c>
      <c r="P12" s="46">
        <v>1.2510534846029173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2922854</v>
      </c>
      <c r="C13" s="43">
        <v>2715274</v>
      </c>
      <c r="D13" s="43">
        <v>1366972</v>
      </c>
      <c r="E13" s="44">
        <v>1348302</v>
      </c>
      <c r="F13" s="49">
        <v>207327</v>
      </c>
      <c r="G13" s="44">
        <v>104204</v>
      </c>
      <c r="H13" s="44">
        <v>103123</v>
      </c>
      <c r="I13" s="44">
        <v>253</v>
      </c>
      <c r="J13" s="44">
        <v>127</v>
      </c>
      <c r="K13" s="44">
        <v>126</v>
      </c>
      <c r="L13" s="45"/>
      <c r="M13" s="44">
        <v>2871640</v>
      </c>
      <c r="N13" s="46">
        <v>0.94554818849159361</v>
      </c>
      <c r="O13" s="50">
        <v>178600</v>
      </c>
      <c r="P13" s="46">
        <v>1.1608454647256439</v>
      </c>
      <c r="Q13" s="44">
        <v>560</v>
      </c>
      <c r="R13" s="47">
        <v>0.45178571428571429</v>
      </c>
    </row>
    <row r="14" spans="1:18" x14ac:dyDescent="0.45">
      <c r="A14" s="48" t="s">
        <v>21</v>
      </c>
      <c r="B14" s="43">
        <v>4586072</v>
      </c>
      <c r="C14" s="43">
        <v>3715879</v>
      </c>
      <c r="D14" s="43">
        <v>1869764</v>
      </c>
      <c r="E14" s="44">
        <v>1846115</v>
      </c>
      <c r="F14" s="49">
        <v>869826</v>
      </c>
      <c r="G14" s="44">
        <v>436568</v>
      </c>
      <c r="H14" s="44">
        <v>433258</v>
      </c>
      <c r="I14" s="44">
        <v>367</v>
      </c>
      <c r="J14" s="44">
        <v>177</v>
      </c>
      <c r="K14" s="44">
        <v>190</v>
      </c>
      <c r="L14" s="45"/>
      <c r="M14" s="44">
        <v>4000405</v>
      </c>
      <c r="N14" s="46">
        <v>0.92887570133523978</v>
      </c>
      <c r="O14" s="50">
        <v>892500</v>
      </c>
      <c r="P14" s="46">
        <v>0.97459495798319329</v>
      </c>
      <c r="Q14" s="44">
        <v>860</v>
      </c>
      <c r="R14" s="47">
        <v>0.42674418604651165</v>
      </c>
    </row>
    <row r="15" spans="1:18" x14ac:dyDescent="0.45">
      <c r="A15" s="51" t="s">
        <v>22</v>
      </c>
      <c r="B15" s="43">
        <v>3041796</v>
      </c>
      <c r="C15" s="43">
        <v>2659253</v>
      </c>
      <c r="D15" s="43">
        <v>1336593</v>
      </c>
      <c r="E15" s="44">
        <v>1322660</v>
      </c>
      <c r="F15" s="49">
        <v>381716</v>
      </c>
      <c r="G15" s="44">
        <v>191931</v>
      </c>
      <c r="H15" s="44">
        <v>189785</v>
      </c>
      <c r="I15" s="44">
        <v>827</v>
      </c>
      <c r="J15" s="44">
        <v>417</v>
      </c>
      <c r="K15" s="44">
        <v>410</v>
      </c>
      <c r="L15" s="45"/>
      <c r="M15" s="44">
        <v>2798050</v>
      </c>
      <c r="N15" s="46">
        <v>0.95039509658512178</v>
      </c>
      <c r="O15" s="50">
        <v>375900</v>
      </c>
      <c r="P15" s="46">
        <v>1.0154722000532057</v>
      </c>
      <c r="Q15" s="44">
        <v>1120</v>
      </c>
      <c r="R15" s="47">
        <v>0.73839285714285718</v>
      </c>
    </row>
    <row r="16" spans="1:18" x14ac:dyDescent="0.45">
      <c r="A16" s="48" t="s">
        <v>23</v>
      </c>
      <c r="B16" s="43">
        <v>2983115</v>
      </c>
      <c r="C16" s="43">
        <v>2133335</v>
      </c>
      <c r="D16" s="43">
        <v>1072970</v>
      </c>
      <c r="E16" s="44">
        <v>1060365</v>
      </c>
      <c r="F16" s="49">
        <v>849564</v>
      </c>
      <c r="G16" s="44">
        <v>426168</v>
      </c>
      <c r="H16" s="44">
        <v>423396</v>
      </c>
      <c r="I16" s="44">
        <v>216</v>
      </c>
      <c r="J16" s="44">
        <v>95</v>
      </c>
      <c r="K16" s="44">
        <v>121</v>
      </c>
      <c r="L16" s="45"/>
      <c r="M16" s="44">
        <v>2424895</v>
      </c>
      <c r="N16" s="46">
        <v>0.87976386606430379</v>
      </c>
      <c r="O16" s="50">
        <v>887500</v>
      </c>
      <c r="P16" s="46">
        <v>0.9572552112676056</v>
      </c>
      <c r="Q16" s="44">
        <v>340</v>
      </c>
      <c r="R16" s="47">
        <v>0.63529411764705879</v>
      </c>
    </row>
    <row r="17" spans="1:18" x14ac:dyDescent="0.45">
      <c r="A17" s="48" t="s">
        <v>24</v>
      </c>
      <c r="B17" s="43">
        <v>11463123</v>
      </c>
      <c r="C17" s="43">
        <v>9769885</v>
      </c>
      <c r="D17" s="43">
        <v>4917757</v>
      </c>
      <c r="E17" s="44">
        <v>4852128</v>
      </c>
      <c r="F17" s="49">
        <v>1675186</v>
      </c>
      <c r="G17" s="44">
        <v>839163</v>
      </c>
      <c r="H17" s="44">
        <v>836023</v>
      </c>
      <c r="I17" s="44">
        <v>18052</v>
      </c>
      <c r="J17" s="44">
        <v>9060</v>
      </c>
      <c r="K17" s="44">
        <v>8992</v>
      </c>
      <c r="L17" s="45"/>
      <c r="M17" s="44">
        <v>10511510</v>
      </c>
      <c r="N17" s="46">
        <v>0.92944638781678368</v>
      </c>
      <c r="O17" s="50">
        <v>659400</v>
      </c>
      <c r="P17" s="46">
        <v>2.5404701243554748</v>
      </c>
      <c r="Q17" s="44">
        <v>37520</v>
      </c>
      <c r="R17" s="47">
        <v>0.48113006396588487</v>
      </c>
    </row>
    <row r="18" spans="1:18" x14ac:dyDescent="0.45">
      <c r="A18" s="48" t="s">
        <v>25</v>
      </c>
      <c r="B18" s="43">
        <v>9787245</v>
      </c>
      <c r="C18" s="43">
        <v>8086580</v>
      </c>
      <c r="D18" s="43">
        <v>4068903</v>
      </c>
      <c r="E18" s="44">
        <v>4017677</v>
      </c>
      <c r="F18" s="49">
        <v>1699864</v>
      </c>
      <c r="G18" s="44">
        <v>851771</v>
      </c>
      <c r="H18" s="44">
        <v>848093</v>
      </c>
      <c r="I18" s="44">
        <v>801</v>
      </c>
      <c r="J18" s="44">
        <v>367</v>
      </c>
      <c r="K18" s="44">
        <v>434</v>
      </c>
      <c r="L18" s="45"/>
      <c r="M18" s="44">
        <v>8618945</v>
      </c>
      <c r="N18" s="46">
        <v>0.93823315962684528</v>
      </c>
      <c r="O18" s="50">
        <v>643300</v>
      </c>
      <c r="P18" s="46">
        <v>2.6424125602362816</v>
      </c>
      <c r="Q18" s="44">
        <v>4360</v>
      </c>
      <c r="R18" s="47">
        <v>0.18371559633027523</v>
      </c>
    </row>
    <row r="19" spans="1:18" x14ac:dyDescent="0.45">
      <c r="A19" s="48" t="s">
        <v>26</v>
      </c>
      <c r="B19" s="43">
        <v>21131226</v>
      </c>
      <c r="C19" s="43">
        <v>15765843</v>
      </c>
      <c r="D19" s="43">
        <v>7930359</v>
      </c>
      <c r="E19" s="44">
        <v>7835484</v>
      </c>
      <c r="F19" s="49">
        <v>5351933</v>
      </c>
      <c r="G19" s="44">
        <v>2685292</v>
      </c>
      <c r="H19" s="44">
        <v>2666641</v>
      </c>
      <c r="I19" s="44">
        <v>13450</v>
      </c>
      <c r="J19" s="44">
        <v>6609</v>
      </c>
      <c r="K19" s="44">
        <v>6841</v>
      </c>
      <c r="L19" s="45"/>
      <c r="M19" s="44">
        <v>17425790</v>
      </c>
      <c r="N19" s="46">
        <v>0.90474193709438711</v>
      </c>
      <c r="O19" s="50">
        <v>10132950</v>
      </c>
      <c r="P19" s="46">
        <v>0.52817126305764861</v>
      </c>
      <c r="Q19" s="44">
        <v>43540</v>
      </c>
      <c r="R19" s="47">
        <v>0.30891134588883784</v>
      </c>
    </row>
    <row r="20" spans="1:18" x14ac:dyDescent="0.45">
      <c r="A20" s="48" t="s">
        <v>27</v>
      </c>
      <c r="B20" s="43">
        <v>14269540</v>
      </c>
      <c r="C20" s="43">
        <v>10933050</v>
      </c>
      <c r="D20" s="43">
        <v>5494721</v>
      </c>
      <c r="E20" s="44">
        <v>5438329</v>
      </c>
      <c r="F20" s="49">
        <v>3330414</v>
      </c>
      <c r="G20" s="44">
        <v>1668244</v>
      </c>
      <c r="H20" s="44">
        <v>1662170</v>
      </c>
      <c r="I20" s="44">
        <v>6076</v>
      </c>
      <c r="J20" s="44">
        <v>3057</v>
      </c>
      <c r="K20" s="44">
        <v>3019</v>
      </c>
      <c r="L20" s="45"/>
      <c r="M20" s="44">
        <v>11650835</v>
      </c>
      <c r="N20" s="46">
        <v>0.93839196933095348</v>
      </c>
      <c r="O20" s="50">
        <v>1939600</v>
      </c>
      <c r="P20" s="46">
        <v>1.7170622808826561</v>
      </c>
      <c r="Q20" s="44">
        <v>11540</v>
      </c>
      <c r="R20" s="47">
        <v>0.52651646447140377</v>
      </c>
    </row>
    <row r="21" spans="1:18" x14ac:dyDescent="0.45">
      <c r="A21" s="48" t="s">
        <v>28</v>
      </c>
      <c r="B21" s="43">
        <v>3504595</v>
      </c>
      <c r="C21" s="43">
        <v>2933728</v>
      </c>
      <c r="D21" s="43">
        <v>1474922</v>
      </c>
      <c r="E21" s="44">
        <v>1458806</v>
      </c>
      <c r="F21" s="49">
        <v>570789</v>
      </c>
      <c r="G21" s="44">
        <v>286522</v>
      </c>
      <c r="H21" s="44">
        <v>284267</v>
      </c>
      <c r="I21" s="44">
        <v>78</v>
      </c>
      <c r="J21" s="44">
        <v>35</v>
      </c>
      <c r="K21" s="44">
        <v>43</v>
      </c>
      <c r="L21" s="45"/>
      <c r="M21" s="44">
        <v>3171905</v>
      </c>
      <c r="N21" s="46">
        <v>0.9249104244925368</v>
      </c>
      <c r="O21" s="50">
        <v>584800</v>
      </c>
      <c r="P21" s="46">
        <v>0.97604138166894661</v>
      </c>
      <c r="Q21" s="44">
        <v>240</v>
      </c>
      <c r="R21" s="47">
        <v>0.32500000000000001</v>
      </c>
    </row>
    <row r="22" spans="1:18" x14ac:dyDescent="0.45">
      <c r="A22" s="48" t="s">
        <v>29</v>
      </c>
      <c r="B22" s="43">
        <v>1664213</v>
      </c>
      <c r="C22" s="43">
        <v>1478227</v>
      </c>
      <c r="D22" s="43">
        <v>742418</v>
      </c>
      <c r="E22" s="44">
        <v>735809</v>
      </c>
      <c r="F22" s="49">
        <v>185772</v>
      </c>
      <c r="G22" s="44">
        <v>93118</v>
      </c>
      <c r="H22" s="44">
        <v>92654</v>
      </c>
      <c r="I22" s="44">
        <v>214</v>
      </c>
      <c r="J22" s="44">
        <v>109</v>
      </c>
      <c r="K22" s="44">
        <v>105</v>
      </c>
      <c r="L22" s="45"/>
      <c r="M22" s="44">
        <v>1551420</v>
      </c>
      <c r="N22" s="46">
        <v>0.95282193087622957</v>
      </c>
      <c r="O22" s="50">
        <v>176600</v>
      </c>
      <c r="P22" s="46">
        <v>1.0519365798414495</v>
      </c>
      <c r="Q22" s="44">
        <v>440</v>
      </c>
      <c r="R22" s="47">
        <v>0.48636363636363639</v>
      </c>
    </row>
    <row r="23" spans="1:18" x14ac:dyDescent="0.45">
      <c r="A23" s="48" t="s">
        <v>30</v>
      </c>
      <c r="B23" s="43">
        <v>1719080</v>
      </c>
      <c r="C23" s="43">
        <v>1512861</v>
      </c>
      <c r="D23" s="43">
        <v>760201</v>
      </c>
      <c r="E23" s="44">
        <v>752660</v>
      </c>
      <c r="F23" s="49">
        <v>205211</v>
      </c>
      <c r="G23" s="44">
        <v>102994</v>
      </c>
      <c r="H23" s="44">
        <v>102217</v>
      </c>
      <c r="I23" s="44">
        <v>1008</v>
      </c>
      <c r="J23" s="44">
        <v>503</v>
      </c>
      <c r="K23" s="44">
        <v>505</v>
      </c>
      <c r="L23" s="45"/>
      <c r="M23" s="44">
        <v>1583530</v>
      </c>
      <c r="N23" s="46">
        <v>0.95537249057485496</v>
      </c>
      <c r="O23" s="50">
        <v>220900</v>
      </c>
      <c r="P23" s="46">
        <v>0.92897691263014937</v>
      </c>
      <c r="Q23" s="44">
        <v>1080</v>
      </c>
      <c r="R23" s="47">
        <v>0.93333333333333335</v>
      </c>
    </row>
    <row r="24" spans="1:18" x14ac:dyDescent="0.45">
      <c r="A24" s="48" t="s">
        <v>31</v>
      </c>
      <c r="B24" s="43">
        <v>1185066</v>
      </c>
      <c r="C24" s="43">
        <v>1042819</v>
      </c>
      <c r="D24" s="43">
        <v>524600</v>
      </c>
      <c r="E24" s="44">
        <v>518219</v>
      </c>
      <c r="F24" s="49">
        <v>142184</v>
      </c>
      <c r="G24" s="44">
        <v>71439</v>
      </c>
      <c r="H24" s="44">
        <v>70745</v>
      </c>
      <c r="I24" s="44">
        <v>63</v>
      </c>
      <c r="J24" s="44">
        <v>21</v>
      </c>
      <c r="K24" s="44">
        <v>42</v>
      </c>
      <c r="L24" s="45"/>
      <c r="M24" s="44">
        <v>1099470</v>
      </c>
      <c r="N24" s="46">
        <v>0.94847426487307518</v>
      </c>
      <c r="O24" s="50">
        <v>145200</v>
      </c>
      <c r="P24" s="46">
        <v>0.97922865013774107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1264594</v>
      </c>
      <c r="C25" s="43">
        <v>1115139</v>
      </c>
      <c r="D25" s="43">
        <v>560137</v>
      </c>
      <c r="E25" s="44">
        <v>555002</v>
      </c>
      <c r="F25" s="49">
        <v>149427</v>
      </c>
      <c r="G25" s="44">
        <v>75002</v>
      </c>
      <c r="H25" s="44">
        <v>74425</v>
      </c>
      <c r="I25" s="44">
        <v>28</v>
      </c>
      <c r="J25" s="44">
        <v>11</v>
      </c>
      <c r="K25" s="44">
        <v>17</v>
      </c>
      <c r="L25" s="45"/>
      <c r="M25" s="44">
        <v>1230190</v>
      </c>
      <c r="N25" s="46">
        <v>0.90647704826083775</v>
      </c>
      <c r="O25" s="50">
        <v>139400</v>
      </c>
      <c r="P25" s="46">
        <v>1.0719296987087519</v>
      </c>
      <c r="Q25" s="44">
        <v>280</v>
      </c>
      <c r="R25" s="47">
        <v>0.1</v>
      </c>
    </row>
    <row r="26" spans="1:18" x14ac:dyDescent="0.45">
      <c r="A26" s="48" t="s">
        <v>33</v>
      </c>
      <c r="B26" s="43">
        <v>3202160</v>
      </c>
      <c r="C26" s="43">
        <v>2912931</v>
      </c>
      <c r="D26" s="43">
        <v>1464497</v>
      </c>
      <c r="E26" s="44">
        <v>1448434</v>
      </c>
      <c r="F26" s="49">
        <v>289107</v>
      </c>
      <c r="G26" s="44">
        <v>145207</v>
      </c>
      <c r="H26" s="44">
        <v>143900</v>
      </c>
      <c r="I26" s="44">
        <v>122</v>
      </c>
      <c r="J26" s="44">
        <v>55</v>
      </c>
      <c r="K26" s="44">
        <v>67</v>
      </c>
      <c r="L26" s="45"/>
      <c r="M26" s="44">
        <v>3088270</v>
      </c>
      <c r="N26" s="46">
        <v>0.94322419995661</v>
      </c>
      <c r="O26" s="50">
        <v>268100</v>
      </c>
      <c r="P26" s="46">
        <v>1.078355091383812</v>
      </c>
      <c r="Q26" s="44">
        <v>140</v>
      </c>
      <c r="R26" s="47">
        <v>0.87142857142857144</v>
      </c>
    </row>
    <row r="27" spans="1:18" x14ac:dyDescent="0.45">
      <c r="A27" s="48" t="s">
        <v>34</v>
      </c>
      <c r="B27" s="43">
        <v>3100047</v>
      </c>
      <c r="C27" s="43">
        <v>2759432</v>
      </c>
      <c r="D27" s="43">
        <v>1385178</v>
      </c>
      <c r="E27" s="44">
        <v>1374254</v>
      </c>
      <c r="F27" s="49">
        <v>338488</v>
      </c>
      <c r="G27" s="44">
        <v>170443</v>
      </c>
      <c r="H27" s="44">
        <v>168045</v>
      </c>
      <c r="I27" s="44">
        <v>2127</v>
      </c>
      <c r="J27" s="44">
        <v>1065</v>
      </c>
      <c r="K27" s="44">
        <v>1062</v>
      </c>
      <c r="L27" s="45"/>
      <c r="M27" s="44">
        <v>2909825</v>
      </c>
      <c r="N27" s="46">
        <v>0.94831544852353666</v>
      </c>
      <c r="O27" s="50">
        <v>279600</v>
      </c>
      <c r="P27" s="46">
        <v>1.2106151645207439</v>
      </c>
      <c r="Q27" s="44">
        <v>2580</v>
      </c>
      <c r="R27" s="47">
        <v>0.82441860465116279</v>
      </c>
    </row>
    <row r="28" spans="1:18" x14ac:dyDescent="0.45">
      <c r="A28" s="48" t="s">
        <v>35</v>
      </c>
      <c r="B28" s="43">
        <v>5877523</v>
      </c>
      <c r="C28" s="43">
        <v>5097631</v>
      </c>
      <c r="D28" s="43">
        <v>2561777</v>
      </c>
      <c r="E28" s="44">
        <v>2535854</v>
      </c>
      <c r="F28" s="49">
        <v>779709</v>
      </c>
      <c r="G28" s="44">
        <v>390958</v>
      </c>
      <c r="H28" s="44">
        <v>388751</v>
      </c>
      <c r="I28" s="44">
        <v>183</v>
      </c>
      <c r="J28" s="44">
        <v>91</v>
      </c>
      <c r="K28" s="44">
        <v>92</v>
      </c>
      <c r="L28" s="45"/>
      <c r="M28" s="44">
        <v>5265320</v>
      </c>
      <c r="N28" s="46">
        <v>0.96815217308729573</v>
      </c>
      <c r="O28" s="50">
        <v>752600</v>
      </c>
      <c r="P28" s="46">
        <v>1.0360204623970237</v>
      </c>
      <c r="Q28" s="44">
        <v>1060</v>
      </c>
      <c r="R28" s="47">
        <v>0.17264150943396225</v>
      </c>
    </row>
    <row r="29" spans="1:18" x14ac:dyDescent="0.45">
      <c r="A29" s="48" t="s">
        <v>36</v>
      </c>
      <c r="B29" s="43">
        <v>11158809</v>
      </c>
      <c r="C29" s="43">
        <v>8727609</v>
      </c>
      <c r="D29" s="43">
        <v>4384445</v>
      </c>
      <c r="E29" s="44">
        <v>4343164</v>
      </c>
      <c r="F29" s="49">
        <v>2430475</v>
      </c>
      <c r="G29" s="44">
        <v>1219383</v>
      </c>
      <c r="H29" s="44">
        <v>1211092</v>
      </c>
      <c r="I29" s="44">
        <v>725</v>
      </c>
      <c r="J29" s="44">
        <v>337</v>
      </c>
      <c r="K29" s="44">
        <v>388</v>
      </c>
      <c r="L29" s="45"/>
      <c r="M29" s="44">
        <v>9856010</v>
      </c>
      <c r="N29" s="46">
        <v>0.88551137833666971</v>
      </c>
      <c r="O29" s="50">
        <v>2709600</v>
      </c>
      <c r="P29" s="46">
        <v>0.89698664009447893</v>
      </c>
      <c r="Q29" s="44">
        <v>1340</v>
      </c>
      <c r="R29" s="47">
        <v>0.54104477611940294</v>
      </c>
    </row>
    <row r="30" spans="1:18" x14ac:dyDescent="0.45">
      <c r="A30" s="48" t="s">
        <v>37</v>
      </c>
      <c r="B30" s="43">
        <v>2750819</v>
      </c>
      <c r="C30" s="43">
        <v>2479441</v>
      </c>
      <c r="D30" s="43">
        <v>1245307</v>
      </c>
      <c r="E30" s="44">
        <v>1234134</v>
      </c>
      <c r="F30" s="49">
        <v>270895</v>
      </c>
      <c r="G30" s="44">
        <v>136153</v>
      </c>
      <c r="H30" s="44">
        <v>134742</v>
      </c>
      <c r="I30" s="44">
        <v>483</v>
      </c>
      <c r="J30" s="44">
        <v>242</v>
      </c>
      <c r="K30" s="44">
        <v>241</v>
      </c>
      <c r="L30" s="45"/>
      <c r="M30" s="44">
        <v>2619815</v>
      </c>
      <c r="N30" s="46">
        <v>0.94641835396774199</v>
      </c>
      <c r="O30" s="50">
        <v>239400</v>
      </c>
      <c r="P30" s="46">
        <v>1.1315580618212198</v>
      </c>
      <c r="Q30" s="44">
        <v>780</v>
      </c>
      <c r="R30" s="47">
        <v>0.61923076923076925</v>
      </c>
    </row>
    <row r="31" spans="1:18" x14ac:dyDescent="0.45">
      <c r="A31" s="48" t="s">
        <v>38</v>
      </c>
      <c r="B31" s="43">
        <v>2167007</v>
      </c>
      <c r="C31" s="43">
        <v>1798402</v>
      </c>
      <c r="D31" s="43">
        <v>903993</v>
      </c>
      <c r="E31" s="44">
        <v>894409</v>
      </c>
      <c r="F31" s="49">
        <v>368511</v>
      </c>
      <c r="G31" s="44">
        <v>184640</v>
      </c>
      <c r="H31" s="44">
        <v>183871</v>
      </c>
      <c r="I31" s="44">
        <v>94</v>
      </c>
      <c r="J31" s="44">
        <v>47</v>
      </c>
      <c r="K31" s="44">
        <v>47</v>
      </c>
      <c r="L31" s="45"/>
      <c r="M31" s="44">
        <v>1891790</v>
      </c>
      <c r="N31" s="46">
        <v>0.95063511277678814</v>
      </c>
      <c r="O31" s="50">
        <v>348300</v>
      </c>
      <c r="P31" s="46">
        <v>1.058027562446167</v>
      </c>
      <c r="Q31" s="44">
        <v>240</v>
      </c>
      <c r="R31" s="47">
        <v>0.39166666666666666</v>
      </c>
    </row>
    <row r="32" spans="1:18" x14ac:dyDescent="0.45">
      <c r="A32" s="48" t="s">
        <v>39</v>
      </c>
      <c r="B32" s="43">
        <v>3739868</v>
      </c>
      <c r="C32" s="43">
        <v>3088365</v>
      </c>
      <c r="D32" s="43">
        <v>1550694</v>
      </c>
      <c r="E32" s="44">
        <v>1537671</v>
      </c>
      <c r="F32" s="49">
        <v>650998</v>
      </c>
      <c r="G32" s="44">
        <v>326775</v>
      </c>
      <c r="H32" s="44">
        <v>324223</v>
      </c>
      <c r="I32" s="44">
        <v>505</v>
      </c>
      <c r="J32" s="44">
        <v>262</v>
      </c>
      <c r="K32" s="44">
        <v>243</v>
      </c>
      <c r="L32" s="45"/>
      <c r="M32" s="44">
        <v>3333795</v>
      </c>
      <c r="N32" s="46">
        <v>0.92638119620432569</v>
      </c>
      <c r="O32" s="50">
        <v>704200</v>
      </c>
      <c r="P32" s="46">
        <v>0.92445044021584777</v>
      </c>
      <c r="Q32" s="44">
        <v>1060</v>
      </c>
      <c r="R32" s="47">
        <v>0.47641509433962265</v>
      </c>
    </row>
    <row r="33" spans="1:18" x14ac:dyDescent="0.45">
      <c r="A33" s="48" t="s">
        <v>40</v>
      </c>
      <c r="B33" s="43">
        <v>12863759</v>
      </c>
      <c r="C33" s="43">
        <v>9929220</v>
      </c>
      <c r="D33" s="43">
        <v>4986003</v>
      </c>
      <c r="E33" s="44">
        <v>4943217</v>
      </c>
      <c r="F33" s="49">
        <v>2870675</v>
      </c>
      <c r="G33" s="44">
        <v>1439420</v>
      </c>
      <c r="H33" s="44">
        <v>1431255</v>
      </c>
      <c r="I33" s="44">
        <v>63864</v>
      </c>
      <c r="J33" s="44">
        <v>32160</v>
      </c>
      <c r="K33" s="44">
        <v>31704</v>
      </c>
      <c r="L33" s="45"/>
      <c r="M33" s="44">
        <v>11345765</v>
      </c>
      <c r="N33" s="46">
        <v>0.87514768726480763</v>
      </c>
      <c r="O33" s="50">
        <v>3481300</v>
      </c>
      <c r="P33" s="46">
        <v>0.82459856949989951</v>
      </c>
      <c r="Q33" s="44">
        <v>72620</v>
      </c>
      <c r="R33" s="47">
        <v>0.87942715505370417</v>
      </c>
    </row>
    <row r="34" spans="1:18" x14ac:dyDescent="0.45">
      <c r="A34" s="48" t="s">
        <v>41</v>
      </c>
      <c r="B34" s="43">
        <v>8266990</v>
      </c>
      <c r="C34" s="43">
        <v>6880663</v>
      </c>
      <c r="D34" s="43">
        <v>3453983</v>
      </c>
      <c r="E34" s="44">
        <v>3426680</v>
      </c>
      <c r="F34" s="49">
        <v>1385212</v>
      </c>
      <c r="G34" s="44">
        <v>695804</v>
      </c>
      <c r="H34" s="44">
        <v>689408</v>
      </c>
      <c r="I34" s="44">
        <v>1115</v>
      </c>
      <c r="J34" s="44">
        <v>546</v>
      </c>
      <c r="K34" s="44">
        <v>569</v>
      </c>
      <c r="L34" s="45"/>
      <c r="M34" s="44">
        <v>7537635</v>
      </c>
      <c r="N34" s="46">
        <v>0.91284109671004232</v>
      </c>
      <c r="O34" s="50">
        <v>1135400</v>
      </c>
      <c r="P34" s="46">
        <v>1.2200211379249604</v>
      </c>
      <c r="Q34" s="44">
        <v>2440</v>
      </c>
      <c r="R34" s="47">
        <v>0.45696721311475408</v>
      </c>
    </row>
    <row r="35" spans="1:18" x14ac:dyDescent="0.45">
      <c r="A35" s="48" t="s">
        <v>42</v>
      </c>
      <c r="B35" s="43">
        <v>2029238</v>
      </c>
      <c r="C35" s="43">
        <v>1807278</v>
      </c>
      <c r="D35" s="43">
        <v>907105</v>
      </c>
      <c r="E35" s="44">
        <v>900173</v>
      </c>
      <c r="F35" s="49">
        <v>221766</v>
      </c>
      <c r="G35" s="44">
        <v>111143</v>
      </c>
      <c r="H35" s="44">
        <v>110623</v>
      </c>
      <c r="I35" s="44">
        <v>194</v>
      </c>
      <c r="J35" s="44">
        <v>93</v>
      </c>
      <c r="K35" s="44">
        <v>101</v>
      </c>
      <c r="L35" s="45"/>
      <c r="M35" s="44">
        <v>1955400</v>
      </c>
      <c r="N35" s="46">
        <v>0.92424976986805774</v>
      </c>
      <c r="O35" s="50">
        <v>127300</v>
      </c>
      <c r="P35" s="46">
        <v>1.7420738413197172</v>
      </c>
      <c r="Q35" s="44">
        <v>700</v>
      </c>
      <c r="R35" s="47">
        <v>0.27714285714285714</v>
      </c>
    </row>
    <row r="36" spans="1:18" x14ac:dyDescent="0.45">
      <c r="A36" s="48" t="s">
        <v>43</v>
      </c>
      <c r="B36" s="43">
        <v>1382531</v>
      </c>
      <c r="C36" s="43">
        <v>1320324</v>
      </c>
      <c r="D36" s="43">
        <v>662554</v>
      </c>
      <c r="E36" s="44">
        <v>657770</v>
      </c>
      <c r="F36" s="49">
        <v>62132</v>
      </c>
      <c r="G36" s="44">
        <v>31140</v>
      </c>
      <c r="H36" s="44">
        <v>30992</v>
      </c>
      <c r="I36" s="44">
        <v>75</v>
      </c>
      <c r="J36" s="44">
        <v>39</v>
      </c>
      <c r="K36" s="44">
        <v>36</v>
      </c>
      <c r="L36" s="45"/>
      <c r="M36" s="44">
        <v>1396845</v>
      </c>
      <c r="N36" s="46">
        <v>0.9452186892604405</v>
      </c>
      <c r="O36" s="50">
        <v>48100</v>
      </c>
      <c r="P36" s="46">
        <v>1.2917255717255718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809565</v>
      </c>
      <c r="C37" s="43">
        <v>709729</v>
      </c>
      <c r="D37" s="43">
        <v>356829</v>
      </c>
      <c r="E37" s="44">
        <v>352900</v>
      </c>
      <c r="F37" s="49">
        <v>99773</v>
      </c>
      <c r="G37" s="44">
        <v>50090</v>
      </c>
      <c r="H37" s="44">
        <v>49683</v>
      </c>
      <c r="I37" s="44">
        <v>63</v>
      </c>
      <c r="J37" s="44">
        <v>30</v>
      </c>
      <c r="K37" s="44">
        <v>33</v>
      </c>
      <c r="L37" s="45"/>
      <c r="M37" s="44">
        <v>804360</v>
      </c>
      <c r="N37" s="46">
        <v>0.88235242926053015</v>
      </c>
      <c r="O37" s="50">
        <v>110800</v>
      </c>
      <c r="P37" s="46">
        <v>0.90047833935018051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1029980</v>
      </c>
      <c r="C38" s="43">
        <v>974551</v>
      </c>
      <c r="D38" s="43">
        <v>489641</v>
      </c>
      <c r="E38" s="44">
        <v>484910</v>
      </c>
      <c r="F38" s="49">
        <v>55319</v>
      </c>
      <c r="G38" s="44">
        <v>27740</v>
      </c>
      <c r="H38" s="44">
        <v>27579</v>
      </c>
      <c r="I38" s="44">
        <v>110</v>
      </c>
      <c r="J38" s="44">
        <v>52</v>
      </c>
      <c r="K38" s="44">
        <v>58</v>
      </c>
      <c r="L38" s="45"/>
      <c r="M38" s="44">
        <v>1037000</v>
      </c>
      <c r="N38" s="46">
        <v>0.93977917068466732</v>
      </c>
      <c r="O38" s="50">
        <v>47400</v>
      </c>
      <c r="P38" s="46">
        <v>1.1670675105485233</v>
      </c>
      <c r="Q38" s="44">
        <v>680</v>
      </c>
      <c r="R38" s="47">
        <v>0.16176470588235295</v>
      </c>
    </row>
    <row r="39" spans="1:18" x14ac:dyDescent="0.45">
      <c r="A39" s="48" t="s">
        <v>46</v>
      </c>
      <c r="B39" s="43">
        <v>2732738</v>
      </c>
      <c r="C39" s="43">
        <v>2399838</v>
      </c>
      <c r="D39" s="43">
        <v>1205898</v>
      </c>
      <c r="E39" s="44">
        <v>1193940</v>
      </c>
      <c r="F39" s="49">
        <v>332588</v>
      </c>
      <c r="G39" s="44">
        <v>166969</v>
      </c>
      <c r="H39" s="44">
        <v>165619</v>
      </c>
      <c r="I39" s="44">
        <v>312</v>
      </c>
      <c r="J39" s="44">
        <v>155</v>
      </c>
      <c r="K39" s="44">
        <v>157</v>
      </c>
      <c r="L39" s="45"/>
      <c r="M39" s="44">
        <v>2729330</v>
      </c>
      <c r="N39" s="46">
        <v>0.87927733179937928</v>
      </c>
      <c r="O39" s="50">
        <v>385900</v>
      </c>
      <c r="P39" s="46">
        <v>0.86185022026431723</v>
      </c>
      <c r="Q39" s="44">
        <v>720</v>
      </c>
      <c r="R39" s="47">
        <v>0.43333333333333335</v>
      </c>
    </row>
    <row r="40" spans="1:18" x14ac:dyDescent="0.45">
      <c r="A40" s="48" t="s">
        <v>47</v>
      </c>
      <c r="B40" s="43">
        <v>4111819</v>
      </c>
      <c r="C40" s="43">
        <v>3518600</v>
      </c>
      <c r="D40" s="43">
        <v>1767264</v>
      </c>
      <c r="E40" s="44">
        <v>1751336</v>
      </c>
      <c r="F40" s="49">
        <v>593099</v>
      </c>
      <c r="G40" s="44">
        <v>297656</v>
      </c>
      <c r="H40" s="44">
        <v>295443</v>
      </c>
      <c r="I40" s="44">
        <v>120</v>
      </c>
      <c r="J40" s="44">
        <v>58</v>
      </c>
      <c r="K40" s="44">
        <v>62</v>
      </c>
      <c r="L40" s="45"/>
      <c r="M40" s="44">
        <v>3895330</v>
      </c>
      <c r="N40" s="46">
        <v>0.90328675619267174</v>
      </c>
      <c r="O40" s="50">
        <v>616200</v>
      </c>
      <c r="P40" s="46">
        <v>0.96251054852320672</v>
      </c>
      <c r="Q40" s="44">
        <v>1140</v>
      </c>
      <c r="R40" s="47">
        <v>0.10526315789473684</v>
      </c>
    </row>
    <row r="41" spans="1:18" x14ac:dyDescent="0.45">
      <c r="A41" s="48" t="s">
        <v>48</v>
      </c>
      <c r="B41" s="43">
        <v>2019913</v>
      </c>
      <c r="C41" s="43">
        <v>1807394</v>
      </c>
      <c r="D41" s="43">
        <v>907381</v>
      </c>
      <c r="E41" s="44">
        <v>900013</v>
      </c>
      <c r="F41" s="49">
        <v>212465</v>
      </c>
      <c r="G41" s="44">
        <v>106689</v>
      </c>
      <c r="H41" s="44">
        <v>105776</v>
      </c>
      <c r="I41" s="44">
        <v>54</v>
      </c>
      <c r="J41" s="44">
        <v>29</v>
      </c>
      <c r="K41" s="44">
        <v>25</v>
      </c>
      <c r="L41" s="45"/>
      <c r="M41" s="44">
        <v>1973375</v>
      </c>
      <c r="N41" s="46">
        <v>0.91588978273262811</v>
      </c>
      <c r="O41" s="50">
        <v>210200</v>
      </c>
      <c r="P41" s="46">
        <v>1.0107754519505232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1086807</v>
      </c>
      <c r="C42" s="43">
        <v>934830</v>
      </c>
      <c r="D42" s="43">
        <v>469564</v>
      </c>
      <c r="E42" s="44">
        <v>465266</v>
      </c>
      <c r="F42" s="49">
        <v>151814</v>
      </c>
      <c r="G42" s="44">
        <v>76126</v>
      </c>
      <c r="H42" s="44">
        <v>75688</v>
      </c>
      <c r="I42" s="44">
        <v>163</v>
      </c>
      <c r="J42" s="44">
        <v>79</v>
      </c>
      <c r="K42" s="44">
        <v>84</v>
      </c>
      <c r="L42" s="45"/>
      <c r="M42" s="44">
        <v>992005</v>
      </c>
      <c r="N42" s="46">
        <v>0.94236420179333769</v>
      </c>
      <c r="O42" s="50">
        <v>152900</v>
      </c>
      <c r="P42" s="46">
        <v>0.99289731850882934</v>
      </c>
      <c r="Q42" s="44">
        <v>660</v>
      </c>
      <c r="R42" s="47">
        <v>0.24696969696969698</v>
      </c>
    </row>
    <row r="43" spans="1:18" x14ac:dyDescent="0.45">
      <c r="A43" s="48" t="s">
        <v>50</v>
      </c>
      <c r="B43" s="43">
        <v>1433961</v>
      </c>
      <c r="C43" s="43">
        <v>1321793</v>
      </c>
      <c r="D43" s="43">
        <v>664416</v>
      </c>
      <c r="E43" s="44">
        <v>657377</v>
      </c>
      <c r="F43" s="49">
        <v>111995</v>
      </c>
      <c r="G43" s="44">
        <v>56098</v>
      </c>
      <c r="H43" s="44">
        <v>55897</v>
      </c>
      <c r="I43" s="44">
        <v>173</v>
      </c>
      <c r="J43" s="44">
        <v>85</v>
      </c>
      <c r="K43" s="44">
        <v>88</v>
      </c>
      <c r="L43" s="45"/>
      <c r="M43" s="44">
        <v>1413610</v>
      </c>
      <c r="N43" s="46">
        <v>0.93504785619796127</v>
      </c>
      <c r="O43" s="50">
        <v>102300</v>
      </c>
      <c r="P43" s="46">
        <v>1.0947702834799609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2037950</v>
      </c>
      <c r="C44" s="43">
        <v>1905460</v>
      </c>
      <c r="D44" s="43">
        <v>958243</v>
      </c>
      <c r="E44" s="44">
        <v>947217</v>
      </c>
      <c r="F44" s="49">
        <v>132434</v>
      </c>
      <c r="G44" s="44">
        <v>66489</v>
      </c>
      <c r="H44" s="44">
        <v>65945</v>
      </c>
      <c r="I44" s="44">
        <v>56</v>
      </c>
      <c r="J44" s="44">
        <v>26</v>
      </c>
      <c r="K44" s="44">
        <v>30</v>
      </c>
      <c r="L44" s="45"/>
      <c r="M44" s="44">
        <v>2037950</v>
      </c>
      <c r="N44" s="46">
        <v>0.93498859147672908</v>
      </c>
      <c r="O44" s="50">
        <v>128400</v>
      </c>
      <c r="P44" s="46">
        <v>1.031417445482866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1029613</v>
      </c>
      <c r="C45" s="43">
        <v>970967</v>
      </c>
      <c r="D45" s="43">
        <v>488842</v>
      </c>
      <c r="E45" s="44">
        <v>482125</v>
      </c>
      <c r="F45" s="49">
        <v>58572</v>
      </c>
      <c r="G45" s="44">
        <v>29483</v>
      </c>
      <c r="H45" s="44">
        <v>29089</v>
      </c>
      <c r="I45" s="44">
        <v>74</v>
      </c>
      <c r="J45" s="44">
        <v>33</v>
      </c>
      <c r="K45" s="44">
        <v>41</v>
      </c>
      <c r="L45" s="45"/>
      <c r="M45" s="44">
        <v>1044595</v>
      </c>
      <c r="N45" s="46">
        <v>0.92951526668230267</v>
      </c>
      <c r="O45" s="50">
        <v>55600</v>
      </c>
      <c r="P45" s="46">
        <v>1.053453237410072</v>
      </c>
      <c r="Q45" s="44">
        <v>140</v>
      </c>
      <c r="R45" s="47">
        <v>0.52857142857142858</v>
      </c>
    </row>
    <row r="46" spans="1:18" x14ac:dyDescent="0.45">
      <c r="A46" s="48" t="s">
        <v>53</v>
      </c>
      <c r="B46" s="43">
        <v>7606944</v>
      </c>
      <c r="C46" s="43">
        <v>6630364</v>
      </c>
      <c r="D46" s="43">
        <v>3337594</v>
      </c>
      <c r="E46" s="44">
        <v>3292770</v>
      </c>
      <c r="F46" s="49">
        <v>976386</v>
      </c>
      <c r="G46" s="44">
        <v>492381</v>
      </c>
      <c r="H46" s="44">
        <v>484005</v>
      </c>
      <c r="I46" s="44">
        <v>194</v>
      </c>
      <c r="J46" s="44">
        <v>97</v>
      </c>
      <c r="K46" s="44">
        <v>97</v>
      </c>
      <c r="L46" s="45"/>
      <c r="M46" s="44">
        <v>6943830</v>
      </c>
      <c r="N46" s="46">
        <v>0.95485690173866589</v>
      </c>
      <c r="O46" s="50">
        <v>1044200</v>
      </c>
      <c r="P46" s="46">
        <v>0.9350565025857116</v>
      </c>
      <c r="Q46" s="44">
        <v>720</v>
      </c>
      <c r="R46" s="47">
        <v>0.26944444444444443</v>
      </c>
    </row>
    <row r="47" spans="1:18" x14ac:dyDescent="0.45">
      <c r="A47" s="48" t="s">
        <v>54</v>
      </c>
      <c r="B47" s="43">
        <v>1182322</v>
      </c>
      <c r="C47" s="43">
        <v>1098826</v>
      </c>
      <c r="D47" s="43">
        <v>552037</v>
      </c>
      <c r="E47" s="44">
        <v>546789</v>
      </c>
      <c r="F47" s="49">
        <v>83480</v>
      </c>
      <c r="G47" s="44">
        <v>42059</v>
      </c>
      <c r="H47" s="44">
        <v>41421</v>
      </c>
      <c r="I47" s="44">
        <v>16</v>
      </c>
      <c r="J47" s="44">
        <v>5</v>
      </c>
      <c r="K47" s="44">
        <v>11</v>
      </c>
      <c r="L47" s="45"/>
      <c r="M47" s="44">
        <v>1201705</v>
      </c>
      <c r="N47" s="46">
        <v>0.91438913876533756</v>
      </c>
      <c r="O47" s="50">
        <v>74400</v>
      </c>
      <c r="P47" s="46">
        <v>1.1220430107526882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2011425</v>
      </c>
      <c r="C48" s="43">
        <v>1727345</v>
      </c>
      <c r="D48" s="43">
        <v>869173</v>
      </c>
      <c r="E48" s="44">
        <v>858172</v>
      </c>
      <c r="F48" s="49">
        <v>284051</v>
      </c>
      <c r="G48" s="44">
        <v>142393</v>
      </c>
      <c r="H48" s="44">
        <v>141658</v>
      </c>
      <c r="I48" s="44">
        <v>29</v>
      </c>
      <c r="J48" s="44">
        <v>12</v>
      </c>
      <c r="K48" s="44">
        <v>17</v>
      </c>
      <c r="L48" s="45"/>
      <c r="M48" s="44">
        <v>1861850</v>
      </c>
      <c r="N48" s="46">
        <v>0.92775733813142847</v>
      </c>
      <c r="O48" s="50">
        <v>288800</v>
      </c>
      <c r="P48" s="46">
        <v>0.98355609418282552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2643306</v>
      </c>
      <c r="C49" s="43">
        <v>2275367</v>
      </c>
      <c r="D49" s="43">
        <v>1145139</v>
      </c>
      <c r="E49" s="44">
        <v>1130228</v>
      </c>
      <c r="F49" s="49">
        <v>367688</v>
      </c>
      <c r="G49" s="44">
        <v>184430</v>
      </c>
      <c r="H49" s="44">
        <v>183258</v>
      </c>
      <c r="I49" s="44">
        <v>251</v>
      </c>
      <c r="J49" s="44">
        <v>124</v>
      </c>
      <c r="K49" s="44">
        <v>127</v>
      </c>
      <c r="L49" s="45"/>
      <c r="M49" s="44">
        <v>2429855</v>
      </c>
      <c r="N49" s="46">
        <v>0.93642089754326907</v>
      </c>
      <c r="O49" s="50">
        <v>349700</v>
      </c>
      <c r="P49" s="46">
        <v>1.0514383757506434</v>
      </c>
      <c r="Q49" s="44">
        <v>720</v>
      </c>
      <c r="R49" s="47">
        <v>0.34861111111111109</v>
      </c>
    </row>
    <row r="50" spans="1:18" x14ac:dyDescent="0.45">
      <c r="A50" s="48" t="s">
        <v>57</v>
      </c>
      <c r="B50" s="43">
        <v>1683124</v>
      </c>
      <c r="C50" s="43">
        <v>1547514</v>
      </c>
      <c r="D50" s="43">
        <v>778746</v>
      </c>
      <c r="E50" s="44">
        <v>768768</v>
      </c>
      <c r="F50" s="49">
        <v>135515</v>
      </c>
      <c r="G50" s="44">
        <v>67983</v>
      </c>
      <c r="H50" s="44">
        <v>67532</v>
      </c>
      <c r="I50" s="44">
        <v>95</v>
      </c>
      <c r="J50" s="44">
        <v>40</v>
      </c>
      <c r="K50" s="44">
        <v>55</v>
      </c>
      <c r="L50" s="45"/>
      <c r="M50" s="44">
        <v>1635525</v>
      </c>
      <c r="N50" s="46">
        <v>0.94618792130967122</v>
      </c>
      <c r="O50" s="50">
        <v>125500</v>
      </c>
      <c r="P50" s="46">
        <v>1.079800796812749</v>
      </c>
      <c r="Q50" s="44">
        <v>340</v>
      </c>
      <c r="R50" s="47">
        <v>0.27941176470588236</v>
      </c>
    </row>
    <row r="51" spans="1:18" x14ac:dyDescent="0.45">
      <c r="A51" s="48" t="s">
        <v>58</v>
      </c>
      <c r="B51" s="43">
        <v>1596159</v>
      </c>
      <c r="C51" s="43">
        <v>1533256</v>
      </c>
      <c r="D51" s="43">
        <v>771060</v>
      </c>
      <c r="E51" s="44">
        <v>762196</v>
      </c>
      <c r="F51" s="49">
        <v>62876</v>
      </c>
      <c r="G51" s="44">
        <v>31544</v>
      </c>
      <c r="H51" s="44">
        <v>31332</v>
      </c>
      <c r="I51" s="44">
        <v>27</v>
      </c>
      <c r="J51" s="44">
        <v>10</v>
      </c>
      <c r="K51" s="44">
        <v>17</v>
      </c>
      <c r="L51" s="45"/>
      <c r="M51" s="44">
        <v>1617695</v>
      </c>
      <c r="N51" s="46">
        <v>0.94780289238700743</v>
      </c>
      <c r="O51" s="50">
        <v>55600</v>
      </c>
      <c r="P51" s="46">
        <v>1.130863309352518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2388602</v>
      </c>
      <c r="C52" s="43">
        <v>2189715</v>
      </c>
      <c r="D52" s="43">
        <v>1101654</v>
      </c>
      <c r="E52" s="44">
        <v>1088061</v>
      </c>
      <c r="F52" s="49">
        <v>198652</v>
      </c>
      <c r="G52" s="44">
        <v>99790</v>
      </c>
      <c r="H52" s="44">
        <v>98862</v>
      </c>
      <c r="I52" s="44">
        <v>235</v>
      </c>
      <c r="J52" s="44">
        <v>115</v>
      </c>
      <c r="K52" s="44">
        <v>120</v>
      </c>
      <c r="L52" s="45"/>
      <c r="M52" s="44">
        <v>2347010</v>
      </c>
      <c r="N52" s="46">
        <v>0.93298068606439688</v>
      </c>
      <c r="O52" s="50">
        <v>197100</v>
      </c>
      <c r="P52" s="46">
        <v>1.0078741755454084</v>
      </c>
      <c r="Q52" s="44">
        <v>340</v>
      </c>
      <c r="R52" s="47">
        <v>0.69117647058823528</v>
      </c>
    </row>
    <row r="53" spans="1:18" x14ac:dyDescent="0.45">
      <c r="A53" s="48" t="s">
        <v>60</v>
      </c>
      <c r="B53" s="43">
        <v>1949751</v>
      </c>
      <c r="C53" s="43">
        <v>1670393</v>
      </c>
      <c r="D53" s="43">
        <v>841313</v>
      </c>
      <c r="E53" s="44">
        <v>829080</v>
      </c>
      <c r="F53" s="49">
        <v>278877</v>
      </c>
      <c r="G53" s="44">
        <v>140237</v>
      </c>
      <c r="H53" s="44">
        <v>138640</v>
      </c>
      <c r="I53" s="44">
        <v>481</v>
      </c>
      <c r="J53" s="44">
        <v>242</v>
      </c>
      <c r="K53" s="44">
        <v>239</v>
      </c>
      <c r="L53" s="45"/>
      <c r="M53" s="44">
        <v>1927225</v>
      </c>
      <c r="N53" s="46">
        <v>0.86673481300834099</v>
      </c>
      <c r="O53" s="50">
        <v>305500</v>
      </c>
      <c r="P53" s="46">
        <v>0.91285433715220954</v>
      </c>
      <c r="Q53" s="44">
        <v>1160</v>
      </c>
      <c r="R53" s="47">
        <v>0.41465517241379313</v>
      </c>
    </row>
    <row r="55" spans="1:18" x14ac:dyDescent="0.45">
      <c r="A55" s="102" t="s">
        <v>126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127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128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129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130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131</v>
      </c>
    </row>
    <row r="61" spans="1:18" x14ac:dyDescent="0.45">
      <c r="A61" s="22" t="s">
        <v>132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133</v>
      </c>
    </row>
    <row r="2" spans="1:6" x14ac:dyDescent="0.45">
      <c r="D2" s="52" t="s">
        <v>134</v>
      </c>
    </row>
    <row r="3" spans="1:6" ht="36" x14ac:dyDescent="0.45">
      <c r="A3" s="48" t="s">
        <v>3</v>
      </c>
      <c r="B3" s="42" t="s">
        <v>135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136</v>
      </c>
    </row>
    <row r="54" spans="1:4" x14ac:dyDescent="0.45">
      <c r="A54" t="s">
        <v>137</v>
      </c>
    </row>
    <row r="55" spans="1:4" x14ac:dyDescent="0.45">
      <c r="A55" t="s">
        <v>138</v>
      </c>
    </row>
    <row r="56" spans="1:4" x14ac:dyDescent="0.45">
      <c r="A56" t="s">
        <v>139</v>
      </c>
    </row>
    <row r="57" spans="1:4" x14ac:dyDescent="0.45">
      <c r="A57" s="22" t="s">
        <v>140</v>
      </c>
    </row>
    <row r="58" spans="1:4" x14ac:dyDescent="0.45">
      <c r="A58" t="s">
        <v>141</v>
      </c>
    </row>
    <row r="59" spans="1:4" x14ac:dyDescent="0.45">
      <c r="A59" t="s">
        <v>142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DIGI-808455956-3591929</_dlc_DocId>
    <_dlc_DocIdUrl xmlns="89559dea-130d-4237-8e78-1ce7f44b9a24">
      <Url>https://digitalgojp.sharepoint.com/sites/digi_portal/_layouts/15/DocIdRedir.aspx?ID=DIGI-808455956-3591929</Url>
      <Description>DIGI-808455956-3591929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2022-04-25T02:48:19Z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1b6e11a4-364a-4c1e-83e4-6a21adc991dd</vt:lpwstr>
  </property>
</Properties>
</file>