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15588" yWindow="32280" windowWidth="29040" windowHeight="15840"/>
  </bookViews>
  <sheets>
    <sheet name="進捗状況 (都道府県別)" sheetId="9" r:id="rId1"/>
    <sheet name="進捗状況（政令市・特別区）" sheetId="10" r:id="rId2"/>
    <sheet name="総接種回数" sheetId="6" r:id="rId3"/>
    <sheet name="一般接種" sheetId="7" r:id="rId4"/>
    <sheet name="医療従事者等" sheetId="8" r:id="rId5"/>
  </sheets>
  <definedNames>
    <definedName name="_xlnm.Print_Area" localSheetId="0">'進捗状況 (都道府県別)'!$A$1:$H$62</definedName>
    <definedName name="_xlnm.Print_Area" localSheetId="1">'進捗状況（政令市・特別区）'!$A$1:$H$44</definedName>
    <definedName name="_xlnm.Print_Area" localSheetId="2">総接種回数!$A$1:$K$61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9" i="10" l="1"/>
  <c r="C10" i="10"/>
  <c r="E10" i="10"/>
  <c r="G10" i="10"/>
  <c r="H39" i="10"/>
  <c r="F39" i="10"/>
  <c r="H29" i="10"/>
  <c r="H28" i="10"/>
  <c r="H23" i="10"/>
  <c r="H21" i="10"/>
  <c r="H20" i="10"/>
  <c r="H15" i="10"/>
  <c r="H13" i="10"/>
  <c r="H12" i="10"/>
  <c r="F29" i="10"/>
  <c r="F28" i="10"/>
  <c r="F23" i="10"/>
  <c r="F21" i="10"/>
  <c r="F20" i="10"/>
  <c r="F15" i="10"/>
  <c r="F13" i="10"/>
  <c r="F12" i="10"/>
  <c r="D23" i="10"/>
  <c r="D15" i="10"/>
  <c r="H50" i="9"/>
  <c r="H42" i="9"/>
  <c r="H34" i="9"/>
  <c r="H26" i="9"/>
  <c r="H18" i="9"/>
  <c r="F50" i="9"/>
  <c r="F42" i="9"/>
  <c r="F34" i="9"/>
  <c r="F26" i="9"/>
  <c r="F18" i="9"/>
  <c r="D10" i="10"/>
  <c r="H30" i="10"/>
  <c r="H22" i="10"/>
  <c r="H17" i="10"/>
  <c r="H14" i="10"/>
  <c r="F30" i="10"/>
  <c r="F25" i="10"/>
  <c r="F14" i="10"/>
  <c r="H52" i="9"/>
  <c r="H44" i="9"/>
  <c r="H28" i="9"/>
  <c r="H20" i="9"/>
  <c r="H12" i="9"/>
  <c r="F52" i="9"/>
  <c r="F51" i="9"/>
  <c r="F44" i="9"/>
  <c r="F43" i="9"/>
  <c r="F36" i="9"/>
  <c r="F35" i="9"/>
  <c r="F11" i="9"/>
  <c r="E5" i="10"/>
  <c r="E34" i="10" s="1"/>
  <c r="F22" i="10"/>
  <c r="F17" i="10"/>
  <c r="F28" i="9"/>
  <c r="F20" i="9"/>
  <c r="F12" i="9"/>
  <c r="H11" i="10"/>
  <c r="H16" i="10"/>
  <c r="H18" i="10"/>
  <c r="H19" i="10"/>
  <c r="H24" i="10"/>
  <c r="H25" i="10"/>
  <c r="H26" i="10"/>
  <c r="H27" i="10"/>
  <c r="F11" i="10"/>
  <c r="F16" i="10"/>
  <c r="F18" i="10"/>
  <c r="F19" i="10"/>
  <c r="F24" i="10"/>
  <c r="F26" i="10"/>
  <c r="F27" i="10"/>
  <c r="D11" i="10"/>
  <c r="D12" i="10"/>
  <c r="D13" i="10"/>
  <c r="D14" i="10"/>
  <c r="D16" i="10"/>
  <c r="D17" i="10"/>
  <c r="D18" i="10"/>
  <c r="D19" i="10"/>
  <c r="D20" i="10"/>
  <c r="D21" i="10"/>
  <c r="D22" i="10"/>
  <c r="D24" i="10"/>
  <c r="D25" i="10"/>
  <c r="D26" i="10"/>
  <c r="D27" i="10"/>
  <c r="D28" i="10"/>
  <c r="D29" i="10"/>
  <c r="D30" i="10"/>
  <c r="Q2" i="7"/>
  <c r="H3" i="10"/>
  <c r="K2" i="6"/>
  <c r="H11" i="9"/>
  <c r="H13" i="9"/>
  <c r="H14" i="9"/>
  <c r="H15" i="9"/>
  <c r="H16" i="9"/>
  <c r="H17" i="9"/>
  <c r="H19" i="9"/>
  <c r="H21" i="9"/>
  <c r="H22" i="9"/>
  <c r="H23" i="9"/>
  <c r="H24" i="9"/>
  <c r="H25" i="9"/>
  <c r="H27" i="9"/>
  <c r="H29" i="9"/>
  <c r="H30" i="9"/>
  <c r="H31" i="9"/>
  <c r="H32" i="9"/>
  <c r="H33" i="9"/>
  <c r="H35" i="9"/>
  <c r="H36" i="9"/>
  <c r="H37" i="9"/>
  <c r="H38" i="9"/>
  <c r="H39" i="9"/>
  <c r="H40" i="9"/>
  <c r="H41" i="9"/>
  <c r="H43" i="9"/>
  <c r="H45" i="9"/>
  <c r="H46" i="9"/>
  <c r="H47" i="9"/>
  <c r="H48" i="9"/>
  <c r="H49" i="9"/>
  <c r="H51" i="9"/>
  <c r="H53" i="9"/>
  <c r="H54" i="9"/>
  <c r="H55" i="9"/>
  <c r="H56" i="9"/>
  <c r="H57" i="9"/>
  <c r="F13" i="9"/>
  <c r="F14" i="9"/>
  <c r="F15" i="9"/>
  <c r="F16" i="9"/>
  <c r="F17" i="9"/>
  <c r="F19" i="9"/>
  <c r="F21" i="9"/>
  <c r="F22" i="9"/>
  <c r="F23" i="9"/>
  <c r="F24" i="9"/>
  <c r="F25" i="9"/>
  <c r="F27" i="9"/>
  <c r="F29" i="9"/>
  <c r="F30" i="9"/>
  <c r="F31" i="9"/>
  <c r="F32" i="9"/>
  <c r="F33" i="9"/>
  <c r="F37" i="9"/>
  <c r="F38" i="9"/>
  <c r="F39" i="9"/>
  <c r="F40" i="9"/>
  <c r="F41" i="9"/>
  <c r="F45" i="9"/>
  <c r="F46" i="9"/>
  <c r="F47" i="9"/>
  <c r="F48" i="9"/>
  <c r="F49" i="9"/>
  <c r="F53" i="9"/>
  <c r="F54" i="9"/>
  <c r="F55" i="9"/>
  <c r="F56" i="9"/>
  <c r="F57" i="9"/>
  <c r="G10" i="9"/>
  <c r="H10" i="9" s="1"/>
  <c r="G34" i="10"/>
  <c r="G5" i="10"/>
  <c r="E10" i="9" l="1"/>
  <c r="F10" i="9" s="1"/>
  <c r="H10" i="10"/>
  <c r="F10" i="10"/>
  <c r="G8" i="6"/>
  <c r="D11" i="9" s="1"/>
  <c r="G9" i="6"/>
  <c r="D12" i="9" s="1"/>
  <c r="G10" i="6"/>
  <c r="G11" i="6"/>
  <c r="D14" i="9" s="1"/>
  <c r="G12" i="6"/>
  <c r="D15" i="9" s="1"/>
  <c r="G13" i="6"/>
  <c r="D16" i="9" s="1"/>
  <c r="G14" i="6"/>
  <c r="D17" i="9" s="1"/>
  <c r="G15" i="6"/>
  <c r="D18" i="9" s="1"/>
  <c r="G16" i="6"/>
  <c r="D19" i="9" s="1"/>
  <c r="G17" i="6"/>
  <c r="D20" i="9" s="1"/>
  <c r="G18" i="6"/>
  <c r="D21" i="9" s="1"/>
  <c r="G19" i="6"/>
  <c r="D22" i="9" s="1"/>
  <c r="G20" i="6"/>
  <c r="D23" i="9" s="1"/>
  <c r="G21" i="6"/>
  <c r="D24" i="9" s="1"/>
  <c r="G22" i="6"/>
  <c r="D25" i="9" s="1"/>
  <c r="G23" i="6"/>
  <c r="G24" i="6"/>
  <c r="D27" i="9" s="1"/>
  <c r="G25" i="6"/>
  <c r="G26" i="6"/>
  <c r="G27" i="6"/>
  <c r="D30" i="9" s="1"/>
  <c r="G28" i="6"/>
  <c r="G29" i="6"/>
  <c r="D32" i="9" s="1"/>
  <c r="G30" i="6"/>
  <c r="D33" i="9" s="1"/>
  <c r="G31" i="6"/>
  <c r="G32" i="6"/>
  <c r="D35" i="9" s="1"/>
  <c r="G33" i="6"/>
  <c r="D36" i="9" s="1"/>
  <c r="G34" i="6"/>
  <c r="D37" i="9" s="1"/>
  <c r="G35" i="6"/>
  <c r="D38" i="9" s="1"/>
  <c r="G36" i="6"/>
  <c r="D39" i="9" s="1"/>
  <c r="G37" i="6"/>
  <c r="D40" i="9" s="1"/>
  <c r="G38" i="6"/>
  <c r="D41" i="9" s="1"/>
  <c r="G39" i="6"/>
  <c r="G40" i="6"/>
  <c r="D43" i="9" s="1"/>
  <c r="G41" i="6"/>
  <c r="G42" i="6"/>
  <c r="G43" i="6"/>
  <c r="D46" i="9" s="1"/>
  <c r="G44" i="6"/>
  <c r="H44" i="6" s="1"/>
  <c r="G45" i="6"/>
  <c r="G46" i="6"/>
  <c r="D49" i="9" s="1"/>
  <c r="G47" i="6"/>
  <c r="G48" i="6"/>
  <c r="D51" i="9" s="1"/>
  <c r="G49" i="6"/>
  <c r="D52" i="9" s="1"/>
  <c r="G50" i="6"/>
  <c r="G51" i="6"/>
  <c r="D54" i="9" s="1"/>
  <c r="G52" i="6"/>
  <c r="H52" i="6" s="1"/>
  <c r="G53" i="6"/>
  <c r="G54" i="6"/>
  <c r="D57" i="9" s="1"/>
  <c r="K7" i="6"/>
  <c r="J7" i="6"/>
  <c r="I7" i="6"/>
  <c r="H13" i="6" l="1"/>
  <c r="H37" i="6"/>
  <c r="H49" i="6"/>
  <c r="H29" i="6"/>
  <c r="H17" i="6"/>
  <c r="H15" i="6"/>
  <c r="H8" i="6"/>
  <c r="D48" i="9"/>
  <c r="D29" i="9"/>
  <c r="H23" i="6"/>
  <c r="D26" i="9"/>
  <c r="D50" i="9"/>
  <c r="D45" i="9"/>
  <c r="D28" i="9"/>
  <c r="H20" i="6"/>
  <c r="H18" i="6"/>
  <c r="D13" i="9"/>
  <c r="D53" i="9"/>
  <c r="D55" i="9"/>
  <c r="H39" i="6"/>
  <c r="D42" i="9"/>
  <c r="H12" i="6"/>
  <c r="D47" i="9"/>
  <c r="D56" i="9"/>
  <c r="H28" i="6"/>
  <c r="D31" i="9"/>
  <c r="D44" i="9"/>
  <c r="H36" i="6"/>
  <c r="D34" i="9"/>
  <c r="H9" i="6"/>
  <c r="H50" i="6"/>
  <c r="H42" i="6"/>
  <c r="H31" i="6"/>
  <c r="H25" i="6"/>
  <c r="H10" i="6"/>
  <c r="H26" i="6"/>
  <c r="H53" i="6"/>
  <c r="H47" i="6"/>
  <c r="H45" i="6"/>
  <c r="H41" i="6"/>
  <c r="H34" i="6"/>
  <c r="H21" i="6"/>
  <c r="H54" i="6"/>
  <c r="H51" i="6"/>
  <c r="H48" i="6"/>
  <c r="H46" i="6"/>
  <c r="H43" i="6"/>
  <c r="H40" i="6"/>
  <c r="H38" i="6"/>
  <c r="H35" i="6"/>
  <c r="H33" i="6"/>
  <c r="H32" i="6"/>
  <c r="H30" i="6"/>
  <c r="H27" i="6"/>
  <c r="H24" i="6"/>
  <c r="H22" i="6"/>
  <c r="H19" i="6"/>
  <c r="H16" i="6"/>
  <c r="H14" i="6"/>
  <c r="H11" i="6"/>
  <c r="C10" i="9" l="1"/>
  <c r="D10" i="9" s="1"/>
  <c r="G7" i="6"/>
  <c r="B51" i="8"/>
  <c r="B50" i="8"/>
  <c r="B49" i="8"/>
  <c r="B48" i="8"/>
  <c r="B47" i="8"/>
  <c r="B46" i="8"/>
  <c r="B45" i="8"/>
  <c r="B44" i="8"/>
  <c r="B43" i="8"/>
  <c r="B42" i="8"/>
  <c r="B41" i="8"/>
  <c r="B40" i="8"/>
  <c r="B39" i="8"/>
  <c r="B38" i="8"/>
  <c r="B37" i="8"/>
  <c r="B36" i="8"/>
  <c r="B35" i="8"/>
  <c r="B34" i="8"/>
  <c r="B33" i="8"/>
  <c r="B32" i="8"/>
  <c r="B31" i="8"/>
  <c r="B30" i="8"/>
  <c r="B29" i="8"/>
  <c r="B28" i="8"/>
  <c r="B27" i="8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B6" i="8"/>
  <c r="B5" i="8"/>
  <c r="B4" i="8" s="1"/>
  <c r="D4" i="8"/>
  <c r="C4" i="8"/>
  <c r="H7" i="6" l="1"/>
  <c r="C19" i="6" l="1"/>
  <c r="D19" i="6" s="1"/>
  <c r="E13" i="6"/>
  <c r="F13" i="6" s="1"/>
  <c r="F6" i="7"/>
  <c r="E23" i="6"/>
  <c r="F23" i="6" s="1"/>
  <c r="E19" i="6"/>
  <c r="F19" i="6" s="1"/>
  <c r="C23" i="6"/>
  <c r="B23" i="6" s="1"/>
  <c r="C13" i="6"/>
  <c r="D13" i="6" s="1"/>
  <c r="E28" i="6"/>
  <c r="F28" i="6" s="1"/>
  <c r="E27" i="6"/>
  <c r="F27" i="6" s="1"/>
  <c r="E17" i="6"/>
  <c r="F17" i="6" s="1"/>
  <c r="C28" i="6"/>
  <c r="D28" i="6" s="1"/>
  <c r="C27" i="6"/>
  <c r="D27" i="6" s="1"/>
  <c r="C17" i="6"/>
  <c r="B17" i="6" s="1"/>
  <c r="D17" i="6"/>
  <c r="E38" i="6"/>
  <c r="F38" i="6" s="1"/>
  <c r="E21" i="6"/>
  <c r="F21" i="6" s="1"/>
  <c r="E40" i="6"/>
  <c r="F40" i="6" s="1"/>
  <c r="C38" i="6"/>
  <c r="D38" i="6" s="1"/>
  <c r="C21" i="6"/>
  <c r="C40" i="6"/>
  <c r="B40" i="6" s="1"/>
  <c r="E9" i="6"/>
  <c r="F9" i="6" s="1"/>
  <c r="E43" i="6"/>
  <c r="F43" i="6" s="1"/>
  <c r="E10" i="6"/>
  <c r="F10" i="6" s="1"/>
  <c r="E50" i="6"/>
  <c r="F50" i="6" s="1"/>
  <c r="C9" i="6"/>
  <c r="D9" i="6" s="1"/>
  <c r="C43" i="6"/>
  <c r="C10" i="6"/>
  <c r="C50" i="6"/>
  <c r="D50" i="6" s="1"/>
  <c r="C14" i="6"/>
  <c r="D14" i="6" s="1"/>
  <c r="C35" i="6"/>
  <c r="D35" i="6" s="1"/>
  <c r="C25" i="6"/>
  <c r="C33" i="6"/>
  <c r="D33" i="6" s="1"/>
  <c r="C37" i="6"/>
  <c r="D37" i="6" s="1"/>
  <c r="C30" i="6"/>
  <c r="D30" i="6" s="1"/>
  <c r="E41" i="6"/>
  <c r="F41" i="6" s="1"/>
  <c r="C8" i="6"/>
  <c r="D8" i="6" s="1"/>
  <c r="H6" i="7"/>
  <c r="E15" i="6"/>
  <c r="F15" i="6" s="1"/>
  <c r="E47" i="6"/>
  <c r="F47" i="6" s="1"/>
  <c r="C41" i="6"/>
  <c r="E16" i="6"/>
  <c r="F16" i="6" s="1"/>
  <c r="C24" i="6"/>
  <c r="D24" i="6" s="1"/>
  <c r="C47" i="6"/>
  <c r="D47" i="6" s="1"/>
  <c r="C52" i="6"/>
  <c r="D52" i="6" s="1"/>
  <c r="O6" i="7"/>
  <c r="E30" i="6"/>
  <c r="B30" i="6" s="1"/>
  <c r="C36" i="6"/>
  <c r="E26" i="6"/>
  <c r="F26" i="6" s="1"/>
  <c r="C18" i="6"/>
  <c r="D18" i="6" s="1"/>
  <c r="E6" i="7"/>
  <c r="E44" i="6"/>
  <c r="F44" i="6" s="1"/>
  <c r="E52" i="6"/>
  <c r="C32" i="6"/>
  <c r="D32" i="6" s="1"/>
  <c r="C11" i="6"/>
  <c r="D11" i="6" s="1"/>
  <c r="E25" i="6"/>
  <c r="F25" i="6" s="1"/>
  <c r="E8" i="6"/>
  <c r="E54" i="6"/>
  <c r="F54" i="6" s="1"/>
  <c r="C49" i="6"/>
  <c r="D49" i="6" s="1"/>
  <c r="E37" i="6"/>
  <c r="F37" i="6" s="1"/>
  <c r="C48" i="6"/>
  <c r="D48" i="6" s="1"/>
  <c r="E34" i="6"/>
  <c r="F34" i="6" s="1"/>
  <c r="C12" i="6"/>
  <c r="D12" i="6" s="1"/>
  <c r="E24" i="6"/>
  <c r="F24" i="6" s="1"/>
  <c r="E22" i="6"/>
  <c r="F22" i="6" s="1"/>
  <c r="E39" i="6"/>
  <c r="F39" i="6" s="1"/>
  <c r="C20" i="6"/>
  <c r="D20" i="6" s="1"/>
  <c r="C26" i="6"/>
  <c r="D26" i="6" s="1"/>
  <c r="C45" i="6"/>
  <c r="C42" i="6"/>
  <c r="C29" i="6"/>
  <c r="D29" i="6" s="1"/>
  <c r="E31" i="6"/>
  <c r="F31" i="6" s="1"/>
  <c r="C39" i="6"/>
  <c r="C15" i="6"/>
  <c r="D15" i="6" s="1"/>
  <c r="E18" i="6"/>
  <c r="F18" i="6" s="1"/>
  <c r="C53" i="6"/>
  <c r="E32" i="6"/>
  <c r="F32" i="6" s="1"/>
  <c r="E45" i="6"/>
  <c r="F45" i="6" s="1"/>
  <c r="E36" i="6"/>
  <c r="F36" i="6" s="1"/>
  <c r="E48" i="6"/>
  <c r="E51" i="6"/>
  <c r="F51" i="6" s="1"/>
  <c r="C54" i="6"/>
  <c r="B54" i="6" s="1"/>
  <c r="C16" i="6"/>
  <c r="D16" i="6" s="1"/>
  <c r="C44" i="6"/>
  <c r="C34" i="6"/>
  <c r="D34" i="6" s="1"/>
  <c r="E33" i="6"/>
  <c r="F33" i="6" s="1"/>
  <c r="E49" i="6"/>
  <c r="F49" i="6" s="1"/>
  <c r="C51" i="6"/>
  <c r="D51" i="6" s="1"/>
  <c r="E11" i="6"/>
  <c r="E53" i="6"/>
  <c r="F53" i="6" s="1"/>
  <c r="B6" i="7"/>
  <c r="M6" i="7"/>
  <c r="E20" i="6"/>
  <c r="F20" i="6" s="1"/>
  <c r="E29" i="6"/>
  <c r="F29" i="6" s="1"/>
  <c r="C46" i="6"/>
  <c r="D46" i="6" s="1"/>
  <c r="C22" i="6"/>
  <c r="D22" i="6" s="1"/>
  <c r="Q6" i="7"/>
  <c r="C31" i="6"/>
  <c r="E35" i="6"/>
  <c r="F35" i="6" s="1"/>
  <c r="E14" i="6"/>
  <c r="F14" i="6" s="1"/>
  <c r="E12" i="6"/>
  <c r="F12" i="6" s="1"/>
  <c r="E46" i="6"/>
  <c r="F46" i="6" s="1"/>
  <c r="E42" i="6"/>
  <c r="F42" i="6" s="1"/>
  <c r="G6" i="7"/>
  <c r="J6" i="7"/>
  <c r="I6" i="7"/>
  <c r="C6" i="7"/>
  <c r="N6" i="7" s="1"/>
  <c r="D6" i="7"/>
  <c r="K6" i="7"/>
  <c r="B31" i="6" l="1"/>
  <c r="B11" i="6"/>
  <c r="B39" i="6"/>
  <c r="B50" i="6"/>
  <c r="B10" i="6"/>
  <c r="B21" i="6"/>
  <c r="B48" i="6"/>
  <c r="B41" i="6"/>
  <c r="B43" i="6"/>
  <c r="B34" i="6"/>
  <c r="D10" i="6"/>
  <c r="D40" i="6"/>
  <c r="D23" i="6"/>
  <c r="B36" i="6"/>
  <c r="B20" i="6"/>
  <c r="E7" i="6"/>
  <c r="F7" i="6" s="1"/>
  <c r="P6" i="7"/>
  <c r="F48" i="6"/>
  <c r="B33" i="6"/>
  <c r="B18" i="6"/>
  <c r="B25" i="6"/>
  <c r="D31" i="6"/>
  <c r="B35" i="6"/>
  <c r="B13" i="6"/>
  <c r="B19" i="6"/>
  <c r="B46" i="6"/>
  <c r="B44" i="6"/>
  <c r="B49" i="6"/>
  <c r="B24" i="6"/>
  <c r="B53" i="6"/>
  <c r="B42" i="6"/>
  <c r="D36" i="6"/>
  <c r="B38" i="6"/>
  <c r="B27" i="6"/>
  <c r="R6" i="7"/>
  <c r="B45" i="6"/>
  <c r="B32" i="6"/>
  <c r="B14" i="6"/>
  <c r="F8" i="6"/>
  <c r="B52" i="6"/>
  <c r="D53" i="6"/>
  <c r="D39" i="6"/>
  <c r="D42" i="6"/>
  <c r="B12" i="6"/>
  <c r="B47" i="6"/>
  <c r="D41" i="6"/>
  <c r="B8" i="6"/>
  <c r="B37" i="6"/>
  <c r="B9" i="6"/>
  <c r="B28" i="6"/>
  <c r="F11" i="6"/>
  <c r="B22" i="6"/>
  <c r="B51" i="6"/>
  <c r="D54" i="6"/>
  <c r="D45" i="6"/>
  <c r="F30" i="6"/>
  <c r="C7" i="6"/>
  <c r="D44" i="6"/>
  <c r="B15" i="6"/>
  <c r="B29" i="6"/>
  <c r="D43" i="6"/>
  <c r="B26" i="6"/>
  <c r="F52" i="6"/>
  <c r="D25" i="6"/>
  <c r="D21" i="6"/>
  <c r="B16" i="6"/>
  <c r="D7" i="6" l="1"/>
  <c r="B7" i="6"/>
</calcChain>
</file>

<file path=xl/sharedStrings.xml><?xml version="1.0" encoding="utf-8"?>
<sst xmlns="http://schemas.openxmlformats.org/spreadsheetml/2006/main" count="331" uniqueCount="139">
  <si>
    <t>３回目接種の進捗状況（都道府県別）</t>
    <rPh sb="1" eb="3">
      <t>カイメ</t>
    </rPh>
    <rPh sb="3" eb="5">
      <t>セッシュ</t>
    </rPh>
    <rPh sb="6" eb="8">
      <t>シンチョク</t>
    </rPh>
    <rPh sb="8" eb="10">
      <t>ジョウキョウ</t>
    </rPh>
    <rPh sb="11" eb="15">
      <t>トドウフケン</t>
    </rPh>
    <rPh sb="15" eb="16">
      <t>ベツ</t>
    </rPh>
    <phoneticPr fontId="2"/>
  </si>
  <si>
    <t>（2月25日公表時点）</t>
  </si>
  <si>
    <t>（単位：人口（人）、増加回数（回））</t>
    <rPh sb="1" eb="3">
      <t>タンイ</t>
    </rPh>
    <rPh sb="4" eb="6">
      <t>ジンコウ</t>
    </rPh>
    <rPh sb="7" eb="8">
      <t>ヒト</t>
    </rPh>
    <rPh sb="10" eb="12">
      <t>ゾウカ</t>
    </rPh>
    <rPh sb="12" eb="14">
      <t>カイスウ</t>
    </rPh>
    <rPh sb="15" eb="16">
      <t>カイ</t>
    </rPh>
    <rPh sb="16" eb="17">
      <t>マンカイ</t>
    </rPh>
    <phoneticPr fontId="2"/>
  </si>
  <si>
    <t>都道府県名</t>
    <rPh sb="0" eb="4">
      <t>トドウフケン</t>
    </rPh>
    <rPh sb="4" eb="5">
      <t>メイ</t>
    </rPh>
    <phoneticPr fontId="2"/>
  </si>
  <si>
    <t>人口</t>
    <rPh sb="0" eb="2">
      <t>ジンコウ</t>
    </rPh>
    <phoneticPr fontId="2"/>
  </si>
  <si>
    <t>累計接種回数</t>
    <rPh sb="0" eb="2">
      <t>ルイケイ</t>
    </rPh>
    <rPh sb="2" eb="4">
      <t>セッシュ</t>
    </rPh>
    <rPh sb="4" eb="6">
      <t>カイスウ</t>
    </rPh>
    <phoneticPr fontId="2"/>
  </si>
  <si>
    <t>直近1週間</t>
    <rPh sb="3" eb="5">
      <t>シュウカン</t>
    </rPh>
    <phoneticPr fontId="2"/>
  </si>
  <si>
    <t>2月24日（前回公表）以降</t>
  </si>
  <si>
    <t>（増加回数ベース）※1</t>
    <phoneticPr fontId="2"/>
  </si>
  <si>
    <t>（増加回数ベース）※2</t>
    <phoneticPr fontId="2"/>
  </si>
  <si>
    <t>接種回数</t>
    <rPh sb="0" eb="2">
      <t>セッシュ</t>
    </rPh>
    <rPh sb="2" eb="4">
      <t>カイスウ</t>
    </rPh>
    <phoneticPr fontId="2"/>
  </si>
  <si>
    <t>増加回数</t>
    <rPh sb="0" eb="2">
      <t>ゾウカ</t>
    </rPh>
    <rPh sb="2" eb="4">
      <t>カイスウ</t>
    </rPh>
    <phoneticPr fontId="2"/>
  </si>
  <si>
    <t>人口比</t>
    <rPh sb="0" eb="3">
      <t>ジンコウヒ</t>
    </rPh>
    <phoneticPr fontId="2"/>
  </si>
  <si>
    <t>人口比</t>
    <rPh sb="0" eb="2">
      <t>ジンコウ</t>
    </rPh>
    <rPh sb="2" eb="3">
      <t>ヒ</t>
    </rPh>
    <phoneticPr fontId="2"/>
  </si>
  <si>
    <t>合計</t>
    <rPh sb="0" eb="2">
      <t>ゴウケイ</t>
    </rPh>
    <phoneticPr fontId="2"/>
  </si>
  <si>
    <t>01 北海道</t>
  </si>
  <si>
    <t>02 青森県</t>
  </si>
  <si>
    <t>03 岩手県</t>
  </si>
  <si>
    <t>04 宮城県</t>
  </si>
  <si>
    <t>05 秋田県</t>
  </si>
  <si>
    <t>06 山形県</t>
  </si>
  <si>
    <t>07 福島県</t>
  </si>
  <si>
    <t>08 茨城県</t>
  </si>
  <si>
    <t>09 栃木県</t>
  </si>
  <si>
    <t>10 群馬県</t>
  </si>
  <si>
    <t>11 埼玉県</t>
  </si>
  <si>
    <t>12 千葉県</t>
  </si>
  <si>
    <t>13 東京都</t>
  </si>
  <si>
    <t>14 神奈川県</t>
  </si>
  <si>
    <t>15 新潟県</t>
  </si>
  <si>
    <t>16 富山県</t>
  </si>
  <si>
    <t>17 石川県</t>
  </si>
  <si>
    <t>18 福井県</t>
  </si>
  <si>
    <t>19 山梨県</t>
  </si>
  <si>
    <t>20 長野県</t>
  </si>
  <si>
    <t>21 岐阜県</t>
  </si>
  <si>
    <t>22 静岡県</t>
  </si>
  <si>
    <t>23 愛知県</t>
  </si>
  <si>
    <t>24 三重県</t>
  </si>
  <si>
    <t>25 滋賀県</t>
  </si>
  <si>
    <t>26 京都府</t>
  </si>
  <si>
    <t>27 大阪府</t>
  </si>
  <si>
    <t>28 兵庫県</t>
  </si>
  <si>
    <t>29 奈良県</t>
  </si>
  <si>
    <t>30 和歌山県</t>
  </si>
  <si>
    <t>31 鳥取県</t>
  </si>
  <si>
    <t>32 島根県</t>
  </si>
  <si>
    <t>33 岡山県</t>
  </si>
  <si>
    <t>34 広島県</t>
  </si>
  <si>
    <t>35 山口県</t>
  </si>
  <si>
    <t>36 徳島県</t>
  </si>
  <si>
    <t>37 香川県</t>
  </si>
  <si>
    <t>38 愛媛県</t>
  </si>
  <si>
    <t>39 高知県</t>
  </si>
  <si>
    <t>40 福岡県</t>
  </si>
  <si>
    <t>41 佐賀県</t>
  </si>
  <si>
    <t>42 長崎県</t>
  </si>
  <si>
    <t>43 熊本県</t>
  </si>
  <si>
    <t>44 大分県</t>
  </si>
  <si>
    <t>45 宮崎県</t>
  </si>
  <si>
    <t>46 鹿児島県</t>
  </si>
  <si>
    <t>47 沖縄県</t>
  </si>
  <si>
    <t>注：人口は、総務省が公表している、「令和3年住民基本台帳年齢階級別人口（市区町村別）」のうち、</t>
  </si>
  <si>
    <t>各市町村の性別及び年齢階級の数字を集計したものを使用</t>
    <phoneticPr fontId="2"/>
  </si>
  <si>
    <t>※1：前週同曜日の公表分との差を使用</t>
    <rPh sb="3" eb="5">
      <t>ゼンシュウ</t>
    </rPh>
    <rPh sb="5" eb="6">
      <t>ドウ</t>
    </rPh>
    <rPh sb="6" eb="8">
      <t>ヨウビ</t>
    </rPh>
    <rPh sb="9" eb="11">
      <t>コウヒョウ</t>
    </rPh>
    <rPh sb="11" eb="12">
      <t>ブン</t>
    </rPh>
    <rPh sb="14" eb="15">
      <t>サ</t>
    </rPh>
    <rPh sb="16" eb="18">
      <t>シヨウ</t>
    </rPh>
    <phoneticPr fontId="2"/>
  </si>
  <si>
    <t>※2：直近の公表分との差を使用</t>
    <rPh sb="3" eb="5">
      <t>チョッキン</t>
    </rPh>
    <rPh sb="6" eb="8">
      <t>コウヒョウ</t>
    </rPh>
    <rPh sb="8" eb="9">
      <t>ブン</t>
    </rPh>
    <rPh sb="11" eb="12">
      <t>サ</t>
    </rPh>
    <rPh sb="13" eb="15">
      <t>シヨウ</t>
    </rPh>
    <phoneticPr fontId="2"/>
  </si>
  <si>
    <t>３回目接種の進捗状況（政令指定都市・特別区）</t>
    <rPh sb="1" eb="3">
      <t>カイメ</t>
    </rPh>
    <rPh sb="3" eb="5">
      <t>セッシュ</t>
    </rPh>
    <rPh sb="6" eb="8">
      <t>シンチョク</t>
    </rPh>
    <rPh sb="8" eb="10">
      <t>ジョウキョウ</t>
    </rPh>
    <rPh sb="11" eb="13">
      <t>セイレイ</t>
    </rPh>
    <rPh sb="13" eb="15">
      <t>シテイ</t>
    </rPh>
    <rPh sb="15" eb="17">
      <t>トシ</t>
    </rPh>
    <rPh sb="18" eb="21">
      <t>トクベツク</t>
    </rPh>
    <phoneticPr fontId="2"/>
  </si>
  <si>
    <t>（１）政令指定都市</t>
    <rPh sb="3" eb="5">
      <t>セイレイ</t>
    </rPh>
    <rPh sb="5" eb="7">
      <t>シテイ</t>
    </rPh>
    <rPh sb="7" eb="9">
      <t>トシ</t>
    </rPh>
    <phoneticPr fontId="2"/>
  </si>
  <si>
    <t>政令指定
都市名</t>
    <rPh sb="0" eb="2">
      <t>セイレイ</t>
    </rPh>
    <rPh sb="2" eb="4">
      <t>シテイ</t>
    </rPh>
    <rPh sb="5" eb="7">
      <t>トシ</t>
    </rPh>
    <rPh sb="7" eb="8">
      <t>メイ</t>
    </rPh>
    <phoneticPr fontId="2"/>
  </si>
  <si>
    <t>合計</t>
    <rPh sb="0" eb="2">
      <t>ゴウケイ</t>
    </rPh>
    <phoneticPr fontId="1"/>
  </si>
  <si>
    <t>札幌市</t>
  </si>
  <si>
    <t>仙台市</t>
  </si>
  <si>
    <t>さいたま市</t>
  </si>
  <si>
    <t>千葉市</t>
  </si>
  <si>
    <t>横浜市</t>
  </si>
  <si>
    <t>川崎市</t>
  </si>
  <si>
    <t>相模原市</t>
  </si>
  <si>
    <t>新潟市</t>
  </si>
  <si>
    <t>静岡市</t>
  </si>
  <si>
    <t>浜松市</t>
  </si>
  <si>
    <t>名古屋市</t>
  </si>
  <si>
    <t>京都市</t>
  </si>
  <si>
    <t>大阪市</t>
  </si>
  <si>
    <t>堺市</t>
  </si>
  <si>
    <t>神戸市</t>
  </si>
  <si>
    <t>岡山市</t>
  </si>
  <si>
    <t>広島市</t>
  </si>
  <si>
    <t>北九州市</t>
  </si>
  <si>
    <t>福岡市</t>
  </si>
  <si>
    <t>熊本市</t>
  </si>
  <si>
    <t>（２）特別区</t>
    <rPh sb="3" eb="6">
      <t>トクベツク</t>
    </rPh>
    <phoneticPr fontId="2"/>
  </si>
  <si>
    <t>注：人口は、総務省が公表している、「令和3年住民基本台帳年齢階級別人口（市区町村別）」のうち、</t>
    <rPh sb="0" eb="1">
      <t>チュウ</t>
    </rPh>
    <rPh sb="2" eb="4">
      <t>ジンコウ</t>
    </rPh>
    <rPh sb="6" eb="9">
      <t>ソウムショウ</t>
    </rPh>
    <rPh sb="10" eb="12">
      <t>コウヒョウ</t>
    </rPh>
    <rPh sb="18" eb="20">
      <t>レイワ</t>
    </rPh>
    <rPh sb="21" eb="22">
      <t>ネン</t>
    </rPh>
    <rPh sb="22" eb="24">
      <t>ジュウミン</t>
    </rPh>
    <rPh sb="24" eb="26">
      <t>キホン</t>
    </rPh>
    <rPh sb="26" eb="28">
      <t>ダイチョウ</t>
    </rPh>
    <rPh sb="28" eb="30">
      <t>ネンレイ</t>
    </rPh>
    <rPh sb="30" eb="32">
      <t>カイキュウ</t>
    </rPh>
    <rPh sb="32" eb="33">
      <t>ベツ</t>
    </rPh>
    <rPh sb="33" eb="35">
      <t>ジンコウ</t>
    </rPh>
    <rPh sb="36" eb="38">
      <t>シク</t>
    </rPh>
    <rPh sb="38" eb="40">
      <t>チョウソン</t>
    </rPh>
    <rPh sb="40" eb="41">
      <t>ベツ</t>
    </rPh>
    <phoneticPr fontId="2"/>
  </si>
  <si>
    <t>各市町村の性別及び年齢階級の数字を集計したものを使用</t>
  </si>
  <si>
    <t>これまでのワクチン総接種回数（都道府県別）</t>
    <rPh sb="9" eb="10">
      <t>ソウ</t>
    </rPh>
    <rPh sb="10" eb="12">
      <t>セッシュ</t>
    </rPh>
    <rPh sb="12" eb="14">
      <t>カイスウ</t>
    </rPh>
    <rPh sb="15" eb="19">
      <t>トドウフケン</t>
    </rPh>
    <rPh sb="19" eb="20">
      <t>ベツ</t>
    </rPh>
    <phoneticPr fontId="2"/>
  </si>
  <si>
    <t>接種回数（2月24日まで）</t>
  </si>
  <si>
    <t>内１回目</t>
    <rPh sb="0" eb="1">
      <t>ウチ</t>
    </rPh>
    <phoneticPr fontId="2"/>
  </si>
  <si>
    <t>内２回目</t>
    <rPh sb="0" eb="1">
      <t>ウチ</t>
    </rPh>
    <phoneticPr fontId="2"/>
  </si>
  <si>
    <t>内３回目</t>
    <rPh sb="0" eb="1">
      <t>ウチ</t>
    </rPh>
    <phoneticPr fontId="2"/>
  </si>
  <si>
    <t>内12月分</t>
    <rPh sb="0" eb="1">
      <t>ウチ</t>
    </rPh>
    <rPh sb="3" eb="4">
      <t>ガツ</t>
    </rPh>
    <rPh sb="4" eb="5">
      <t>ブン</t>
    </rPh>
    <phoneticPr fontId="2"/>
  </si>
  <si>
    <t>内1月分</t>
    <rPh sb="0" eb="1">
      <t>ウチ</t>
    </rPh>
    <rPh sb="2" eb="3">
      <t>ガツ</t>
    </rPh>
    <rPh sb="3" eb="4">
      <t>ブン</t>
    </rPh>
    <phoneticPr fontId="2"/>
  </si>
  <si>
    <t>内2月分</t>
    <rPh sb="0" eb="1">
      <t>ウチ</t>
    </rPh>
    <rPh sb="2" eb="3">
      <t>ガツ</t>
    </rPh>
    <rPh sb="3" eb="4">
      <t>ブン</t>
    </rPh>
    <phoneticPr fontId="2"/>
  </si>
  <si>
    <t>接種率</t>
    <rPh sb="0" eb="2">
      <t>セッシュ</t>
    </rPh>
    <rPh sb="2" eb="3">
      <t>リツ</t>
    </rPh>
    <phoneticPr fontId="2"/>
  </si>
  <si>
    <t>参考：人口</t>
    <rPh sb="0" eb="2">
      <t>サンコウ</t>
    </rPh>
    <rPh sb="3" eb="5">
      <t>ジンコウ</t>
    </rPh>
    <phoneticPr fontId="2"/>
  </si>
  <si>
    <t>注：１回目及び２回目は、接種回数は一般接種（高齢者含む）と医療従事者等の合計。</t>
    <rPh sb="0" eb="1">
      <t>チュウ</t>
    </rPh>
    <rPh sb="3" eb="5">
      <t>カイメ</t>
    </rPh>
    <rPh sb="5" eb="6">
      <t>オヨ</t>
    </rPh>
    <rPh sb="8" eb="10">
      <t>カイメ</t>
    </rPh>
    <rPh sb="12" eb="14">
      <t>セッシュ</t>
    </rPh>
    <rPh sb="14" eb="16">
      <t>カイスウ</t>
    </rPh>
    <rPh sb="17" eb="19">
      <t>イッパン</t>
    </rPh>
    <rPh sb="19" eb="21">
      <t>セッシュ</t>
    </rPh>
    <rPh sb="22" eb="25">
      <t>コウレイシャ</t>
    </rPh>
    <rPh sb="25" eb="26">
      <t>フク</t>
    </rPh>
    <rPh sb="29" eb="31">
      <t>イリョウ</t>
    </rPh>
    <rPh sb="31" eb="34">
      <t>ジュウジシャ</t>
    </rPh>
    <rPh sb="34" eb="35">
      <t>トウ</t>
    </rPh>
    <rPh sb="36" eb="38">
      <t>ゴウケイ</t>
    </rPh>
    <phoneticPr fontId="2"/>
  </si>
  <si>
    <t>　　一般接種（高齢者含む）はワクチン接種記録システム(VRS)への報告と、</t>
    <rPh sb="7" eb="10">
      <t>コウレイシャ</t>
    </rPh>
    <rPh sb="10" eb="11">
      <t>フク</t>
    </rPh>
    <phoneticPr fontId="2"/>
  </si>
  <si>
    <t>　　医療従事者等はワクチン接種円滑化システム（V-SYS）への報告を、公表日で集計したもの。</t>
    <rPh sb="39" eb="41">
      <t>シュウケイ</t>
    </rPh>
    <phoneticPr fontId="2"/>
  </si>
  <si>
    <t>注：３回目は、ワクチン接種記録システム（VRS）への報告を、公表日で集計したもの。</t>
    <rPh sb="0" eb="1">
      <t>チュウ</t>
    </rPh>
    <rPh sb="3" eb="5">
      <t>カイメ</t>
    </rPh>
    <rPh sb="11" eb="13">
      <t>セッシュ</t>
    </rPh>
    <rPh sb="13" eb="15">
      <t>キロク</t>
    </rPh>
    <rPh sb="26" eb="28">
      <t>ホウコク</t>
    </rPh>
    <rPh sb="30" eb="32">
      <t>コウヒョウ</t>
    </rPh>
    <rPh sb="32" eb="33">
      <t>ビ</t>
    </rPh>
    <rPh sb="34" eb="36">
      <t>シュウケイ</t>
    </rPh>
    <phoneticPr fontId="2"/>
  </si>
  <si>
    <t>　　月ごとの内訳は、公表日時点で、各月を接種日とする接種実績を集計したもの。</t>
    <rPh sb="2" eb="3">
      <t>ツキ</t>
    </rPh>
    <rPh sb="6" eb="8">
      <t>ウチワケ</t>
    </rPh>
    <rPh sb="10" eb="12">
      <t>コウヒョウ</t>
    </rPh>
    <rPh sb="12" eb="13">
      <t>ビ</t>
    </rPh>
    <rPh sb="13" eb="15">
      <t>ジテン</t>
    </rPh>
    <rPh sb="17" eb="19">
      <t>カクツキ</t>
    </rPh>
    <rPh sb="20" eb="22">
      <t>セッシュ</t>
    </rPh>
    <rPh sb="22" eb="23">
      <t>ビ</t>
    </rPh>
    <rPh sb="26" eb="28">
      <t>セッシュ</t>
    </rPh>
    <rPh sb="28" eb="30">
      <t>ジッセキ</t>
    </rPh>
    <rPh sb="31" eb="33">
      <t>シュウケイ</t>
    </rPh>
    <phoneticPr fontId="2"/>
  </si>
  <si>
    <t>注：公表日におけるデータの計上方法等の注釈については、以下を参照（https://www.kantei.go.jp/jp/content/000086996.pdf）</t>
    <rPh sb="2" eb="5">
      <t>コウヒョウビ</t>
    </rPh>
    <rPh sb="13" eb="15">
      <t>ケイジョウ</t>
    </rPh>
    <rPh sb="15" eb="17">
      <t>ホウホウ</t>
    </rPh>
    <rPh sb="17" eb="18">
      <t>トウ</t>
    </rPh>
    <rPh sb="19" eb="21">
      <t>チュウシャク</t>
    </rPh>
    <rPh sb="27" eb="29">
      <t>イカ</t>
    </rPh>
    <rPh sb="30" eb="32">
      <t>サンショウ</t>
    </rPh>
    <phoneticPr fontId="2"/>
  </si>
  <si>
    <r>
      <t>これまでのワクチン総接種回数およびワクチン供給量（</t>
    </r>
    <r>
      <rPr>
        <sz val="11"/>
        <rFont val="游ゴシック"/>
        <family val="3"/>
        <charset val="128"/>
        <scheme val="minor"/>
      </rPr>
      <t>一般接種（高齢者含む）、都道府県別）</t>
    </r>
    <rPh sb="9" eb="10">
      <t>ソウ</t>
    </rPh>
    <rPh sb="10" eb="12">
      <t>セッシュ</t>
    </rPh>
    <rPh sb="12" eb="14">
      <t>カイスウ</t>
    </rPh>
    <rPh sb="21" eb="24">
      <t>キョウキュウリョウ</t>
    </rPh>
    <rPh sb="25" eb="27">
      <t>イッパン</t>
    </rPh>
    <rPh sb="27" eb="29">
      <t>セッシュ</t>
    </rPh>
    <rPh sb="30" eb="33">
      <t>コウレイシャ</t>
    </rPh>
    <rPh sb="33" eb="34">
      <t>フク</t>
    </rPh>
    <rPh sb="37" eb="41">
      <t>トドウフケン</t>
    </rPh>
    <rPh sb="41" eb="42">
      <t>ベツ</t>
    </rPh>
    <phoneticPr fontId="2"/>
  </si>
  <si>
    <t>接種回数
（2月24日まで）</t>
  </si>
  <si>
    <t>ワクチン供給量
（2月24日まで）※4</t>
  </si>
  <si>
    <t>ファイザー社</t>
    <rPh sb="5" eb="6">
      <t>シャ</t>
    </rPh>
    <phoneticPr fontId="2"/>
  </si>
  <si>
    <t>武田/モデルナ社</t>
    <rPh sb="0" eb="2">
      <t>タケダ</t>
    </rPh>
    <rPh sb="7" eb="8">
      <t>シャ</t>
    </rPh>
    <phoneticPr fontId="2"/>
  </si>
  <si>
    <t>アストラゼネカ社</t>
    <rPh sb="7" eb="8">
      <t>シャ</t>
    </rPh>
    <phoneticPr fontId="2"/>
  </si>
  <si>
    <r>
      <t>ファイザー社</t>
    </r>
    <r>
      <rPr>
        <sz val="8"/>
        <rFont val="游ゴシック"/>
        <family val="3"/>
        <charset val="128"/>
        <scheme val="minor"/>
      </rPr>
      <t>※5</t>
    </r>
    <rPh sb="5" eb="6">
      <t>シャ</t>
    </rPh>
    <phoneticPr fontId="2"/>
  </si>
  <si>
    <r>
      <t>武田/モデルナ社</t>
    </r>
    <r>
      <rPr>
        <sz val="8"/>
        <color theme="1"/>
        <rFont val="游ゴシック"/>
        <family val="3"/>
        <charset val="128"/>
        <scheme val="minor"/>
      </rPr>
      <t>※1</t>
    </r>
    <rPh sb="0" eb="2">
      <t>タケダ</t>
    </rPh>
    <rPh sb="7" eb="8">
      <t>シャ</t>
    </rPh>
    <phoneticPr fontId="2"/>
  </si>
  <si>
    <t>計</t>
    <rPh sb="0" eb="1">
      <t>ケイ</t>
    </rPh>
    <phoneticPr fontId="2"/>
  </si>
  <si>
    <r>
      <t>ワクチン
累積供給量</t>
    </r>
    <r>
      <rPr>
        <sz val="8"/>
        <color theme="1"/>
        <rFont val="游ゴシック"/>
        <family val="3"/>
        <charset val="128"/>
        <scheme val="minor"/>
      </rPr>
      <t>※2</t>
    </r>
    <phoneticPr fontId="2"/>
  </si>
  <si>
    <r>
      <t>対供給量
接種率</t>
    </r>
    <r>
      <rPr>
        <sz val="8"/>
        <color theme="1"/>
        <rFont val="游ゴシック"/>
        <family val="3"/>
        <charset val="128"/>
        <scheme val="minor"/>
      </rPr>
      <t>※3</t>
    </r>
    <rPh sb="0" eb="1">
      <t>タイ</t>
    </rPh>
    <rPh sb="1" eb="4">
      <t>キョウキュウリョウセッシュリツ</t>
    </rPh>
    <phoneticPr fontId="2"/>
  </si>
  <si>
    <r>
      <t>ワクチン
累積供給量</t>
    </r>
    <r>
      <rPr>
        <sz val="8"/>
        <color theme="1"/>
        <rFont val="游ゴシック"/>
        <family val="3"/>
        <charset val="128"/>
        <scheme val="minor"/>
      </rPr>
      <t>※2</t>
    </r>
    <rPh sb="5" eb="7">
      <t>ルイセキ</t>
    </rPh>
    <rPh sb="7" eb="10">
      <t>キョウキュウリョウ</t>
    </rPh>
    <phoneticPr fontId="2"/>
  </si>
  <si>
    <r>
      <t>対供給量
接種率</t>
    </r>
    <r>
      <rPr>
        <sz val="8"/>
        <color theme="1"/>
        <rFont val="游ゴシック"/>
        <family val="3"/>
        <charset val="128"/>
        <scheme val="minor"/>
      </rPr>
      <t>※3</t>
    </r>
    <phoneticPr fontId="2"/>
  </si>
  <si>
    <t>全国</t>
    <rPh sb="0" eb="2">
      <t>ゼンコク</t>
    </rPh>
    <phoneticPr fontId="2"/>
  </si>
  <si>
    <t>注：ワクチン接種記録システム(VRS)への報告を居住地の都道府県別に集計。</t>
    <rPh sb="0" eb="1">
      <t>チュウ</t>
    </rPh>
    <rPh sb="8" eb="10">
      <t>キロク</t>
    </rPh>
    <rPh sb="21" eb="23">
      <t>ホウコク</t>
    </rPh>
    <phoneticPr fontId="2"/>
  </si>
  <si>
    <t>※1：武田/モデルナ社のワクチンは、大規模接種会場（一部会場を除く）と職域接種会場で利用。</t>
    <rPh sb="3" eb="5">
      <t>タケダ</t>
    </rPh>
    <rPh sb="10" eb="11">
      <t>シャ</t>
    </rPh>
    <rPh sb="18" eb="25">
      <t>ダイキボセッシュカイジョウ</t>
    </rPh>
    <rPh sb="26" eb="28">
      <t>イチブ</t>
    </rPh>
    <rPh sb="28" eb="30">
      <t>カイジョウ</t>
    </rPh>
    <rPh sb="31" eb="32">
      <t>ノゾ</t>
    </rPh>
    <rPh sb="35" eb="37">
      <t>ショクイキ</t>
    </rPh>
    <rPh sb="37" eb="39">
      <t>セッシュ</t>
    </rPh>
    <rPh sb="39" eb="41">
      <t>カイジョウ</t>
    </rPh>
    <rPh sb="42" eb="44">
      <t>リヨウ</t>
    </rPh>
    <phoneticPr fontId="2"/>
  </si>
  <si>
    <t>※2：職域接種等の会場の種別を問わず、ワクチンが配送された先の施設が所在する都道府県ごとに集計。</t>
    <rPh sb="3" eb="5">
      <t>ショクイキ</t>
    </rPh>
    <rPh sb="5" eb="7">
      <t>セッシュ</t>
    </rPh>
    <rPh sb="7" eb="8">
      <t>トウ</t>
    </rPh>
    <rPh sb="9" eb="11">
      <t>カイジョウ</t>
    </rPh>
    <rPh sb="12" eb="14">
      <t>シュベツ</t>
    </rPh>
    <rPh sb="15" eb="16">
      <t>ト</t>
    </rPh>
    <rPh sb="24" eb="26">
      <t>ハイソウ</t>
    </rPh>
    <rPh sb="29" eb="30">
      <t>サキ</t>
    </rPh>
    <rPh sb="31" eb="33">
      <t>シセツ</t>
    </rPh>
    <rPh sb="34" eb="36">
      <t>ショザイ</t>
    </rPh>
    <rPh sb="38" eb="42">
      <t>トドウフケン</t>
    </rPh>
    <rPh sb="45" eb="47">
      <t>シュウケイ</t>
    </rPh>
    <phoneticPr fontId="2"/>
  </si>
  <si>
    <t>※3：VRSに登録された接種回数を、ワクチン接種円滑化システム(V-SYS)に登録されたワクチンの累計供給量で除したもの。</t>
    <phoneticPr fontId="2"/>
  </si>
  <si>
    <t>※4：一般接種用の1、2回目向け供給が対象。</t>
  </si>
  <si>
    <t>※5：ファイザー社から無償提供された、2020年東京オリンピック・パラリンピック競技大会関係者分を含む。</t>
    <phoneticPr fontId="2"/>
  </si>
  <si>
    <t>これまでのワクチン総接種回数（医療従事者等、都道府県別）</t>
    <rPh sb="9" eb="10">
      <t>ソウ</t>
    </rPh>
    <rPh sb="10" eb="12">
      <t>セッシュ</t>
    </rPh>
    <rPh sb="12" eb="14">
      <t>カイスウ</t>
    </rPh>
    <rPh sb="15" eb="17">
      <t>イリョウ</t>
    </rPh>
    <rPh sb="17" eb="20">
      <t>ジュウジシャ</t>
    </rPh>
    <rPh sb="20" eb="21">
      <t>トウ</t>
    </rPh>
    <rPh sb="22" eb="26">
      <t>トドウフケン</t>
    </rPh>
    <rPh sb="26" eb="27">
      <t>ベツ</t>
    </rPh>
    <phoneticPr fontId="2"/>
  </si>
  <si>
    <t>（8月2日公表時点）</t>
    <rPh sb="2" eb="3">
      <t>ガツ</t>
    </rPh>
    <rPh sb="4" eb="5">
      <t>ニチ</t>
    </rPh>
    <rPh sb="5" eb="7">
      <t>コウヒョウ</t>
    </rPh>
    <rPh sb="7" eb="9">
      <t>ジテン</t>
    </rPh>
    <phoneticPr fontId="2"/>
  </si>
  <si>
    <t>接種回数
（7月30日まで）</t>
    <rPh sb="0" eb="2">
      <t>セッシュ</t>
    </rPh>
    <rPh sb="2" eb="4">
      <t>カイスウ</t>
    </rPh>
    <rPh sb="7" eb="8">
      <t>ガツ</t>
    </rPh>
    <rPh sb="10" eb="11">
      <t>ニチ</t>
    </rPh>
    <phoneticPr fontId="2"/>
  </si>
  <si>
    <t>注：ワクチン接種円滑化システム（V-SYS）への報告（17時時点）を</t>
    <rPh sb="6" eb="8">
      <t>セッシュ</t>
    </rPh>
    <rPh sb="8" eb="11">
      <t>エンカツカ</t>
    </rPh>
    <rPh sb="24" eb="26">
      <t>ホウコク</t>
    </rPh>
    <rPh sb="29" eb="30">
      <t>ジ</t>
    </rPh>
    <rPh sb="30" eb="32">
      <t>ジテン</t>
    </rPh>
    <phoneticPr fontId="2"/>
  </si>
  <si>
    <r>
      <t>　　接種実施機関所在地の都道府県別に集計（</t>
    </r>
    <r>
      <rPr>
        <sz val="11"/>
        <rFont val="游ゴシック"/>
        <family val="3"/>
        <charset val="128"/>
        <scheme val="minor"/>
      </rPr>
      <t>高齢者、基礎疾患保有者、その他</t>
    </r>
    <r>
      <rPr>
        <sz val="11"/>
        <color theme="1"/>
        <rFont val="游ゴシック"/>
        <family val="2"/>
        <charset val="128"/>
        <scheme val="minor"/>
      </rPr>
      <t>を除く）。</t>
    </r>
    <rPh sb="2" eb="4">
      <t>セッシュ</t>
    </rPh>
    <rPh sb="4" eb="6">
      <t>ジッシ</t>
    </rPh>
    <rPh sb="6" eb="8">
      <t>キカン</t>
    </rPh>
    <rPh sb="8" eb="11">
      <t>ショザイチ</t>
    </rPh>
    <rPh sb="12" eb="16">
      <t>トドウフケン</t>
    </rPh>
    <rPh sb="16" eb="17">
      <t>ベツ</t>
    </rPh>
    <rPh sb="21" eb="24">
      <t>コウレイシャ</t>
    </rPh>
    <rPh sb="25" eb="27">
      <t>キソ</t>
    </rPh>
    <rPh sb="27" eb="29">
      <t>シッカン</t>
    </rPh>
    <rPh sb="29" eb="32">
      <t>ホユウシャ</t>
    </rPh>
    <rPh sb="35" eb="36">
      <t>ホカ</t>
    </rPh>
    <phoneticPr fontId="2"/>
  </si>
  <si>
    <t>　　医療従事者等向け優先接種の接種実績は、45都道府県は7月21日時点まで、兵庫県、沖縄県は７月27日時点までの実績を集計。</t>
    <phoneticPr fontId="2"/>
  </si>
  <si>
    <t>　　高齢者施設等従事者向け優先接種の接種実績は、７月30日時点までの実績を集計。</t>
    <phoneticPr fontId="2"/>
  </si>
  <si>
    <r>
      <t>　　</t>
    </r>
    <r>
      <rPr>
        <sz val="11"/>
        <rFont val="游ゴシック"/>
        <family val="3"/>
        <charset val="128"/>
        <scheme val="minor"/>
      </rPr>
      <t>医療従事者等は、令和３年７月30日で集計を終了。</t>
    </r>
    <rPh sb="10" eb="12">
      <t>レイワ</t>
    </rPh>
    <rPh sb="13" eb="14">
      <t>ネン</t>
    </rPh>
    <rPh sb="15" eb="16">
      <t>ガツ</t>
    </rPh>
    <rPh sb="18" eb="19">
      <t>ニチ</t>
    </rPh>
    <rPh sb="20" eb="22">
      <t>シュウケイ</t>
    </rPh>
    <rPh sb="23" eb="25">
      <t>シュウリョウ</t>
    </rPh>
    <phoneticPr fontId="2"/>
  </si>
  <si>
    <t>　　4月9日までの接種実績は厚生労働省の「新型コロナワクチン接種実績」のページをご覧ください。</t>
    <rPh sb="3" eb="4">
      <t>ガツ</t>
    </rPh>
    <rPh sb="5" eb="6">
      <t>ニチ</t>
    </rPh>
    <rPh sb="9" eb="11">
      <t>セッシュ</t>
    </rPh>
    <rPh sb="11" eb="13">
      <t>ジッセキ</t>
    </rPh>
    <rPh sb="14" eb="16">
      <t>コウセイ</t>
    </rPh>
    <rPh sb="16" eb="19">
      <t>ロウドウショウ</t>
    </rPh>
    <rPh sb="21" eb="23">
      <t>シンガタ</t>
    </rPh>
    <rPh sb="30" eb="32">
      <t>セッシュ</t>
    </rPh>
    <rPh sb="32" eb="34">
      <t>ジッセキ</t>
    </rPh>
    <rPh sb="41" eb="42">
      <t>ラン</t>
    </rPh>
    <phoneticPr fontId="2"/>
  </si>
  <si>
    <t>　　https://www.mhlw.go.jp/stf/seisakunitsuite/bunya/vaccine_sesshujisseki.html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</si>
</sst>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#,##0_);[Red]\(#,##0\)"/>
    <numFmt numFmtId="177" formatCode="#,##0_ "/>
    <numFmt numFmtId="178" formatCode="0.0%"/>
    <numFmt numFmtId="179" formatCode="#,##0.0;[Red]\-#,##0.0"/>
    <numFmt numFmtId="180" formatCode="#,##0_ ;[Red]\-#,##0\ "/>
  </numFmts>
  <fonts count="11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theme="1"/>
      <name val="游ゴシック"/>
      <family val="2"/>
      <scheme val="minor"/>
    </font>
    <font>
      <sz val="8"/>
      <color theme="1"/>
      <name val="游ゴシック"/>
      <family val="3"/>
      <charset val="128"/>
      <scheme val="minor"/>
    </font>
    <font>
      <sz val="8"/>
      <name val="游ゴシック"/>
      <family val="3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color rgb="FF000000"/>
      <name val="游ゴシック"/>
      <family val="3"/>
      <charset val="128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5" fillId="0" borderId="0"/>
    <xf numFmtId="9" fontId="1" fillId="0" borderId="0" applyFont="0" applyFill="0" applyBorder="0" applyAlignment="0" applyProtection="0">
      <alignment vertical="center"/>
    </xf>
  </cellStyleXfs>
  <cellXfs count="105">
    <xf numFmtId="0" fontId="0" fillId="0" borderId="0" xfId="0">
      <alignment vertical="center"/>
    </xf>
    <xf numFmtId="0" fontId="3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1" xfId="0" applyBorder="1" applyAlignment="1">
      <alignment horizontal="left" vertical="center"/>
    </xf>
    <xf numFmtId="0" fontId="0" fillId="0" borderId="1" xfId="0" applyBorder="1">
      <alignment vertical="center"/>
    </xf>
    <xf numFmtId="38" fontId="0" fillId="0" borderId="1" xfId="1" applyFont="1" applyBorder="1" applyAlignment="1">
      <alignment horizontal="left" vertical="center"/>
    </xf>
    <xf numFmtId="0" fontId="4" fillId="0" borderId="1" xfId="0" applyFont="1" applyBorder="1" applyAlignment="1">
      <alignment horizontal="right" vertical="center"/>
    </xf>
    <xf numFmtId="0" fontId="4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38" fontId="0" fillId="0" borderId="1" xfId="1" applyFont="1" applyBorder="1">
      <alignment vertical="center"/>
    </xf>
    <xf numFmtId="0" fontId="0" fillId="0" borderId="1" xfId="0" applyBorder="1" applyAlignment="1"/>
    <xf numFmtId="0" fontId="0" fillId="0" borderId="1" xfId="0" applyBorder="1" applyAlignment="1">
      <alignment vertical="center" wrapText="1"/>
    </xf>
    <xf numFmtId="176" fontId="0" fillId="0" borderId="1" xfId="1" applyNumberFormat="1" applyFont="1" applyBorder="1">
      <alignment vertical="center"/>
    </xf>
    <xf numFmtId="176" fontId="0" fillId="0" borderId="1" xfId="0" applyNumberFormat="1" applyBorder="1">
      <alignment vertical="center"/>
    </xf>
    <xf numFmtId="176" fontId="0" fillId="0" borderId="0" xfId="0" applyNumberFormat="1">
      <alignment vertical="center"/>
    </xf>
    <xf numFmtId="10" fontId="0" fillId="0" borderId="1" xfId="0" applyNumberFormat="1" applyBorder="1">
      <alignment vertical="center"/>
    </xf>
    <xf numFmtId="10" fontId="0" fillId="0" borderId="1" xfId="3" applyNumberFormat="1" applyFont="1" applyBorder="1">
      <alignment vertical="center"/>
    </xf>
    <xf numFmtId="176" fontId="5" fillId="0" borderId="1" xfId="3" applyNumberFormat="1" applyFont="1" applyBorder="1" applyAlignment="1"/>
    <xf numFmtId="177" fontId="0" fillId="0" borderId="1" xfId="0" applyNumberFormat="1" applyBorder="1">
      <alignment vertical="center"/>
    </xf>
    <xf numFmtId="38" fontId="4" fillId="0" borderId="0" xfId="1" applyFont="1">
      <alignment vertical="center"/>
    </xf>
    <xf numFmtId="38" fontId="0" fillId="0" borderId="0" xfId="1" applyFont="1">
      <alignment vertical="center"/>
    </xf>
    <xf numFmtId="0" fontId="8" fillId="0" borderId="0" xfId="0" applyFont="1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4" fillId="0" borderId="1" xfId="0" applyFont="1" applyBorder="1" applyAlignment="1">
      <alignment horizontal="left" vertical="center"/>
    </xf>
    <xf numFmtId="38" fontId="4" fillId="0" borderId="1" xfId="1" applyFont="1" applyBorder="1" applyAlignment="1">
      <alignment horizontal="left" vertical="center"/>
    </xf>
    <xf numFmtId="176" fontId="4" fillId="0" borderId="1" xfId="1" applyNumberFormat="1" applyFont="1" applyBorder="1">
      <alignment vertical="center"/>
    </xf>
    <xf numFmtId="176" fontId="4" fillId="0" borderId="7" xfId="1" applyNumberFormat="1" applyFont="1" applyBorder="1">
      <alignment vertical="center"/>
    </xf>
    <xf numFmtId="176" fontId="4" fillId="0" borderId="1" xfId="1" applyNumberFormat="1" applyFont="1" applyFill="1" applyBorder="1">
      <alignment vertical="center"/>
    </xf>
    <xf numFmtId="176" fontId="4" fillId="0" borderId="1" xfId="0" applyNumberFormat="1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10" fontId="4" fillId="0" borderId="1" xfId="3" applyNumberFormat="1" applyFont="1" applyBorder="1">
      <alignment vertical="center"/>
    </xf>
    <xf numFmtId="10" fontId="4" fillId="0" borderId="1" xfId="3" applyNumberFormat="1" applyFont="1" applyFill="1" applyBorder="1">
      <alignment vertical="center"/>
    </xf>
    <xf numFmtId="10" fontId="4" fillId="0" borderId="7" xfId="3" applyNumberFormat="1" applyFont="1" applyBorder="1">
      <alignment vertical="center"/>
    </xf>
    <xf numFmtId="0" fontId="9" fillId="0" borderId="0" xfId="0" applyFont="1" applyAlignment="1">
      <alignment horizontal="left" vertical="center"/>
    </xf>
    <xf numFmtId="38" fontId="9" fillId="0" borderId="0" xfId="1" applyFont="1" applyAlignment="1">
      <alignment horizontal="left" vertical="center"/>
    </xf>
    <xf numFmtId="0" fontId="4" fillId="0" borderId="0" xfId="0" applyFont="1" applyAlignment="1">
      <alignment horizontal="right" vertical="center"/>
    </xf>
    <xf numFmtId="0" fontId="9" fillId="0" borderId="0" xfId="0" applyFont="1" applyAlignment="1">
      <alignment horizontal="center" vertical="center"/>
    </xf>
    <xf numFmtId="38" fontId="9" fillId="0" borderId="0" xfId="1" applyFont="1" applyAlignment="1">
      <alignment horizontal="center" vertical="center"/>
    </xf>
    <xf numFmtId="177" fontId="10" fillId="0" borderId="0" xfId="0" applyNumberFormat="1" applyFont="1">
      <alignment vertical="center"/>
    </xf>
    <xf numFmtId="0" fontId="9" fillId="0" borderId="0" xfId="0" applyFont="1" applyAlignment="1">
      <alignment horizontal="right" vertical="center"/>
    </xf>
    <xf numFmtId="0" fontId="9" fillId="0" borderId="5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178" fontId="9" fillId="0" borderId="1" xfId="3" applyNumberFormat="1" applyFont="1" applyFill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38" fontId="4" fillId="0" borderId="0" xfId="1" applyFont="1" applyFill="1" applyBorder="1" applyAlignment="1">
      <alignment horizontal="center" vertical="center"/>
    </xf>
    <xf numFmtId="38" fontId="9" fillId="0" borderId="0" xfId="1" applyFont="1" applyFill="1" applyBorder="1" applyAlignment="1">
      <alignment horizontal="center" vertical="center"/>
    </xf>
    <xf numFmtId="178" fontId="9" fillId="0" borderId="0" xfId="3" applyNumberFormat="1" applyFont="1" applyFill="1" applyBorder="1" applyAlignment="1">
      <alignment horizontal="center" vertical="center"/>
    </xf>
    <xf numFmtId="179" fontId="9" fillId="0" borderId="0" xfId="1" applyNumberFormat="1" applyFont="1" applyFill="1" applyBorder="1" applyAlignment="1">
      <alignment horizontal="center" vertical="center"/>
    </xf>
    <xf numFmtId="38" fontId="9" fillId="0" borderId="0" xfId="1" applyFont="1">
      <alignment vertical="center"/>
    </xf>
    <xf numFmtId="0" fontId="9" fillId="0" borderId="0" xfId="0" applyFont="1">
      <alignment vertical="center"/>
    </xf>
    <xf numFmtId="38" fontId="10" fillId="0" borderId="0" xfId="1" applyFont="1">
      <alignment vertical="center"/>
    </xf>
    <xf numFmtId="180" fontId="4" fillId="0" borderId="1" xfId="1" applyNumberFormat="1" applyFont="1" applyFill="1" applyBorder="1" applyAlignment="1">
      <alignment vertical="center"/>
    </xf>
    <xf numFmtId="180" fontId="9" fillId="0" borderId="1" xfId="1" applyNumberFormat="1" applyFont="1" applyFill="1" applyBorder="1" applyAlignment="1">
      <alignment vertical="center"/>
    </xf>
    <xf numFmtId="0" fontId="9" fillId="0" borderId="4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0" xfId="0" applyFont="1" applyAlignment="1">
      <alignment horizontal="left" vertical="center"/>
    </xf>
    <xf numFmtId="38" fontId="9" fillId="0" borderId="1" xfId="1" applyFont="1" applyFill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56" fontId="9" fillId="0" borderId="2" xfId="0" applyNumberFormat="1" applyFont="1" applyBorder="1" applyAlignment="1">
      <alignment horizontal="center" vertical="center" wrapText="1"/>
    </xf>
    <xf numFmtId="56" fontId="9" fillId="0" borderId="2" xfId="0" applyNumberFormat="1" applyFont="1" applyBorder="1" applyAlignment="1">
      <alignment horizontal="center" vertical="center"/>
    </xf>
    <xf numFmtId="56" fontId="9" fillId="0" borderId="8" xfId="0" applyNumberFormat="1" applyFont="1" applyBorder="1" applyAlignment="1">
      <alignment horizontal="center" vertical="center" wrapText="1"/>
    </xf>
    <xf numFmtId="56" fontId="9" fillId="0" borderId="10" xfId="0" applyNumberFormat="1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0" fontId="9" fillId="0" borderId="12" xfId="0" applyFont="1" applyBorder="1" applyAlignment="1">
      <alignment horizontal="center" vertical="center" wrapText="1"/>
    </xf>
    <xf numFmtId="56" fontId="9" fillId="0" borderId="11" xfId="0" applyNumberFormat="1" applyFont="1" applyBorder="1" applyAlignment="1">
      <alignment horizontal="center" vertical="center" wrapText="1"/>
    </xf>
    <xf numFmtId="56" fontId="9" fillId="0" borderId="12" xfId="0" applyNumberFormat="1" applyFont="1" applyBorder="1" applyAlignment="1">
      <alignment horizontal="center" vertical="center" wrapText="1"/>
    </xf>
    <xf numFmtId="38" fontId="9" fillId="0" borderId="4" xfId="1" applyFont="1" applyFill="1" applyBorder="1" applyAlignment="1">
      <alignment horizontal="center" vertical="center"/>
    </xf>
    <xf numFmtId="38" fontId="9" fillId="0" borderId="1" xfId="1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left" vertical="center"/>
    </xf>
  </cellXfs>
  <cellStyles count="4">
    <cellStyle name="パーセント" xfId="3" builtinId="5"/>
    <cellStyle name="桁区切り" xfId="1" builtinId="6"/>
    <cellStyle name="標準" xfId="0" builtinId="0"/>
    <cellStyle name="標準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62"/>
  <sheetViews>
    <sheetView tabSelected="1" view="pageBreakPreview" zoomScaleNormal="100" zoomScaleSheetLayoutView="100" workbookViewId="0">
      <selection activeCell="B2" sqref="B2"/>
    </sheetView>
  </sheetViews>
  <sheetFormatPr defaultRowHeight="18" x14ac:dyDescent="0.45"/>
  <cols>
    <col min="1" max="1" width="13.59765625" customWidth="1"/>
    <col min="2" max="3" width="13.59765625" style="21" customWidth="1"/>
    <col min="4" max="8" width="13.59765625" customWidth="1"/>
    <col min="10" max="10" width="10.5" bestFit="1" customWidth="1"/>
  </cols>
  <sheetData>
    <row r="1" spans="1:8" x14ac:dyDescent="0.45">
      <c r="A1" s="62" t="s">
        <v>0</v>
      </c>
      <c r="B1" s="62"/>
      <c r="C1" s="62"/>
      <c r="D1" s="62"/>
      <c r="E1" s="62"/>
      <c r="F1" s="62"/>
      <c r="G1" s="62"/>
      <c r="H1" s="62"/>
    </row>
    <row r="2" spans="1:8" x14ac:dyDescent="0.45">
      <c r="A2" s="36"/>
      <c r="B2" s="37"/>
      <c r="C2" s="37"/>
      <c r="D2" s="36"/>
      <c r="E2" s="36"/>
      <c r="F2" s="36"/>
      <c r="G2" s="36"/>
      <c r="H2" s="36"/>
    </row>
    <row r="3" spans="1:8" x14ac:dyDescent="0.45">
      <c r="A3" s="36"/>
      <c r="B3" s="37"/>
      <c r="C3" s="37"/>
      <c r="D3" s="36"/>
      <c r="E3" s="36"/>
      <c r="F3" s="36"/>
      <c r="G3" s="36"/>
      <c r="H3" s="38" t="s">
        <v>1</v>
      </c>
    </row>
    <row r="4" spans="1:8" x14ac:dyDescent="0.45">
      <c r="A4" s="39"/>
      <c r="B4" s="40"/>
      <c r="C4" s="40"/>
      <c r="D4" s="39"/>
      <c r="E4" s="41"/>
      <c r="F4" s="41"/>
      <c r="G4" s="41"/>
      <c r="H4" s="42" t="s">
        <v>2</v>
      </c>
    </row>
    <row r="5" spans="1:8" ht="19.5" customHeight="1" x14ac:dyDescent="0.45">
      <c r="A5" s="58" t="s">
        <v>3</v>
      </c>
      <c r="B5" s="63" t="s">
        <v>4</v>
      </c>
      <c r="C5" s="59" t="s">
        <v>5</v>
      </c>
      <c r="D5" s="64"/>
      <c r="E5" s="67" t="s">
        <v>6</v>
      </c>
      <c r="F5" s="68"/>
      <c r="G5" s="69" t="s">
        <v>7</v>
      </c>
      <c r="H5" s="70"/>
    </row>
    <row r="6" spans="1:8" ht="21.75" customHeight="1" x14ac:dyDescent="0.45">
      <c r="A6" s="58"/>
      <c r="B6" s="63"/>
      <c r="C6" s="65"/>
      <c r="D6" s="66"/>
      <c r="E6" s="71" t="s">
        <v>8</v>
      </c>
      <c r="F6" s="72"/>
      <c r="G6" s="73" t="s">
        <v>9</v>
      </c>
      <c r="H6" s="74"/>
    </row>
    <row r="7" spans="1:8" ht="18.75" customHeight="1" x14ac:dyDescent="0.45">
      <c r="A7" s="58"/>
      <c r="B7" s="63"/>
      <c r="C7" s="75" t="s">
        <v>10</v>
      </c>
      <c r="D7" s="43"/>
      <c r="E7" s="57" t="s">
        <v>11</v>
      </c>
      <c r="F7" s="43"/>
      <c r="G7" s="57" t="s">
        <v>11</v>
      </c>
      <c r="H7" s="44"/>
    </row>
    <row r="8" spans="1:8" ht="18.75" customHeight="1" x14ac:dyDescent="0.45">
      <c r="A8" s="58"/>
      <c r="B8" s="63"/>
      <c r="C8" s="76"/>
      <c r="D8" s="59" t="s">
        <v>12</v>
      </c>
      <c r="E8" s="58"/>
      <c r="F8" s="59" t="s">
        <v>13</v>
      </c>
      <c r="G8" s="58"/>
      <c r="H8" s="61" t="s">
        <v>13</v>
      </c>
    </row>
    <row r="9" spans="1:8" ht="35.1" customHeight="1" x14ac:dyDescent="0.45">
      <c r="A9" s="58"/>
      <c r="B9" s="63"/>
      <c r="C9" s="76"/>
      <c r="D9" s="60"/>
      <c r="E9" s="58"/>
      <c r="F9" s="60"/>
      <c r="G9" s="58"/>
      <c r="H9" s="60"/>
    </row>
    <row r="10" spans="1:8" x14ac:dyDescent="0.45">
      <c r="A10" s="45" t="s">
        <v>14</v>
      </c>
      <c r="B10" s="55">
        <v>126645025.00000003</v>
      </c>
      <c r="C10" s="56">
        <f>SUM(C11:C57)</f>
        <v>21969177</v>
      </c>
      <c r="D10" s="46">
        <f>C10/$B10</f>
        <v>0.17347050940216557</v>
      </c>
      <c r="E10" s="56">
        <f>SUM(E11:E57)</f>
        <v>5960031</v>
      </c>
      <c r="F10" s="46">
        <f>E10/$B10</f>
        <v>4.7060916921134475E-2</v>
      </c>
      <c r="G10" s="56">
        <f>SUM(G11:G57)</f>
        <v>1096209</v>
      </c>
      <c r="H10" s="46">
        <f>G10/$B10</f>
        <v>8.6557604611787933E-3</v>
      </c>
    </row>
    <row r="11" spans="1:8" x14ac:dyDescent="0.45">
      <c r="A11" s="47" t="s">
        <v>15</v>
      </c>
      <c r="B11" s="55">
        <v>5226603</v>
      </c>
      <c r="C11" s="56">
        <v>809578</v>
      </c>
      <c r="D11" s="46">
        <f t="shared" ref="D11:D57" si="0">C11/$B11</f>
        <v>0.1548956368027187</v>
      </c>
      <c r="E11" s="56">
        <v>217975</v>
      </c>
      <c r="F11" s="46">
        <f t="shared" ref="F11:F57" si="1">E11/$B11</f>
        <v>4.1704908522801523E-2</v>
      </c>
      <c r="G11" s="56">
        <v>62641</v>
      </c>
      <c r="H11" s="46">
        <f t="shared" ref="H11:H57" si="2">G11/$B11</f>
        <v>1.1985031195214177E-2</v>
      </c>
    </row>
    <row r="12" spans="1:8" x14ac:dyDescent="0.45">
      <c r="A12" s="47" t="s">
        <v>16</v>
      </c>
      <c r="B12" s="55">
        <v>1259615</v>
      </c>
      <c r="C12" s="56">
        <v>194282</v>
      </c>
      <c r="D12" s="46">
        <f t="shared" si="0"/>
        <v>0.15423919213410447</v>
      </c>
      <c r="E12" s="56">
        <v>57188</v>
      </c>
      <c r="F12" s="46">
        <f t="shared" si="1"/>
        <v>4.5401174168297455E-2</v>
      </c>
      <c r="G12" s="56">
        <v>9788</v>
      </c>
      <c r="H12" s="46">
        <f t="shared" si="2"/>
        <v>7.7706283269094126E-3</v>
      </c>
    </row>
    <row r="13" spans="1:8" x14ac:dyDescent="0.45">
      <c r="A13" s="47" t="s">
        <v>17</v>
      </c>
      <c r="B13" s="55">
        <v>1220823</v>
      </c>
      <c r="C13" s="56">
        <v>199452</v>
      </c>
      <c r="D13" s="46">
        <f t="shared" si="0"/>
        <v>0.16337503471019141</v>
      </c>
      <c r="E13" s="56">
        <v>54276</v>
      </c>
      <c r="F13" s="46">
        <f t="shared" si="1"/>
        <v>4.4458533300896198E-2</v>
      </c>
      <c r="G13" s="56">
        <v>13909</v>
      </c>
      <c r="H13" s="46">
        <f t="shared" si="2"/>
        <v>1.1393133976014541E-2</v>
      </c>
    </row>
    <row r="14" spans="1:8" x14ac:dyDescent="0.45">
      <c r="A14" s="47" t="s">
        <v>18</v>
      </c>
      <c r="B14" s="55">
        <v>2281989</v>
      </c>
      <c r="C14" s="56">
        <v>446396</v>
      </c>
      <c r="D14" s="46">
        <f t="shared" si="0"/>
        <v>0.19561706914450508</v>
      </c>
      <c r="E14" s="56">
        <v>112145</v>
      </c>
      <c r="F14" s="46">
        <f t="shared" si="1"/>
        <v>4.9143532243144029E-2</v>
      </c>
      <c r="G14" s="56">
        <v>26591</v>
      </c>
      <c r="H14" s="46">
        <f t="shared" si="2"/>
        <v>1.1652553978130482E-2</v>
      </c>
    </row>
    <row r="15" spans="1:8" x14ac:dyDescent="0.45">
      <c r="A15" s="47" t="s">
        <v>19</v>
      </c>
      <c r="B15" s="55">
        <v>971288</v>
      </c>
      <c r="C15" s="56">
        <v>116684</v>
      </c>
      <c r="D15" s="46">
        <f t="shared" si="0"/>
        <v>0.12013326634324732</v>
      </c>
      <c r="E15" s="56">
        <v>34288</v>
      </c>
      <c r="F15" s="46">
        <f t="shared" si="1"/>
        <v>3.5301578934363441E-2</v>
      </c>
      <c r="G15" s="56">
        <v>7268</v>
      </c>
      <c r="H15" s="46">
        <f t="shared" si="2"/>
        <v>7.4828475179349483E-3</v>
      </c>
    </row>
    <row r="16" spans="1:8" x14ac:dyDescent="0.45">
      <c r="A16" s="47" t="s">
        <v>20</v>
      </c>
      <c r="B16" s="55">
        <v>1069562</v>
      </c>
      <c r="C16" s="56">
        <v>174773</v>
      </c>
      <c r="D16" s="46">
        <f t="shared" si="0"/>
        <v>0.16340614195343514</v>
      </c>
      <c r="E16" s="56">
        <v>50070</v>
      </c>
      <c r="F16" s="46">
        <f t="shared" si="1"/>
        <v>4.6813555455410723E-2</v>
      </c>
      <c r="G16" s="56">
        <v>9908</v>
      </c>
      <c r="H16" s="46">
        <f t="shared" si="2"/>
        <v>9.2636051019015266E-3</v>
      </c>
    </row>
    <row r="17" spans="1:8" x14ac:dyDescent="0.45">
      <c r="A17" s="47" t="s">
        <v>21</v>
      </c>
      <c r="B17" s="55">
        <v>1862059.0000000002</v>
      </c>
      <c r="C17" s="56">
        <v>337708</v>
      </c>
      <c r="D17" s="46">
        <f t="shared" si="0"/>
        <v>0.18136267432986816</v>
      </c>
      <c r="E17" s="56">
        <v>80270</v>
      </c>
      <c r="F17" s="46">
        <f t="shared" si="1"/>
        <v>4.3108193671629089E-2</v>
      </c>
      <c r="G17" s="56">
        <v>15722</v>
      </c>
      <c r="H17" s="46">
        <f t="shared" si="2"/>
        <v>8.4433414838090519E-3</v>
      </c>
    </row>
    <row r="18" spans="1:8" x14ac:dyDescent="0.45">
      <c r="A18" s="47" t="s">
        <v>22</v>
      </c>
      <c r="B18" s="55">
        <v>2907675</v>
      </c>
      <c r="C18" s="56">
        <v>574053</v>
      </c>
      <c r="D18" s="46">
        <f t="shared" si="0"/>
        <v>0.19742681008021873</v>
      </c>
      <c r="E18" s="56">
        <v>145089</v>
      </c>
      <c r="F18" s="46">
        <f t="shared" si="1"/>
        <v>4.9898630348990169E-2</v>
      </c>
      <c r="G18" s="56">
        <v>25111</v>
      </c>
      <c r="H18" s="46">
        <f t="shared" si="2"/>
        <v>8.6361096064725262E-3</v>
      </c>
    </row>
    <row r="19" spans="1:8" x14ac:dyDescent="0.45">
      <c r="A19" s="47" t="s">
        <v>23</v>
      </c>
      <c r="B19" s="55">
        <v>1955401</v>
      </c>
      <c r="C19" s="56">
        <v>351555</v>
      </c>
      <c r="D19" s="46">
        <f t="shared" si="0"/>
        <v>0.17978665245645267</v>
      </c>
      <c r="E19" s="56">
        <v>90932</v>
      </c>
      <c r="F19" s="46">
        <f t="shared" si="1"/>
        <v>4.6502993503634293E-2</v>
      </c>
      <c r="G19" s="56">
        <v>16054</v>
      </c>
      <c r="H19" s="46">
        <f t="shared" si="2"/>
        <v>8.2100806944457941E-3</v>
      </c>
    </row>
    <row r="20" spans="1:8" x14ac:dyDescent="0.45">
      <c r="A20" s="47" t="s">
        <v>24</v>
      </c>
      <c r="B20" s="55">
        <v>1958101</v>
      </c>
      <c r="C20" s="56">
        <v>398722</v>
      </c>
      <c r="D20" s="46">
        <f t="shared" si="0"/>
        <v>0.20362688135085985</v>
      </c>
      <c r="E20" s="56">
        <v>106517</v>
      </c>
      <c r="F20" s="46">
        <f t="shared" si="1"/>
        <v>5.4398113274034383E-2</v>
      </c>
      <c r="G20" s="56">
        <v>15345</v>
      </c>
      <c r="H20" s="46">
        <f t="shared" si="2"/>
        <v>7.8366744105641123E-3</v>
      </c>
    </row>
    <row r="21" spans="1:8" x14ac:dyDescent="0.45">
      <c r="A21" s="47" t="s">
        <v>25</v>
      </c>
      <c r="B21" s="55">
        <v>7393799</v>
      </c>
      <c r="C21" s="56">
        <v>1214572</v>
      </c>
      <c r="D21" s="46">
        <f t="shared" si="0"/>
        <v>0.16426900433728317</v>
      </c>
      <c r="E21" s="56">
        <v>315973</v>
      </c>
      <c r="F21" s="46">
        <f t="shared" si="1"/>
        <v>4.2734864715689456E-2</v>
      </c>
      <c r="G21" s="56">
        <v>56732</v>
      </c>
      <c r="H21" s="46">
        <f t="shared" si="2"/>
        <v>7.6729161828716199E-3</v>
      </c>
    </row>
    <row r="22" spans="1:8" x14ac:dyDescent="0.45">
      <c r="A22" s="47" t="s">
        <v>26</v>
      </c>
      <c r="B22" s="55">
        <v>6322892.0000000009</v>
      </c>
      <c r="C22" s="56">
        <v>1036323</v>
      </c>
      <c r="D22" s="46">
        <f t="shared" si="0"/>
        <v>0.1639001583452635</v>
      </c>
      <c r="E22" s="56">
        <v>293021</v>
      </c>
      <c r="F22" s="46">
        <f t="shared" si="1"/>
        <v>4.6342876013064901E-2</v>
      </c>
      <c r="G22" s="56">
        <v>51376</v>
      </c>
      <c r="H22" s="46">
        <f t="shared" si="2"/>
        <v>8.1253957840810801E-3</v>
      </c>
    </row>
    <row r="23" spans="1:8" x14ac:dyDescent="0.45">
      <c r="A23" s="47" t="s">
        <v>27</v>
      </c>
      <c r="B23" s="55">
        <v>13843329.000000002</v>
      </c>
      <c r="C23" s="56">
        <v>2460510</v>
      </c>
      <c r="D23" s="46">
        <f t="shared" si="0"/>
        <v>0.17773976187375159</v>
      </c>
      <c r="E23" s="56">
        <v>685573</v>
      </c>
      <c r="F23" s="46">
        <f t="shared" si="1"/>
        <v>4.95237092176311E-2</v>
      </c>
      <c r="G23" s="56">
        <v>119763</v>
      </c>
      <c r="H23" s="46">
        <f t="shared" si="2"/>
        <v>8.6513150124511232E-3</v>
      </c>
    </row>
    <row r="24" spans="1:8" x14ac:dyDescent="0.45">
      <c r="A24" s="47" t="s">
        <v>28</v>
      </c>
      <c r="B24" s="55">
        <v>9220206</v>
      </c>
      <c r="C24" s="56">
        <v>1300574</v>
      </c>
      <c r="D24" s="46">
        <f t="shared" si="0"/>
        <v>0.14105693517042894</v>
      </c>
      <c r="E24" s="56">
        <v>408858</v>
      </c>
      <c r="F24" s="46">
        <f t="shared" si="1"/>
        <v>4.4343694707038001E-2</v>
      </c>
      <c r="G24" s="56">
        <v>66100</v>
      </c>
      <c r="H24" s="46">
        <f t="shared" si="2"/>
        <v>7.1690372210772733E-3</v>
      </c>
    </row>
    <row r="25" spans="1:8" x14ac:dyDescent="0.45">
      <c r="A25" s="47" t="s">
        <v>29</v>
      </c>
      <c r="B25" s="55">
        <v>2213174</v>
      </c>
      <c r="C25" s="56">
        <v>306038</v>
      </c>
      <c r="D25" s="46">
        <f t="shared" si="0"/>
        <v>0.13828013522660215</v>
      </c>
      <c r="E25" s="56">
        <v>89032</v>
      </c>
      <c r="F25" s="46">
        <f t="shared" si="1"/>
        <v>4.0228197150337028E-2</v>
      </c>
      <c r="G25" s="56">
        <v>13578</v>
      </c>
      <c r="H25" s="46">
        <f t="shared" si="2"/>
        <v>6.1350802060750756E-3</v>
      </c>
    </row>
    <row r="26" spans="1:8" x14ac:dyDescent="0.45">
      <c r="A26" s="47" t="s">
        <v>30</v>
      </c>
      <c r="B26" s="55">
        <v>1047674</v>
      </c>
      <c r="C26" s="56">
        <v>198881</v>
      </c>
      <c r="D26" s="46">
        <f t="shared" si="0"/>
        <v>0.18983099704679127</v>
      </c>
      <c r="E26" s="56">
        <v>52426</v>
      </c>
      <c r="F26" s="46">
        <f t="shared" si="1"/>
        <v>5.0040375154866874E-2</v>
      </c>
      <c r="G26" s="56">
        <v>9301</v>
      </c>
      <c r="H26" s="46">
        <f t="shared" si="2"/>
        <v>8.8777615937782172E-3</v>
      </c>
    </row>
    <row r="27" spans="1:8" x14ac:dyDescent="0.45">
      <c r="A27" s="47" t="s">
        <v>31</v>
      </c>
      <c r="B27" s="55">
        <v>1132656</v>
      </c>
      <c r="C27" s="56">
        <v>213312</v>
      </c>
      <c r="D27" s="46">
        <f t="shared" si="0"/>
        <v>0.18832902487604355</v>
      </c>
      <c r="E27" s="56">
        <v>55257</v>
      </c>
      <c r="F27" s="46">
        <f t="shared" si="1"/>
        <v>4.8785332881298472E-2</v>
      </c>
      <c r="G27" s="56">
        <v>9902</v>
      </c>
      <c r="H27" s="46">
        <f t="shared" si="2"/>
        <v>8.7422836236244715E-3</v>
      </c>
    </row>
    <row r="28" spans="1:8" x14ac:dyDescent="0.45">
      <c r="A28" s="47" t="s">
        <v>32</v>
      </c>
      <c r="B28" s="55">
        <v>774582.99999999988</v>
      </c>
      <c r="C28" s="56">
        <v>137692</v>
      </c>
      <c r="D28" s="46">
        <f t="shared" si="0"/>
        <v>0.17776274459935221</v>
      </c>
      <c r="E28" s="56">
        <v>38616</v>
      </c>
      <c r="F28" s="46">
        <f t="shared" si="1"/>
        <v>4.9853921400288936E-2</v>
      </c>
      <c r="G28" s="56">
        <v>10717</v>
      </c>
      <c r="H28" s="46">
        <f t="shared" si="2"/>
        <v>1.3835831666845259E-2</v>
      </c>
    </row>
    <row r="29" spans="1:8" x14ac:dyDescent="0.45">
      <c r="A29" s="47" t="s">
        <v>33</v>
      </c>
      <c r="B29" s="55">
        <v>820997</v>
      </c>
      <c r="C29" s="56">
        <v>165718</v>
      </c>
      <c r="D29" s="46">
        <f t="shared" si="0"/>
        <v>0.20184970225226159</v>
      </c>
      <c r="E29" s="56">
        <v>45497</v>
      </c>
      <c r="F29" s="46">
        <f t="shared" si="1"/>
        <v>5.5416767661757592E-2</v>
      </c>
      <c r="G29" s="56">
        <v>11505</v>
      </c>
      <c r="H29" s="46">
        <f t="shared" si="2"/>
        <v>1.40134495010335E-2</v>
      </c>
    </row>
    <row r="30" spans="1:8" x14ac:dyDescent="0.45">
      <c r="A30" s="47" t="s">
        <v>34</v>
      </c>
      <c r="B30" s="55">
        <v>2071737</v>
      </c>
      <c r="C30" s="56">
        <v>381199</v>
      </c>
      <c r="D30" s="46">
        <f t="shared" si="0"/>
        <v>0.18399970652645581</v>
      </c>
      <c r="E30" s="56">
        <v>123567</v>
      </c>
      <c r="F30" s="46">
        <f t="shared" si="1"/>
        <v>5.9644153673946064E-2</v>
      </c>
      <c r="G30" s="56">
        <v>25021</v>
      </c>
      <c r="H30" s="46">
        <f t="shared" si="2"/>
        <v>1.2077305179180563E-2</v>
      </c>
    </row>
    <row r="31" spans="1:8" x14ac:dyDescent="0.45">
      <c r="A31" s="47" t="s">
        <v>35</v>
      </c>
      <c r="B31" s="55">
        <v>2016791</v>
      </c>
      <c r="C31" s="56">
        <v>459134</v>
      </c>
      <c r="D31" s="46">
        <f t="shared" si="0"/>
        <v>0.22765571643268936</v>
      </c>
      <c r="E31" s="56">
        <v>126431</v>
      </c>
      <c r="F31" s="46">
        <f t="shared" si="1"/>
        <v>6.2689192881166172E-2</v>
      </c>
      <c r="G31" s="56">
        <v>19414</v>
      </c>
      <c r="H31" s="46">
        <f t="shared" si="2"/>
        <v>9.6261833774545797E-3</v>
      </c>
    </row>
    <row r="32" spans="1:8" x14ac:dyDescent="0.45">
      <c r="A32" s="47" t="s">
        <v>36</v>
      </c>
      <c r="B32" s="55">
        <v>3686259.9999999995</v>
      </c>
      <c r="C32" s="56">
        <v>602662</v>
      </c>
      <c r="D32" s="46">
        <f t="shared" si="0"/>
        <v>0.16348873926418647</v>
      </c>
      <c r="E32" s="56">
        <v>169674</v>
      </c>
      <c r="F32" s="46">
        <f t="shared" si="1"/>
        <v>4.6028766283441762E-2</v>
      </c>
      <c r="G32" s="56">
        <v>30860</v>
      </c>
      <c r="H32" s="46">
        <f t="shared" si="2"/>
        <v>8.3716286968363602E-3</v>
      </c>
    </row>
    <row r="33" spans="1:8" x14ac:dyDescent="0.45">
      <c r="A33" s="47" t="s">
        <v>37</v>
      </c>
      <c r="B33" s="55">
        <v>7558801.9999999991</v>
      </c>
      <c r="C33" s="56">
        <v>1416526</v>
      </c>
      <c r="D33" s="46">
        <f t="shared" si="0"/>
        <v>0.187400860612568</v>
      </c>
      <c r="E33" s="56">
        <v>346581</v>
      </c>
      <c r="F33" s="46">
        <f t="shared" si="1"/>
        <v>4.5851313475336442E-2</v>
      </c>
      <c r="G33" s="56">
        <v>51209</v>
      </c>
      <c r="H33" s="46">
        <f t="shared" si="2"/>
        <v>6.7747508136871432E-3</v>
      </c>
    </row>
    <row r="34" spans="1:8" x14ac:dyDescent="0.45">
      <c r="A34" s="47" t="s">
        <v>38</v>
      </c>
      <c r="B34" s="55">
        <v>1800557</v>
      </c>
      <c r="C34" s="56">
        <v>300154</v>
      </c>
      <c r="D34" s="46">
        <f t="shared" si="0"/>
        <v>0.16670063763602042</v>
      </c>
      <c r="E34" s="56">
        <v>88270</v>
      </c>
      <c r="F34" s="46">
        <f t="shared" si="1"/>
        <v>4.9023718771469049E-2</v>
      </c>
      <c r="G34" s="56">
        <v>20490</v>
      </c>
      <c r="H34" s="46">
        <f t="shared" si="2"/>
        <v>1.1379811913757799E-2</v>
      </c>
    </row>
    <row r="35" spans="1:8" x14ac:dyDescent="0.45">
      <c r="A35" s="47" t="s">
        <v>39</v>
      </c>
      <c r="B35" s="55">
        <v>1418843</v>
      </c>
      <c r="C35" s="56">
        <v>224481</v>
      </c>
      <c r="D35" s="46">
        <f t="shared" si="0"/>
        <v>0.15821412235180354</v>
      </c>
      <c r="E35" s="56">
        <v>59111</v>
      </c>
      <c r="F35" s="46">
        <f t="shared" si="1"/>
        <v>4.1661410036205555E-2</v>
      </c>
      <c r="G35" s="56">
        <v>13281</v>
      </c>
      <c r="H35" s="46">
        <f t="shared" si="2"/>
        <v>9.3604436854535702E-3</v>
      </c>
    </row>
    <row r="36" spans="1:8" x14ac:dyDescent="0.45">
      <c r="A36" s="47" t="s">
        <v>40</v>
      </c>
      <c r="B36" s="55">
        <v>2530542</v>
      </c>
      <c r="C36" s="56">
        <v>392584</v>
      </c>
      <c r="D36" s="46">
        <f t="shared" si="0"/>
        <v>0.15513830633911629</v>
      </c>
      <c r="E36" s="56">
        <v>109483</v>
      </c>
      <c r="F36" s="46">
        <f t="shared" si="1"/>
        <v>4.326464449118015E-2</v>
      </c>
      <c r="G36" s="56">
        <v>13661</v>
      </c>
      <c r="H36" s="46">
        <f t="shared" si="2"/>
        <v>5.3984482375712397E-3</v>
      </c>
    </row>
    <row r="37" spans="1:8" x14ac:dyDescent="0.45">
      <c r="A37" s="47" t="s">
        <v>41</v>
      </c>
      <c r="B37" s="55">
        <v>8839511</v>
      </c>
      <c r="C37" s="56">
        <v>1319082</v>
      </c>
      <c r="D37" s="46">
        <f t="shared" si="0"/>
        <v>0.14922567549268279</v>
      </c>
      <c r="E37" s="56">
        <v>346326</v>
      </c>
      <c r="F37" s="46">
        <f t="shared" si="1"/>
        <v>3.9179316593417897E-2</v>
      </c>
      <c r="G37" s="56">
        <v>51919</v>
      </c>
      <c r="H37" s="46">
        <f t="shared" si="2"/>
        <v>5.8735149489604118E-3</v>
      </c>
    </row>
    <row r="38" spans="1:8" x14ac:dyDescent="0.45">
      <c r="A38" s="47" t="s">
        <v>42</v>
      </c>
      <c r="B38" s="55">
        <v>5523625</v>
      </c>
      <c r="C38" s="56">
        <v>937277</v>
      </c>
      <c r="D38" s="46">
        <f t="shared" si="0"/>
        <v>0.169685125257417</v>
      </c>
      <c r="E38" s="56">
        <v>261018</v>
      </c>
      <c r="F38" s="46">
        <f t="shared" si="1"/>
        <v>4.7254837176672927E-2</v>
      </c>
      <c r="G38" s="56">
        <v>45164</v>
      </c>
      <c r="H38" s="46">
        <f t="shared" si="2"/>
        <v>8.1765145171875352E-3</v>
      </c>
    </row>
    <row r="39" spans="1:8" x14ac:dyDescent="0.45">
      <c r="A39" s="47" t="s">
        <v>43</v>
      </c>
      <c r="B39" s="55">
        <v>1344738.9999999998</v>
      </c>
      <c r="C39" s="56">
        <v>261742</v>
      </c>
      <c r="D39" s="46">
        <f t="shared" si="0"/>
        <v>0.19464148805084114</v>
      </c>
      <c r="E39" s="56">
        <v>74103</v>
      </c>
      <c r="F39" s="46">
        <f t="shared" si="1"/>
        <v>5.5105860691182465E-2</v>
      </c>
      <c r="G39" s="56">
        <v>14812</v>
      </c>
      <c r="H39" s="46">
        <f t="shared" si="2"/>
        <v>1.1014776845172188E-2</v>
      </c>
    </row>
    <row r="40" spans="1:8" x14ac:dyDescent="0.45">
      <c r="A40" s="47" t="s">
        <v>44</v>
      </c>
      <c r="B40" s="55">
        <v>944432</v>
      </c>
      <c r="C40" s="56">
        <v>200895</v>
      </c>
      <c r="D40" s="46">
        <f t="shared" si="0"/>
        <v>0.21271515577617023</v>
      </c>
      <c r="E40" s="56">
        <v>51992</v>
      </c>
      <c r="F40" s="46">
        <f t="shared" si="1"/>
        <v>5.5051078320090804E-2</v>
      </c>
      <c r="G40" s="56">
        <v>8457</v>
      </c>
      <c r="H40" s="46">
        <f t="shared" si="2"/>
        <v>8.9545885781083228E-3</v>
      </c>
    </row>
    <row r="41" spans="1:8" x14ac:dyDescent="0.45">
      <c r="A41" s="47" t="s">
        <v>45</v>
      </c>
      <c r="B41" s="55">
        <v>556788</v>
      </c>
      <c r="C41" s="56">
        <v>110579</v>
      </c>
      <c r="D41" s="46">
        <f t="shared" si="0"/>
        <v>0.19860162216139715</v>
      </c>
      <c r="E41" s="56">
        <v>26921</v>
      </c>
      <c r="F41" s="46">
        <f t="shared" si="1"/>
        <v>4.8350539163918765E-2</v>
      </c>
      <c r="G41" s="56">
        <v>3718</v>
      </c>
      <c r="H41" s="46">
        <f t="shared" si="2"/>
        <v>6.6775864422365426E-3</v>
      </c>
    </row>
    <row r="42" spans="1:8" x14ac:dyDescent="0.45">
      <c r="A42" s="47" t="s">
        <v>46</v>
      </c>
      <c r="B42" s="55">
        <v>672814.99999999988</v>
      </c>
      <c r="C42" s="56">
        <v>117302</v>
      </c>
      <c r="D42" s="46">
        <f t="shared" si="0"/>
        <v>0.17434510229409275</v>
      </c>
      <c r="E42" s="56">
        <v>30328</v>
      </c>
      <c r="F42" s="46">
        <f t="shared" si="1"/>
        <v>4.5076283971076755E-2</v>
      </c>
      <c r="G42" s="56">
        <v>5101</v>
      </c>
      <c r="H42" s="46">
        <f t="shared" si="2"/>
        <v>7.5815788886989749E-3</v>
      </c>
    </row>
    <row r="43" spans="1:8" x14ac:dyDescent="0.45">
      <c r="A43" s="47" t="s">
        <v>47</v>
      </c>
      <c r="B43" s="55">
        <v>1893791</v>
      </c>
      <c r="C43" s="56">
        <v>420717</v>
      </c>
      <c r="D43" s="46">
        <f t="shared" si="0"/>
        <v>0.2221559823655303</v>
      </c>
      <c r="E43" s="56">
        <v>93892</v>
      </c>
      <c r="F43" s="46">
        <f t="shared" si="1"/>
        <v>4.9578860602885959E-2</v>
      </c>
      <c r="G43" s="56">
        <v>17300</v>
      </c>
      <c r="H43" s="46">
        <f t="shared" si="2"/>
        <v>9.1351157545896036E-3</v>
      </c>
    </row>
    <row r="44" spans="1:8" x14ac:dyDescent="0.45">
      <c r="A44" s="47" t="s">
        <v>48</v>
      </c>
      <c r="B44" s="55">
        <v>2812432.9999999995</v>
      </c>
      <c r="C44" s="56">
        <v>550693</v>
      </c>
      <c r="D44" s="46">
        <f t="shared" si="0"/>
        <v>0.1958066201043723</v>
      </c>
      <c r="E44" s="56">
        <v>139794</v>
      </c>
      <c r="F44" s="46">
        <f t="shared" si="1"/>
        <v>4.9705717433979772E-2</v>
      </c>
      <c r="G44" s="56">
        <v>18990</v>
      </c>
      <c r="H44" s="46">
        <f t="shared" si="2"/>
        <v>6.7521608514762854E-3</v>
      </c>
    </row>
    <row r="45" spans="1:8" x14ac:dyDescent="0.45">
      <c r="A45" s="47" t="s">
        <v>49</v>
      </c>
      <c r="B45" s="55">
        <v>1356110</v>
      </c>
      <c r="C45" s="56">
        <v>301549</v>
      </c>
      <c r="D45" s="46">
        <f t="shared" si="0"/>
        <v>0.22236323012145032</v>
      </c>
      <c r="E45" s="56">
        <v>71096</v>
      </c>
      <c r="F45" s="46">
        <f t="shared" si="1"/>
        <v>5.2426425584945174E-2</v>
      </c>
      <c r="G45" s="56">
        <v>12970</v>
      </c>
      <c r="H45" s="46">
        <f t="shared" si="2"/>
        <v>9.5641209046463775E-3</v>
      </c>
    </row>
    <row r="46" spans="1:8" x14ac:dyDescent="0.45">
      <c r="A46" s="47" t="s">
        <v>50</v>
      </c>
      <c r="B46" s="55">
        <v>734949</v>
      </c>
      <c r="C46" s="56">
        <v>143224</v>
      </c>
      <c r="D46" s="46">
        <f t="shared" si="0"/>
        <v>0.19487610704960481</v>
      </c>
      <c r="E46" s="56">
        <v>38151</v>
      </c>
      <c r="F46" s="46">
        <f t="shared" si="1"/>
        <v>5.1909724348220082E-2</v>
      </c>
      <c r="G46" s="56">
        <v>7225</v>
      </c>
      <c r="H46" s="46">
        <f t="shared" si="2"/>
        <v>9.830614097032583E-3</v>
      </c>
    </row>
    <row r="47" spans="1:8" x14ac:dyDescent="0.45">
      <c r="A47" s="47" t="s">
        <v>51</v>
      </c>
      <c r="B47" s="55">
        <v>973896</v>
      </c>
      <c r="C47" s="56">
        <v>169500</v>
      </c>
      <c r="D47" s="46">
        <f t="shared" si="0"/>
        <v>0.1740432243278543</v>
      </c>
      <c r="E47" s="56">
        <v>45428</v>
      </c>
      <c r="F47" s="46">
        <f t="shared" si="1"/>
        <v>4.6645637727231654E-2</v>
      </c>
      <c r="G47" s="56">
        <v>25852</v>
      </c>
      <c r="H47" s="46">
        <f t="shared" si="2"/>
        <v>2.6544928821968669E-2</v>
      </c>
    </row>
    <row r="48" spans="1:8" x14ac:dyDescent="0.45">
      <c r="A48" s="47" t="s">
        <v>52</v>
      </c>
      <c r="B48" s="55">
        <v>1356219</v>
      </c>
      <c r="C48" s="56">
        <v>251777</v>
      </c>
      <c r="D48" s="46">
        <f t="shared" si="0"/>
        <v>0.18564627099310657</v>
      </c>
      <c r="E48" s="56">
        <v>83357</v>
      </c>
      <c r="F48" s="46">
        <f t="shared" si="1"/>
        <v>6.1462787352190171E-2</v>
      </c>
      <c r="G48" s="56">
        <v>11283</v>
      </c>
      <c r="H48" s="46">
        <f t="shared" si="2"/>
        <v>8.3194528317329288E-3</v>
      </c>
    </row>
    <row r="49" spans="1:8" x14ac:dyDescent="0.45">
      <c r="A49" s="47" t="s">
        <v>53</v>
      </c>
      <c r="B49" s="55">
        <v>701167</v>
      </c>
      <c r="C49" s="56">
        <v>142083</v>
      </c>
      <c r="D49" s="46">
        <f t="shared" si="0"/>
        <v>0.20263788797818494</v>
      </c>
      <c r="E49" s="56">
        <v>41196</v>
      </c>
      <c r="F49" s="46">
        <f t="shared" si="1"/>
        <v>5.8753478130031789E-2</v>
      </c>
      <c r="G49" s="56">
        <v>8862</v>
      </c>
      <c r="H49" s="46">
        <f t="shared" si="2"/>
        <v>1.2638929099629617E-2</v>
      </c>
    </row>
    <row r="50" spans="1:8" x14ac:dyDescent="0.45">
      <c r="A50" s="47" t="s">
        <v>54</v>
      </c>
      <c r="B50" s="55">
        <v>5124170</v>
      </c>
      <c r="C50" s="56">
        <v>903985</v>
      </c>
      <c r="D50" s="46">
        <f t="shared" si="0"/>
        <v>0.17641588784134796</v>
      </c>
      <c r="E50" s="56">
        <v>245322</v>
      </c>
      <c r="F50" s="46">
        <f t="shared" si="1"/>
        <v>4.7875460806335465E-2</v>
      </c>
      <c r="G50" s="56">
        <v>44762</v>
      </c>
      <c r="H50" s="46">
        <f t="shared" si="2"/>
        <v>8.735463499454546E-3</v>
      </c>
    </row>
    <row r="51" spans="1:8" x14ac:dyDescent="0.45">
      <c r="A51" s="47" t="s">
        <v>55</v>
      </c>
      <c r="B51" s="55">
        <v>818222</v>
      </c>
      <c r="C51" s="56">
        <v>193932</v>
      </c>
      <c r="D51" s="46">
        <f t="shared" si="0"/>
        <v>0.23701635986321562</v>
      </c>
      <c r="E51" s="56">
        <v>44055</v>
      </c>
      <c r="F51" s="46">
        <f t="shared" si="1"/>
        <v>5.3842355742084666E-2</v>
      </c>
      <c r="G51" s="56">
        <v>9288</v>
      </c>
      <c r="H51" s="46">
        <f t="shared" si="2"/>
        <v>1.1351442518045225E-2</v>
      </c>
    </row>
    <row r="52" spans="1:8" x14ac:dyDescent="0.45">
      <c r="A52" s="47" t="s">
        <v>56</v>
      </c>
      <c r="B52" s="55">
        <v>1335937.9999999998</v>
      </c>
      <c r="C52" s="56">
        <v>251069</v>
      </c>
      <c r="D52" s="46">
        <f t="shared" si="0"/>
        <v>0.18793461972037628</v>
      </c>
      <c r="E52" s="56">
        <v>62160</v>
      </c>
      <c r="F52" s="46">
        <f t="shared" si="1"/>
        <v>4.6529105392615532E-2</v>
      </c>
      <c r="G52" s="56">
        <v>14547</v>
      </c>
      <c r="H52" s="46">
        <f t="shared" si="2"/>
        <v>1.0888978380733239E-2</v>
      </c>
    </row>
    <row r="53" spans="1:8" x14ac:dyDescent="0.45">
      <c r="A53" s="47" t="s">
        <v>57</v>
      </c>
      <c r="B53" s="55">
        <v>1758645</v>
      </c>
      <c r="C53" s="56">
        <v>329145</v>
      </c>
      <c r="D53" s="46">
        <f t="shared" si="0"/>
        <v>0.1871582951647433</v>
      </c>
      <c r="E53" s="56">
        <v>98566</v>
      </c>
      <c r="F53" s="46">
        <f t="shared" si="1"/>
        <v>5.6046558572082482E-2</v>
      </c>
      <c r="G53" s="56">
        <v>22777</v>
      </c>
      <c r="H53" s="46">
        <f t="shared" si="2"/>
        <v>1.2951448416252285E-2</v>
      </c>
    </row>
    <row r="54" spans="1:8" x14ac:dyDescent="0.45">
      <c r="A54" s="47" t="s">
        <v>58</v>
      </c>
      <c r="B54" s="55">
        <v>1141741</v>
      </c>
      <c r="C54" s="56">
        <v>202914</v>
      </c>
      <c r="D54" s="46">
        <f t="shared" si="0"/>
        <v>0.17772331903645397</v>
      </c>
      <c r="E54" s="56">
        <v>56251</v>
      </c>
      <c r="F54" s="46">
        <f t="shared" si="1"/>
        <v>4.9267741107659267E-2</v>
      </c>
      <c r="G54" s="56">
        <v>11976</v>
      </c>
      <c r="H54" s="46">
        <f t="shared" si="2"/>
        <v>1.0489244057978122E-2</v>
      </c>
    </row>
    <row r="55" spans="1:8" x14ac:dyDescent="0.45">
      <c r="A55" s="47" t="s">
        <v>59</v>
      </c>
      <c r="B55" s="55">
        <v>1087241</v>
      </c>
      <c r="C55" s="56">
        <v>200380</v>
      </c>
      <c r="D55" s="46">
        <f t="shared" si="0"/>
        <v>0.18430136464684463</v>
      </c>
      <c r="E55" s="56">
        <v>48359</v>
      </c>
      <c r="F55" s="46">
        <f t="shared" si="1"/>
        <v>4.447863905058768E-2</v>
      </c>
      <c r="G55" s="56">
        <v>9782</v>
      </c>
      <c r="H55" s="46">
        <f t="shared" si="2"/>
        <v>8.9970852828397743E-3</v>
      </c>
    </row>
    <row r="56" spans="1:8" x14ac:dyDescent="0.45">
      <c r="A56" s="47" t="s">
        <v>60</v>
      </c>
      <c r="B56" s="55">
        <v>1617517</v>
      </c>
      <c r="C56" s="56">
        <v>315122</v>
      </c>
      <c r="D56" s="46">
        <f t="shared" si="0"/>
        <v>0.19481835430477701</v>
      </c>
      <c r="E56" s="56">
        <v>90396</v>
      </c>
      <c r="F56" s="46">
        <f t="shared" si="1"/>
        <v>5.5885656843173828E-2</v>
      </c>
      <c r="G56" s="56">
        <v>16681</v>
      </c>
      <c r="H56" s="46">
        <f t="shared" si="2"/>
        <v>1.0312720051783072E-2</v>
      </c>
    </row>
    <row r="57" spans="1:8" x14ac:dyDescent="0.45">
      <c r="A57" s="47" t="s">
        <v>61</v>
      </c>
      <c r="B57" s="55">
        <v>1485118</v>
      </c>
      <c r="C57" s="56">
        <v>232647</v>
      </c>
      <c r="D57" s="46">
        <f t="shared" si="0"/>
        <v>0.15665219868050889</v>
      </c>
      <c r="E57" s="56">
        <v>55200</v>
      </c>
      <c r="F57" s="46">
        <f t="shared" si="1"/>
        <v>3.716876369419804E-2</v>
      </c>
      <c r="G57" s="56">
        <v>9496</v>
      </c>
      <c r="H57" s="46">
        <f t="shared" si="2"/>
        <v>6.3941047108714592E-3</v>
      </c>
    </row>
    <row r="58" spans="1:8" ht="9.75" customHeight="1" x14ac:dyDescent="0.45">
      <c r="A58" s="39"/>
      <c r="B58" s="48"/>
      <c r="C58" s="49"/>
      <c r="D58" s="50"/>
      <c r="E58" s="51"/>
      <c r="F58" s="50"/>
      <c r="G58" s="51"/>
      <c r="H58" s="50"/>
    </row>
    <row r="59" spans="1:8" ht="18.75" customHeight="1" x14ac:dyDescent="0.45">
      <c r="A59" s="36" t="s">
        <v>62</v>
      </c>
      <c r="B59" s="48"/>
      <c r="C59" s="49"/>
      <c r="D59" s="50"/>
      <c r="E59" s="51"/>
      <c r="F59" s="50"/>
      <c r="G59" s="51"/>
      <c r="H59" s="50"/>
    </row>
    <row r="60" spans="1:8" ht="18.75" customHeight="1" x14ac:dyDescent="0.45">
      <c r="A60" s="36" t="s">
        <v>63</v>
      </c>
      <c r="B60" s="48"/>
      <c r="C60" s="49"/>
      <c r="D60" s="50"/>
      <c r="E60" s="51"/>
      <c r="F60" s="50"/>
      <c r="G60" s="51"/>
      <c r="H60" s="50"/>
    </row>
    <row r="61" spans="1:8" x14ac:dyDescent="0.45">
      <c r="A61" s="36" t="s">
        <v>64</v>
      </c>
      <c r="B61" s="52"/>
      <c r="C61" s="52"/>
      <c r="D61" s="53"/>
      <c r="E61" s="53"/>
      <c r="F61" s="53"/>
      <c r="G61" s="53"/>
      <c r="H61" s="53"/>
    </row>
    <row r="62" spans="1:8" x14ac:dyDescent="0.45">
      <c r="A62" s="36" t="s">
        <v>65</v>
      </c>
    </row>
  </sheetData>
  <mergeCells count="14">
    <mergeCell ref="G7:G9"/>
    <mergeCell ref="D8:D9"/>
    <mergeCell ref="F8:F9"/>
    <mergeCell ref="H8:H9"/>
    <mergeCell ref="A1:H1"/>
    <mergeCell ref="A5:A9"/>
    <mergeCell ref="B5:B9"/>
    <mergeCell ref="C5:D6"/>
    <mergeCell ref="E5:F5"/>
    <mergeCell ref="G5:H5"/>
    <mergeCell ref="E6:F6"/>
    <mergeCell ref="G6:H6"/>
    <mergeCell ref="C7:C9"/>
    <mergeCell ref="E7:E9"/>
  </mergeCells>
  <phoneticPr fontId="2"/>
  <pageMargins left="0.7" right="0.7" top="0.75" bottom="0.75" header="0.3" footer="0.3"/>
  <pageSetup paperSize="9" scale="63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4"/>
  <sheetViews>
    <sheetView view="pageBreakPreview" zoomScaleNormal="100" zoomScaleSheetLayoutView="100" workbookViewId="0">
      <selection activeCell="G50" sqref="G50"/>
    </sheetView>
  </sheetViews>
  <sheetFormatPr defaultRowHeight="18" x14ac:dyDescent="0.45"/>
  <cols>
    <col min="1" max="1" width="13.59765625" customWidth="1"/>
    <col min="2" max="3" width="13.59765625" style="21" customWidth="1"/>
    <col min="4" max="4" width="13.59765625" customWidth="1"/>
    <col min="5" max="5" width="13.59765625" style="21" customWidth="1"/>
    <col min="6" max="6" width="13.59765625" customWidth="1"/>
    <col min="7" max="7" width="13.59765625" style="21" customWidth="1"/>
    <col min="8" max="8" width="13.59765625" customWidth="1"/>
    <col min="10" max="10" width="9.5" bestFit="1" customWidth="1"/>
  </cols>
  <sheetData>
    <row r="1" spans="1:8" x14ac:dyDescent="0.45">
      <c r="A1" s="62" t="s">
        <v>66</v>
      </c>
      <c r="B1" s="62"/>
      <c r="C1" s="62"/>
      <c r="D1" s="62"/>
      <c r="E1" s="62"/>
      <c r="F1" s="62"/>
      <c r="G1" s="62"/>
      <c r="H1" s="62"/>
    </row>
    <row r="2" spans="1:8" x14ac:dyDescent="0.45">
      <c r="A2" s="36"/>
      <c r="B2" s="37"/>
      <c r="C2" s="37"/>
      <c r="D2" s="36"/>
      <c r="E2" s="37"/>
      <c r="F2" s="36"/>
      <c r="G2" s="37"/>
      <c r="H2" s="36"/>
    </row>
    <row r="3" spans="1:8" x14ac:dyDescent="0.45">
      <c r="A3" s="39"/>
      <c r="B3" s="40"/>
      <c r="C3" s="40"/>
      <c r="D3" s="39"/>
      <c r="E3" s="54"/>
      <c r="F3" s="41"/>
      <c r="G3" s="54"/>
      <c r="H3" s="38" t="str">
        <f>'進捗状況 (都道府県別)'!H3</f>
        <v>（2月25日公表時点）</v>
      </c>
    </row>
    <row r="4" spans="1:8" x14ac:dyDescent="0.45">
      <c r="A4" s="36" t="s">
        <v>67</v>
      </c>
      <c r="B4" s="40"/>
      <c r="C4" s="40"/>
      <c r="D4" s="39"/>
      <c r="E4" s="54"/>
      <c r="F4" s="41"/>
      <c r="G4" s="54"/>
      <c r="H4" s="42" t="s">
        <v>2</v>
      </c>
    </row>
    <row r="5" spans="1:8" ht="24" customHeight="1" x14ac:dyDescent="0.45">
      <c r="A5" s="77" t="s">
        <v>68</v>
      </c>
      <c r="B5" s="63" t="s">
        <v>4</v>
      </c>
      <c r="C5" s="59" t="s">
        <v>5</v>
      </c>
      <c r="D5" s="64"/>
      <c r="E5" s="67" t="str">
        <f>'進捗状況 (都道府県別)'!E5</f>
        <v>直近1週間</v>
      </c>
      <c r="F5" s="68"/>
      <c r="G5" s="67" t="str">
        <f>'進捗状況 (都道府県別)'!G5:H5</f>
        <v>2月24日（前回公表）以降</v>
      </c>
      <c r="H5" s="68"/>
    </row>
    <row r="6" spans="1:8" ht="23.25" customHeight="1" x14ac:dyDescent="0.45">
      <c r="A6" s="77"/>
      <c r="B6" s="63"/>
      <c r="C6" s="65"/>
      <c r="D6" s="66"/>
      <c r="E6" s="71" t="s">
        <v>8</v>
      </c>
      <c r="F6" s="72"/>
      <c r="G6" s="73" t="s">
        <v>9</v>
      </c>
      <c r="H6" s="74"/>
    </row>
    <row r="7" spans="1:8" ht="18.75" customHeight="1" x14ac:dyDescent="0.45">
      <c r="A7" s="58"/>
      <c r="B7" s="63"/>
      <c r="C7" s="75" t="s">
        <v>10</v>
      </c>
      <c r="D7" s="43"/>
      <c r="E7" s="75" t="s">
        <v>11</v>
      </c>
      <c r="F7" s="43"/>
      <c r="G7" s="75" t="s">
        <v>11</v>
      </c>
      <c r="H7" s="44"/>
    </row>
    <row r="8" spans="1:8" ht="18.75" customHeight="1" x14ac:dyDescent="0.45">
      <c r="A8" s="58"/>
      <c r="B8" s="63"/>
      <c r="C8" s="76"/>
      <c r="D8" s="61" t="s">
        <v>12</v>
      </c>
      <c r="E8" s="76"/>
      <c r="F8" s="59" t="s">
        <v>13</v>
      </c>
      <c r="G8" s="76"/>
      <c r="H8" s="61" t="s">
        <v>13</v>
      </c>
    </row>
    <row r="9" spans="1:8" ht="35.1" customHeight="1" x14ac:dyDescent="0.45">
      <c r="A9" s="58"/>
      <c r="B9" s="63"/>
      <c r="C9" s="76"/>
      <c r="D9" s="60"/>
      <c r="E9" s="76"/>
      <c r="F9" s="60"/>
      <c r="G9" s="76"/>
      <c r="H9" s="60"/>
    </row>
    <row r="10" spans="1:8" x14ac:dyDescent="0.45">
      <c r="A10" s="45" t="s">
        <v>69</v>
      </c>
      <c r="B10" s="55">
        <v>27549031.999999996</v>
      </c>
      <c r="C10" s="56">
        <f>SUM(C11:C30)</f>
        <v>4238360</v>
      </c>
      <c r="D10" s="46">
        <f>C10/$B10</f>
        <v>0.15384787385633009</v>
      </c>
      <c r="E10" s="56">
        <f>SUM(E11:E30)</f>
        <v>1129511</v>
      </c>
      <c r="F10" s="46">
        <f>E10/$B10</f>
        <v>4.100002497365425E-2</v>
      </c>
      <c r="G10" s="56">
        <f>SUM(G11:G30)</f>
        <v>196095</v>
      </c>
      <c r="H10" s="46">
        <f>G10/$B10</f>
        <v>7.1180359440578536E-3</v>
      </c>
    </row>
    <row r="11" spans="1:8" x14ac:dyDescent="0.45">
      <c r="A11" s="47" t="s">
        <v>70</v>
      </c>
      <c r="B11" s="55">
        <v>1961575</v>
      </c>
      <c r="C11" s="56">
        <v>221014</v>
      </c>
      <c r="D11" s="46">
        <f t="shared" ref="D11:D30" si="0">C11/$B11</f>
        <v>0.11267170513490435</v>
      </c>
      <c r="E11" s="56">
        <v>55119</v>
      </c>
      <c r="F11" s="46">
        <f t="shared" ref="F11:F30" si="1">E11/$B11</f>
        <v>2.8099358933510062E-2</v>
      </c>
      <c r="G11" s="56">
        <v>28684</v>
      </c>
      <c r="H11" s="46">
        <f t="shared" ref="H11:H30" si="2">G11/$B11</f>
        <v>1.4622943298115035E-2</v>
      </c>
    </row>
    <row r="12" spans="1:8" x14ac:dyDescent="0.45">
      <c r="A12" s="47" t="s">
        <v>71</v>
      </c>
      <c r="B12" s="55">
        <v>1065932</v>
      </c>
      <c r="C12" s="56">
        <v>243465</v>
      </c>
      <c r="D12" s="46">
        <f t="shared" si="0"/>
        <v>0.2284057519616636</v>
      </c>
      <c r="E12" s="56">
        <v>50558</v>
      </c>
      <c r="F12" s="46">
        <f t="shared" si="1"/>
        <v>4.743079295865027E-2</v>
      </c>
      <c r="G12" s="56">
        <v>13677</v>
      </c>
      <c r="H12" s="46">
        <f t="shared" si="2"/>
        <v>1.2831024868378095E-2</v>
      </c>
    </row>
    <row r="13" spans="1:8" x14ac:dyDescent="0.45">
      <c r="A13" s="47" t="s">
        <v>72</v>
      </c>
      <c r="B13" s="55">
        <v>1324589</v>
      </c>
      <c r="C13" s="56">
        <v>223404</v>
      </c>
      <c r="D13" s="46">
        <f t="shared" si="0"/>
        <v>0.16865910859896918</v>
      </c>
      <c r="E13" s="56">
        <v>62147</v>
      </c>
      <c r="F13" s="46">
        <f t="shared" si="1"/>
        <v>4.691794964324783E-2</v>
      </c>
      <c r="G13" s="56">
        <v>9227</v>
      </c>
      <c r="H13" s="46">
        <f t="shared" si="2"/>
        <v>6.9659343388779466E-3</v>
      </c>
    </row>
    <row r="14" spans="1:8" x14ac:dyDescent="0.45">
      <c r="A14" s="47" t="s">
        <v>73</v>
      </c>
      <c r="B14" s="55">
        <v>974726</v>
      </c>
      <c r="C14" s="56">
        <v>203473</v>
      </c>
      <c r="D14" s="46">
        <f t="shared" si="0"/>
        <v>0.20874892020937166</v>
      </c>
      <c r="E14" s="56">
        <v>46438</v>
      </c>
      <c r="F14" s="46">
        <f t="shared" si="1"/>
        <v>4.7642106602265664E-2</v>
      </c>
      <c r="G14" s="56">
        <v>6029</v>
      </c>
      <c r="H14" s="46">
        <f t="shared" si="2"/>
        <v>6.1853279793500941E-3</v>
      </c>
    </row>
    <row r="15" spans="1:8" x14ac:dyDescent="0.45">
      <c r="A15" s="47" t="s">
        <v>74</v>
      </c>
      <c r="B15" s="55">
        <v>3759920</v>
      </c>
      <c r="C15" s="56">
        <v>345673</v>
      </c>
      <c r="D15" s="46">
        <f t="shared" si="0"/>
        <v>9.1936264601374496E-2</v>
      </c>
      <c r="E15" s="56">
        <v>144216</v>
      </c>
      <c r="F15" s="46">
        <f t="shared" si="1"/>
        <v>3.8356135236919935E-2</v>
      </c>
      <c r="G15" s="56">
        <v>22494</v>
      </c>
      <c r="H15" s="46">
        <f t="shared" si="2"/>
        <v>5.9825740973212197E-3</v>
      </c>
    </row>
    <row r="16" spans="1:8" x14ac:dyDescent="0.45">
      <c r="A16" s="47" t="s">
        <v>75</v>
      </c>
      <c r="B16" s="55">
        <v>1521562.0000000002</v>
      </c>
      <c r="C16" s="56">
        <v>231224</v>
      </c>
      <c r="D16" s="46">
        <f t="shared" si="0"/>
        <v>0.15196488871304617</v>
      </c>
      <c r="E16" s="56">
        <v>64333</v>
      </c>
      <c r="F16" s="46">
        <f t="shared" si="1"/>
        <v>4.2280892924507832E-2</v>
      </c>
      <c r="G16" s="56">
        <v>8626</v>
      </c>
      <c r="H16" s="46">
        <f t="shared" si="2"/>
        <v>5.6691741775885558E-3</v>
      </c>
    </row>
    <row r="17" spans="1:8" x14ac:dyDescent="0.45">
      <c r="A17" s="47" t="s">
        <v>76</v>
      </c>
      <c r="B17" s="55">
        <v>718601</v>
      </c>
      <c r="C17" s="56">
        <v>126922</v>
      </c>
      <c r="D17" s="46">
        <f t="shared" si="0"/>
        <v>0.17662374530511368</v>
      </c>
      <c r="E17" s="56">
        <v>45026</v>
      </c>
      <c r="F17" s="46">
        <f t="shared" si="1"/>
        <v>6.2657858811774547E-2</v>
      </c>
      <c r="G17" s="56">
        <v>6719</v>
      </c>
      <c r="H17" s="46">
        <f t="shared" si="2"/>
        <v>9.3501122319618254E-3</v>
      </c>
    </row>
    <row r="18" spans="1:8" x14ac:dyDescent="0.45">
      <c r="A18" s="47" t="s">
        <v>77</v>
      </c>
      <c r="B18" s="55">
        <v>784774</v>
      </c>
      <c r="C18" s="56">
        <v>129059</v>
      </c>
      <c r="D18" s="46">
        <f t="shared" si="0"/>
        <v>0.16445371533715439</v>
      </c>
      <c r="E18" s="56">
        <v>34353</v>
      </c>
      <c r="F18" s="46">
        <f t="shared" si="1"/>
        <v>4.3774386001574975E-2</v>
      </c>
      <c r="G18" s="56">
        <v>5581</v>
      </c>
      <c r="H18" s="46">
        <f t="shared" si="2"/>
        <v>7.1116015566264935E-3</v>
      </c>
    </row>
    <row r="19" spans="1:8" x14ac:dyDescent="0.45">
      <c r="A19" s="47" t="s">
        <v>78</v>
      </c>
      <c r="B19" s="55">
        <v>694295.99999999988</v>
      </c>
      <c r="C19" s="56">
        <v>80924</v>
      </c>
      <c r="D19" s="46">
        <f t="shared" si="0"/>
        <v>0.11655547489831428</v>
      </c>
      <c r="E19" s="56">
        <v>20930</v>
      </c>
      <c r="F19" s="46">
        <f t="shared" si="1"/>
        <v>3.0145643932847091E-2</v>
      </c>
      <c r="G19" s="56">
        <v>3344</v>
      </c>
      <c r="H19" s="46">
        <f t="shared" si="2"/>
        <v>4.8163895514305149E-3</v>
      </c>
    </row>
    <row r="20" spans="1:8" x14ac:dyDescent="0.45">
      <c r="A20" s="47" t="s">
        <v>79</v>
      </c>
      <c r="B20" s="55">
        <v>799966</v>
      </c>
      <c r="C20" s="56">
        <v>164370</v>
      </c>
      <c r="D20" s="46">
        <f t="shared" si="0"/>
        <v>0.20547123252738242</v>
      </c>
      <c r="E20" s="56">
        <v>36199</v>
      </c>
      <c r="F20" s="46">
        <f t="shared" si="1"/>
        <v>4.5250673153609026E-2</v>
      </c>
      <c r="G20" s="56">
        <v>6780</v>
      </c>
      <c r="H20" s="46">
        <f t="shared" si="2"/>
        <v>8.4753602028086201E-3</v>
      </c>
    </row>
    <row r="21" spans="1:8" x14ac:dyDescent="0.45">
      <c r="A21" s="47" t="s">
        <v>80</v>
      </c>
      <c r="B21" s="55">
        <v>2300944</v>
      </c>
      <c r="C21" s="56">
        <v>372179</v>
      </c>
      <c r="D21" s="46">
        <f t="shared" si="0"/>
        <v>0.16175056846233546</v>
      </c>
      <c r="E21" s="56">
        <v>95682</v>
      </c>
      <c r="F21" s="46">
        <f t="shared" si="1"/>
        <v>4.1583802126431584E-2</v>
      </c>
      <c r="G21" s="56">
        <v>13167</v>
      </c>
      <c r="H21" s="46">
        <f t="shared" si="2"/>
        <v>5.7224339227725666E-3</v>
      </c>
    </row>
    <row r="22" spans="1:8" x14ac:dyDescent="0.45">
      <c r="A22" s="47" t="s">
        <v>81</v>
      </c>
      <c r="B22" s="55">
        <v>1400720</v>
      </c>
      <c r="C22" s="56">
        <v>227306</v>
      </c>
      <c r="D22" s="46">
        <f t="shared" si="0"/>
        <v>0.1622779713290308</v>
      </c>
      <c r="E22" s="56">
        <v>62954</v>
      </c>
      <c r="F22" s="46">
        <f t="shared" si="1"/>
        <v>4.4944028785196183E-2</v>
      </c>
      <c r="G22" s="56">
        <v>8648</v>
      </c>
      <c r="H22" s="46">
        <f t="shared" si="2"/>
        <v>6.1739676737677766E-3</v>
      </c>
    </row>
    <row r="23" spans="1:8" x14ac:dyDescent="0.45">
      <c r="A23" s="47" t="s">
        <v>82</v>
      </c>
      <c r="B23" s="55">
        <v>2739963</v>
      </c>
      <c r="C23" s="56">
        <v>302400</v>
      </c>
      <c r="D23" s="46">
        <f t="shared" si="0"/>
        <v>0.11036645385357394</v>
      </c>
      <c r="E23" s="56">
        <v>71261</v>
      </c>
      <c r="F23" s="46">
        <f t="shared" si="1"/>
        <v>2.6008015436704803E-2</v>
      </c>
      <c r="G23" s="56">
        <v>10278</v>
      </c>
      <c r="H23" s="46">
        <f t="shared" si="2"/>
        <v>3.7511455446661143E-3</v>
      </c>
    </row>
    <row r="24" spans="1:8" x14ac:dyDescent="0.45">
      <c r="A24" s="47" t="s">
        <v>83</v>
      </c>
      <c r="B24" s="55">
        <v>831479.00000000012</v>
      </c>
      <c r="C24" s="56">
        <v>151034</v>
      </c>
      <c r="D24" s="46">
        <f t="shared" si="0"/>
        <v>0.18164499644609181</v>
      </c>
      <c r="E24" s="56">
        <v>31565</v>
      </c>
      <c r="F24" s="46">
        <f t="shared" si="1"/>
        <v>3.7962474097361441E-2</v>
      </c>
      <c r="G24" s="56">
        <v>4373</v>
      </c>
      <c r="H24" s="46">
        <f t="shared" si="2"/>
        <v>5.2593030010379092E-3</v>
      </c>
    </row>
    <row r="25" spans="1:8" x14ac:dyDescent="0.45">
      <c r="A25" s="47" t="s">
        <v>84</v>
      </c>
      <c r="B25" s="55">
        <v>1526835</v>
      </c>
      <c r="C25" s="56">
        <v>286168</v>
      </c>
      <c r="D25" s="46">
        <f t="shared" si="0"/>
        <v>0.18742562228400581</v>
      </c>
      <c r="E25" s="56">
        <v>66871</v>
      </c>
      <c r="F25" s="46">
        <f t="shared" si="1"/>
        <v>4.3797135905320486E-2</v>
      </c>
      <c r="G25" s="56">
        <v>8173</v>
      </c>
      <c r="H25" s="46">
        <f t="shared" si="2"/>
        <v>5.3529032279191922E-3</v>
      </c>
    </row>
    <row r="26" spans="1:8" x14ac:dyDescent="0.45">
      <c r="A26" s="47" t="s">
        <v>85</v>
      </c>
      <c r="B26" s="55">
        <v>708155</v>
      </c>
      <c r="C26" s="56">
        <v>173839</v>
      </c>
      <c r="D26" s="46">
        <f t="shared" si="0"/>
        <v>0.24548156830072512</v>
      </c>
      <c r="E26" s="56">
        <v>35567</v>
      </c>
      <c r="F26" s="46">
        <f t="shared" si="1"/>
        <v>5.0224880146295656E-2</v>
      </c>
      <c r="G26" s="56">
        <v>6377</v>
      </c>
      <c r="H26" s="46">
        <f t="shared" si="2"/>
        <v>9.0050906934216381E-3</v>
      </c>
    </row>
    <row r="27" spans="1:8" x14ac:dyDescent="0.45">
      <c r="A27" s="47" t="s">
        <v>86</v>
      </c>
      <c r="B27" s="55">
        <v>1194817</v>
      </c>
      <c r="C27" s="56">
        <v>219502</v>
      </c>
      <c r="D27" s="46">
        <f t="shared" si="0"/>
        <v>0.18371181528217292</v>
      </c>
      <c r="E27" s="56">
        <v>53202</v>
      </c>
      <c r="F27" s="46">
        <f t="shared" si="1"/>
        <v>4.4527320920274817E-2</v>
      </c>
      <c r="G27" s="56">
        <v>6490</v>
      </c>
      <c r="H27" s="46">
        <f t="shared" si="2"/>
        <v>5.4317941575990295E-3</v>
      </c>
    </row>
    <row r="28" spans="1:8" x14ac:dyDescent="0.45">
      <c r="A28" s="47" t="s">
        <v>87</v>
      </c>
      <c r="B28" s="55">
        <v>944709</v>
      </c>
      <c r="C28" s="56">
        <v>136970</v>
      </c>
      <c r="D28" s="46">
        <f t="shared" si="0"/>
        <v>0.1449864455615433</v>
      </c>
      <c r="E28" s="56">
        <v>41281</v>
      </c>
      <c r="F28" s="46">
        <f t="shared" si="1"/>
        <v>4.3697053801752712E-2</v>
      </c>
      <c r="G28" s="56">
        <v>3669</v>
      </c>
      <c r="H28" s="46">
        <f t="shared" si="2"/>
        <v>3.8837356265262637E-3</v>
      </c>
    </row>
    <row r="29" spans="1:8" x14ac:dyDescent="0.45">
      <c r="A29" s="47" t="s">
        <v>88</v>
      </c>
      <c r="B29" s="55">
        <v>1562767</v>
      </c>
      <c r="C29" s="56">
        <v>284425</v>
      </c>
      <c r="D29" s="46">
        <f t="shared" si="0"/>
        <v>0.18200089968626162</v>
      </c>
      <c r="E29" s="56">
        <v>70958</v>
      </c>
      <c r="F29" s="46">
        <f t="shared" si="1"/>
        <v>4.5405361131889782E-2</v>
      </c>
      <c r="G29" s="56">
        <v>14072</v>
      </c>
      <c r="H29" s="46">
        <f t="shared" si="2"/>
        <v>9.0045413039819763E-3</v>
      </c>
    </row>
    <row r="30" spans="1:8" x14ac:dyDescent="0.45">
      <c r="A30" s="47" t="s">
        <v>89</v>
      </c>
      <c r="B30" s="55">
        <v>732702</v>
      </c>
      <c r="C30" s="56">
        <v>115009</v>
      </c>
      <c r="D30" s="46">
        <f t="shared" si="0"/>
        <v>0.15696558764681959</v>
      </c>
      <c r="E30" s="56">
        <v>40851</v>
      </c>
      <c r="F30" s="46">
        <f t="shared" si="1"/>
        <v>5.5753908137278187E-2</v>
      </c>
      <c r="G30" s="56">
        <v>9687</v>
      </c>
      <c r="H30" s="46">
        <f t="shared" si="2"/>
        <v>1.3220927471195656E-2</v>
      </c>
    </row>
    <row r="31" spans="1:8" x14ac:dyDescent="0.45">
      <c r="A31" s="39"/>
      <c r="B31" s="48"/>
      <c r="C31" s="49"/>
      <c r="D31" s="50"/>
      <c r="E31" s="49"/>
      <c r="F31" s="50"/>
      <c r="G31" s="49"/>
      <c r="H31" s="50"/>
    </row>
    <row r="32" spans="1:8" x14ac:dyDescent="0.45">
      <c r="A32" s="39"/>
      <c r="B32" s="48"/>
      <c r="C32" s="49"/>
      <c r="D32" s="50"/>
      <c r="E32" s="49"/>
      <c r="F32" s="50"/>
      <c r="G32" s="49"/>
      <c r="H32" s="50"/>
    </row>
    <row r="33" spans="1:8" x14ac:dyDescent="0.45">
      <c r="A33" s="36" t="s">
        <v>90</v>
      </c>
      <c r="B33" s="40"/>
      <c r="C33" s="40"/>
      <c r="D33" s="39"/>
      <c r="E33" s="54"/>
      <c r="F33" s="41"/>
      <c r="G33" s="54"/>
      <c r="H33" s="41"/>
    </row>
    <row r="34" spans="1:8" ht="22.5" customHeight="1" x14ac:dyDescent="0.45">
      <c r="A34" s="77"/>
      <c r="B34" s="63" t="s">
        <v>4</v>
      </c>
      <c r="C34" s="59" t="s">
        <v>5</v>
      </c>
      <c r="D34" s="64"/>
      <c r="E34" s="67" t="str">
        <f>E5</f>
        <v>直近1週間</v>
      </c>
      <c r="F34" s="68"/>
      <c r="G34" s="67" t="str">
        <f>'進捗状況 (都道府県別)'!G5:H5</f>
        <v>2月24日（前回公表）以降</v>
      </c>
      <c r="H34" s="68"/>
    </row>
    <row r="35" spans="1:8" ht="24" customHeight="1" x14ac:dyDescent="0.45">
      <c r="A35" s="77"/>
      <c r="B35" s="63"/>
      <c r="C35" s="65"/>
      <c r="D35" s="66"/>
      <c r="E35" s="71" t="s">
        <v>8</v>
      </c>
      <c r="F35" s="72"/>
      <c r="G35" s="73" t="s">
        <v>9</v>
      </c>
      <c r="H35" s="74"/>
    </row>
    <row r="36" spans="1:8" ht="18.75" customHeight="1" x14ac:dyDescent="0.45">
      <c r="A36" s="58"/>
      <c r="B36" s="63"/>
      <c r="C36" s="75" t="s">
        <v>10</v>
      </c>
      <c r="D36" s="43"/>
      <c r="E36" s="75" t="s">
        <v>11</v>
      </c>
      <c r="F36" s="43"/>
      <c r="G36" s="75" t="s">
        <v>11</v>
      </c>
      <c r="H36" s="44"/>
    </row>
    <row r="37" spans="1:8" ht="18.75" customHeight="1" x14ac:dyDescent="0.45">
      <c r="A37" s="58"/>
      <c r="B37" s="63"/>
      <c r="C37" s="76"/>
      <c r="D37" s="61" t="s">
        <v>12</v>
      </c>
      <c r="E37" s="76"/>
      <c r="F37" s="59" t="s">
        <v>13</v>
      </c>
      <c r="G37" s="76"/>
      <c r="H37" s="61" t="s">
        <v>13</v>
      </c>
    </row>
    <row r="38" spans="1:8" ht="35.1" customHeight="1" x14ac:dyDescent="0.45">
      <c r="A38" s="58"/>
      <c r="B38" s="63"/>
      <c r="C38" s="76"/>
      <c r="D38" s="60"/>
      <c r="E38" s="76"/>
      <c r="F38" s="60"/>
      <c r="G38" s="76"/>
      <c r="H38" s="60"/>
    </row>
    <row r="39" spans="1:8" x14ac:dyDescent="0.45">
      <c r="A39" s="45" t="s">
        <v>69</v>
      </c>
      <c r="B39" s="55">
        <v>9572763</v>
      </c>
      <c r="C39" s="56">
        <v>1688168</v>
      </c>
      <c r="D39" s="46">
        <f>C39/$B39</f>
        <v>0.17635117468175071</v>
      </c>
      <c r="E39" s="56">
        <v>462695</v>
      </c>
      <c r="F39" s="46">
        <f>E39/$B39</f>
        <v>4.8334529957547265E-2</v>
      </c>
      <c r="G39" s="56">
        <v>83943</v>
      </c>
      <c r="H39" s="46">
        <f>G39/$B39</f>
        <v>8.7689416315853645E-3</v>
      </c>
    </row>
    <row r="40" spans="1:8" ht="18.75" customHeight="1" x14ac:dyDescent="0.45">
      <c r="A40" s="39"/>
      <c r="B40" s="48"/>
      <c r="C40" s="49"/>
      <c r="D40" s="50"/>
      <c r="E40" s="49"/>
      <c r="F40" s="50"/>
      <c r="G40" s="49"/>
      <c r="H40" s="50"/>
    </row>
    <row r="41" spans="1:8" ht="18.75" customHeight="1" x14ac:dyDescent="0.45">
      <c r="A41" s="36" t="s">
        <v>91</v>
      </c>
      <c r="B41" s="48"/>
      <c r="C41" s="49"/>
      <c r="D41" s="50"/>
      <c r="E41" s="49"/>
      <c r="F41" s="50"/>
      <c r="G41" s="49"/>
      <c r="H41" s="50"/>
    </row>
    <row r="42" spans="1:8" ht="18.75" customHeight="1" x14ac:dyDescent="0.45">
      <c r="A42" s="36" t="s">
        <v>92</v>
      </c>
      <c r="B42" s="48"/>
      <c r="C42" s="49"/>
      <c r="D42" s="50"/>
      <c r="E42" s="49"/>
      <c r="F42" s="50"/>
      <c r="G42" s="49"/>
      <c r="H42" s="50"/>
    </row>
    <row r="43" spans="1:8" x14ac:dyDescent="0.45">
      <c r="A43" s="36" t="s">
        <v>64</v>
      </c>
      <c r="B43" s="52"/>
      <c r="C43" s="52"/>
      <c r="D43" s="53"/>
      <c r="E43" s="52"/>
      <c r="F43" s="53"/>
      <c r="G43" s="52"/>
      <c r="H43" s="53"/>
    </row>
    <row r="44" spans="1:8" x14ac:dyDescent="0.45">
      <c r="A44" s="36" t="s">
        <v>65</v>
      </c>
      <c r="B44" s="52"/>
      <c r="C44" s="52"/>
      <c r="D44" s="53"/>
      <c r="E44" s="52"/>
      <c r="F44" s="53"/>
      <c r="G44" s="52"/>
      <c r="H44" s="53"/>
    </row>
  </sheetData>
  <mergeCells count="27">
    <mergeCell ref="A34:A38"/>
    <mergeCell ref="B34:B38"/>
    <mergeCell ref="C34:D35"/>
    <mergeCell ref="E34:F34"/>
    <mergeCell ref="G34:H34"/>
    <mergeCell ref="E35:F35"/>
    <mergeCell ref="G35:H35"/>
    <mergeCell ref="C36:C38"/>
    <mergeCell ref="E36:E38"/>
    <mergeCell ref="G36:G38"/>
    <mergeCell ref="D37:D38"/>
    <mergeCell ref="F37:F38"/>
    <mergeCell ref="H37:H38"/>
    <mergeCell ref="A1:H1"/>
    <mergeCell ref="A5:A9"/>
    <mergeCell ref="B5:B9"/>
    <mergeCell ref="C5:D6"/>
    <mergeCell ref="E5:F5"/>
    <mergeCell ref="G5:H5"/>
    <mergeCell ref="E6:F6"/>
    <mergeCell ref="G6:H6"/>
    <mergeCell ref="C7:C9"/>
    <mergeCell ref="E7:E9"/>
    <mergeCell ref="G7:G9"/>
    <mergeCell ref="D8:D9"/>
    <mergeCell ref="F8:F9"/>
    <mergeCell ref="H8:H9"/>
  </mergeCells>
  <phoneticPr fontId="2"/>
  <pageMargins left="0.7" right="0.7" top="0.75" bottom="0.75" header="0.3" footer="0.3"/>
  <pageSetup paperSize="9" scale="73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1"/>
  <sheetViews>
    <sheetView view="pageBreakPreview" zoomScale="99" zoomScaleNormal="100" zoomScaleSheetLayoutView="99" workbookViewId="0">
      <selection activeCell="G27" sqref="G27"/>
    </sheetView>
  </sheetViews>
  <sheetFormatPr defaultRowHeight="18" x14ac:dyDescent="0.45"/>
  <cols>
    <col min="1" max="1" width="12.69921875" customWidth="1"/>
    <col min="2" max="2" width="14.09765625" style="2" customWidth="1"/>
    <col min="3" max="4" width="13.8984375" customWidth="1"/>
    <col min="5" max="6" width="14" customWidth="1"/>
    <col min="7" max="8" width="14.09765625" customWidth="1"/>
    <col min="9" max="9" width="12.8984375" customWidth="1"/>
    <col min="10" max="11" width="13.09765625" customWidth="1"/>
    <col min="13" max="13" width="11.59765625" bestFit="1" customWidth="1"/>
  </cols>
  <sheetData>
    <row r="1" spans="1:13" x14ac:dyDescent="0.45">
      <c r="A1" s="1" t="s">
        <v>93</v>
      </c>
      <c r="B1" s="8"/>
      <c r="C1" s="9"/>
      <c r="D1" s="9"/>
      <c r="E1" s="9"/>
      <c r="F1" s="9"/>
      <c r="J1" s="22"/>
    </row>
    <row r="2" spans="1:13" x14ac:dyDescent="0.45">
      <c r="A2" s="1"/>
      <c r="B2" s="1"/>
      <c r="C2" s="1"/>
      <c r="D2" s="1"/>
      <c r="E2" s="1"/>
      <c r="F2" s="1"/>
      <c r="G2" s="1"/>
      <c r="H2" s="1"/>
      <c r="I2" s="1"/>
      <c r="K2" s="23" t="str">
        <f>'進捗状況 (都道府県別)'!H3</f>
        <v>（2月25日公表時点）</v>
      </c>
    </row>
    <row r="3" spans="1:13" x14ac:dyDescent="0.45">
      <c r="A3" s="82" t="s">
        <v>3</v>
      </c>
      <c r="B3" s="79" t="s">
        <v>94</v>
      </c>
      <c r="C3" s="80"/>
      <c r="D3" s="80"/>
      <c r="E3" s="80"/>
      <c r="F3" s="80"/>
      <c r="G3" s="80"/>
      <c r="H3" s="80"/>
      <c r="I3" s="80"/>
      <c r="J3" s="80"/>
      <c r="K3" s="81"/>
    </row>
    <row r="4" spans="1:13" x14ac:dyDescent="0.45">
      <c r="A4" s="87"/>
      <c r="B4" s="87"/>
      <c r="C4" s="89" t="s">
        <v>95</v>
      </c>
      <c r="D4" s="90"/>
      <c r="E4" s="89" t="s">
        <v>96</v>
      </c>
      <c r="F4" s="90"/>
      <c r="G4" s="82" t="s">
        <v>97</v>
      </c>
      <c r="H4" s="82"/>
      <c r="I4" s="83"/>
      <c r="J4" s="83"/>
      <c r="K4" s="83"/>
    </row>
    <row r="5" spans="1:13" x14ac:dyDescent="0.45">
      <c r="A5" s="87"/>
      <c r="B5" s="87"/>
      <c r="C5" s="91"/>
      <c r="D5" s="92"/>
      <c r="E5" s="91"/>
      <c r="F5" s="92"/>
      <c r="G5" s="91"/>
      <c r="H5" s="92"/>
      <c r="I5" s="30" t="s">
        <v>98</v>
      </c>
      <c r="J5" s="30" t="s">
        <v>99</v>
      </c>
      <c r="K5" s="31" t="s">
        <v>100</v>
      </c>
    </row>
    <row r="6" spans="1:13" x14ac:dyDescent="0.45">
      <c r="A6" s="88"/>
      <c r="B6" s="88"/>
      <c r="C6" s="32" t="s">
        <v>10</v>
      </c>
      <c r="D6" s="32" t="s">
        <v>101</v>
      </c>
      <c r="E6" s="32" t="s">
        <v>10</v>
      </c>
      <c r="F6" s="32" t="s">
        <v>101</v>
      </c>
      <c r="G6" s="32" t="s">
        <v>10</v>
      </c>
      <c r="H6" s="32" t="s">
        <v>101</v>
      </c>
      <c r="I6" s="84" t="s">
        <v>10</v>
      </c>
      <c r="J6" s="85"/>
      <c r="K6" s="86"/>
      <c r="M6" s="2" t="s">
        <v>102</v>
      </c>
    </row>
    <row r="7" spans="1:13" x14ac:dyDescent="0.45">
      <c r="A7" s="7" t="s">
        <v>14</v>
      </c>
      <c r="B7" s="26">
        <f>C7+E7+G7</f>
        <v>223674228</v>
      </c>
      <c r="C7" s="26">
        <f t="shared" ref="C7:K7" si="0">SUM(C8:C54)</f>
        <v>101615403</v>
      </c>
      <c r="D7" s="33">
        <f t="shared" ref="D7:D54" si="1">C7/M7</f>
        <v>0.80236395389396464</v>
      </c>
      <c r="E7" s="26">
        <f t="shared" si="0"/>
        <v>100089648</v>
      </c>
      <c r="F7" s="35">
        <f t="shared" ref="F7:F54" si="2">E7/M7</f>
        <v>0.79031646130592181</v>
      </c>
      <c r="G7" s="27">
        <f t="shared" si="0"/>
        <v>21969177</v>
      </c>
      <c r="H7" s="35">
        <f t="shared" ref="H7:H54" si="3">G7/M7</f>
        <v>0.17347050940216563</v>
      </c>
      <c r="I7" s="27">
        <f t="shared" si="0"/>
        <v>937712</v>
      </c>
      <c r="J7" s="27">
        <f t="shared" si="0"/>
        <v>4746253</v>
      </c>
      <c r="K7" s="27">
        <f t="shared" si="0"/>
        <v>16285212</v>
      </c>
      <c r="M7" s="21">
        <v>126645025</v>
      </c>
    </row>
    <row r="8" spans="1:13" x14ac:dyDescent="0.45">
      <c r="A8" s="24" t="s">
        <v>15</v>
      </c>
      <c r="B8" s="26">
        <f t="shared" ref="B8:B54" si="4">C8+E8+G8</f>
        <v>9201122</v>
      </c>
      <c r="C8" s="28">
        <f>SUM(一般接種!D7+一般接種!G7+一般接種!J7+医療従事者等!C5)</f>
        <v>4229838</v>
      </c>
      <c r="D8" s="33">
        <f t="shared" si="1"/>
        <v>0.8092900876534912</v>
      </c>
      <c r="E8" s="28">
        <f>SUM(一般接種!E7+一般接種!H7+一般接種!K7+医療従事者等!D5)</f>
        <v>4161706</v>
      </c>
      <c r="F8" s="35">
        <f t="shared" si="2"/>
        <v>0.79625446968135905</v>
      </c>
      <c r="G8" s="26">
        <f>SUM(I8:K8)</f>
        <v>809578</v>
      </c>
      <c r="H8" s="35">
        <f t="shared" si="3"/>
        <v>0.1548956368027187</v>
      </c>
      <c r="I8" s="29">
        <v>40273</v>
      </c>
      <c r="J8" s="29">
        <v>206865</v>
      </c>
      <c r="K8" s="29">
        <v>562440</v>
      </c>
      <c r="M8" s="21">
        <v>5226603</v>
      </c>
    </row>
    <row r="9" spans="1:13" x14ac:dyDescent="0.45">
      <c r="A9" s="24" t="s">
        <v>16</v>
      </c>
      <c r="B9" s="26">
        <f t="shared" si="4"/>
        <v>2301415</v>
      </c>
      <c r="C9" s="28">
        <f>SUM(一般接種!D8+一般接種!G8+一般接種!J8+医療従事者等!C6)</f>
        <v>1060664</v>
      </c>
      <c r="D9" s="33">
        <f t="shared" si="1"/>
        <v>0.8420541197111816</v>
      </c>
      <c r="E9" s="28">
        <f>SUM(一般接種!E8+一般接種!H8+一般接種!K8+医療従事者等!D6)</f>
        <v>1046469</v>
      </c>
      <c r="F9" s="35">
        <f t="shared" si="2"/>
        <v>0.8307848032930697</v>
      </c>
      <c r="G9" s="26">
        <f t="shared" ref="G9:G54" si="5">SUM(I9:K9)</f>
        <v>194282</v>
      </c>
      <c r="H9" s="35">
        <f t="shared" si="3"/>
        <v>0.15423919213410447</v>
      </c>
      <c r="I9" s="29">
        <v>10404</v>
      </c>
      <c r="J9" s="29">
        <v>39493</v>
      </c>
      <c r="K9" s="29">
        <v>144385</v>
      </c>
      <c r="M9" s="21">
        <v>1259615</v>
      </c>
    </row>
    <row r="10" spans="1:13" x14ac:dyDescent="0.45">
      <c r="A10" s="24" t="s">
        <v>17</v>
      </c>
      <c r="B10" s="26">
        <f t="shared" si="4"/>
        <v>2239022</v>
      </c>
      <c r="C10" s="28">
        <f>SUM(一般接種!D9+一般接種!G9+一般接種!J9+医療従事者等!C7)</f>
        <v>1027477</v>
      </c>
      <c r="D10" s="33">
        <f t="shared" si="1"/>
        <v>0.84162650933018135</v>
      </c>
      <c r="E10" s="28">
        <f>SUM(一般接種!E9+一般接種!H9+一般接種!K9+医療従事者等!D7)</f>
        <v>1012093</v>
      </c>
      <c r="F10" s="35">
        <f t="shared" si="2"/>
        <v>0.8290251740014728</v>
      </c>
      <c r="G10" s="26">
        <f t="shared" si="5"/>
        <v>199452</v>
      </c>
      <c r="H10" s="35">
        <f t="shared" si="3"/>
        <v>0.16337503471019141</v>
      </c>
      <c r="I10" s="29">
        <v>9148</v>
      </c>
      <c r="J10" s="29">
        <v>43995</v>
      </c>
      <c r="K10" s="29">
        <v>146309</v>
      </c>
      <c r="M10" s="21">
        <v>1220823</v>
      </c>
    </row>
    <row r="11" spans="1:13" x14ac:dyDescent="0.45">
      <c r="A11" s="24" t="s">
        <v>18</v>
      </c>
      <c r="B11" s="26">
        <f t="shared" si="4"/>
        <v>4181685</v>
      </c>
      <c r="C11" s="28">
        <f>SUM(一般接種!D10+一般接種!G10+一般接種!J10+医療従事者等!C8)</f>
        <v>1885390</v>
      </c>
      <c r="D11" s="33">
        <f t="shared" si="1"/>
        <v>0.82620468372108713</v>
      </c>
      <c r="E11" s="28">
        <f>SUM(一般接種!E10+一般接種!H10+一般接種!K10+医療従事者等!D8)</f>
        <v>1849899</v>
      </c>
      <c r="F11" s="35">
        <f t="shared" si="2"/>
        <v>0.81065202330072583</v>
      </c>
      <c r="G11" s="26">
        <f t="shared" si="5"/>
        <v>446396</v>
      </c>
      <c r="H11" s="35">
        <f t="shared" si="3"/>
        <v>0.19561706914450508</v>
      </c>
      <c r="I11" s="29">
        <v>17393</v>
      </c>
      <c r="J11" s="29">
        <v>111212</v>
      </c>
      <c r="K11" s="29">
        <v>317791</v>
      </c>
      <c r="M11" s="21">
        <v>2281989</v>
      </c>
    </row>
    <row r="12" spans="1:13" x14ac:dyDescent="0.45">
      <c r="A12" s="24" t="s">
        <v>19</v>
      </c>
      <c r="B12" s="26">
        <f t="shared" si="4"/>
        <v>1758972</v>
      </c>
      <c r="C12" s="28">
        <f>SUM(一般接種!D11+一般接種!G11+一般接種!J11+医療従事者等!C9)</f>
        <v>827430</v>
      </c>
      <c r="D12" s="33">
        <f t="shared" si="1"/>
        <v>0.85188944988510107</v>
      </c>
      <c r="E12" s="28">
        <f>SUM(一般接種!E11+一般接種!H11+一般接種!K11+医療従事者等!D9)</f>
        <v>814858</v>
      </c>
      <c r="F12" s="35">
        <f t="shared" si="2"/>
        <v>0.83894581215870057</v>
      </c>
      <c r="G12" s="26">
        <f t="shared" si="5"/>
        <v>116684</v>
      </c>
      <c r="H12" s="35">
        <f t="shared" si="3"/>
        <v>0.12013326634324732</v>
      </c>
      <c r="I12" s="29">
        <v>4845</v>
      </c>
      <c r="J12" s="29">
        <v>28800</v>
      </c>
      <c r="K12" s="29">
        <v>83039</v>
      </c>
      <c r="M12" s="21">
        <v>971288</v>
      </c>
    </row>
    <row r="13" spans="1:13" x14ac:dyDescent="0.45">
      <c r="A13" s="24" t="s">
        <v>20</v>
      </c>
      <c r="B13" s="26">
        <f t="shared" si="4"/>
        <v>1964044</v>
      </c>
      <c r="C13" s="28">
        <f>SUM(一般接種!D12+一般接種!G12+一般接種!J12+医療従事者等!C10)</f>
        <v>899857</v>
      </c>
      <c r="D13" s="33">
        <f t="shared" si="1"/>
        <v>0.84133224628399284</v>
      </c>
      <c r="E13" s="28">
        <f>SUM(一般接種!E12+一般接種!H12+一般接種!K12+医療従事者等!D10)</f>
        <v>889414</v>
      </c>
      <c r="F13" s="35">
        <f t="shared" si="2"/>
        <v>0.83156843642537781</v>
      </c>
      <c r="G13" s="26">
        <f t="shared" si="5"/>
        <v>174773</v>
      </c>
      <c r="H13" s="35">
        <f t="shared" si="3"/>
        <v>0.16340614195343514</v>
      </c>
      <c r="I13" s="29">
        <v>8801</v>
      </c>
      <c r="J13" s="29">
        <v>33065</v>
      </c>
      <c r="K13" s="29">
        <v>132907</v>
      </c>
      <c r="M13" s="21">
        <v>1069562</v>
      </c>
    </row>
    <row r="14" spans="1:13" x14ac:dyDescent="0.45">
      <c r="A14" s="24" t="s">
        <v>21</v>
      </c>
      <c r="B14" s="26">
        <f t="shared" si="4"/>
        <v>3409835</v>
      </c>
      <c r="C14" s="28">
        <f>SUM(一般接種!D13+一般接種!G13+一般接種!J13+医療従事者等!C11)</f>
        <v>1546192</v>
      </c>
      <c r="D14" s="33">
        <f t="shared" si="1"/>
        <v>0.8303668143705436</v>
      </c>
      <c r="E14" s="28">
        <f>SUM(一般接種!E13+一般接種!H13+一般接種!K13+医療従事者等!D11)</f>
        <v>1525935</v>
      </c>
      <c r="F14" s="35">
        <f t="shared" si="2"/>
        <v>0.81948799688946483</v>
      </c>
      <c r="G14" s="26">
        <f t="shared" si="5"/>
        <v>337708</v>
      </c>
      <c r="H14" s="35">
        <f t="shared" si="3"/>
        <v>0.18136267432986816</v>
      </c>
      <c r="I14" s="29">
        <v>18077</v>
      </c>
      <c r="J14" s="29">
        <v>69937</v>
      </c>
      <c r="K14" s="29">
        <v>249694</v>
      </c>
      <c r="M14" s="21">
        <v>1862059</v>
      </c>
    </row>
    <row r="15" spans="1:13" x14ac:dyDescent="0.45">
      <c r="A15" s="24" t="s">
        <v>22</v>
      </c>
      <c r="B15" s="26">
        <f t="shared" si="4"/>
        <v>5359458</v>
      </c>
      <c r="C15" s="28">
        <f>SUM(一般接種!D14+一般接種!G14+一般接種!J14+医療従事者等!C12)</f>
        <v>2410109</v>
      </c>
      <c r="D15" s="33">
        <f t="shared" si="1"/>
        <v>0.82887839940846209</v>
      </c>
      <c r="E15" s="28">
        <f>SUM(一般接種!E14+一般接種!H14+一般接種!K14+医療従事者等!D12)</f>
        <v>2375296</v>
      </c>
      <c r="F15" s="35">
        <f t="shared" si="2"/>
        <v>0.81690560327409356</v>
      </c>
      <c r="G15" s="26">
        <f t="shared" si="5"/>
        <v>574053</v>
      </c>
      <c r="H15" s="35">
        <f t="shared" si="3"/>
        <v>0.19742681008021873</v>
      </c>
      <c r="I15" s="29">
        <v>20023</v>
      </c>
      <c r="J15" s="29">
        <v>132674</v>
      </c>
      <c r="K15" s="29">
        <v>421356</v>
      </c>
      <c r="M15" s="21">
        <v>2907675</v>
      </c>
    </row>
    <row r="16" spans="1:13" x14ac:dyDescent="0.45">
      <c r="A16" s="25" t="s">
        <v>23</v>
      </c>
      <c r="B16" s="26">
        <f t="shared" si="4"/>
        <v>3509611</v>
      </c>
      <c r="C16" s="28">
        <f>SUM(一般接種!D15+一般接種!G15+一般接種!J15+医療従事者等!C13)</f>
        <v>1589735</v>
      </c>
      <c r="D16" s="33">
        <f t="shared" si="1"/>
        <v>0.81299692492741893</v>
      </c>
      <c r="E16" s="28">
        <f>SUM(一般接種!E15+一般接種!H15+一般接種!K15+医療従事者等!D13)</f>
        <v>1568321</v>
      </c>
      <c r="F16" s="35">
        <f t="shared" si="2"/>
        <v>0.80204571849968365</v>
      </c>
      <c r="G16" s="26">
        <f t="shared" si="5"/>
        <v>351555</v>
      </c>
      <c r="H16" s="35">
        <f t="shared" si="3"/>
        <v>0.17978665245645267</v>
      </c>
      <c r="I16" s="29">
        <v>14474</v>
      </c>
      <c r="J16" s="29">
        <v>66479</v>
      </c>
      <c r="K16" s="29">
        <v>270602</v>
      </c>
      <c r="M16" s="21">
        <v>1955401</v>
      </c>
    </row>
    <row r="17" spans="1:13" x14ac:dyDescent="0.45">
      <c r="A17" s="24" t="s">
        <v>24</v>
      </c>
      <c r="B17" s="26">
        <f t="shared" si="4"/>
        <v>3537181</v>
      </c>
      <c r="C17" s="28">
        <f>SUM(一般接種!D16+一般接種!G16+一般接種!J16+医療従事者等!C14)</f>
        <v>1582559</v>
      </c>
      <c r="D17" s="33">
        <f t="shared" si="1"/>
        <v>0.8082111188340132</v>
      </c>
      <c r="E17" s="28">
        <f>SUM(一般接種!E16+一般接種!H16+一般接種!K16+医療従事者等!D14)</f>
        <v>1555900</v>
      </c>
      <c r="F17" s="35">
        <f t="shared" si="2"/>
        <v>0.79459639722363662</v>
      </c>
      <c r="G17" s="26">
        <f t="shared" si="5"/>
        <v>398722</v>
      </c>
      <c r="H17" s="35">
        <f t="shared" si="3"/>
        <v>0.20362688135085985</v>
      </c>
      <c r="I17" s="29">
        <v>15637</v>
      </c>
      <c r="J17" s="29">
        <v>67398</v>
      </c>
      <c r="K17" s="29">
        <v>315687</v>
      </c>
      <c r="M17" s="21">
        <v>1958101</v>
      </c>
    </row>
    <row r="18" spans="1:13" x14ac:dyDescent="0.45">
      <c r="A18" s="24" t="s">
        <v>25</v>
      </c>
      <c r="B18" s="26">
        <f t="shared" si="4"/>
        <v>13114487</v>
      </c>
      <c r="C18" s="28">
        <f>SUM(一般接種!D17+一般接種!G17+一般接種!J17+医療従事者等!C15)</f>
        <v>5995482</v>
      </c>
      <c r="D18" s="33">
        <f t="shared" si="1"/>
        <v>0.81087976559817221</v>
      </c>
      <c r="E18" s="28">
        <f>SUM(一般接種!E17+一般接種!H17+一般接種!K17+医療従事者等!D15)</f>
        <v>5904433</v>
      </c>
      <c r="F18" s="35">
        <f t="shared" si="2"/>
        <v>0.79856552768069566</v>
      </c>
      <c r="G18" s="26">
        <f t="shared" si="5"/>
        <v>1214572</v>
      </c>
      <c r="H18" s="35">
        <f t="shared" si="3"/>
        <v>0.16426900433728317</v>
      </c>
      <c r="I18" s="29">
        <v>44868</v>
      </c>
      <c r="J18" s="29">
        <v>243032</v>
      </c>
      <c r="K18" s="29">
        <v>926672</v>
      </c>
      <c r="M18" s="21">
        <v>7393799</v>
      </c>
    </row>
    <row r="19" spans="1:13" x14ac:dyDescent="0.45">
      <c r="A19" s="24" t="s">
        <v>26</v>
      </c>
      <c r="B19" s="26">
        <f t="shared" si="4"/>
        <v>11169209</v>
      </c>
      <c r="C19" s="28">
        <f>SUM(一般接種!D18+一般接種!G18+一般接種!J18+医療従事者等!C16)</f>
        <v>5100600</v>
      </c>
      <c r="D19" s="33">
        <f t="shared" si="1"/>
        <v>0.8066878257607436</v>
      </c>
      <c r="E19" s="28">
        <f>SUM(一般接種!E18+一般接種!H18+一般接種!K18+医療従事者等!D16)</f>
        <v>5032286</v>
      </c>
      <c r="F19" s="35">
        <f t="shared" si="2"/>
        <v>0.79588359250798524</v>
      </c>
      <c r="G19" s="26">
        <f t="shared" si="5"/>
        <v>1036323</v>
      </c>
      <c r="H19" s="35">
        <f t="shared" si="3"/>
        <v>0.16390015834526353</v>
      </c>
      <c r="I19" s="29">
        <v>40361</v>
      </c>
      <c r="J19" s="29">
        <v>195363</v>
      </c>
      <c r="K19" s="29">
        <v>800599</v>
      </c>
      <c r="M19" s="21">
        <v>6322892</v>
      </c>
    </row>
    <row r="20" spans="1:13" x14ac:dyDescent="0.45">
      <c r="A20" s="24" t="s">
        <v>27</v>
      </c>
      <c r="B20" s="26">
        <f t="shared" si="4"/>
        <v>24452349</v>
      </c>
      <c r="C20" s="28">
        <f>SUM(一般接種!D19+一般接種!G19+一般接種!J19+医療従事者等!C17)</f>
        <v>11071969</v>
      </c>
      <c r="D20" s="33">
        <f t="shared" si="1"/>
        <v>0.79980537918299854</v>
      </c>
      <c r="E20" s="28">
        <f>SUM(一般接種!E19+一般接種!H19+一般接種!K19+医療従事者等!D17)</f>
        <v>10919870</v>
      </c>
      <c r="F20" s="35">
        <f t="shared" si="2"/>
        <v>0.7888182098395552</v>
      </c>
      <c r="G20" s="26">
        <f t="shared" si="5"/>
        <v>2460510</v>
      </c>
      <c r="H20" s="35">
        <f t="shared" si="3"/>
        <v>0.17773976187375162</v>
      </c>
      <c r="I20" s="29">
        <v>86355</v>
      </c>
      <c r="J20" s="29">
        <v>526649</v>
      </c>
      <c r="K20" s="29">
        <v>1847506</v>
      </c>
      <c r="M20" s="21">
        <v>13843329</v>
      </c>
    </row>
    <row r="21" spans="1:13" x14ac:dyDescent="0.45">
      <c r="A21" s="24" t="s">
        <v>28</v>
      </c>
      <c r="B21" s="26">
        <f t="shared" si="4"/>
        <v>16124746</v>
      </c>
      <c r="C21" s="28">
        <f>SUM(一般接種!D20+一般接種!G20+一般接種!J20+医療従事者等!C18)</f>
        <v>7459495</v>
      </c>
      <c r="D21" s="33">
        <f t="shared" si="1"/>
        <v>0.80903778071769761</v>
      </c>
      <c r="E21" s="28">
        <f>SUM(一般接種!E20+一般接種!H20+一般接種!K20+医療従事者等!D18)</f>
        <v>7364677</v>
      </c>
      <c r="F21" s="35">
        <f t="shared" si="2"/>
        <v>0.79875406254480652</v>
      </c>
      <c r="G21" s="26">
        <f t="shared" si="5"/>
        <v>1300574</v>
      </c>
      <c r="H21" s="35">
        <f t="shared" si="3"/>
        <v>0.14105693517042894</v>
      </c>
      <c r="I21" s="29">
        <v>43354</v>
      </c>
      <c r="J21" s="29">
        <v>248418</v>
      </c>
      <c r="K21" s="29">
        <v>1008802</v>
      </c>
      <c r="M21" s="21">
        <v>9220206</v>
      </c>
    </row>
    <row r="22" spans="1:13" x14ac:dyDescent="0.45">
      <c r="A22" s="24" t="s">
        <v>29</v>
      </c>
      <c r="B22" s="26">
        <f t="shared" si="4"/>
        <v>3983205</v>
      </c>
      <c r="C22" s="28">
        <f>SUM(一般接種!D21+一般接種!G21+一般接種!J21+医療従事者等!C19)</f>
        <v>1854507</v>
      </c>
      <c r="D22" s="33">
        <f t="shared" si="1"/>
        <v>0.83793999025833488</v>
      </c>
      <c r="E22" s="28">
        <f>SUM(一般接種!E21+一般接種!H21+一般接種!K21+医療従事者等!D19)</f>
        <v>1822660</v>
      </c>
      <c r="F22" s="35">
        <f t="shared" si="2"/>
        <v>0.82355024955109724</v>
      </c>
      <c r="G22" s="26">
        <f t="shared" si="5"/>
        <v>306038</v>
      </c>
      <c r="H22" s="35">
        <f t="shared" si="3"/>
        <v>0.13828013522660215</v>
      </c>
      <c r="I22" s="29">
        <v>15345</v>
      </c>
      <c r="J22" s="29">
        <v>61049</v>
      </c>
      <c r="K22" s="29">
        <v>229644</v>
      </c>
      <c r="M22" s="21">
        <v>2213174</v>
      </c>
    </row>
    <row r="23" spans="1:13" x14ac:dyDescent="0.45">
      <c r="A23" s="24" t="s">
        <v>30</v>
      </c>
      <c r="B23" s="26">
        <f t="shared" si="4"/>
        <v>1947932</v>
      </c>
      <c r="C23" s="28">
        <f>SUM(一般接種!D22+一般接種!G22+一般接種!J22+医療従事者等!C20)</f>
        <v>878836</v>
      </c>
      <c r="D23" s="33">
        <f t="shared" si="1"/>
        <v>0.83884490786256027</v>
      </c>
      <c r="E23" s="28">
        <f>SUM(一般接種!E22+一般接種!H22+一般接種!K22+医療従事者等!D20)</f>
        <v>870215</v>
      </c>
      <c r="F23" s="35">
        <f t="shared" si="2"/>
        <v>0.83061620313189022</v>
      </c>
      <c r="G23" s="26">
        <f t="shared" si="5"/>
        <v>198881</v>
      </c>
      <c r="H23" s="35">
        <f t="shared" si="3"/>
        <v>0.18983099704679127</v>
      </c>
      <c r="I23" s="29">
        <v>9838</v>
      </c>
      <c r="J23" s="29">
        <v>36050</v>
      </c>
      <c r="K23" s="29">
        <v>152993</v>
      </c>
      <c r="M23" s="21">
        <v>1047674</v>
      </c>
    </row>
    <row r="24" spans="1:13" x14ac:dyDescent="0.45">
      <c r="A24" s="24" t="s">
        <v>31</v>
      </c>
      <c r="B24" s="26">
        <f t="shared" si="4"/>
        <v>2034313</v>
      </c>
      <c r="C24" s="28">
        <f>SUM(一般接種!D23+一般接種!G23+一般接種!J23+医療従事者等!C21)</f>
        <v>916926</v>
      </c>
      <c r="D24" s="33">
        <f t="shared" si="1"/>
        <v>0.80953616985209986</v>
      </c>
      <c r="E24" s="28">
        <f>SUM(一般接種!E23+一般接種!H23+一般接種!K23+医療従事者等!D21)</f>
        <v>904075</v>
      </c>
      <c r="F24" s="35">
        <f t="shared" si="2"/>
        <v>0.79819027136217879</v>
      </c>
      <c r="G24" s="26">
        <f t="shared" si="5"/>
        <v>213312</v>
      </c>
      <c r="H24" s="35">
        <f t="shared" si="3"/>
        <v>0.18832902487604355</v>
      </c>
      <c r="I24" s="29">
        <v>7932</v>
      </c>
      <c r="J24" s="29">
        <v>52309</v>
      </c>
      <c r="K24" s="29">
        <v>153071</v>
      </c>
      <c r="M24" s="21">
        <v>1132656</v>
      </c>
    </row>
    <row r="25" spans="1:13" x14ac:dyDescent="0.45">
      <c r="A25" s="24" t="s">
        <v>32</v>
      </c>
      <c r="B25" s="26">
        <f t="shared" si="4"/>
        <v>1396845</v>
      </c>
      <c r="C25" s="28">
        <f>SUM(一般接種!D24+一般接種!G24+一般接種!J24+医療従事者等!C22)</f>
        <v>633197</v>
      </c>
      <c r="D25" s="33">
        <f t="shared" si="1"/>
        <v>0.81746823774856925</v>
      </c>
      <c r="E25" s="28">
        <f>SUM(一般接種!E24+一般接種!H24+一般接種!K24+医療従事者等!D22)</f>
        <v>625956</v>
      </c>
      <c r="F25" s="35">
        <f t="shared" si="2"/>
        <v>0.80811998197739943</v>
      </c>
      <c r="G25" s="26">
        <f t="shared" si="5"/>
        <v>137692</v>
      </c>
      <c r="H25" s="35">
        <f t="shared" si="3"/>
        <v>0.17776274459935218</v>
      </c>
      <c r="I25" s="29">
        <v>7196</v>
      </c>
      <c r="J25" s="29">
        <v>31238</v>
      </c>
      <c r="K25" s="29">
        <v>99258</v>
      </c>
      <c r="M25" s="21">
        <v>774583</v>
      </c>
    </row>
    <row r="26" spans="1:13" x14ac:dyDescent="0.45">
      <c r="A26" s="24" t="s">
        <v>33</v>
      </c>
      <c r="B26" s="26">
        <f t="shared" si="4"/>
        <v>1493057</v>
      </c>
      <c r="C26" s="28">
        <f>SUM(一般接種!D25+一般接種!G25+一般接種!J25+医療従事者等!C23)</f>
        <v>668409</v>
      </c>
      <c r="D26" s="33">
        <f t="shared" si="1"/>
        <v>0.8141430480257541</v>
      </c>
      <c r="E26" s="28">
        <f>SUM(一般接種!E25+一般接種!H25+一般接種!K25+医療従事者等!D23)</f>
        <v>658930</v>
      </c>
      <c r="F26" s="35">
        <f t="shared" si="2"/>
        <v>0.80259732983189946</v>
      </c>
      <c r="G26" s="26">
        <f t="shared" si="5"/>
        <v>165718</v>
      </c>
      <c r="H26" s="35">
        <f t="shared" si="3"/>
        <v>0.20184970225226159</v>
      </c>
      <c r="I26" s="29">
        <v>6066</v>
      </c>
      <c r="J26" s="29">
        <v>36024</v>
      </c>
      <c r="K26" s="29">
        <v>123628</v>
      </c>
      <c r="M26" s="21">
        <v>820997</v>
      </c>
    </row>
    <row r="27" spans="1:13" x14ac:dyDescent="0.45">
      <c r="A27" s="24" t="s">
        <v>34</v>
      </c>
      <c r="B27" s="26">
        <f t="shared" si="4"/>
        <v>3734483</v>
      </c>
      <c r="C27" s="28">
        <f>SUM(一般接種!D26+一般接種!G26+一般接種!J26+医療従事者等!C24)</f>
        <v>1689638</v>
      </c>
      <c r="D27" s="33">
        <f t="shared" si="1"/>
        <v>0.81556587539827685</v>
      </c>
      <c r="E27" s="28">
        <f>SUM(一般接種!E26+一般接種!H26+一般接種!K26+医療従事者等!D24)</f>
        <v>1663646</v>
      </c>
      <c r="F27" s="35">
        <f t="shared" si="2"/>
        <v>0.80301988138455793</v>
      </c>
      <c r="G27" s="26">
        <f t="shared" si="5"/>
        <v>381199</v>
      </c>
      <c r="H27" s="35">
        <f t="shared" si="3"/>
        <v>0.18399970652645581</v>
      </c>
      <c r="I27" s="29">
        <v>13293</v>
      </c>
      <c r="J27" s="29">
        <v>64744</v>
      </c>
      <c r="K27" s="29">
        <v>303162</v>
      </c>
      <c r="M27" s="21">
        <v>2071737</v>
      </c>
    </row>
    <row r="28" spans="1:13" x14ac:dyDescent="0.45">
      <c r="A28" s="24" t="s">
        <v>35</v>
      </c>
      <c r="B28" s="26">
        <f t="shared" si="4"/>
        <v>3716916</v>
      </c>
      <c r="C28" s="28">
        <f>SUM(一般接種!D27+一般接種!G27+一般接種!J27+医療従事者等!C25)</f>
        <v>1636728</v>
      </c>
      <c r="D28" s="33">
        <f t="shared" si="1"/>
        <v>0.81155062671342737</v>
      </c>
      <c r="E28" s="28">
        <f>SUM(一般接種!E27+一般接種!H27+一般接種!K27+医療従事者等!D25)</f>
        <v>1621054</v>
      </c>
      <c r="F28" s="35">
        <f t="shared" si="2"/>
        <v>0.80377887445947549</v>
      </c>
      <c r="G28" s="26">
        <f t="shared" si="5"/>
        <v>459134</v>
      </c>
      <c r="H28" s="35">
        <f t="shared" si="3"/>
        <v>0.22765571643268936</v>
      </c>
      <c r="I28" s="29">
        <v>14579</v>
      </c>
      <c r="J28" s="29">
        <v>83254</v>
      </c>
      <c r="K28" s="29">
        <v>361301</v>
      </c>
      <c r="M28" s="21">
        <v>2016791</v>
      </c>
    </row>
    <row r="29" spans="1:13" x14ac:dyDescent="0.45">
      <c r="A29" s="24" t="s">
        <v>36</v>
      </c>
      <c r="B29" s="26">
        <f t="shared" si="4"/>
        <v>6707925</v>
      </c>
      <c r="C29" s="28">
        <f>SUM(一般接種!D28+一般接種!G28+一般接種!J28+医療従事者等!C26)</f>
        <v>3071058</v>
      </c>
      <c r="D29" s="33">
        <f t="shared" si="1"/>
        <v>0.8331094388350252</v>
      </c>
      <c r="E29" s="28">
        <f>SUM(一般接種!E28+一般接種!H28+一般接種!K28+医療従事者等!D26)</f>
        <v>3034205</v>
      </c>
      <c r="F29" s="35">
        <f t="shared" si="2"/>
        <v>0.82311204310059516</v>
      </c>
      <c r="G29" s="26">
        <f t="shared" si="5"/>
        <v>602662</v>
      </c>
      <c r="H29" s="35">
        <f t="shared" si="3"/>
        <v>0.16348873926418647</v>
      </c>
      <c r="I29" s="29">
        <v>21308</v>
      </c>
      <c r="J29" s="29">
        <v>105536</v>
      </c>
      <c r="K29" s="29">
        <v>475818</v>
      </c>
      <c r="M29" s="21">
        <v>3686260</v>
      </c>
    </row>
    <row r="30" spans="1:13" x14ac:dyDescent="0.45">
      <c r="A30" s="24" t="s">
        <v>37</v>
      </c>
      <c r="B30" s="26">
        <f t="shared" si="4"/>
        <v>13118576</v>
      </c>
      <c r="C30" s="28">
        <f>SUM(一般接種!D29+一般接種!G29+一般接種!J29+医療従事者等!C27)</f>
        <v>5907337</v>
      </c>
      <c r="D30" s="33">
        <f t="shared" si="1"/>
        <v>0.78151762673503022</v>
      </c>
      <c r="E30" s="28">
        <f>SUM(一般接種!E29+一般接種!H29+一般接種!K29+医療従事者等!D27)</f>
        <v>5794713</v>
      </c>
      <c r="F30" s="35">
        <f t="shared" si="2"/>
        <v>0.76661791114517885</v>
      </c>
      <c r="G30" s="26">
        <f t="shared" si="5"/>
        <v>1416526</v>
      </c>
      <c r="H30" s="35">
        <f t="shared" si="3"/>
        <v>0.18740086061256797</v>
      </c>
      <c r="I30" s="29">
        <v>42047</v>
      </c>
      <c r="J30" s="29">
        <v>348891</v>
      </c>
      <c r="K30" s="29">
        <v>1025588</v>
      </c>
      <c r="M30" s="21">
        <v>7558802</v>
      </c>
    </row>
    <row r="31" spans="1:13" x14ac:dyDescent="0.45">
      <c r="A31" s="24" t="s">
        <v>38</v>
      </c>
      <c r="B31" s="26">
        <f t="shared" si="4"/>
        <v>3187344</v>
      </c>
      <c r="C31" s="28">
        <f>SUM(一般接種!D30+一般接種!G30+一般接種!J30+医療従事者等!C28)</f>
        <v>1452457</v>
      </c>
      <c r="D31" s="33">
        <f t="shared" si="1"/>
        <v>0.80667093571600346</v>
      </c>
      <c r="E31" s="28">
        <f>SUM(一般接種!E30+一般接種!H30+一般接種!K30+医療従事者等!D28)</f>
        <v>1434733</v>
      </c>
      <c r="F31" s="35">
        <f t="shared" si="2"/>
        <v>0.79682731510304872</v>
      </c>
      <c r="G31" s="26">
        <f t="shared" si="5"/>
        <v>300154</v>
      </c>
      <c r="H31" s="35">
        <f t="shared" si="3"/>
        <v>0.16670063763602042</v>
      </c>
      <c r="I31" s="29">
        <v>14959</v>
      </c>
      <c r="J31" s="29">
        <v>61536</v>
      </c>
      <c r="K31" s="29">
        <v>223659</v>
      </c>
      <c r="M31" s="21">
        <v>1800557</v>
      </c>
    </row>
    <row r="32" spans="1:13" x14ac:dyDescent="0.45">
      <c r="A32" s="24" t="s">
        <v>39</v>
      </c>
      <c r="B32" s="26">
        <f t="shared" si="4"/>
        <v>2486627</v>
      </c>
      <c r="C32" s="28">
        <f>SUM(一般接種!D31+一般接種!G31+一般接種!J31+医療従事者等!C29)</f>
        <v>1137663</v>
      </c>
      <c r="D32" s="33">
        <f t="shared" si="1"/>
        <v>0.80182444428312361</v>
      </c>
      <c r="E32" s="28">
        <f>SUM(一般接種!E31+一般接種!H31+一般接種!K31+医療従事者等!D29)</f>
        <v>1124483</v>
      </c>
      <c r="F32" s="35">
        <f t="shared" si="2"/>
        <v>0.79253518535877476</v>
      </c>
      <c r="G32" s="26">
        <f t="shared" si="5"/>
        <v>224481</v>
      </c>
      <c r="H32" s="35">
        <f t="shared" si="3"/>
        <v>0.15821412235180354</v>
      </c>
      <c r="I32" s="29">
        <v>8401</v>
      </c>
      <c r="J32" s="29">
        <v>49017</v>
      </c>
      <c r="K32" s="29">
        <v>167063</v>
      </c>
      <c r="M32" s="21">
        <v>1418843</v>
      </c>
    </row>
    <row r="33" spans="1:13" x14ac:dyDescent="0.45">
      <c r="A33" s="24" t="s">
        <v>40</v>
      </c>
      <c r="B33" s="26">
        <f t="shared" si="4"/>
        <v>4357303</v>
      </c>
      <c r="C33" s="28">
        <f>SUM(一般接種!D32+一般接種!G32+一般接種!J32+医療従事者等!C30)</f>
        <v>1999331</v>
      </c>
      <c r="D33" s="33">
        <f t="shared" si="1"/>
        <v>0.79008014883767985</v>
      </c>
      <c r="E33" s="28">
        <f>SUM(一般接種!E32+一般接種!H32+一般接種!K32+医療従事者等!D30)</f>
        <v>1965388</v>
      </c>
      <c r="F33" s="35">
        <f t="shared" si="2"/>
        <v>0.77666681683212524</v>
      </c>
      <c r="G33" s="26">
        <f t="shared" si="5"/>
        <v>392584</v>
      </c>
      <c r="H33" s="35">
        <f t="shared" si="3"/>
        <v>0.15513830633911629</v>
      </c>
      <c r="I33" s="29">
        <v>21645</v>
      </c>
      <c r="J33" s="29">
        <v>76254</v>
      </c>
      <c r="K33" s="29">
        <v>294685</v>
      </c>
      <c r="M33" s="21">
        <v>2530542</v>
      </c>
    </row>
    <row r="34" spans="1:13" x14ac:dyDescent="0.45">
      <c r="A34" s="24" t="s">
        <v>41</v>
      </c>
      <c r="B34" s="26">
        <f t="shared" si="4"/>
        <v>14848782</v>
      </c>
      <c r="C34" s="28">
        <f>SUM(一般接種!D33+一般接種!G33+一般接種!J33+医療従事者等!C31)</f>
        <v>6815738</v>
      </c>
      <c r="D34" s="33">
        <f t="shared" si="1"/>
        <v>0.77105373815361511</v>
      </c>
      <c r="E34" s="28">
        <f>SUM(一般接種!E33+一般接種!H33+一般接種!K33+医療従事者等!D31)</f>
        <v>6713962</v>
      </c>
      <c r="F34" s="35">
        <f t="shared" si="2"/>
        <v>0.75953997907802817</v>
      </c>
      <c r="G34" s="26">
        <f t="shared" si="5"/>
        <v>1319082</v>
      </c>
      <c r="H34" s="35">
        <f t="shared" si="3"/>
        <v>0.14922567549268279</v>
      </c>
      <c r="I34" s="29">
        <v>52294</v>
      </c>
      <c r="J34" s="29">
        <v>314948</v>
      </c>
      <c r="K34" s="29">
        <v>951840</v>
      </c>
      <c r="M34" s="21">
        <v>8839511</v>
      </c>
    </row>
    <row r="35" spans="1:13" x14ac:dyDescent="0.45">
      <c r="A35" s="24" t="s">
        <v>42</v>
      </c>
      <c r="B35" s="26">
        <f t="shared" si="4"/>
        <v>9622279</v>
      </c>
      <c r="C35" s="28">
        <f>SUM(一般接種!D34+一般接種!G34+一般接種!J34+医療従事者等!C32)</f>
        <v>4372824</v>
      </c>
      <c r="D35" s="33">
        <f t="shared" si="1"/>
        <v>0.79165837651904325</v>
      </c>
      <c r="E35" s="28">
        <f>SUM(一般接種!E34+一般接種!H34+一般接種!K34+医療従事者等!D32)</f>
        <v>4312178</v>
      </c>
      <c r="F35" s="35">
        <f t="shared" si="2"/>
        <v>0.78067899250944806</v>
      </c>
      <c r="G35" s="26">
        <f t="shared" si="5"/>
        <v>937277</v>
      </c>
      <c r="H35" s="35">
        <f t="shared" si="3"/>
        <v>0.169685125257417</v>
      </c>
      <c r="I35" s="29">
        <v>39527</v>
      </c>
      <c r="J35" s="29">
        <v>211802</v>
      </c>
      <c r="K35" s="29">
        <v>685948</v>
      </c>
      <c r="M35" s="21">
        <v>5523625</v>
      </c>
    </row>
    <row r="36" spans="1:13" x14ac:dyDescent="0.45">
      <c r="A36" s="24" t="s">
        <v>43</v>
      </c>
      <c r="B36" s="26">
        <f t="shared" si="4"/>
        <v>2410441</v>
      </c>
      <c r="C36" s="28">
        <f>SUM(一般接種!D35+一般接種!G35+一般接種!J35+医療従事者等!C33)</f>
        <v>1080764</v>
      </c>
      <c r="D36" s="33">
        <f t="shared" si="1"/>
        <v>0.80369796666862492</v>
      </c>
      <c r="E36" s="28">
        <f>SUM(一般接種!E35+一般接種!H35+一般接種!K35+医療従事者等!D33)</f>
        <v>1067935</v>
      </c>
      <c r="F36" s="35">
        <f t="shared" si="2"/>
        <v>0.79415782542188484</v>
      </c>
      <c r="G36" s="26">
        <f t="shared" si="5"/>
        <v>261742</v>
      </c>
      <c r="H36" s="35">
        <f t="shared" si="3"/>
        <v>0.19464148805084108</v>
      </c>
      <c r="I36" s="29">
        <v>5626</v>
      </c>
      <c r="J36" s="29">
        <v>47644</v>
      </c>
      <c r="K36" s="29">
        <v>208472</v>
      </c>
      <c r="M36" s="21">
        <v>1344739</v>
      </c>
    </row>
    <row r="37" spans="1:13" x14ac:dyDescent="0.45">
      <c r="A37" s="24" t="s">
        <v>44</v>
      </c>
      <c r="B37" s="26">
        <f t="shared" si="4"/>
        <v>1667723</v>
      </c>
      <c r="C37" s="28">
        <f>SUM(一般接種!D36+一般接種!G36+一般接種!J36+医療従事者等!C34)</f>
        <v>739128</v>
      </c>
      <c r="D37" s="33">
        <f t="shared" si="1"/>
        <v>0.78261642976942758</v>
      </c>
      <c r="E37" s="28">
        <f>SUM(一般接種!E36+一般接種!H36+一般接種!K36+医療従事者等!D34)</f>
        <v>727700</v>
      </c>
      <c r="F37" s="35">
        <f t="shared" si="2"/>
        <v>0.77051603503481458</v>
      </c>
      <c r="G37" s="26">
        <f t="shared" si="5"/>
        <v>200895</v>
      </c>
      <c r="H37" s="35">
        <f t="shared" si="3"/>
        <v>0.21271515577617023</v>
      </c>
      <c r="I37" s="29">
        <v>7386</v>
      </c>
      <c r="J37" s="29">
        <v>42494</v>
      </c>
      <c r="K37" s="29">
        <v>151015</v>
      </c>
      <c r="M37" s="21">
        <v>944432</v>
      </c>
    </row>
    <row r="38" spans="1:13" x14ac:dyDescent="0.45">
      <c r="A38" s="24" t="s">
        <v>45</v>
      </c>
      <c r="B38" s="26">
        <f t="shared" si="4"/>
        <v>971817</v>
      </c>
      <c r="C38" s="28">
        <f>SUM(一般接種!D37+一般接種!G37+一般接種!J37+医療従事者等!C35)</f>
        <v>433688</v>
      </c>
      <c r="D38" s="33">
        <f t="shared" si="1"/>
        <v>0.77891046502438988</v>
      </c>
      <c r="E38" s="28">
        <f>SUM(一般接種!E37+一般接種!H37+一般接種!K37+医療従事者等!D35)</f>
        <v>427550</v>
      </c>
      <c r="F38" s="35">
        <f t="shared" si="2"/>
        <v>0.7678865205428278</v>
      </c>
      <c r="G38" s="26">
        <f t="shared" si="5"/>
        <v>110579</v>
      </c>
      <c r="H38" s="35">
        <f t="shared" si="3"/>
        <v>0.19860162216139715</v>
      </c>
      <c r="I38" s="29">
        <v>4842</v>
      </c>
      <c r="J38" s="29">
        <v>22536</v>
      </c>
      <c r="K38" s="29">
        <v>83201</v>
      </c>
      <c r="M38" s="21">
        <v>556788</v>
      </c>
    </row>
    <row r="39" spans="1:13" x14ac:dyDescent="0.45">
      <c r="A39" s="24" t="s">
        <v>46</v>
      </c>
      <c r="B39" s="26">
        <f t="shared" si="4"/>
        <v>1206197</v>
      </c>
      <c r="C39" s="28">
        <f>SUM(一般接種!D38+一般接種!G38+一般接種!J38+医療従事者等!C36)</f>
        <v>549542</v>
      </c>
      <c r="D39" s="33">
        <f t="shared" si="1"/>
        <v>0.81678024419788497</v>
      </c>
      <c r="E39" s="28">
        <f>SUM(一般接種!E38+一般接種!H38+一般接種!K38+医療従事者等!D36)</f>
        <v>539353</v>
      </c>
      <c r="F39" s="35">
        <f t="shared" si="2"/>
        <v>0.80163640822514359</v>
      </c>
      <c r="G39" s="26">
        <f t="shared" si="5"/>
        <v>117302</v>
      </c>
      <c r="H39" s="35">
        <f t="shared" si="3"/>
        <v>0.17434510229409272</v>
      </c>
      <c r="I39" s="29">
        <v>4777</v>
      </c>
      <c r="J39" s="29">
        <v>29169</v>
      </c>
      <c r="K39" s="29">
        <v>83356</v>
      </c>
      <c r="M39" s="21">
        <v>672815</v>
      </c>
    </row>
    <row r="40" spans="1:13" x14ac:dyDescent="0.45">
      <c r="A40" s="24" t="s">
        <v>47</v>
      </c>
      <c r="B40" s="26">
        <f t="shared" si="4"/>
        <v>3358039</v>
      </c>
      <c r="C40" s="28">
        <f>SUM(一般接種!D39+一般接種!G39+一般接種!J39+医療従事者等!C37)</f>
        <v>1484634</v>
      </c>
      <c r="D40" s="33">
        <f t="shared" si="1"/>
        <v>0.78394817590747867</v>
      </c>
      <c r="E40" s="28">
        <f>SUM(一般接種!E39+一般接種!H39+一般接種!K39+医療従事者等!D37)</f>
        <v>1452688</v>
      </c>
      <c r="F40" s="35">
        <f t="shared" si="2"/>
        <v>0.76707936620250072</v>
      </c>
      <c r="G40" s="26">
        <f t="shared" si="5"/>
        <v>420717</v>
      </c>
      <c r="H40" s="35">
        <f t="shared" si="3"/>
        <v>0.2221559823655303</v>
      </c>
      <c r="I40" s="29">
        <v>21678</v>
      </c>
      <c r="J40" s="29">
        <v>132290</v>
      </c>
      <c r="K40" s="29">
        <v>266749</v>
      </c>
      <c r="M40" s="21">
        <v>1893791</v>
      </c>
    </row>
    <row r="41" spans="1:13" x14ac:dyDescent="0.45">
      <c r="A41" s="24" t="s">
        <v>48</v>
      </c>
      <c r="B41" s="26">
        <f t="shared" si="4"/>
        <v>4923497</v>
      </c>
      <c r="C41" s="28">
        <f>SUM(一般接種!D40+一般接種!G40+一般接種!J40+医療従事者等!C38)</f>
        <v>2202060</v>
      </c>
      <c r="D41" s="33">
        <f t="shared" si="1"/>
        <v>0.78297331883106192</v>
      </c>
      <c r="E41" s="28">
        <f>SUM(一般接種!E40+一般接種!H40+一般接種!K40+医療従事者等!D38)</f>
        <v>2170744</v>
      </c>
      <c r="F41" s="35">
        <f t="shared" si="2"/>
        <v>0.77183847579657894</v>
      </c>
      <c r="G41" s="26">
        <f t="shared" si="5"/>
        <v>550693</v>
      </c>
      <c r="H41" s="35">
        <f t="shared" si="3"/>
        <v>0.19580662010437228</v>
      </c>
      <c r="I41" s="29">
        <v>22110</v>
      </c>
      <c r="J41" s="29">
        <v>114127</v>
      </c>
      <c r="K41" s="29">
        <v>414456</v>
      </c>
      <c r="M41" s="21">
        <v>2812433</v>
      </c>
    </row>
    <row r="42" spans="1:13" x14ac:dyDescent="0.45">
      <c r="A42" s="24" t="s">
        <v>49</v>
      </c>
      <c r="B42" s="26">
        <f t="shared" si="4"/>
        <v>2475888</v>
      </c>
      <c r="C42" s="28">
        <f>SUM(一般接種!D41+一般接種!G41+一般接種!J41+医療従事者等!C39)</f>
        <v>1099767</v>
      </c>
      <c r="D42" s="33">
        <f t="shared" si="1"/>
        <v>0.81097182381960164</v>
      </c>
      <c r="E42" s="28">
        <f>SUM(一般接種!E41+一般接種!H41+一般接種!K41+医療従事者等!D39)</f>
        <v>1074572</v>
      </c>
      <c r="F42" s="35">
        <f t="shared" si="2"/>
        <v>0.79239294747476241</v>
      </c>
      <c r="G42" s="26">
        <f t="shared" si="5"/>
        <v>301549</v>
      </c>
      <c r="H42" s="35">
        <f t="shared" si="3"/>
        <v>0.22236323012145032</v>
      </c>
      <c r="I42" s="29">
        <v>44006</v>
      </c>
      <c r="J42" s="29">
        <v>44024</v>
      </c>
      <c r="K42" s="29">
        <v>213519</v>
      </c>
      <c r="M42" s="21">
        <v>1356110</v>
      </c>
    </row>
    <row r="43" spans="1:13" x14ac:dyDescent="0.45">
      <c r="A43" s="24" t="s">
        <v>50</v>
      </c>
      <c r="B43" s="26">
        <f t="shared" si="4"/>
        <v>1311990</v>
      </c>
      <c r="C43" s="28">
        <f>SUM(一般接種!D42+一般接種!G42+一般接種!J42+医療従事者等!C40)</f>
        <v>588411</v>
      </c>
      <c r="D43" s="33">
        <f t="shared" si="1"/>
        <v>0.80061473653273896</v>
      </c>
      <c r="E43" s="28">
        <f>SUM(一般接種!E42+一般接種!H42+一般接種!K42+医療従事者等!D40)</f>
        <v>580355</v>
      </c>
      <c r="F43" s="35">
        <f t="shared" si="2"/>
        <v>0.78965343173471902</v>
      </c>
      <c r="G43" s="26">
        <f t="shared" si="5"/>
        <v>143224</v>
      </c>
      <c r="H43" s="35">
        <f t="shared" si="3"/>
        <v>0.19487610704960481</v>
      </c>
      <c r="I43" s="29">
        <v>7414</v>
      </c>
      <c r="J43" s="29">
        <v>36277</v>
      </c>
      <c r="K43" s="29">
        <v>99533</v>
      </c>
      <c r="M43" s="21">
        <v>734949</v>
      </c>
    </row>
    <row r="44" spans="1:13" x14ac:dyDescent="0.45">
      <c r="A44" s="24" t="s">
        <v>51</v>
      </c>
      <c r="B44" s="26">
        <f t="shared" si="4"/>
        <v>1687966</v>
      </c>
      <c r="C44" s="28">
        <f>SUM(一般接種!D43+一般接種!G43+一般接種!J43+医療従事者等!C41)</f>
        <v>764104</v>
      </c>
      <c r="D44" s="33">
        <f t="shared" si="1"/>
        <v>0.78458480166260047</v>
      </c>
      <c r="E44" s="28">
        <f>SUM(一般接種!E43+一般接種!H43+一般接種!K43+医療従事者等!D41)</f>
        <v>754362</v>
      </c>
      <c r="F44" s="35">
        <f t="shared" si="2"/>
        <v>0.7745816801794031</v>
      </c>
      <c r="G44" s="26">
        <f t="shared" si="5"/>
        <v>169500</v>
      </c>
      <c r="H44" s="35">
        <f t="shared" si="3"/>
        <v>0.1740432243278543</v>
      </c>
      <c r="I44" s="29">
        <v>9105</v>
      </c>
      <c r="J44" s="29">
        <v>41612</v>
      </c>
      <c r="K44" s="29">
        <v>118783</v>
      </c>
      <c r="M44" s="21">
        <v>973896</v>
      </c>
    </row>
    <row r="45" spans="1:13" x14ac:dyDescent="0.45">
      <c r="A45" s="24" t="s">
        <v>52</v>
      </c>
      <c r="B45" s="26">
        <f t="shared" si="4"/>
        <v>2419425</v>
      </c>
      <c r="C45" s="28">
        <f>SUM(一般接種!D44+一般接種!G44+一般接種!J44+医療従事者等!C42)</f>
        <v>1090327</v>
      </c>
      <c r="D45" s="33">
        <f t="shared" si="1"/>
        <v>0.80394611784674896</v>
      </c>
      <c r="E45" s="28">
        <f>SUM(一般接種!E44+一般接種!H44+一般接種!K44+医療従事者等!D42)</f>
        <v>1077321</v>
      </c>
      <c r="F45" s="35">
        <f t="shared" si="2"/>
        <v>0.79435622122975713</v>
      </c>
      <c r="G45" s="26">
        <f t="shared" si="5"/>
        <v>251777</v>
      </c>
      <c r="H45" s="35">
        <f t="shared" si="3"/>
        <v>0.18564627099310657</v>
      </c>
      <c r="I45" s="29">
        <v>11498</v>
      </c>
      <c r="J45" s="29">
        <v>51955</v>
      </c>
      <c r="K45" s="29">
        <v>188324</v>
      </c>
      <c r="M45" s="21">
        <v>1356219</v>
      </c>
    </row>
    <row r="46" spans="1:13" x14ac:dyDescent="0.45">
      <c r="A46" s="24" t="s">
        <v>53</v>
      </c>
      <c r="B46" s="26">
        <f t="shared" si="4"/>
        <v>1245367</v>
      </c>
      <c r="C46" s="28">
        <f>SUM(一般接種!D45+一般接種!G45+一般接種!J45+医療従事者等!C43)</f>
        <v>555396</v>
      </c>
      <c r="D46" s="33">
        <f t="shared" si="1"/>
        <v>0.79210230943555526</v>
      </c>
      <c r="E46" s="28">
        <f>SUM(一般接種!E45+一般接種!H45+一般接種!K45+医療従事者等!D43)</f>
        <v>547888</v>
      </c>
      <c r="F46" s="35">
        <f t="shared" si="2"/>
        <v>0.78139444668673796</v>
      </c>
      <c r="G46" s="26">
        <f t="shared" si="5"/>
        <v>142083</v>
      </c>
      <c r="H46" s="35">
        <f t="shared" si="3"/>
        <v>0.20263788797818494</v>
      </c>
      <c r="I46" s="29">
        <v>10297</v>
      </c>
      <c r="J46" s="29">
        <v>32641</v>
      </c>
      <c r="K46" s="29">
        <v>99145</v>
      </c>
      <c r="M46" s="21">
        <v>701167</v>
      </c>
    </row>
    <row r="47" spans="1:13" x14ac:dyDescent="0.45">
      <c r="A47" s="24" t="s">
        <v>54</v>
      </c>
      <c r="B47" s="26">
        <f t="shared" si="4"/>
        <v>8941323</v>
      </c>
      <c r="C47" s="28">
        <f>SUM(一般接種!D46+一般接種!G46+一般接種!J46+医療従事者等!C44)</f>
        <v>4062102</v>
      </c>
      <c r="D47" s="33">
        <f t="shared" si="1"/>
        <v>0.79273365247444949</v>
      </c>
      <c r="E47" s="28">
        <f>SUM(一般接種!E46+一般接種!H46+一般接種!K46+医療従事者等!D44)</f>
        <v>3975236</v>
      </c>
      <c r="F47" s="35">
        <f t="shared" si="2"/>
        <v>0.77578144362891943</v>
      </c>
      <c r="G47" s="26">
        <f t="shared" si="5"/>
        <v>903985</v>
      </c>
      <c r="H47" s="35">
        <f t="shared" si="3"/>
        <v>0.17641588784134796</v>
      </c>
      <c r="I47" s="29">
        <v>37507</v>
      </c>
      <c r="J47" s="29">
        <v>203606</v>
      </c>
      <c r="K47" s="29">
        <v>662872</v>
      </c>
      <c r="M47" s="21">
        <v>5124170</v>
      </c>
    </row>
    <row r="48" spans="1:13" x14ac:dyDescent="0.45">
      <c r="A48" s="24" t="s">
        <v>55</v>
      </c>
      <c r="B48" s="26">
        <f t="shared" si="4"/>
        <v>1475018</v>
      </c>
      <c r="C48" s="28">
        <f>SUM(一般接種!D47+一般接種!G47+一般接種!J47+医療従事者等!C45)</f>
        <v>645079</v>
      </c>
      <c r="D48" s="33">
        <f t="shared" si="1"/>
        <v>0.78839117012253401</v>
      </c>
      <c r="E48" s="28">
        <f>SUM(一般接種!E47+一般接種!H47+一般接種!K47+医療従事者等!D45)</f>
        <v>636007</v>
      </c>
      <c r="F48" s="35">
        <f t="shared" si="2"/>
        <v>0.77730371463979209</v>
      </c>
      <c r="G48" s="26">
        <f t="shared" si="5"/>
        <v>193932</v>
      </c>
      <c r="H48" s="35">
        <f t="shared" si="3"/>
        <v>0.23701635986321562</v>
      </c>
      <c r="I48" s="29">
        <v>8061</v>
      </c>
      <c r="J48" s="29">
        <v>54974</v>
      </c>
      <c r="K48" s="29">
        <v>130897</v>
      </c>
      <c r="M48" s="21">
        <v>818222</v>
      </c>
    </row>
    <row r="49" spans="1:13" x14ac:dyDescent="0.45">
      <c r="A49" s="24" t="s">
        <v>56</v>
      </c>
      <c r="B49" s="26">
        <f t="shared" si="4"/>
        <v>2388822</v>
      </c>
      <c r="C49" s="28">
        <f>SUM(一般接種!D48+一般接種!G48+一般接種!J48+医療従事者等!C46)</f>
        <v>1077625</v>
      </c>
      <c r="D49" s="33">
        <f t="shared" si="1"/>
        <v>0.80664297295233756</v>
      </c>
      <c r="E49" s="28">
        <f>SUM(一般接種!E48+一般接種!H48+一般接種!K48+医療従事者等!D46)</f>
        <v>1060128</v>
      </c>
      <c r="F49" s="35">
        <f t="shared" si="2"/>
        <v>0.79354580826355714</v>
      </c>
      <c r="G49" s="26">
        <f t="shared" si="5"/>
        <v>251069</v>
      </c>
      <c r="H49" s="35">
        <f t="shared" si="3"/>
        <v>0.18793461972037626</v>
      </c>
      <c r="I49" s="29">
        <v>13290</v>
      </c>
      <c r="J49" s="29">
        <v>57520</v>
      </c>
      <c r="K49" s="29">
        <v>180259</v>
      </c>
      <c r="M49" s="21">
        <v>1335938</v>
      </c>
    </row>
    <row r="50" spans="1:13" x14ac:dyDescent="0.45">
      <c r="A50" s="24" t="s">
        <v>57</v>
      </c>
      <c r="B50" s="26">
        <f t="shared" si="4"/>
        <v>3172470</v>
      </c>
      <c r="C50" s="28">
        <f>SUM(一般接種!D49+一般接種!G49+一般接種!J49+医療従事者等!C47)</f>
        <v>1430429</v>
      </c>
      <c r="D50" s="33">
        <f t="shared" si="1"/>
        <v>0.81336995243497123</v>
      </c>
      <c r="E50" s="28">
        <f>SUM(一般接種!E49+一般接種!H49+一般接種!K49+医療従事者等!D47)</f>
        <v>1412896</v>
      </c>
      <c r="F50" s="35">
        <f t="shared" si="2"/>
        <v>0.80340034515209158</v>
      </c>
      <c r="G50" s="26">
        <f t="shared" si="5"/>
        <v>329145</v>
      </c>
      <c r="H50" s="35">
        <f t="shared" si="3"/>
        <v>0.1871582951647433</v>
      </c>
      <c r="I50" s="29">
        <v>20702</v>
      </c>
      <c r="J50" s="29">
        <v>74308</v>
      </c>
      <c r="K50" s="29">
        <v>234135</v>
      </c>
      <c r="M50" s="21">
        <v>1758645</v>
      </c>
    </row>
    <row r="51" spans="1:13" x14ac:dyDescent="0.45">
      <c r="A51" s="24" t="s">
        <v>58</v>
      </c>
      <c r="B51" s="26">
        <f t="shared" si="4"/>
        <v>2001118</v>
      </c>
      <c r="C51" s="28">
        <f>SUM(一般接種!D50+一般接種!G50+一般接種!J50+医療従事者等!C48)</f>
        <v>907132</v>
      </c>
      <c r="D51" s="33">
        <f t="shared" si="1"/>
        <v>0.79451644462272963</v>
      </c>
      <c r="E51" s="28">
        <f>SUM(一般接種!E50+一般接種!H50+一般接種!K50+医療従事者等!D48)</f>
        <v>891072</v>
      </c>
      <c r="F51" s="35">
        <f t="shared" si="2"/>
        <v>0.78045020718359071</v>
      </c>
      <c r="G51" s="26">
        <f t="shared" si="5"/>
        <v>202914</v>
      </c>
      <c r="H51" s="35">
        <f t="shared" si="3"/>
        <v>0.17772331903645397</v>
      </c>
      <c r="I51" s="29">
        <v>17689</v>
      </c>
      <c r="J51" s="29">
        <v>48047</v>
      </c>
      <c r="K51" s="29">
        <v>137178</v>
      </c>
      <c r="M51" s="21">
        <v>1141741</v>
      </c>
    </row>
    <row r="52" spans="1:13" x14ac:dyDescent="0.45">
      <c r="A52" s="24" t="s">
        <v>59</v>
      </c>
      <c r="B52" s="26">
        <f t="shared" si="4"/>
        <v>1889985</v>
      </c>
      <c r="C52" s="28">
        <f>SUM(一般接種!D51+一般接種!G51+一般接種!J51+医療従事者等!C49)</f>
        <v>851131</v>
      </c>
      <c r="D52" s="33">
        <f t="shared" si="1"/>
        <v>0.7828356362572787</v>
      </c>
      <c r="E52" s="28">
        <f>SUM(一般接種!E51+一般接種!H51+一般接種!K51+医療従事者等!D49)</f>
        <v>838474</v>
      </c>
      <c r="F52" s="35">
        <f t="shared" si="2"/>
        <v>0.77119424304271089</v>
      </c>
      <c r="G52" s="26">
        <f t="shared" si="5"/>
        <v>200380</v>
      </c>
      <c r="H52" s="35">
        <f t="shared" si="3"/>
        <v>0.18430136464684463</v>
      </c>
      <c r="I52" s="29">
        <v>10607</v>
      </c>
      <c r="J52" s="29">
        <v>44482</v>
      </c>
      <c r="K52" s="29">
        <v>145291</v>
      </c>
      <c r="M52" s="21">
        <v>1087241</v>
      </c>
    </row>
    <row r="53" spans="1:13" x14ac:dyDescent="0.45">
      <c r="A53" s="24" t="s">
        <v>60</v>
      </c>
      <c r="B53" s="26">
        <f t="shared" si="4"/>
        <v>2872729</v>
      </c>
      <c r="C53" s="28">
        <f>SUM(一般接種!D52+一般接種!G52+一般接種!J52+医療従事者等!C50)</f>
        <v>1290482</v>
      </c>
      <c r="D53" s="33">
        <f t="shared" si="1"/>
        <v>0.79781665354985454</v>
      </c>
      <c r="E53" s="28">
        <f>SUM(一般接種!E52+一般接種!H52+一般接種!K52+医療従事者等!D50)</f>
        <v>1267125</v>
      </c>
      <c r="F53" s="35">
        <f t="shared" si="2"/>
        <v>0.78337661984387186</v>
      </c>
      <c r="G53" s="26">
        <f t="shared" si="5"/>
        <v>315122</v>
      </c>
      <c r="H53" s="35">
        <f t="shared" si="3"/>
        <v>0.19481835430477701</v>
      </c>
      <c r="I53" s="29">
        <v>16393</v>
      </c>
      <c r="J53" s="29">
        <v>67736</v>
      </c>
      <c r="K53" s="29">
        <v>230993</v>
      </c>
      <c r="M53" s="21">
        <v>1617517</v>
      </c>
    </row>
    <row r="54" spans="1:13" x14ac:dyDescent="0.45">
      <c r="A54" s="24" t="s">
        <v>61</v>
      </c>
      <c r="B54" s="26">
        <f t="shared" si="4"/>
        <v>2295690</v>
      </c>
      <c r="C54" s="28">
        <f>SUM(一般接種!D53+一般接種!G53+一般接種!J53+医療従事者等!C51)</f>
        <v>1042156</v>
      </c>
      <c r="D54" s="34">
        <f t="shared" si="1"/>
        <v>0.70173279160309143</v>
      </c>
      <c r="E54" s="28">
        <f>SUM(一般接種!E53+一般接種!H53+一般接種!K53+医療従事者等!D51)</f>
        <v>1020887</v>
      </c>
      <c r="F54" s="35">
        <f t="shared" si="2"/>
        <v>0.68741137067896285</v>
      </c>
      <c r="G54" s="26">
        <f t="shared" si="5"/>
        <v>232647</v>
      </c>
      <c r="H54" s="35">
        <f t="shared" si="3"/>
        <v>0.15665219868050889</v>
      </c>
      <c r="I54" s="29">
        <v>16281</v>
      </c>
      <c r="J54" s="29">
        <v>54779</v>
      </c>
      <c r="K54" s="29">
        <v>161587</v>
      </c>
      <c r="M54" s="21">
        <v>1485118</v>
      </c>
    </row>
    <row r="55" spans="1:13" x14ac:dyDescent="0.45">
      <c r="A55" s="1"/>
      <c r="B55" s="8"/>
      <c r="C55" s="1"/>
      <c r="D55" s="1"/>
      <c r="E55" s="1"/>
      <c r="F55" s="1"/>
      <c r="G55" s="1"/>
      <c r="H55" s="1"/>
      <c r="I55" s="1"/>
      <c r="J55" s="1"/>
      <c r="K55" s="1"/>
    </row>
    <row r="56" spans="1:13" x14ac:dyDescent="0.45">
      <c r="A56" s="78" t="s">
        <v>103</v>
      </c>
      <c r="B56" s="78"/>
      <c r="C56" s="78"/>
      <c r="D56" s="78"/>
      <c r="E56" s="78"/>
      <c r="F56" s="78"/>
      <c r="G56" s="78"/>
      <c r="H56" s="78"/>
      <c r="I56" s="78"/>
      <c r="J56" s="1"/>
      <c r="K56" s="1"/>
    </row>
    <row r="57" spans="1:13" x14ac:dyDescent="0.45">
      <c r="A57" s="1" t="s">
        <v>104</v>
      </c>
      <c r="B57" s="1"/>
      <c r="C57" s="1"/>
      <c r="D57" s="1"/>
      <c r="E57" s="1"/>
      <c r="F57" s="1"/>
      <c r="G57" s="1"/>
      <c r="H57" s="1"/>
      <c r="I57" s="1"/>
      <c r="J57" s="1"/>
      <c r="K57" s="1"/>
    </row>
    <row r="58" spans="1:13" x14ac:dyDescent="0.45">
      <c r="A58" s="1" t="s">
        <v>105</v>
      </c>
      <c r="B58" s="1"/>
      <c r="C58" s="1"/>
      <c r="D58" s="1"/>
      <c r="E58" s="1"/>
      <c r="F58" s="1"/>
      <c r="G58" s="1"/>
      <c r="H58" s="1"/>
      <c r="I58" s="1"/>
      <c r="J58" s="1"/>
      <c r="K58" s="1"/>
    </row>
    <row r="59" spans="1:13" x14ac:dyDescent="0.45">
      <c r="A59" s="9" t="s">
        <v>106</v>
      </c>
      <c r="B59" s="1"/>
      <c r="C59" s="1"/>
      <c r="D59" s="1"/>
      <c r="E59" s="1"/>
      <c r="F59" s="1"/>
      <c r="G59" s="1"/>
      <c r="H59" s="1"/>
      <c r="I59" s="1"/>
      <c r="J59" s="1"/>
      <c r="K59" s="1"/>
    </row>
    <row r="60" spans="1:13" x14ac:dyDescent="0.45">
      <c r="A60" s="78" t="s">
        <v>107</v>
      </c>
      <c r="B60" s="78"/>
      <c r="C60" s="78"/>
      <c r="D60" s="78"/>
      <c r="E60" s="78"/>
      <c r="F60" s="78"/>
      <c r="G60" s="78"/>
      <c r="H60" s="78"/>
      <c r="I60" s="78"/>
      <c r="J60" s="78"/>
      <c r="K60" s="78"/>
    </row>
    <row r="61" spans="1:13" x14ac:dyDescent="0.45">
      <c r="A61" s="9" t="s">
        <v>108</v>
      </c>
      <c r="B61" s="9"/>
      <c r="C61" s="9"/>
      <c r="D61" s="9"/>
      <c r="E61" s="9"/>
      <c r="F61" s="9"/>
      <c r="G61" s="9"/>
      <c r="H61" s="9"/>
      <c r="I61" s="1"/>
      <c r="J61" s="1"/>
      <c r="K61" s="1"/>
    </row>
  </sheetData>
  <mergeCells count="10">
    <mergeCell ref="A60:K60"/>
    <mergeCell ref="A56:I56"/>
    <mergeCell ref="B3:K3"/>
    <mergeCell ref="G4:K4"/>
    <mergeCell ref="I6:K6"/>
    <mergeCell ref="B4:B6"/>
    <mergeCell ref="A3:A6"/>
    <mergeCell ref="C4:D5"/>
    <mergeCell ref="E4:F5"/>
    <mergeCell ref="G5:H5"/>
  </mergeCells>
  <phoneticPr fontId="2"/>
  <pageMargins left="0.7" right="0.7" top="0.75" bottom="0.75" header="0.3" footer="0.3"/>
  <pageSetup paperSize="9" scale="53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60"/>
  <sheetViews>
    <sheetView workbookViewId="0">
      <selection activeCell="S3" sqref="S3"/>
    </sheetView>
  </sheetViews>
  <sheetFormatPr defaultRowHeight="18" x14ac:dyDescent="0.45"/>
  <cols>
    <col min="1" max="1" width="13.59765625" customWidth="1"/>
    <col min="2" max="2" width="11.3984375" style="2" bestFit="1" customWidth="1"/>
    <col min="3" max="8" width="11.3984375" bestFit="1" customWidth="1"/>
    <col min="9" max="9" width="8.69921875" bestFit="1" customWidth="1"/>
    <col min="10" max="11" width="9" bestFit="1" customWidth="1"/>
    <col min="12" max="12" width="1.69921875" customWidth="1"/>
    <col min="13" max="13" width="12.59765625" customWidth="1"/>
    <col min="15" max="15" width="12.19921875" customWidth="1"/>
    <col min="16" max="16" width="9.19921875" bestFit="1" customWidth="1"/>
    <col min="17" max="17" width="12.5" bestFit="1" customWidth="1"/>
  </cols>
  <sheetData>
    <row r="1" spans="1:18" x14ac:dyDescent="0.45">
      <c r="A1" s="1" t="s">
        <v>109</v>
      </c>
      <c r="B1" s="8"/>
      <c r="C1" s="9"/>
      <c r="D1" s="9"/>
    </row>
    <row r="2" spans="1:18" x14ac:dyDescent="0.45">
      <c r="B2"/>
      <c r="Q2" s="94" t="str">
        <f>'進捗状況 (都道府県別)'!H3</f>
        <v>（2月25日公表時点）</v>
      </c>
      <c r="R2" s="94"/>
    </row>
    <row r="3" spans="1:18" ht="37.5" customHeight="1" x14ac:dyDescent="0.45">
      <c r="A3" s="95" t="s">
        <v>3</v>
      </c>
      <c r="B3" s="98" t="s">
        <v>110</v>
      </c>
      <c r="C3" s="98"/>
      <c r="D3" s="98"/>
      <c r="E3" s="98"/>
      <c r="F3" s="98"/>
      <c r="G3" s="98"/>
      <c r="H3" s="98"/>
      <c r="I3" s="98"/>
      <c r="J3" s="98"/>
      <c r="K3" s="98"/>
      <c r="M3" s="98" t="s">
        <v>111</v>
      </c>
      <c r="N3" s="98"/>
      <c r="O3" s="98"/>
      <c r="P3" s="98"/>
      <c r="Q3" s="98"/>
      <c r="R3" s="98"/>
    </row>
    <row r="4" spans="1:18" ht="18.75" customHeight="1" x14ac:dyDescent="0.45">
      <c r="A4" s="96"/>
      <c r="B4" s="99" t="s">
        <v>14</v>
      </c>
      <c r="C4" s="100" t="s">
        <v>112</v>
      </c>
      <c r="D4" s="100"/>
      <c r="E4" s="100"/>
      <c r="F4" s="101" t="s">
        <v>113</v>
      </c>
      <c r="G4" s="102"/>
      <c r="H4" s="103"/>
      <c r="I4" s="101" t="s">
        <v>114</v>
      </c>
      <c r="J4" s="102"/>
      <c r="K4" s="103"/>
      <c r="M4" s="83" t="s">
        <v>115</v>
      </c>
      <c r="N4" s="83"/>
      <c r="O4" s="98" t="s">
        <v>116</v>
      </c>
      <c r="P4" s="98"/>
      <c r="Q4" s="100" t="s">
        <v>114</v>
      </c>
      <c r="R4" s="100"/>
    </row>
    <row r="5" spans="1:18" ht="36" x14ac:dyDescent="0.45">
      <c r="A5" s="97"/>
      <c r="B5" s="99"/>
      <c r="C5" s="11" t="s">
        <v>117</v>
      </c>
      <c r="D5" s="11" t="s">
        <v>95</v>
      </c>
      <c r="E5" s="11" t="s">
        <v>96</v>
      </c>
      <c r="F5" s="11" t="s">
        <v>117</v>
      </c>
      <c r="G5" s="11" t="s">
        <v>95</v>
      </c>
      <c r="H5" s="11" t="s">
        <v>96</v>
      </c>
      <c r="I5" s="11" t="s">
        <v>117</v>
      </c>
      <c r="J5" s="11" t="s">
        <v>95</v>
      </c>
      <c r="K5" s="11" t="s">
        <v>96</v>
      </c>
      <c r="M5" s="12" t="s">
        <v>118</v>
      </c>
      <c r="N5" s="12" t="s">
        <v>119</v>
      </c>
      <c r="O5" s="12" t="s">
        <v>120</v>
      </c>
      <c r="P5" s="12" t="s">
        <v>121</v>
      </c>
      <c r="Q5" s="12" t="s">
        <v>120</v>
      </c>
      <c r="R5" s="12" t="s">
        <v>119</v>
      </c>
    </row>
    <row r="6" spans="1:18" x14ac:dyDescent="0.45">
      <c r="A6" s="7" t="s">
        <v>122</v>
      </c>
      <c r="B6" s="13">
        <f>SUM(B7:B53)</f>
        <v>189410936</v>
      </c>
      <c r="C6" s="13">
        <f t="shared" ref="C6" si="0">SUM(C7:C53)</f>
        <v>157202256</v>
      </c>
      <c r="D6" s="13">
        <f>SUM(D7:D53)</f>
        <v>78919198</v>
      </c>
      <c r="E6" s="14">
        <f>SUM(E7:E53)</f>
        <v>78283058</v>
      </c>
      <c r="F6" s="14">
        <f t="shared" ref="F6:Q6" si="1">SUM(F7:F53)</f>
        <v>32092242</v>
      </c>
      <c r="G6" s="14">
        <f>SUM(G7:G53)</f>
        <v>16105651</v>
      </c>
      <c r="H6" s="14">
        <f t="shared" ref="H6:K6" si="2">SUM(H7:H53)</f>
        <v>15986591</v>
      </c>
      <c r="I6" s="14">
        <f>SUM(I7:I53)</f>
        <v>116438</v>
      </c>
      <c r="J6" s="14">
        <f t="shared" si="2"/>
        <v>58390</v>
      </c>
      <c r="K6" s="14">
        <f t="shared" si="2"/>
        <v>58048</v>
      </c>
      <c r="L6" s="15"/>
      <c r="M6" s="14">
        <f>SUM(M7:M53)</f>
        <v>165153300</v>
      </c>
      <c r="N6" s="16">
        <f>C6/M6</f>
        <v>0.95185658415544827</v>
      </c>
      <c r="O6" s="14">
        <f t="shared" si="1"/>
        <v>34252100</v>
      </c>
      <c r="P6" s="17">
        <f>F6/O6</f>
        <v>0.93694231886512069</v>
      </c>
      <c r="Q6" s="14">
        <f t="shared" si="1"/>
        <v>195300</v>
      </c>
      <c r="R6" s="17">
        <f>I6/Q6</f>
        <v>0.59620071684587816</v>
      </c>
    </row>
    <row r="7" spans="1:18" x14ac:dyDescent="0.45">
      <c r="A7" s="4" t="s">
        <v>15</v>
      </c>
      <c r="B7" s="13">
        <v>7769534</v>
      </c>
      <c r="C7" s="13">
        <v>6279779</v>
      </c>
      <c r="D7" s="13">
        <v>3154043</v>
      </c>
      <c r="E7" s="14">
        <v>3125736</v>
      </c>
      <c r="F7" s="18">
        <v>1488928</v>
      </c>
      <c r="G7" s="14">
        <v>746261</v>
      </c>
      <c r="H7" s="14">
        <v>742667</v>
      </c>
      <c r="I7" s="14">
        <v>827</v>
      </c>
      <c r="J7" s="14">
        <v>413</v>
      </c>
      <c r="K7" s="14">
        <v>414</v>
      </c>
      <c r="L7" s="15"/>
      <c r="M7" s="14">
        <v>6947460</v>
      </c>
      <c r="N7" s="16">
        <v>0.90389566834497792</v>
      </c>
      <c r="O7" s="19">
        <v>1518200</v>
      </c>
      <c r="P7" s="16">
        <v>0.98071927282307991</v>
      </c>
      <c r="Q7" s="14">
        <v>900</v>
      </c>
      <c r="R7" s="17">
        <v>0.91888888888888887</v>
      </c>
    </row>
    <row r="8" spans="1:18" x14ac:dyDescent="0.45">
      <c r="A8" s="4" t="s">
        <v>16</v>
      </c>
      <c r="B8" s="13">
        <v>1979498</v>
      </c>
      <c r="C8" s="13">
        <v>1791742</v>
      </c>
      <c r="D8" s="13">
        <v>898618</v>
      </c>
      <c r="E8" s="14">
        <v>893124</v>
      </c>
      <c r="F8" s="18">
        <v>185361</v>
      </c>
      <c r="G8" s="14">
        <v>93166</v>
      </c>
      <c r="H8" s="14">
        <v>92195</v>
      </c>
      <c r="I8" s="14">
        <v>2395</v>
      </c>
      <c r="J8" s="14">
        <v>1208</v>
      </c>
      <c r="K8" s="14">
        <v>1187</v>
      </c>
      <c r="L8" s="15"/>
      <c r="M8" s="14">
        <v>1807455</v>
      </c>
      <c r="N8" s="16">
        <v>0.99130656088256697</v>
      </c>
      <c r="O8" s="19">
        <v>186500</v>
      </c>
      <c r="P8" s="16">
        <v>0.99389276139410188</v>
      </c>
      <c r="Q8" s="14">
        <v>3640</v>
      </c>
      <c r="R8" s="17">
        <v>0.65796703296703296</v>
      </c>
    </row>
    <row r="9" spans="1:18" x14ac:dyDescent="0.45">
      <c r="A9" s="4" t="s">
        <v>17</v>
      </c>
      <c r="B9" s="13">
        <v>1903230</v>
      </c>
      <c r="C9" s="13">
        <v>1660891</v>
      </c>
      <c r="D9" s="13">
        <v>833318</v>
      </c>
      <c r="E9" s="14">
        <v>827573</v>
      </c>
      <c r="F9" s="18">
        <v>242247</v>
      </c>
      <c r="G9" s="14">
        <v>121673</v>
      </c>
      <c r="H9" s="14">
        <v>120574</v>
      </c>
      <c r="I9" s="14">
        <v>92</v>
      </c>
      <c r="J9" s="14">
        <v>48</v>
      </c>
      <c r="K9" s="14">
        <v>44</v>
      </c>
      <c r="L9" s="15"/>
      <c r="M9" s="14">
        <v>1739985</v>
      </c>
      <c r="N9" s="16">
        <v>0.95454328629269791</v>
      </c>
      <c r="O9" s="19">
        <v>227500</v>
      </c>
      <c r="P9" s="16">
        <v>1.0648219780219781</v>
      </c>
      <c r="Q9" s="14">
        <v>120</v>
      </c>
      <c r="R9" s="17">
        <v>0.76666666666666672</v>
      </c>
    </row>
    <row r="10" spans="1:18" x14ac:dyDescent="0.45">
      <c r="A10" s="4" t="s">
        <v>18</v>
      </c>
      <c r="B10" s="13">
        <v>3456031</v>
      </c>
      <c r="C10" s="13">
        <v>2718174</v>
      </c>
      <c r="D10" s="13">
        <v>1364373</v>
      </c>
      <c r="E10" s="14">
        <v>1353801</v>
      </c>
      <c r="F10" s="18">
        <v>737811</v>
      </c>
      <c r="G10" s="14">
        <v>369981</v>
      </c>
      <c r="H10" s="14">
        <v>367830</v>
      </c>
      <c r="I10" s="14">
        <v>46</v>
      </c>
      <c r="J10" s="14">
        <v>24</v>
      </c>
      <c r="K10" s="14">
        <v>22</v>
      </c>
      <c r="L10" s="15"/>
      <c r="M10" s="14">
        <v>2895165</v>
      </c>
      <c r="N10" s="16">
        <v>0.93886669671676748</v>
      </c>
      <c r="O10" s="19">
        <v>854400</v>
      </c>
      <c r="P10" s="16">
        <v>0.86354283707865165</v>
      </c>
      <c r="Q10" s="14">
        <v>120</v>
      </c>
      <c r="R10" s="17">
        <v>0.38333333333333336</v>
      </c>
    </row>
    <row r="11" spans="1:18" x14ac:dyDescent="0.45">
      <c r="A11" s="4" t="s">
        <v>19</v>
      </c>
      <c r="B11" s="13">
        <v>1532320</v>
      </c>
      <c r="C11" s="13">
        <v>1440117</v>
      </c>
      <c r="D11" s="13">
        <v>722553</v>
      </c>
      <c r="E11" s="14">
        <v>717564</v>
      </c>
      <c r="F11" s="18">
        <v>92147</v>
      </c>
      <c r="G11" s="14">
        <v>47066</v>
      </c>
      <c r="H11" s="14">
        <v>45081</v>
      </c>
      <c r="I11" s="14">
        <v>56</v>
      </c>
      <c r="J11" s="14">
        <v>28</v>
      </c>
      <c r="K11" s="14">
        <v>28</v>
      </c>
      <c r="L11" s="15"/>
      <c r="M11" s="14">
        <v>1444755</v>
      </c>
      <c r="N11" s="16">
        <v>0.99678976712314549</v>
      </c>
      <c r="O11" s="19">
        <v>87900</v>
      </c>
      <c r="P11" s="16">
        <v>1.0483162684869169</v>
      </c>
      <c r="Q11" s="14">
        <v>140</v>
      </c>
      <c r="R11" s="17">
        <v>0.4</v>
      </c>
    </row>
    <row r="12" spans="1:18" x14ac:dyDescent="0.45">
      <c r="A12" s="4" t="s">
        <v>20</v>
      </c>
      <c r="B12" s="13">
        <v>1674713</v>
      </c>
      <c r="C12" s="13">
        <v>1598547</v>
      </c>
      <c r="D12" s="13">
        <v>802086</v>
      </c>
      <c r="E12" s="14">
        <v>796461</v>
      </c>
      <c r="F12" s="18">
        <v>76005</v>
      </c>
      <c r="G12" s="14">
        <v>38180</v>
      </c>
      <c r="H12" s="14">
        <v>37825</v>
      </c>
      <c r="I12" s="14">
        <v>161</v>
      </c>
      <c r="J12" s="14">
        <v>80</v>
      </c>
      <c r="K12" s="14">
        <v>81</v>
      </c>
      <c r="L12" s="15"/>
      <c r="M12" s="14">
        <v>1614795</v>
      </c>
      <c r="N12" s="16">
        <v>0.98993804167092414</v>
      </c>
      <c r="O12" s="19">
        <v>61700</v>
      </c>
      <c r="P12" s="16">
        <v>1.2318476499189628</v>
      </c>
      <c r="Q12" s="14">
        <v>340</v>
      </c>
      <c r="R12" s="17">
        <v>0.47352941176470587</v>
      </c>
    </row>
    <row r="13" spans="1:18" x14ac:dyDescent="0.45">
      <c r="A13" s="4" t="s">
        <v>21</v>
      </c>
      <c r="B13" s="13">
        <v>2870004</v>
      </c>
      <c r="C13" s="13">
        <v>2664965</v>
      </c>
      <c r="D13" s="13">
        <v>1337884</v>
      </c>
      <c r="E13" s="14">
        <v>1327081</v>
      </c>
      <c r="F13" s="18">
        <v>204790</v>
      </c>
      <c r="G13" s="14">
        <v>102968</v>
      </c>
      <c r="H13" s="14">
        <v>101822</v>
      </c>
      <c r="I13" s="14">
        <v>249</v>
      </c>
      <c r="J13" s="14">
        <v>126</v>
      </c>
      <c r="K13" s="14">
        <v>123</v>
      </c>
      <c r="L13" s="15"/>
      <c r="M13" s="14">
        <v>2736240</v>
      </c>
      <c r="N13" s="16">
        <v>0.97395148086425165</v>
      </c>
      <c r="O13" s="19">
        <v>178600</v>
      </c>
      <c r="P13" s="16">
        <v>1.1466405375139979</v>
      </c>
      <c r="Q13" s="14">
        <v>520</v>
      </c>
      <c r="R13" s="17">
        <v>0.47884615384615387</v>
      </c>
    </row>
    <row r="14" spans="1:18" x14ac:dyDescent="0.45">
      <c r="A14" s="4" t="s">
        <v>22</v>
      </c>
      <c r="B14" s="13">
        <v>4513032</v>
      </c>
      <c r="C14" s="13">
        <v>3646860</v>
      </c>
      <c r="D14" s="13">
        <v>1830151</v>
      </c>
      <c r="E14" s="14">
        <v>1816709</v>
      </c>
      <c r="F14" s="18">
        <v>865812</v>
      </c>
      <c r="G14" s="14">
        <v>434590</v>
      </c>
      <c r="H14" s="14">
        <v>431222</v>
      </c>
      <c r="I14" s="14">
        <v>360</v>
      </c>
      <c r="J14" s="14">
        <v>178</v>
      </c>
      <c r="K14" s="14">
        <v>182</v>
      </c>
      <c r="L14" s="15"/>
      <c r="M14" s="14">
        <v>3802305</v>
      </c>
      <c r="N14" s="16">
        <v>0.9591182190802684</v>
      </c>
      <c r="O14" s="19">
        <v>892500</v>
      </c>
      <c r="P14" s="16">
        <v>0.9700974789915966</v>
      </c>
      <c r="Q14" s="14">
        <v>800</v>
      </c>
      <c r="R14" s="17">
        <v>0.45</v>
      </c>
    </row>
    <row r="15" spans="1:18" x14ac:dyDescent="0.45">
      <c r="A15" s="6" t="s">
        <v>23</v>
      </c>
      <c r="B15" s="13">
        <v>2997320</v>
      </c>
      <c r="C15" s="13">
        <v>2616480</v>
      </c>
      <c r="D15" s="13">
        <v>1313015</v>
      </c>
      <c r="E15" s="14">
        <v>1303465</v>
      </c>
      <c r="F15" s="18">
        <v>380015</v>
      </c>
      <c r="G15" s="14">
        <v>191131</v>
      </c>
      <c r="H15" s="14">
        <v>188884</v>
      </c>
      <c r="I15" s="14">
        <v>825</v>
      </c>
      <c r="J15" s="14">
        <v>419</v>
      </c>
      <c r="K15" s="14">
        <v>406</v>
      </c>
      <c r="L15" s="15"/>
      <c r="M15" s="14">
        <v>2653950</v>
      </c>
      <c r="N15" s="16">
        <v>0.98588142203131179</v>
      </c>
      <c r="O15" s="19">
        <v>375900</v>
      </c>
      <c r="P15" s="16">
        <v>1.0109470603884012</v>
      </c>
      <c r="Q15" s="14">
        <v>1080</v>
      </c>
      <c r="R15" s="17">
        <v>0.76388888888888884</v>
      </c>
    </row>
    <row r="16" spans="1:18" x14ac:dyDescent="0.45">
      <c r="A16" s="4" t="s">
        <v>24</v>
      </c>
      <c r="B16" s="13">
        <v>2944856</v>
      </c>
      <c r="C16" s="13">
        <v>2098565</v>
      </c>
      <c r="D16" s="13">
        <v>1053636</v>
      </c>
      <c r="E16" s="14">
        <v>1044929</v>
      </c>
      <c r="F16" s="18">
        <v>846081</v>
      </c>
      <c r="G16" s="14">
        <v>424724</v>
      </c>
      <c r="H16" s="14">
        <v>421357</v>
      </c>
      <c r="I16" s="14">
        <v>210</v>
      </c>
      <c r="J16" s="14">
        <v>94</v>
      </c>
      <c r="K16" s="14">
        <v>116</v>
      </c>
      <c r="L16" s="15"/>
      <c r="M16" s="14">
        <v>2285595</v>
      </c>
      <c r="N16" s="16">
        <v>0.91817010450232872</v>
      </c>
      <c r="O16" s="19">
        <v>887500</v>
      </c>
      <c r="P16" s="16">
        <v>0.95333070422535215</v>
      </c>
      <c r="Q16" s="14">
        <v>320</v>
      </c>
      <c r="R16" s="17">
        <v>0.65625</v>
      </c>
    </row>
    <row r="17" spans="1:18" x14ac:dyDescent="0.45">
      <c r="A17" s="4" t="s">
        <v>25</v>
      </c>
      <c r="B17" s="13">
        <v>11305730</v>
      </c>
      <c r="C17" s="13">
        <v>9620766</v>
      </c>
      <c r="D17" s="13">
        <v>4834944</v>
      </c>
      <c r="E17" s="14">
        <v>4785822</v>
      </c>
      <c r="F17" s="18">
        <v>1666979</v>
      </c>
      <c r="G17" s="14">
        <v>834873</v>
      </c>
      <c r="H17" s="14">
        <v>832106</v>
      </c>
      <c r="I17" s="14">
        <v>17985</v>
      </c>
      <c r="J17" s="14">
        <v>9036</v>
      </c>
      <c r="K17" s="14">
        <v>8949</v>
      </c>
      <c r="L17" s="15"/>
      <c r="M17" s="14">
        <v>9975810</v>
      </c>
      <c r="N17" s="16">
        <v>0.96440950659645686</v>
      </c>
      <c r="O17" s="19">
        <v>659400</v>
      </c>
      <c r="P17" s="16">
        <v>2.5280239611768276</v>
      </c>
      <c r="Q17" s="14">
        <v>36860</v>
      </c>
      <c r="R17" s="17">
        <v>0.48792729245794897</v>
      </c>
    </row>
    <row r="18" spans="1:18" x14ac:dyDescent="0.45">
      <c r="A18" s="4" t="s">
        <v>26</v>
      </c>
      <c r="B18" s="13">
        <v>9622506</v>
      </c>
      <c r="C18" s="13">
        <v>7937675</v>
      </c>
      <c r="D18" s="13">
        <v>3985488</v>
      </c>
      <c r="E18" s="14">
        <v>3952187</v>
      </c>
      <c r="F18" s="18">
        <v>1684068</v>
      </c>
      <c r="G18" s="14">
        <v>843995</v>
      </c>
      <c r="H18" s="14">
        <v>840073</v>
      </c>
      <c r="I18" s="14">
        <v>763</v>
      </c>
      <c r="J18" s="14">
        <v>356</v>
      </c>
      <c r="K18" s="14">
        <v>407</v>
      </c>
      <c r="L18" s="15"/>
      <c r="M18" s="14">
        <v>8203845</v>
      </c>
      <c r="N18" s="16">
        <v>0.967555457227678</v>
      </c>
      <c r="O18" s="19">
        <v>643300</v>
      </c>
      <c r="P18" s="16">
        <v>2.6178579200994871</v>
      </c>
      <c r="Q18" s="14">
        <v>4260</v>
      </c>
      <c r="R18" s="17">
        <v>0.17910798122065727</v>
      </c>
    </row>
    <row r="19" spans="1:18" x14ac:dyDescent="0.45">
      <c r="A19" s="4" t="s">
        <v>27</v>
      </c>
      <c r="B19" s="13">
        <v>20835410</v>
      </c>
      <c r="C19" s="13">
        <v>15495897</v>
      </c>
      <c r="D19" s="13">
        <v>7781806</v>
      </c>
      <c r="E19" s="14">
        <v>7714091</v>
      </c>
      <c r="F19" s="18">
        <v>5326195</v>
      </c>
      <c r="G19" s="14">
        <v>2673147</v>
      </c>
      <c r="H19" s="14">
        <v>2653048</v>
      </c>
      <c r="I19" s="14">
        <v>13318</v>
      </c>
      <c r="J19" s="14">
        <v>6532</v>
      </c>
      <c r="K19" s="14">
        <v>6786</v>
      </c>
      <c r="L19" s="15"/>
      <c r="M19" s="14">
        <v>16587480</v>
      </c>
      <c r="N19" s="16">
        <v>0.93419235471572537</v>
      </c>
      <c r="O19" s="19">
        <v>10129800</v>
      </c>
      <c r="P19" s="16">
        <v>0.52579468498884474</v>
      </c>
      <c r="Q19" s="14">
        <v>42380</v>
      </c>
      <c r="R19" s="17">
        <v>0.31425200566304862</v>
      </c>
    </row>
    <row r="20" spans="1:18" x14ac:dyDescent="0.45">
      <c r="A20" s="4" t="s">
        <v>28</v>
      </c>
      <c r="B20" s="13">
        <v>14079711</v>
      </c>
      <c r="C20" s="13">
        <v>10754210</v>
      </c>
      <c r="D20" s="13">
        <v>5397413</v>
      </c>
      <c r="E20" s="14">
        <v>5356797</v>
      </c>
      <c r="F20" s="18">
        <v>3319458</v>
      </c>
      <c r="G20" s="14">
        <v>1662613</v>
      </c>
      <c r="H20" s="14">
        <v>1656845</v>
      </c>
      <c r="I20" s="14">
        <v>6043</v>
      </c>
      <c r="J20" s="14">
        <v>3063</v>
      </c>
      <c r="K20" s="14">
        <v>2980</v>
      </c>
      <c r="L20" s="15"/>
      <c r="M20" s="14">
        <v>11191635</v>
      </c>
      <c r="N20" s="16">
        <v>0.96091500482279846</v>
      </c>
      <c r="O20" s="19">
        <v>1939600</v>
      </c>
      <c r="P20" s="16">
        <v>1.7114136935450608</v>
      </c>
      <c r="Q20" s="14">
        <v>11520</v>
      </c>
      <c r="R20" s="17">
        <v>0.52456597222222223</v>
      </c>
    </row>
    <row r="21" spans="1:18" x14ac:dyDescent="0.45">
      <c r="A21" s="4" t="s">
        <v>29</v>
      </c>
      <c r="B21" s="13">
        <v>3457790</v>
      </c>
      <c r="C21" s="13">
        <v>2889666</v>
      </c>
      <c r="D21" s="13">
        <v>1448652</v>
      </c>
      <c r="E21" s="14">
        <v>1441014</v>
      </c>
      <c r="F21" s="18">
        <v>568049</v>
      </c>
      <c r="G21" s="14">
        <v>285156</v>
      </c>
      <c r="H21" s="14">
        <v>282893</v>
      </c>
      <c r="I21" s="14">
        <v>75</v>
      </c>
      <c r="J21" s="14">
        <v>34</v>
      </c>
      <c r="K21" s="14">
        <v>41</v>
      </c>
      <c r="L21" s="15"/>
      <c r="M21" s="14">
        <v>3030105</v>
      </c>
      <c r="N21" s="16">
        <v>0.95365210116481114</v>
      </c>
      <c r="O21" s="19">
        <v>584800</v>
      </c>
      <c r="P21" s="16">
        <v>0.97135601915184677</v>
      </c>
      <c r="Q21" s="14">
        <v>240</v>
      </c>
      <c r="R21" s="17">
        <v>0.3125</v>
      </c>
    </row>
    <row r="22" spans="1:18" x14ac:dyDescent="0.45">
      <c r="A22" s="4" t="s">
        <v>30</v>
      </c>
      <c r="B22" s="13">
        <v>1640684</v>
      </c>
      <c r="C22" s="13">
        <v>1455305</v>
      </c>
      <c r="D22" s="13">
        <v>729836</v>
      </c>
      <c r="E22" s="14">
        <v>725469</v>
      </c>
      <c r="F22" s="18">
        <v>185168</v>
      </c>
      <c r="G22" s="14">
        <v>92837</v>
      </c>
      <c r="H22" s="14">
        <v>92331</v>
      </c>
      <c r="I22" s="14">
        <v>211</v>
      </c>
      <c r="J22" s="14">
        <v>110</v>
      </c>
      <c r="K22" s="14">
        <v>101</v>
      </c>
      <c r="L22" s="15"/>
      <c r="M22" s="14">
        <v>1489020</v>
      </c>
      <c r="N22" s="16">
        <v>0.97735759089871188</v>
      </c>
      <c r="O22" s="19">
        <v>176600</v>
      </c>
      <c r="P22" s="16">
        <v>1.0485164212910532</v>
      </c>
      <c r="Q22" s="14">
        <v>400</v>
      </c>
      <c r="R22" s="17">
        <v>0.52749999999999997</v>
      </c>
    </row>
    <row r="23" spans="1:18" x14ac:dyDescent="0.45">
      <c r="A23" s="4" t="s">
        <v>31</v>
      </c>
      <c r="B23" s="13">
        <v>1693158</v>
      </c>
      <c r="C23" s="13">
        <v>1488027</v>
      </c>
      <c r="D23" s="13">
        <v>746967</v>
      </c>
      <c r="E23" s="14">
        <v>741060</v>
      </c>
      <c r="F23" s="18">
        <v>204133</v>
      </c>
      <c r="G23" s="14">
        <v>102459</v>
      </c>
      <c r="H23" s="14">
        <v>101674</v>
      </c>
      <c r="I23" s="14">
        <v>998</v>
      </c>
      <c r="J23" s="14">
        <v>504</v>
      </c>
      <c r="K23" s="14">
        <v>494</v>
      </c>
      <c r="L23" s="15"/>
      <c r="M23" s="14">
        <v>1519830</v>
      </c>
      <c r="N23" s="16">
        <v>0.97907463334715061</v>
      </c>
      <c r="O23" s="19">
        <v>220900</v>
      </c>
      <c r="P23" s="16">
        <v>0.92409687641466731</v>
      </c>
      <c r="Q23" s="14">
        <v>1060</v>
      </c>
      <c r="R23" s="17">
        <v>0.94150943396226416</v>
      </c>
    </row>
    <row r="24" spans="1:18" x14ac:dyDescent="0.45">
      <c r="A24" s="4" t="s">
        <v>32</v>
      </c>
      <c r="B24" s="13">
        <v>1164757</v>
      </c>
      <c r="C24" s="13">
        <v>1024460</v>
      </c>
      <c r="D24" s="13">
        <v>514074</v>
      </c>
      <c r="E24" s="14">
        <v>510386</v>
      </c>
      <c r="F24" s="18">
        <v>140222</v>
      </c>
      <c r="G24" s="14">
        <v>70525</v>
      </c>
      <c r="H24" s="14">
        <v>69697</v>
      </c>
      <c r="I24" s="14">
        <v>75</v>
      </c>
      <c r="J24" s="14">
        <v>33</v>
      </c>
      <c r="K24" s="14">
        <v>42</v>
      </c>
      <c r="L24" s="15"/>
      <c r="M24" s="14">
        <v>1050270</v>
      </c>
      <c r="N24" s="16">
        <v>0.97542536681043923</v>
      </c>
      <c r="O24" s="19">
        <v>145200</v>
      </c>
      <c r="P24" s="16">
        <v>0.96571625344352618</v>
      </c>
      <c r="Q24" s="14">
        <v>120</v>
      </c>
      <c r="R24" s="17">
        <v>0.625</v>
      </c>
    </row>
    <row r="25" spans="1:18" x14ac:dyDescent="0.45">
      <c r="A25" s="4" t="s">
        <v>33</v>
      </c>
      <c r="B25" s="13">
        <v>1246669</v>
      </c>
      <c r="C25" s="13">
        <v>1099526</v>
      </c>
      <c r="D25" s="13">
        <v>551871</v>
      </c>
      <c r="E25" s="14">
        <v>547655</v>
      </c>
      <c r="F25" s="18">
        <v>147116</v>
      </c>
      <c r="G25" s="14">
        <v>73939</v>
      </c>
      <c r="H25" s="14">
        <v>73177</v>
      </c>
      <c r="I25" s="14">
        <v>27</v>
      </c>
      <c r="J25" s="14">
        <v>10</v>
      </c>
      <c r="K25" s="14">
        <v>17</v>
      </c>
      <c r="L25" s="15"/>
      <c r="M25" s="14">
        <v>1178190</v>
      </c>
      <c r="N25" s="16">
        <v>0.93323317970785702</v>
      </c>
      <c r="O25" s="19">
        <v>139400</v>
      </c>
      <c r="P25" s="16">
        <v>1.0553515064562411</v>
      </c>
      <c r="Q25" s="14">
        <v>220</v>
      </c>
      <c r="R25" s="17">
        <v>0.12272727272727273</v>
      </c>
    </row>
    <row r="26" spans="1:18" x14ac:dyDescent="0.45">
      <c r="A26" s="4" t="s">
        <v>34</v>
      </c>
      <c r="B26" s="13">
        <v>3156875</v>
      </c>
      <c r="C26" s="13">
        <v>2871673</v>
      </c>
      <c r="D26" s="13">
        <v>1441252</v>
      </c>
      <c r="E26" s="14">
        <v>1430421</v>
      </c>
      <c r="F26" s="18">
        <v>285089</v>
      </c>
      <c r="G26" s="14">
        <v>143528</v>
      </c>
      <c r="H26" s="14">
        <v>141561</v>
      </c>
      <c r="I26" s="14">
        <v>113</v>
      </c>
      <c r="J26" s="14">
        <v>55</v>
      </c>
      <c r="K26" s="14">
        <v>58</v>
      </c>
      <c r="L26" s="15"/>
      <c r="M26" s="14">
        <v>2953470</v>
      </c>
      <c r="N26" s="16">
        <v>0.97230478047855573</v>
      </c>
      <c r="O26" s="19">
        <v>268100</v>
      </c>
      <c r="P26" s="16">
        <v>1.0633681462140991</v>
      </c>
      <c r="Q26" s="14">
        <v>140</v>
      </c>
      <c r="R26" s="17">
        <v>0.80714285714285716</v>
      </c>
    </row>
    <row r="27" spans="1:18" x14ac:dyDescent="0.45">
      <c r="A27" s="4" t="s">
        <v>35</v>
      </c>
      <c r="B27" s="13">
        <v>3055655</v>
      </c>
      <c r="C27" s="13">
        <v>2716109</v>
      </c>
      <c r="D27" s="13">
        <v>1361658</v>
      </c>
      <c r="E27" s="14">
        <v>1354451</v>
      </c>
      <c r="F27" s="18">
        <v>337418</v>
      </c>
      <c r="G27" s="14">
        <v>169927</v>
      </c>
      <c r="H27" s="14">
        <v>167491</v>
      </c>
      <c r="I27" s="14">
        <v>2128</v>
      </c>
      <c r="J27" s="14">
        <v>1067</v>
      </c>
      <c r="K27" s="14">
        <v>1061</v>
      </c>
      <c r="L27" s="15"/>
      <c r="M27" s="14">
        <v>2779725</v>
      </c>
      <c r="N27" s="16">
        <v>0.97711428288769575</v>
      </c>
      <c r="O27" s="19">
        <v>279600</v>
      </c>
      <c r="P27" s="16">
        <v>1.2067882689556508</v>
      </c>
      <c r="Q27" s="14">
        <v>2540</v>
      </c>
      <c r="R27" s="17">
        <v>0.83779527559055122</v>
      </c>
    </row>
    <row r="28" spans="1:18" x14ac:dyDescent="0.45">
      <c r="A28" s="4" t="s">
        <v>36</v>
      </c>
      <c r="B28" s="13">
        <v>5794235</v>
      </c>
      <c r="C28" s="13">
        <v>5019487</v>
      </c>
      <c r="D28" s="13">
        <v>2518647</v>
      </c>
      <c r="E28" s="14">
        <v>2500840</v>
      </c>
      <c r="F28" s="18">
        <v>774576</v>
      </c>
      <c r="G28" s="14">
        <v>388638</v>
      </c>
      <c r="H28" s="14">
        <v>385938</v>
      </c>
      <c r="I28" s="14">
        <v>172</v>
      </c>
      <c r="J28" s="14">
        <v>89</v>
      </c>
      <c r="K28" s="14">
        <v>83</v>
      </c>
      <c r="L28" s="15"/>
      <c r="M28" s="14">
        <v>5045820</v>
      </c>
      <c r="N28" s="16">
        <v>0.99478122485542486</v>
      </c>
      <c r="O28" s="19">
        <v>752600</v>
      </c>
      <c r="P28" s="16">
        <v>1.0292001062981664</v>
      </c>
      <c r="Q28" s="14">
        <v>920</v>
      </c>
      <c r="R28" s="17">
        <v>0.18695652173913044</v>
      </c>
    </row>
    <row r="29" spans="1:18" x14ac:dyDescent="0.45">
      <c r="A29" s="4" t="s">
        <v>37</v>
      </c>
      <c r="B29" s="13">
        <v>11018448</v>
      </c>
      <c r="C29" s="13">
        <v>8595857</v>
      </c>
      <c r="D29" s="13">
        <v>4314036</v>
      </c>
      <c r="E29" s="14">
        <v>4281821</v>
      </c>
      <c r="F29" s="18">
        <v>2421878</v>
      </c>
      <c r="G29" s="14">
        <v>1215223</v>
      </c>
      <c r="H29" s="14">
        <v>1206655</v>
      </c>
      <c r="I29" s="14">
        <v>713</v>
      </c>
      <c r="J29" s="14">
        <v>343</v>
      </c>
      <c r="K29" s="14">
        <v>370</v>
      </c>
      <c r="L29" s="15"/>
      <c r="M29" s="14">
        <v>9308910</v>
      </c>
      <c r="N29" s="16">
        <v>0.92340102117218881</v>
      </c>
      <c r="O29" s="19">
        <v>2709600</v>
      </c>
      <c r="P29" s="16">
        <v>0.89381384706229705</v>
      </c>
      <c r="Q29" s="14">
        <v>1260</v>
      </c>
      <c r="R29" s="17">
        <v>0.56587301587301586</v>
      </c>
    </row>
    <row r="30" spans="1:18" x14ac:dyDescent="0.45">
      <c r="A30" s="4" t="s">
        <v>38</v>
      </c>
      <c r="B30" s="13">
        <v>2716462</v>
      </c>
      <c r="C30" s="13">
        <v>2447113</v>
      </c>
      <c r="D30" s="13">
        <v>1227613</v>
      </c>
      <c r="E30" s="14">
        <v>1219500</v>
      </c>
      <c r="F30" s="18">
        <v>268895</v>
      </c>
      <c r="G30" s="14">
        <v>135229</v>
      </c>
      <c r="H30" s="14">
        <v>133666</v>
      </c>
      <c r="I30" s="14">
        <v>454</v>
      </c>
      <c r="J30" s="14">
        <v>232</v>
      </c>
      <c r="K30" s="14">
        <v>222</v>
      </c>
      <c r="L30" s="15"/>
      <c r="M30" s="14">
        <v>2514915</v>
      </c>
      <c r="N30" s="16">
        <v>0.97304004310284842</v>
      </c>
      <c r="O30" s="19">
        <v>239400</v>
      </c>
      <c r="P30" s="16">
        <v>1.123203842940685</v>
      </c>
      <c r="Q30" s="14">
        <v>760</v>
      </c>
      <c r="R30" s="17">
        <v>0.59736842105263155</v>
      </c>
    </row>
    <row r="31" spans="1:18" x14ac:dyDescent="0.45">
      <c r="A31" s="4" t="s">
        <v>39</v>
      </c>
      <c r="B31" s="13">
        <v>2140992</v>
      </c>
      <c r="C31" s="13">
        <v>1772829</v>
      </c>
      <c r="D31" s="13">
        <v>890051</v>
      </c>
      <c r="E31" s="14">
        <v>882778</v>
      </c>
      <c r="F31" s="18">
        <v>368071</v>
      </c>
      <c r="G31" s="14">
        <v>184435</v>
      </c>
      <c r="H31" s="14">
        <v>183636</v>
      </c>
      <c r="I31" s="14">
        <v>92</v>
      </c>
      <c r="J31" s="14">
        <v>51</v>
      </c>
      <c r="K31" s="14">
        <v>41</v>
      </c>
      <c r="L31" s="15"/>
      <c r="M31" s="14">
        <v>1802580</v>
      </c>
      <c r="N31" s="16">
        <v>0.98349532336983658</v>
      </c>
      <c r="O31" s="19">
        <v>348300</v>
      </c>
      <c r="P31" s="16">
        <v>1.0567642836635085</v>
      </c>
      <c r="Q31" s="14">
        <v>240</v>
      </c>
      <c r="R31" s="17">
        <v>0.38333333333333336</v>
      </c>
    </row>
    <row r="32" spans="1:18" x14ac:dyDescent="0.45">
      <c r="A32" s="4" t="s">
        <v>40</v>
      </c>
      <c r="B32" s="13">
        <v>3701905</v>
      </c>
      <c r="C32" s="13">
        <v>3053129</v>
      </c>
      <c r="D32" s="13">
        <v>1531917</v>
      </c>
      <c r="E32" s="14">
        <v>1521212</v>
      </c>
      <c r="F32" s="18">
        <v>648283</v>
      </c>
      <c r="G32" s="14">
        <v>325497</v>
      </c>
      <c r="H32" s="14">
        <v>322786</v>
      </c>
      <c r="I32" s="14">
        <v>493</v>
      </c>
      <c r="J32" s="14">
        <v>254</v>
      </c>
      <c r="K32" s="14">
        <v>239</v>
      </c>
      <c r="L32" s="15"/>
      <c r="M32" s="14">
        <v>3213795</v>
      </c>
      <c r="N32" s="16">
        <v>0.95000739001709822</v>
      </c>
      <c r="O32" s="19">
        <v>704200</v>
      </c>
      <c r="P32" s="16">
        <v>0.92059500142005113</v>
      </c>
      <c r="Q32" s="14">
        <v>1040</v>
      </c>
      <c r="R32" s="17">
        <v>0.47403846153846152</v>
      </c>
    </row>
    <row r="33" spans="1:18" x14ac:dyDescent="0.45">
      <c r="A33" s="4" t="s">
        <v>41</v>
      </c>
      <c r="B33" s="13">
        <v>12740851</v>
      </c>
      <c r="C33" s="13">
        <v>9815615</v>
      </c>
      <c r="D33" s="13">
        <v>4928569</v>
      </c>
      <c r="E33" s="14">
        <v>4887046</v>
      </c>
      <c r="F33" s="18">
        <v>2861461</v>
      </c>
      <c r="G33" s="14">
        <v>1435059</v>
      </c>
      <c r="H33" s="14">
        <v>1426402</v>
      </c>
      <c r="I33" s="14">
        <v>63775</v>
      </c>
      <c r="J33" s="14">
        <v>32132</v>
      </c>
      <c r="K33" s="14">
        <v>31643</v>
      </c>
      <c r="L33" s="15"/>
      <c r="M33" s="14">
        <v>10847265</v>
      </c>
      <c r="N33" s="16">
        <v>0.90489307673408914</v>
      </c>
      <c r="O33" s="19">
        <v>3481300</v>
      </c>
      <c r="P33" s="16">
        <v>0.8219518570648896</v>
      </c>
      <c r="Q33" s="14">
        <v>72500</v>
      </c>
      <c r="R33" s="17">
        <v>0.8796551724137931</v>
      </c>
    </row>
    <row r="34" spans="1:18" x14ac:dyDescent="0.45">
      <c r="A34" s="4" t="s">
        <v>42</v>
      </c>
      <c r="B34" s="13">
        <v>8181177</v>
      </c>
      <c r="C34" s="13">
        <v>6803003</v>
      </c>
      <c r="D34" s="13">
        <v>3414223</v>
      </c>
      <c r="E34" s="14">
        <v>3388780</v>
      </c>
      <c r="F34" s="18">
        <v>1377063</v>
      </c>
      <c r="G34" s="14">
        <v>692340</v>
      </c>
      <c r="H34" s="14">
        <v>684723</v>
      </c>
      <c r="I34" s="14">
        <v>1111</v>
      </c>
      <c r="J34" s="14">
        <v>548</v>
      </c>
      <c r="K34" s="14">
        <v>563</v>
      </c>
      <c r="L34" s="15"/>
      <c r="M34" s="14">
        <v>7170735</v>
      </c>
      <c r="N34" s="16">
        <v>0.94871766980651218</v>
      </c>
      <c r="O34" s="19">
        <v>1135400</v>
      </c>
      <c r="P34" s="16">
        <v>1.2128439316540427</v>
      </c>
      <c r="Q34" s="14">
        <v>2420</v>
      </c>
      <c r="R34" s="17">
        <v>0.45909090909090911</v>
      </c>
    </row>
    <row r="35" spans="1:18" x14ac:dyDescent="0.45">
      <c r="A35" s="4" t="s">
        <v>43</v>
      </c>
      <c r="B35" s="13">
        <v>2010572</v>
      </c>
      <c r="C35" s="13">
        <v>1789116</v>
      </c>
      <c r="D35" s="13">
        <v>897829</v>
      </c>
      <c r="E35" s="14">
        <v>891287</v>
      </c>
      <c r="F35" s="18">
        <v>221272</v>
      </c>
      <c r="G35" s="14">
        <v>110907</v>
      </c>
      <c r="H35" s="14">
        <v>110365</v>
      </c>
      <c r="I35" s="14">
        <v>184</v>
      </c>
      <c r="J35" s="14">
        <v>89</v>
      </c>
      <c r="K35" s="14">
        <v>95</v>
      </c>
      <c r="L35" s="15"/>
      <c r="M35" s="14">
        <v>1903200</v>
      </c>
      <c r="N35" s="16">
        <v>0.94005674653215632</v>
      </c>
      <c r="O35" s="19">
        <v>127300</v>
      </c>
      <c r="P35" s="16">
        <v>1.7381932443047918</v>
      </c>
      <c r="Q35" s="14">
        <v>660</v>
      </c>
      <c r="R35" s="17">
        <v>0.27878787878787881</v>
      </c>
    </row>
    <row r="36" spans="1:18" x14ac:dyDescent="0.45">
      <c r="A36" s="4" t="s">
        <v>44</v>
      </c>
      <c r="B36" s="13">
        <v>1364839</v>
      </c>
      <c r="C36" s="13">
        <v>1303168</v>
      </c>
      <c r="D36" s="13">
        <v>654416</v>
      </c>
      <c r="E36" s="14">
        <v>648752</v>
      </c>
      <c r="F36" s="18">
        <v>61596</v>
      </c>
      <c r="G36" s="14">
        <v>30909</v>
      </c>
      <c r="H36" s="14">
        <v>30687</v>
      </c>
      <c r="I36" s="14">
        <v>75</v>
      </c>
      <c r="J36" s="14">
        <v>39</v>
      </c>
      <c r="K36" s="14">
        <v>36</v>
      </c>
      <c r="L36" s="15"/>
      <c r="M36" s="14">
        <v>1343745</v>
      </c>
      <c r="N36" s="16">
        <v>0.96980305042995507</v>
      </c>
      <c r="O36" s="19">
        <v>46100</v>
      </c>
      <c r="P36" s="16">
        <v>1.3361388286334057</v>
      </c>
      <c r="Q36" s="14">
        <v>160</v>
      </c>
      <c r="R36" s="17">
        <v>0.46875</v>
      </c>
    </row>
    <row r="37" spans="1:18" x14ac:dyDescent="0.45">
      <c r="A37" s="4" t="s">
        <v>45</v>
      </c>
      <c r="B37" s="13">
        <v>796431</v>
      </c>
      <c r="C37" s="13">
        <v>697023</v>
      </c>
      <c r="D37" s="13">
        <v>350026</v>
      </c>
      <c r="E37" s="14">
        <v>346997</v>
      </c>
      <c r="F37" s="18">
        <v>99346</v>
      </c>
      <c r="G37" s="14">
        <v>49898</v>
      </c>
      <c r="H37" s="14">
        <v>49448</v>
      </c>
      <c r="I37" s="14">
        <v>62</v>
      </c>
      <c r="J37" s="14">
        <v>30</v>
      </c>
      <c r="K37" s="14">
        <v>32</v>
      </c>
      <c r="L37" s="15"/>
      <c r="M37" s="14">
        <v>758160</v>
      </c>
      <c r="N37" s="16">
        <v>0.91936134852801521</v>
      </c>
      <c r="O37" s="19">
        <v>110800</v>
      </c>
      <c r="P37" s="16">
        <v>0.89662454873646213</v>
      </c>
      <c r="Q37" s="14">
        <v>320</v>
      </c>
      <c r="R37" s="17">
        <v>0.19375000000000001</v>
      </c>
    </row>
    <row r="38" spans="1:18" x14ac:dyDescent="0.45">
      <c r="A38" s="4" t="s">
        <v>46</v>
      </c>
      <c r="B38" s="13">
        <v>1012928</v>
      </c>
      <c r="C38" s="13">
        <v>957809</v>
      </c>
      <c r="D38" s="13">
        <v>480971</v>
      </c>
      <c r="E38" s="14">
        <v>476838</v>
      </c>
      <c r="F38" s="18">
        <v>55011</v>
      </c>
      <c r="G38" s="14">
        <v>27605</v>
      </c>
      <c r="H38" s="14">
        <v>27406</v>
      </c>
      <c r="I38" s="14">
        <v>108</v>
      </c>
      <c r="J38" s="14">
        <v>50</v>
      </c>
      <c r="K38" s="14">
        <v>58</v>
      </c>
      <c r="L38" s="15"/>
      <c r="M38" s="14">
        <v>994500</v>
      </c>
      <c r="N38" s="16">
        <v>0.9631060834590246</v>
      </c>
      <c r="O38" s="19">
        <v>47400</v>
      </c>
      <c r="P38" s="16">
        <v>1.1605696202531646</v>
      </c>
      <c r="Q38" s="14">
        <v>640</v>
      </c>
      <c r="R38" s="17">
        <v>0.16875000000000001</v>
      </c>
    </row>
    <row r="39" spans="1:18" x14ac:dyDescent="0.45">
      <c r="A39" s="4" t="s">
        <v>47</v>
      </c>
      <c r="B39" s="13">
        <v>2691863</v>
      </c>
      <c r="C39" s="13">
        <v>2360297</v>
      </c>
      <c r="D39" s="13">
        <v>1185219</v>
      </c>
      <c r="E39" s="14">
        <v>1175078</v>
      </c>
      <c r="F39" s="18">
        <v>331260</v>
      </c>
      <c r="G39" s="14">
        <v>166346</v>
      </c>
      <c r="H39" s="14">
        <v>164914</v>
      </c>
      <c r="I39" s="14">
        <v>306</v>
      </c>
      <c r="J39" s="14">
        <v>155</v>
      </c>
      <c r="K39" s="14">
        <v>151</v>
      </c>
      <c r="L39" s="15"/>
      <c r="M39" s="14">
        <v>2592330</v>
      </c>
      <c r="N39" s="16">
        <v>0.91049249131090559</v>
      </c>
      <c r="O39" s="19">
        <v>385900</v>
      </c>
      <c r="P39" s="16">
        <v>0.85840891422648358</v>
      </c>
      <c r="Q39" s="14">
        <v>700</v>
      </c>
      <c r="R39" s="17">
        <v>0.43714285714285717</v>
      </c>
    </row>
    <row r="40" spans="1:18" x14ac:dyDescent="0.45">
      <c r="A40" s="4" t="s">
        <v>48</v>
      </c>
      <c r="B40" s="13">
        <v>4055689</v>
      </c>
      <c r="C40" s="13">
        <v>3467635</v>
      </c>
      <c r="D40" s="13">
        <v>1740454</v>
      </c>
      <c r="E40" s="14">
        <v>1727181</v>
      </c>
      <c r="F40" s="18">
        <v>587939</v>
      </c>
      <c r="G40" s="14">
        <v>295328</v>
      </c>
      <c r="H40" s="14">
        <v>292611</v>
      </c>
      <c r="I40" s="14">
        <v>115</v>
      </c>
      <c r="J40" s="14">
        <v>59</v>
      </c>
      <c r="K40" s="14">
        <v>56</v>
      </c>
      <c r="L40" s="15"/>
      <c r="M40" s="14">
        <v>3653130</v>
      </c>
      <c r="N40" s="16">
        <v>0.94922299507545582</v>
      </c>
      <c r="O40" s="19">
        <v>616200</v>
      </c>
      <c r="P40" s="16">
        <v>0.95413664394677056</v>
      </c>
      <c r="Q40" s="14">
        <v>1120</v>
      </c>
      <c r="R40" s="17">
        <v>0.10267857142857142</v>
      </c>
    </row>
    <row r="41" spans="1:18" x14ac:dyDescent="0.45">
      <c r="A41" s="4" t="s">
        <v>49</v>
      </c>
      <c r="B41" s="13">
        <v>1988708</v>
      </c>
      <c r="C41" s="13">
        <v>1777379</v>
      </c>
      <c r="D41" s="13">
        <v>891934</v>
      </c>
      <c r="E41" s="14">
        <v>885445</v>
      </c>
      <c r="F41" s="18">
        <v>211276</v>
      </c>
      <c r="G41" s="14">
        <v>106117</v>
      </c>
      <c r="H41" s="14">
        <v>105159</v>
      </c>
      <c r="I41" s="14">
        <v>53</v>
      </c>
      <c r="J41" s="14">
        <v>31</v>
      </c>
      <c r="K41" s="14">
        <v>22</v>
      </c>
      <c r="L41" s="15"/>
      <c r="M41" s="14">
        <v>1888575</v>
      </c>
      <c r="N41" s="16">
        <v>0.94112174523119285</v>
      </c>
      <c r="O41" s="19">
        <v>210200</v>
      </c>
      <c r="P41" s="16">
        <v>1.0051189343482398</v>
      </c>
      <c r="Q41" s="14">
        <v>300</v>
      </c>
      <c r="R41" s="17">
        <v>0.17666666666666667</v>
      </c>
    </row>
    <row r="42" spans="1:18" x14ac:dyDescent="0.45">
      <c r="A42" s="4" t="s">
        <v>50</v>
      </c>
      <c r="B42" s="13">
        <v>1070523</v>
      </c>
      <c r="C42" s="13">
        <v>919447</v>
      </c>
      <c r="D42" s="13">
        <v>461374</v>
      </c>
      <c r="E42" s="14">
        <v>458073</v>
      </c>
      <c r="F42" s="18">
        <v>150914</v>
      </c>
      <c r="G42" s="14">
        <v>75642</v>
      </c>
      <c r="H42" s="14">
        <v>75272</v>
      </c>
      <c r="I42" s="14">
        <v>162</v>
      </c>
      <c r="J42" s="14">
        <v>78</v>
      </c>
      <c r="K42" s="14">
        <v>84</v>
      </c>
      <c r="L42" s="15"/>
      <c r="M42" s="14">
        <v>951405</v>
      </c>
      <c r="N42" s="16">
        <v>0.96640967831785618</v>
      </c>
      <c r="O42" s="19">
        <v>152900</v>
      </c>
      <c r="P42" s="16">
        <v>0.9870111183780248</v>
      </c>
      <c r="Q42" s="14">
        <v>560</v>
      </c>
      <c r="R42" s="17">
        <v>0.28928571428571431</v>
      </c>
    </row>
    <row r="43" spans="1:18" x14ac:dyDescent="0.45">
      <c r="A43" s="4" t="s">
        <v>51</v>
      </c>
      <c r="B43" s="13">
        <v>1413629</v>
      </c>
      <c r="C43" s="13">
        <v>1301998</v>
      </c>
      <c r="D43" s="13">
        <v>653503</v>
      </c>
      <c r="E43" s="14">
        <v>648495</v>
      </c>
      <c r="F43" s="18">
        <v>111458</v>
      </c>
      <c r="G43" s="14">
        <v>55821</v>
      </c>
      <c r="H43" s="14">
        <v>55637</v>
      </c>
      <c r="I43" s="14">
        <v>173</v>
      </c>
      <c r="J43" s="14">
        <v>85</v>
      </c>
      <c r="K43" s="14">
        <v>88</v>
      </c>
      <c r="L43" s="15"/>
      <c r="M43" s="14">
        <v>1352910</v>
      </c>
      <c r="N43" s="16">
        <v>0.962368524144252</v>
      </c>
      <c r="O43" s="19">
        <v>102300</v>
      </c>
      <c r="P43" s="16">
        <v>1.0895210166177909</v>
      </c>
      <c r="Q43" s="14">
        <v>200</v>
      </c>
      <c r="R43" s="17">
        <v>0.86499999999999999</v>
      </c>
    </row>
    <row r="44" spans="1:18" x14ac:dyDescent="0.45">
      <c r="A44" s="4" t="s">
        <v>52</v>
      </c>
      <c r="B44" s="13">
        <v>2008843</v>
      </c>
      <c r="C44" s="13">
        <v>1877330</v>
      </c>
      <c r="D44" s="13">
        <v>942193</v>
      </c>
      <c r="E44" s="14">
        <v>935137</v>
      </c>
      <c r="F44" s="18">
        <v>131458</v>
      </c>
      <c r="G44" s="14">
        <v>66227</v>
      </c>
      <c r="H44" s="14">
        <v>65231</v>
      </c>
      <c r="I44" s="14">
        <v>55</v>
      </c>
      <c r="J44" s="14">
        <v>27</v>
      </c>
      <c r="K44" s="14">
        <v>28</v>
      </c>
      <c r="L44" s="15"/>
      <c r="M44" s="14">
        <v>1944150</v>
      </c>
      <c r="N44" s="16">
        <v>0.96563022400534937</v>
      </c>
      <c r="O44" s="19">
        <v>128400</v>
      </c>
      <c r="P44" s="16">
        <v>1.023816199376947</v>
      </c>
      <c r="Q44" s="14">
        <v>100</v>
      </c>
      <c r="R44" s="17">
        <v>0.55000000000000004</v>
      </c>
    </row>
    <row r="45" spans="1:18" x14ac:dyDescent="0.45">
      <c r="A45" s="4" t="s">
        <v>53</v>
      </c>
      <c r="B45" s="13">
        <v>1017204</v>
      </c>
      <c r="C45" s="13">
        <v>959041</v>
      </c>
      <c r="D45" s="13">
        <v>481876</v>
      </c>
      <c r="E45" s="14">
        <v>477165</v>
      </c>
      <c r="F45" s="18">
        <v>58092</v>
      </c>
      <c r="G45" s="14">
        <v>29195</v>
      </c>
      <c r="H45" s="14">
        <v>28897</v>
      </c>
      <c r="I45" s="14">
        <v>71</v>
      </c>
      <c r="J45" s="14">
        <v>32</v>
      </c>
      <c r="K45" s="14">
        <v>39</v>
      </c>
      <c r="L45" s="15"/>
      <c r="M45" s="14">
        <v>1002495</v>
      </c>
      <c r="N45" s="16">
        <v>0.95665414790098702</v>
      </c>
      <c r="O45" s="19">
        <v>55600</v>
      </c>
      <c r="P45" s="16">
        <v>1.0448201438848921</v>
      </c>
      <c r="Q45" s="14">
        <v>120</v>
      </c>
      <c r="R45" s="17">
        <v>0.59166666666666667</v>
      </c>
    </row>
    <row r="46" spans="1:18" x14ac:dyDescent="0.45">
      <c r="A46" s="4" t="s">
        <v>54</v>
      </c>
      <c r="B46" s="13">
        <v>7512404</v>
      </c>
      <c r="C46" s="13">
        <v>6546225</v>
      </c>
      <c r="D46" s="13">
        <v>3289711</v>
      </c>
      <c r="E46" s="14">
        <v>3256514</v>
      </c>
      <c r="F46" s="18">
        <v>965994</v>
      </c>
      <c r="G46" s="14">
        <v>487935</v>
      </c>
      <c r="H46" s="14">
        <v>478059</v>
      </c>
      <c r="I46" s="14">
        <v>185</v>
      </c>
      <c r="J46" s="14">
        <v>100</v>
      </c>
      <c r="K46" s="14">
        <v>85</v>
      </c>
      <c r="L46" s="15"/>
      <c r="M46" s="14">
        <v>6570330</v>
      </c>
      <c r="N46" s="16">
        <v>0.99633123450420302</v>
      </c>
      <c r="O46" s="19">
        <v>1044200</v>
      </c>
      <c r="P46" s="16">
        <v>0.92510438613292467</v>
      </c>
      <c r="Q46" s="14">
        <v>700</v>
      </c>
      <c r="R46" s="17">
        <v>0.26428571428571429</v>
      </c>
    </row>
    <row r="47" spans="1:18" x14ac:dyDescent="0.45">
      <c r="A47" s="4" t="s">
        <v>55</v>
      </c>
      <c r="B47" s="13">
        <v>1165040</v>
      </c>
      <c r="C47" s="13">
        <v>1081985</v>
      </c>
      <c r="D47" s="13">
        <v>543158</v>
      </c>
      <c r="E47" s="14">
        <v>538827</v>
      </c>
      <c r="F47" s="18">
        <v>83039</v>
      </c>
      <c r="G47" s="14">
        <v>41831</v>
      </c>
      <c r="H47" s="14">
        <v>41208</v>
      </c>
      <c r="I47" s="14">
        <v>16</v>
      </c>
      <c r="J47" s="14">
        <v>5</v>
      </c>
      <c r="K47" s="14">
        <v>11</v>
      </c>
      <c r="L47" s="15"/>
      <c r="M47" s="14">
        <v>1146405</v>
      </c>
      <c r="N47" s="16">
        <v>0.94380694431723522</v>
      </c>
      <c r="O47" s="19">
        <v>74400</v>
      </c>
      <c r="P47" s="16">
        <v>1.1161155913978495</v>
      </c>
      <c r="Q47" s="14">
        <v>120</v>
      </c>
      <c r="R47" s="17">
        <v>0.13333333333333333</v>
      </c>
    </row>
    <row r="48" spans="1:18" x14ac:dyDescent="0.45">
      <c r="A48" s="4" t="s">
        <v>56</v>
      </c>
      <c r="B48" s="13">
        <v>1986574</v>
      </c>
      <c r="C48" s="13">
        <v>1703831</v>
      </c>
      <c r="D48" s="13">
        <v>855930</v>
      </c>
      <c r="E48" s="14">
        <v>847901</v>
      </c>
      <c r="F48" s="18">
        <v>282714</v>
      </c>
      <c r="G48" s="14">
        <v>141679</v>
      </c>
      <c r="H48" s="14">
        <v>141035</v>
      </c>
      <c r="I48" s="14">
        <v>29</v>
      </c>
      <c r="J48" s="14">
        <v>12</v>
      </c>
      <c r="K48" s="14">
        <v>17</v>
      </c>
      <c r="L48" s="15"/>
      <c r="M48" s="14">
        <v>1756950</v>
      </c>
      <c r="N48" s="16">
        <v>0.96976635647001908</v>
      </c>
      <c r="O48" s="19">
        <v>288800</v>
      </c>
      <c r="P48" s="16">
        <v>0.97892659279778393</v>
      </c>
      <c r="Q48" s="14">
        <v>160</v>
      </c>
      <c r="R48" s="17">
        <v>0.18124999999999999</v>
      </c>
    </row>
    <row r="49" spans="1:18" x14ac:dyDescent="0.45">
      <c r="A49" s="4" t="s">
        <v>57</v>
      </c>
      <c r="B49" s="13">
        <v>2609128</v>
      </c>
      <c r="C49" s="13">
        <v>2242020</v>
      </c>
      <c r="D49" s="13">
        <v>1125212</v>
      </c>
      <c r="E49" s="14">
        <v>1116808</v>
      </c>
      <c r="F49" s="18">
        <v>366859</v>
      </c>
      <c r="G49" s="14">
        <v>184060</v>
      </c>
      <c r="H49" s="14">
        <v>182799</v>
      </c>
      <c r="I49" s="14">
        <v>249</v>
      </c>
      <c r="J49" s="14">
        <v>125</v>
      </c>
      <c r="K49" s="14">
        <v>124</v>
      </c>
      <c r="L49" s="15"/>
      <c r="M49" s="14">
        <v>2318355</v>
      </c>
      <c r="N49" s="16">
        <v>0.96707363626364384</v>
      </c>
      <c r="O49" s="19">
        <v>349700</v>
      </c>
      <c r="P49" s="16">
        <v>1.0490677723763226</v>
      </c>
      <c r="Q49" s="14">
        <v>680</v>
      </c>
      <c r="R49" s="17">
        <v>0.36617647058823527</v>
      </c>
    </row>
    <row r="50" spans="1:18" x14ac:dyDescent="0.45">
      <c r="A50" s="4" t="s">
        <v>58</v>
      </c>
      <c r="B50" s="13">
        <v>1659079</v>
      </c>
      <c r="C50" s="13">
        <v>1523913</v>
      </c>
      <c r="D50" s="13">
        <v>765386</v>
      </c>
      <c r="E50" s="14">
        <v>758527</v>
      </c>
      <c r="F50" s="18">
        <v>135075</v>
      </c>
      <c r="G50" s="14">
        <v>67793</v>
      </c>
      <c r="H50" s="14">
        <v>67282</v>
      </c>
      <c r="I50" s="14">
        <v>91</v>
      </c>
      <c r="J50" s="14">
        <v>39</v>
      </c>
      <c r="K50" s="14">
        <v>52</v>
      </c>
      <c r="L50" s="15"/>
      <c r="M50" s="14">
        <v>1559025</v>
      </c>
      <c r="N50" s="16">
        <v>0.97747823158704961</v>
      </c>
      <c r="O50" s="19">
        <v>125500</v>
      </c>
      <c r="P50" s="16">
        <v>1.0762948207171315</v>
      </c>
      <c r="Q50" s="14">
        <v>300</v>
      </c>
      <c r="R50" s="17">
        <v>0.30333333333333334</v>
      </c>
    </row>
    <row r="51" spans="1:18" x14ac:dyDescent="0.45">
      <c r="A51" s="4" t="s">
        <v>59</v>
      </c>
      <c r="B51" s="13">
        <v>1571803</v>
      </c>
      <c r="C51" s="13">
        <v>1509456</v>
      </c>
      <c r="D51" s="13">
        <v>757946</v>
      </c>
      <c r="E51" s="14">
        <v>751510</v>
      </c>
      <c r="F51" s="18">
        <v>62322</v>
      </c>
      <c r="G51" s="14">
        <v>31289</v>
      </c>
      <c r="H51" s="14">
        <v>31033</v>
      </c>
      <c r="I51" s="14">
        <v>25</v>
      </c>
      <c r="J51" s="14">
        <v>10</v>
      </c>
      <c r="K51" s="14">
        <v>15</v>
      </c>
      <c r="L51" s="15"/>
      <c r="M51" s="14">
        <v>1567995</v>
      </c>
      <c r="N51" s="16">
        <v>0.96266633503295607</v>
      </c>
      <c r="O51" s="19">
        <v>55600</v>
      </c>
      <c r="P51" s="16">
        <v>1.1208992805755396</v>
      </c>
      <c r="Q51" s="14">
        <v>180</v>
      </c>
      <c r="R51" s="17">
        <v>0.1388888888888889</v>
      </c>
    </row>
    <row r="52" spans="1:18" x14ac:dyDescent="0.45">
      <c r="A52" s="4" t="s">
        <v>60</v>
      </c>
      <c r="B52" s="13">
        <v>2352736</v>
      </c>
      <c r="C52" s="13">
        <v>2156702</v>
      </c>
      <c r="D52" s="13">
        <v>1082861</v>
      </c>
      <c r="E52" s="14">
        <v>1073841</v>
      </c>
      <c r="F52" s="18">
        <v>195800</v>
      </c>
      <c r="G52" s="14">
        <v>98373</v>
      </c>
      <c r="H52" s="14">
        <v>97427</v>
      </c>
      <c r="I52" s="14">
        <v>234</v>
      </c>
      <c r="J52" s="14">
        <v>115</v>
      </c>
      <c r="K52" s="14">
        <v>119</v>
      </c>
      <c r="L52" s="15"/>
      <c r="M52" s="14">
        <v>2222610</v>
      </c>
      <c r="N52" s="16">
        <v>0.97034657452274575</v>
      </c>
      <c r="O52" s="19">
        <v>197100</v>
      </c>
      <c r="P52" s="16">
        <v>0.99340436326737691</v>
      </c>
      <c r="Q52" s="14">
        <v>340</v>
      </c>
      <c r="R52" s="17">
        <v>0.68823529411764706</v>
      </c>
    </row>
    <row r="53" spans="1:18" x14ac:dyDescent="0.45">
      <c r="A53" s="4" t="s">
        <v>61</v>
      </c>
      <c r="B53" s="13">
        <v>1929390</v>
      </c>
      <c r="C53" s="13">
        <v>1651414</v>
      </c>
      <c r="D53" s="13">
        <v>830505</v>
      </c>
      <c r="E53" s="14">
        <v>820909</v>
      </c>
      <c r="F53" s="18">
        <v>277498</v>
      </c>
      <c r="G53" s="14">
        <v>139536</v>
      </c>
      <c r="H53" s="14">
        <v>137962</v>
      </c>
      <c r="I53" s="14">
        <v>478</v>
      </c>
      <c r="J53" s="14">
        <v>242</v>
      </c>
      <c r="K53" s="14">
        <v>236</v>
      </c>
      <c r="L53" s="15"/>
      <c r="M53" s="14">
        <v>1835925</v>
      </c>
      <c r="N53" s="16">
        <v>0.89949970723204919</v>
      </c>
      <c r="O53" s="19">
        <v>305500</v>
      </c>
      <c r="P53" s="16">
        <v>0.90834042553191485</v>
      </c>
      <c r="Q53" s="14">
        <v>1080</v>
      </c>
      <c r="R53" s="17">
        <v>0.44259259259259259</v>
      </c>
    </row>
    <row r="55" spans="1:18" x14ac:dyDescent="0.45">
      <c r="A55" s="93" t="s">
        <v>123</v>
      </c>
      <c r="B55" s="93"/>
      <c r="C55" s="93"/>
      <c r="D55" s="93"/>
      <c r="E55" s="93"/>
      <c r="F55" s="93"/>
      <c r="G55" s="93"/>
      <c r="H55" s="93"/>
      <c r="I55" s="93"/>
      <c r="J55" s="93"/>
      <c r="K55" s="93"/>
      <c r="L55" s="93"/>
      <c r="M55" s="93"/>
      <c r="N55" s="93"/>
      <c r="O55" s="93"/>
      <c r="P55" s="93"/>
    </row>
    <row r="56" spans="1:18" x14ac:dyDescent="0.45">
      <c r="A56" s="104" t="s">
        <v>124</v>
      </c>
      <c r="B56" s="104"/>
      <c r="C56" s="104"/>
      <c r="D56" s="104"/>
      <c r="E56" s="104"/>
      <c r="F56" s="104"/>
      <c r="G56" s="104"/>
      <c r="H56" s="104"/>
      <c r="I56" s="104"/>
      <c r="J56" s="104"/>
      <c r="K56" s="104"/>
      <c r="L56" s="104"/>
      <c r="M56" s="104"/>
      <c r="N56" s="104"/>
      <c r="O56" s="104"/>
      <c r="P56" s="104"/>
    </row>
    <row r="57" spans="1:18" x14ac:dyDescent="0.45">
      <c r="A57" s="104" t="s">
        <v>125</v>
      </c>
      <c r="B57" s="104"/>
      <c r="C57" s="104"/>
      <c r="D57" s="104"/>
      <c r="E57" s="104"/>
      <c r="F57" s="104"/>
      <c r="G57" s="104"/>
      <c r="H57" s="104"/>
      <c r="I57" s="104"/>
      <c r="J57" s="104"/>
      <c r="K57" s="104"/>
      <c r="L57" s="104"/>
      <c r="M57" s="104"/>
      <c r="N57" s="104"/>
      <c r="O57" s="104"/>
      <c r="P57" s="104"/>
    </row>
    <row r="58" spans="1:18" x14ac:dyDescent="0.45">
      <c r="A58" s="104" t="s">
        <v>126</v>
      </c>
      <c r="B58" s="104"/>
      <c r="C58" s="104"/>
      <c r="D58" s="104"/>
      <c r="E58" s="104"/>
      <c r="F58" s="104"/>
      <c r="G58" s="104"/>
      <c r="H58" s="104"/>
      <c r="I58" s="104"/>
      <c r="J58" s="104"/>
      <c r="K58" s="104"/>
      <c r="L58" s="104"/>
      <c r="M58" s="104"/>
      <c r="N58" s="104"/>
      <c r="O58" s="104"/>
      <c r="P58" s="104"/>
    </row>
    <row r="59" spans="1:18" ht="18" customHeight="1" x14ac:dyDescent="0.45">
      <c r="A59" s="93" t="s">
        <v>127</v>
      </c>
      <c r="B59" s="93"/>
      <c r="C59" s="93"/>
      <c r="D59" s="93"/>
      <c r="E59" s="93"/>
      <c r="F59" s="93"/>
      <c r="G59" s="93"/>
      <c r="H59" s="93"/>
      <c r="I59" s="93"/>
      <c r="J59" s="93"/>
      <c r="K59" s="93"/>
      <c r="L59" s="93"/>
      <c r="M59" s="93"/>
      <c r="N59" s="93"/>
      <c r="O59" s="93"/>
      <c r="P59" s="93"/>
    </row>
    <row r="60" spans="1:18" x14ac:dyDescent="0.45">
      <c r="A60" s="1" t="s">
        <v>128</v>
      </c>
    </row>
  </sheetData>
  <mergeCells count="16">
    <mergeCell ref="A59:P59"/>
    <mergeCell ref="Q2:R2"/>
    <mergeCell ref="A3:A5"/>
    <mergeCell ref="B3:K3"/>
    <mergeCell ref="M3:R3"/>
    <mergeCell ref="B4:B5"/>
    <mergeCell ref="C4:E4"/>
    <mergeCell ref="F4:H4"/>
    <mergeCell ref="I4:K4"/>
    <mergeCell ref="M4:N4"/>
    <mergeCell ref="O4:P4"/>
    <mergeCell ref="Q4:R4"/>
    <mergeCell ref="A55:P55"/>
    <mergeCell ref="A56:P56"/>
    <mergeCell ref="A57:P57"/>
    <mergeCell ref="A58:P58"/>
  </mergeCells>
  <phoneticPr fontId="2"/>
  <pageMargins left="0.7" right="0.7" top="0.75" bottom="0.75" header="0.3" footer="0.3"/>
  <pageSetup paperSize="9" scale="43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9"/>
  <sheetViews>
    <sheetView workbookViewId="0">
      <selection activeCell="I11" sqref="I11"/>
    </sheetView>
  </sheetViews>
  <sheetFormatPr defaultRowHeight="18" x14ac:dyDescent="0.45"/>
  <cols>
    <col min="1" max="1" width="12" customWidth="1"/>
    <col min="2" max="2" width="15.09765625" customWidth="1"/>
    <col min="3" max="5" width="13.8984375" customWidth="1"/>
    <col min="6" max="6" width="17" customWidth="1"/>
  </cols>
  <sheetData>
    <row r="1" spans="1:6" x14ac:dyDescent="0.45">
      <c r="A1" t="s">
        <v>129</v>
      </c>
    </row>
    <row r="2" spans="1:6" x14ac:dyDescent="0.45">
      <c r="D2" s="3" t="s">
        <v>130</v>
      </c>
    </row>
    <row r="3" spans="1:6" ht="36" x14ac:dyDescent="0.45">
      <c r="A3" s="4" t="s">
        <v>3</v>
      </c>
      <c r="B3" s="12" t="s">
        <v>131</v>
      </c>
      <c r="C3" s="5" t="s">
        <v>95</v>
      </c>
      <c r="D3" s="5" t="s">
        <v>96</v>
      </c>
      <c r="E3" s="9"/>
    </row>
    <row r="4" spans="1:6" x14ac:dyDescent="0.45">
      <c r="A4" s="7" t="s">
        <v>14</v>
      </c>
      <c r="B4" s="10">
        <f>SUM(B5:B51)</f>
        <v>12294115</v>
      </c>
      <c r="C4" s="10">
        <f t="shared" ref="C4:D4" si="0">SUM(C5:C51)</f>
        <v>6532164</v>
      </c>
      <c r="D4" s="10">
        <f t="shared" si="0"/>
        <v>5761951</v>
      </c>
      <c r="E4" s="20"/>
    </row>
    <row r="5" spans="1:6" x14ac:dyDescent="0.45">
      <c r="A5" s="4" t="s">
        <v>15</v>
      </c>
      <c r="B5" s="10">
        <f>SUM(C5:D5)</f>
        <v>622010</v>
      </c>
      <c r="C5" s="10">
        <v>329121</v>
      </c>
      <c r="D5" s="10">
        <v>292889</v>
      </c>
      <c r="E5" s="20"/>
    </row>
    <row r="6" spans="1:6" x14ac:dyDescent="0.45">
      <c r="A6" s="4" t="s">
        <v>16</v>
      </c>
      <c r="B6" s="10">
        <f t="shared" ref="B6:B51" si="1">SUM(C6:D6)</f>
        <v>127635</v>
      </c>
      <c r="C6" s="10">
        <v>67672</v>
      </c>
      <c r="D6" s="10">
        <v>59963</v>
      </c>
      <c r="E6" s="20"/>
    </row>
    <row r="7" spans="1:6" x14ac:dyDescent="0.45">
      <c r="A7" s="4" t="s">
        <v>17</v>
      </c>
      <c r="B7" s="10">
        <f t="shared" si="1"/>
        <v>136340</v>
      </c>
      <c r="C7" s="10">
        <v>72438</v>
      </c>
      <c r="D7" s="10">
        <v>63902</v>
      </c>
      <c r="E7" s="20"/>
    </row>
    <row r="8" spans="1:6" x14ac:dyDescent="0.45">
      <c r="A8" s="4" t="s">
        <v>18</v>
      </c>
      <c r="B8" s="10">
        <f t="shared" si="1"/>
        <v>279258</v>
      </c>
      <c r="C8" s="10">
        <v>151012</v>
      </c>
      <c r="D8" s="10">
        <v>128246</v>
      </c>
      <c r="E8" s="20"/>
    </row>
    <row r="9" spans="1:6" x14ac:dyDescent="0.45">
      <c r="A9" s="4" t="s">
        <v>19</v>
      </c>
      <c r="B9" s="10">
        <f t="shared" si="1"/>
        <v>109968</v>
      </c>
      <c r="C9" s="10">
        <v>57783</v>
      </c>
      <c r="D9" s="10">
        <v>52185</v>
      </c>
      <c r="E9" s="20"/>
    </row>
    <row r="10" spans="1:6" x14ac:dyDescent="0.45">
      <c r="A10" s="4" t="s">
        <v>20</v>
      </c>
      <c r="B10" s="10">
        <f t="shared" si="1"/>
        <v>114558</v>
      </c>
      <c r="C10" s="10">
        <v>59511</v>
      </c>
      <c r="D10" s="10">
        <v>55047</v>
      </c>
      <c r="E10" s="20"/>
    </row>
    <row r="11" spans="1:6" x14ac:dyDescent="0.45">
      <c r="A11" s="4" t="s">
        <v>21</v>
      </c>
      <c r="B11" s="10">
        <f t="shared" si="1"/>
        <v>202123</v>
      </c>
      <c r="C11" s="10">
        <v>105214</v>
      </c>
      <c r="D11" s="10">
        <v>96909</v>
      </c>
      <c r="E11" s="20"/>
    </row>
    <row r="12" spans="1:6" x14ac:dyDescent="0.45">
      <c r="A12" s="4" t="s">
        <v>22</v>
      </c>
      <c r="B12" s="10">
        <f t="shared" si="1"/>
        <v>272373</v>
      </c>
      <c r="C12" s="10">
        <v>145190</v>
      </c>
      <c r="D12" s="10">
        <v>127183</v>
      </c>
      <c r="E12" s="20"/>
      <c r="F12" s="21"/>
    </row>
    <row r="13" spans="1:6" x14ac:dyDescent="0.45">
      <c r="A13" s="6" t="s">
        <v>23</v>
      </c>
      <c r="B13" s="10">
        <f t="shared" si="1"/>
        <v>160736</v>
      </c>
      <c r="C13" s="10">
        <v>85170</v>
      </c>
      <c r="D13" s="10">
        <v>75566</v>
      </c>
      <c r="E13" s="9"/>
    </row>
    <row r="14" spans="1:6" x14ac:dyDescent="0.45">
      <c r="A14" s="4" t="s">
        <v>24</v>
      </c>
      <c r="B14" s="10">
        <f t="shared" si="1"/>
        <v>193603</v>
      </c>
      <c r="C14" s="10">
        <v>104105</v>
      </c>
      <c r="D14" s="10">
        <v>89498</v>
      </c>
    </row>
    <row r="15" spans="1:6" x14ac:dyDescent="0.45">
      <c r="A15" s="4" t="s">
        <v>25</v>
      </c>
      <c r="B15" s="10">
        <f t="shared" si="1"/>
        <v>594185</v>
      </c>
      <c r="C15" s="10">
        <v>316629</v>
      </c>
      <c r="D15" s="10">
        <v>277556</v>
      </c>
    </row>
    <row r="16" spans="1:6" x14ac:dyDescent="0.45">
      <c r="A16" s="4" t="s">
        <v>26</v>
      </c>
      <c r="B16" s="10">
        <f t="shared" si="1"/>
        <v>510380</v>
      </c>
      <c r="C16" s="10">
        <v>270761</v>
      </c>
      <c r="D16" s="10">
        <v>239619</v>
      </c>
    </row>
    <row r="17" spans="1:4" x14ac:dyDescent="0.45">
      <c r="A17" s="4" t="s">
        <v>27</v>
      </c>
      <c r="B17" s="10">
        <f t="shared" si="1"/>
        <v>1156429</v>
      </c>
      <c r="C17" s="10">
        <v>610484</v>
      </c>
      <c r="D17" s="10">
        <v>545945</v>
      </c>
    </row>
    <row r="18" spans="1:4" x14ac:dyDescent="0.45">
      <c r="A18" s="4" t="s">
        <v>28</v>
      </c>
      <c r="B18" s="10">
        <f t="shared" si="1"/>
        <v>744461</v>
      </c>
      <c r="C18" s="10">
        <v>396406</v>
      </c>
      <c r="D18" s="10">
        <v>348055</v>
      </c>
    </row>
    <row r="19" spans="1:4" x14ac:dyDescent="0.45">
      <c r="A19" s="4" t="s">
        <v>29</v>
      </c>
      <c r="B19" s="10">
        <f t="shared" si="1"/>
        <v>219377</v>
      </c>
      <c r="C19" s="10">
        <v>120665</v>
      </c>
      <c r="D19" s="10">
        <v>98712</v>
      </c>
    </row>
    <row r="20" spans="1:4" x14ac:dyDescent="0.45">
      <c r="A20" s="4" t="s">
        <v>30</v>
      </c>
      <c r="B20" s="10">
        <f t="shared" si="1"/>
        <v>108367</v>
      </c>
      <c r="C20" s="10">
        <v>56053</v>
      </c>
      <c r="D20" s="10">
        <v>52314</v>
      </c>
    </row>
    <row r="21" spans="1:4" x14ac:dyDescent="0.45">
      <c r="A21" s="4" t="s">
        <v>31</v>
      </c>
      <c r="B21" s="10">
        <f t="shared" si="1"/>
        <v>127843</v>
      </c>
      <c r="C21" s="10">
        <v>66996</v>
      </c>
      <c r="D21" s="10">
        <v>60847</v>
      </c>
    </row>
    <row r="22" spans="1:4" x14ac:dyDescent="0.45">
      <c r="A22" s="4" t="s">
        <v>32</v>
      </c>
      <c r="B22" s="10">
        <f t="shared" si="1"/>
        <v>94396</v>
      </c>
      <c r="C22" s="10">
        <v>48565</v>
      </c>
      <c r="D22" s="10">
        <v>45831</v>
      </c>
    </row>
    <row r="23" spans="1:4" x14ac:dyDescent="0.45">
      <c r="A23" s="4" t="s">
        <v>33</v>
      </c>
      <c r="B23" s="10">
        <f t="shared" si="1"/>
        <v>80670</v>
      </c>
      <c r="C23" s="10">
        <v>42589</v>
      </c>
      <c r="D23" s="10">
        <v>38081</v>
      </c>
    </row>
    <row r="24" spans="1:4" x14ac:dyDescent="0.45">
      <c r="A24" s="4" t="s">
        <v>34</v>
      </c>
      <c r="B24" s="10">
        <f t="shared" si="1"/>
        <v>196409</v>
      </c>
      <c r="C24" s="10">
        <v>104803</v>
      </c>
      <c r="D24" s="10">
        <v>91606</v>
      </c>
    </row>
    <row r="25" spans="1:4" x14ac:dyDescent="0.45">
      <c r="A25" s="4" t="s">
        <v>35</v>
      </c>
      <c r="B25" s="10">
        <f t="shared" si="1"/>
        <v>202127</v>
      </c>
      <c r="C25" s="10">
        <v>104076</v>
      </c>
      <c r="D25" s="10">
        <v>98051</v>
      </c>
    </row>
    <row r="26" spans="1:4" x14ac:dyDescent="0.45">
      <c r="A26" s="4" t="s">
        <v>36</v>
      </c>
      <c r="B26" s="10">
        <f t="shared" si="1"/>
        <v>311028</v>
      </c>
      <c r="C26" s="10">
        <v>163684</v>
      </c>
      <c r="D26" s="10">
        <v>147344</v>
      </c>
    </row>
    <row r="27" spans="1:4" x14ac:dyDescent="0.45">
      <c r="A27" s="4" t="s">
        <v>37</v>
      </c>
      <c r="B27" s="10">
        <f t="shared" si="1"/>
        <v>683602</v>
      </c>
      <c r="C27" s="10">
        <v>377735</v>
      </c>
      <c r="D27" s="10">
        <v>305867</v>
      </c>
    </row>
    <row r="28" spans="1:4" x14ac:dyDescent="0.45">
      <c r="A28" s="4" t="s">
        <v>38</v>
      </c>
      <c r="B28" s="10">
        <f t="shared" si="1"/>
        <v>170728</v>
      </c>
      <c r="C28" s="10">
        <v>89383</v>
      </c>
      <c r="D28" s="10">
        <v>81345</v>
      </c>
    </row>
    <row r="29" spans="1:4" x14ac:dyDescent="0.45">
      <c r="A29" s="4" t="s">
        <v>39</v>
      </c>
      <c r="B29" s="10">
        <f t="shared" si="1"/>
        <v>121154</v>
      </c>
      <c r="C29" s="10">
        <v>63126</v>
      </c>
      <c r="D29" s="10">
        <v>58028</v>
      </c>
    </row>
    <row r="30" spans="1:4" x14ac:dyDescent="0.45">
      <c r="A30" s="4" t="s">
        <v>40</v>
      </c>
      <c r="B30" s="10">
        <f t="shared" si="1"/>
        <v>262814</v>
      </c>
      <c r="C30" s="10">
        <v>141663</v>
      </c>
      <c r="D30" s="10">
        <v>121151</v>
      </c>
    </row>
    <row r="31" spans="1:4" x14ac:dyDescent="0.45">
      <c r="A31" s="4" t="s">
        <v>41</v>
      </c>
      <c r="B31" s="10">
        <f t="shared" si="1"/>
        <v>788849</v>
      </c>
      <c r="C31" s="10">
        <v>419978</v>
      </c>
      <c r="D31" s="10">
        <v>368871</v>
      </c>
    </row>
    <row r="32" spans="1:4" x14ac:dyDescent="0.45">
      <c r="A32" s="4" t="s">
        <v>42</v>
      </c>
      <c r="B32" s="10">
        <f t="shared" si="1"/>
        <v>503825</v>
      </c>
      <c r="C32" s="10">
        <v>265713</v>
      </c>
      <c r="D32" s="10">
        <v>238112</v>
      </c>
    </row>
    <row r="33" spans="1:4" x14ac:dyDescent="0.45">
      <c r="A33" s="4" t="s">
        <v>43</v>
      </c>
      <c r="B33" s="10">
        <f t="shared" si="1"/>
        <v>138127</v>
      </c>
      <c r="C33" s="10">
        <v>71939</v>
      </c>
      <c r="D33" s="10">
        <v>66188</v>
      </c>
    </row>
    <row r="34" spans="1:4" x14ac:dyDescent="0.45">
      <c r="A34" s="4" t="s">
        <v>44</v>
      </c>
      <c r="B34" s="10">
        <f t="shared" si="1"/>
        <v>101989</v>
      </c>
      <c r="C34" s="10">
        <v>53764</v>
      </c>
      <c r="D34" s="10">
        <v>48225</v>
      </c>
    </row>
    <row r="35" spans="1:4" x14ac:dyDescent="0.45">
      <c r="A35" s="4" t="s">
        <v>45</v>
      </c>
      <c r="B35" s="10">
        <f t="shared" si="1"/>
        <v>64807</v>
      </c>
      <c r="C35" s="10">
        <v>33734</v>
      </c>
      <c r="D35" s="10">
        <v>31073</v>
      </c>
    </row>
    <row r="36" spans="1:4" x14ac:dyDescent="0.45">
      <c r="A36" s="4" t="s">
        <v>46</v>
      </c>
      <c r="B36" s="10">
        <f t="shared" si="1"/>
        <v>75967</v>
      </c>
      <c r="C36" s="10">
        <v>40916</v>
      </c>
      <c r="D36" s="10">
        <v>35051</v>
      </c>
    </row>
    <row r="37" spans="1:4" x14ac:dyDescent="0.45">
      <c r="A37" s="4" t="s">
        <v>47</v>
      </c>
      <c r="B37" s="10">
        <f t="shared" si="1"/>
        <v>245459</v>
      </c>
      <c r="C37" s="10">
        <v>132914</v>
      </c>
      <c r="D37" s="10">
        <v>112545</v>
      </c>
    </row>
    <row r="38" spans="1:4" x14ac:dyDescent="0.45">
      <c r="A38" s="4" t="s">
        <v>48</v>
      </c>
      <c r="B38" s="10">
        <f t="shared" si="1"/>
        <v>317115</v>
      </c>
      <c r="C38" s="10">
        <v>166219</v>
      </c>
      <c r="D38" s="10">
        <v>150896</v>
      </c>
    </row>
    <row r="39" spans="1:4" x14ac:dyDescent="0.45">
      <c r="A39" s="4" t="s">
        <v>49</v>
      </c>
      <c r="B39" s="10">
        <f t="shared" si="1"/>
        <v>185631</v>
      </c>
      <c r="C39" s="10">
        <v>101685</v>
      </c>
      <c r="D39" s="10">
        <v>83946</v>
      </c>
    </row>
    <row r="40" spans="1:4" x14ac:dyDescent="0.45">
      <c r="A40" s="4" t="s">
        <v>50</v>
      </c>
      <c r="B40" s="10">
        <f t="shared" si="1"/>
        <v>98243</v>
      </c>
      <c r="C40" s="10">
        <v>51317</v>
      </c>
      <c r="D40" s="10">
        <v>46926</v>
      </c>
    </row>
    <row r="41" spans="1:4" x14ac:dyDescent="0.45">
      <c r="A41" s="4" t="s">
        <v>51</v>
      </c>
      <c r="B41" s="10">
        <f t="shared" si="1"/>
        <v>104837</v>
      </c>
      <c r="C41" s="10">
        <v>54695</v>
      </c>
      <c r="D41" s="10">
        <v>50142</v>
      </c>
    </row>
    <row r="42" spans="1:4" x14ac:dyDescent="0.45">
      <c r="A42" s="4" t="s">
        <v>52</v>
      </c>
      <c r="B42" s="10">
        <f t="shared" si="1"/>
        <v>158805</v>
      </c>
      <c r="C42" s="10">
        <v>81880</v>
      </c>
      <c r="D42" s="10">
        <v>76925</v>
      </c>
    </row>
    <row r="43" spans="1:4" x14ac:dyDescent="0.45">
      <c r="A43" s="4" t="s">
        <v>53</v>
      </c>
      <c r="B43" s="10">
        <f t="shared" si="1"/>
        <v>86080</v>
      </c>
      <c r="C43" s="10">
        <v>44293</v>
      </c>
      <c r="D43" s="10">
        <v>41787</v>
      </c>
    </row>
    <row r="44" spans="1:4" x14ac:dyDescent="0.45">
      <c r="A44" s="4" t="s">
        <v>54</v>
      </c>
      <c r="B44" s="10">
        <f t="shared" si="1"/>
        <v>524934</v>
      </c>
      <c r="C44" s="10">
        <v>284356</v>
      </c>
      <c r="D44" s="10">
        <v>240578</v>
      </c>
    </row>
    <row r="45" spans="1:4" x14ac:dyDescent="0.45">
      <c r="A45" s="4" t="s">
        <v>55</v>
      </c>
      <c r="B45" s="10">
        <f t="shared" si="1"/>
        <v>116046</v>
      </c>
      <c r="C45" s="10">
        <v>60085</v>
      </c>
      <c r="D45" s="10">
        <v>55961</v>
      </c>
    </row>
    <row r="46" spans="1:4" x14ac:dyDescent="0.45">
      <c r="A46" s="4" t="s">
        <v>56</v>
      </c>
      <c r="B46" s="10">
        <f t="shared" si="1"/>
        <v>151179</v>
      </c>
      <c r="C46" s="10">
        <v>80004</v>
      </c>
      <c r="D46" s="10">
        <v>71175</v>
      </c>
    </row>
    <row r="47" spans="1:4" x14ac:dyDescent="0.45">
      <c r="A47" s="4" t="s">
        <v>57</v>
      </c>
      <c r="B47" s="10">
        <f t="shared" si="1"/>
        <v>234197</v>
      </c>
      <c r="C47" s="10">
        <v>121032</v>
      </c>
      <c r="D47" s="10">
        <v>113165</v>
      </c>
    </row>
    <row r="48" spans="1:4" x14ac:dyDescent="0.45">
      <c r="A48" s="4" t="s">
        <v>58</v>
      </c>
      <c r="B48" s="10">
        <f t="shared" si="1"/>
        <v>139125</v>
      </c>
      <c r="C48" s="10">
        <v>73914</v>
      </c>
      <c r="D48" s="10">
        <v>65211</v>
      </c>
    </row>
    <row r="49" spans="1:4" x14ac:dyDescent="0.45">
      <c r="A49" s="4" t="s">
        <v>59</v>
      </c>
      <c r="B49" s="10">
        <f t="shared" si="1"/>
        <v>117802</v>
      </c>
      <c r="C49" s="10">
        <v>61886</v>
      </c>
      <c r="D49" s="10">
        <v>55916</v>
      </c>
    </row>
    <row r="50" spans="1:4" x14ac:dyDescent="0.45">
      <c r="A50" s="4" t="s">
        <v>60</v>
      </c>
      <c r="B50" s="10">
        <f t="shared" si="1"/>
        <v>204871</v>
      </c>
      <c r="C50" s="10">
        <v>109133</v>
      </c>
      <c r="D50" s="10">
        <v>95738</v>
      </c>
    </row>
    <row r="51" spans="1:4" x14ac:dyDescent="0.45">
      <c r="A51" s="4" t="s">
        <v>61</v>
      </c>
      <c r="B51" s="10">
        <f t="shared" si="1"/>
        <v>133653</v>
      </c>
      <c r="C51" s="10">
        <v>71873</v>
      </c>
      <c r="D51" s="10">
        <v>61780</v>
      </c>
    </row>
    <row r="53" spans="1:4" x14ac:dyDescent="0.45">
      <c r="A53" s="9" t="s">
        <v>132</v>
      </c>
    </row>
    <row r="54" spans="1:4" x14ac:dyDescent="0.45">
      <c r="A54" t="s">
        <v>133</v>
      </c>
    </row>
    <row r="55" spans="1:4" x14ac:dyDescent="0.45">
      <c r="A55" t="s">
        <v>134</v>
      </c>
    </row>
    <row r="56" spans="1:4" x14ac:dyDescent="0.45">
      <c r="A56" t="s">
        <v>135</v>
      </c>
    </row>
    <row r="57" spans="1:4" x14ac:dyDescent="0.45">
      <c r="A57" s="1" t="s">
        <v>136</v>
      </c>
    </row>
    <row r="58" spans="1:4" x14ac:dyDescent="0.45">
      <c r="A58" t="s">
        <v>137</v>
      </c>
    </row>
    <row r="59" spans="1:4" x14ac:dyDescent="0.45">
      <c r="A59" t="s">
        <v>138</v>
      </c>
    </row>
  </sheetData>
  <phoneticPr fontId="2"/>
  <pageMargins left="0.7" right="0.7" top="0.75" bottom="0.75" header="0.3" footer="0.3"/>
  <pageSetup paperSize="9" scale="65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89559dea-130d-4237-8e78-1ce7f44b9a24">DIGI-808455956-3436092</_dlc_DocId>
    <_dlc_DocIdUrl xmlns="89559dea-130d-4237-8e78-1ce7f44b9a24">
      <Url>https://digitalgojp.sharepoint.com/sites/digi_portal/_layouts/15/DocIdRedir.aspx?ID=DIGI-808455956-3436092</Url>
      <Description>DIGI-808455956-3436092</Description>
    </_dlc_DocIdUrl>
    <_Flow_SignoffStatus xmlns="0e1d05ab-b491-48cc-a1d7-91236226a3a4" xsi:nil="true"/>
    <_ip_UnifiedCompliancePolicyUIAction xmlns="http://schemas.microsoft.com/sharepoint/v3" xsi:nil="true"/>
    <_ip_UnifiedCompliancePolicyProperties xmlns="http://schemas.microsoft.com/sharepoint/v3" xsi:nil="true"/>
    <d1ca xmlns="0e1d05ab-b491-48cc-a1d7-91236226a3a4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E8684AFC7BA4E946AF96F6A5CBEE62BB" ma:contentTypeVersion="36" ma:contentTypeDescription="新しいドキュメントを作成します。" ma:contentTypeScope="" ma:versionID="2912107b7264d4aefd251cad6a34db0d">
  <xsd:schema xmlns:xsd="http://www.w3.org/2001/XMLSchema" xmlns:xs="http://www.w3.org/2001/XMLSchema" xmlns:p="http://schemas.microsoft.com/office/2006/metadata/properties" xmlns:ns1="http://schemas.microsoft.com/sharepoint/v3" xmlns:ns2="89559dea-130d-4237-8e78-1ce7f44b9a24" xmlns:ns3="0e1d05ab-b491-48cc-a1d7-91236226a3a4" targetNamespace="http://schemas.microsoft.com/office/2006/metadata/properties" ma:root="true" ma:fieldsID="3bdf01f10b0338da7a5a85bd71431d3e" ns1:_="" ns2:_="" ns3:_="">
    <xsd:import namespace="http://schemas.microsoft.com/sharepoint/v3"/>
    <xsd:import namespace="89559dea-130d-4237-8e78-1ce7f44b9a24"/>
    <xsd:import namespace="0e1d05ab-b491-48cc-a1d7-91236226a3a4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OCR" minOccurs="0"/>
                <xsd:element ref="ns1:_ip_UnifiedCompliancePolicyProperties" minOccurs="0"/>
                <xsd:element ref="ns1:_ip_UnifiedCompliancePolicyUIAction" minOccurs="0"/>
                <xsd:element ref="ns3:MediaServiceLocation" minOccurs="0"/>
                <xsd:element ref="ns2:SharedWithUsers" minOccurs="0"/>
                <xsd:element ref="ns2:SharedWithDetails" minOccurs="0"/>
                <xsd:element ref="ns3:d1ca" minOccurs="0"/>
                <xsd:element ref="ns3:_Flow_SignoffStatu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統合コンプライアンス ポリシーのプロパティ" ma:hidden="true" ma:internalName="_ip_UnifiedCompliancePolicyProperties">
      <xsd:simpleType>
        <xsd:restriction base="dms:Note"/>
      </xsd:simpleType>
    </xsd:element>
    <xsd:element name="_ip_UnifiedCompliancePolicyUIAction" ma:index="21" nillable="true" ma:displayName="統合コンプライアンス ポリシーの UI アクション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9559dea-130d-4237-8e78-1ce7f44b9a24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ドキュメント ID 値" ma:description="このアイテムに割り当てられているドキュメント ID の値です。" ma:internalName="_dlc_DocId" ma:readOnly="true">
      <xsd:simpleType>
        <xsd:restriction base="dms:Text"/>
      </xsd:simpleType>
    </xsd:element>
    <xsd:element name="_dlc_DocIdUrl" ma:index="9" nillable="true" ma:displayName="ドキュメントID:" ma:description="このドキュメントへの常時接続リンクです。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ID を保持" ma:description="追加時に ID を保持します。" ma:hidden="true" ma:internalName="_dlc_DocIdPersistId" ma:readOnly="true">
      <xsd:simpleType>
        <xsd:restriction base="dms:Boolean"/>
      </xsd:simpleType>
    </xsd:element>
    <xsd:element name="SharedWithUsers" ma:index="23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4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1d05ab-b491-48cc-a1d7-91236226a3a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2" nillable="true" ma:displayName="Location" ma:internalName="MediaServiceLocation" ma:readOnly="true">
      <xsd:simpleType>
        <xsd:restriction base="dms:Text"/>
      </xsd:simpleType>
    </xsd:element>
    <xsd:element name="d1ca" ma:index="25" nillable="true" ma:displayName="数値" ma:internalName="d1ca">
      <xsd:simpleType>
        <xsd:restriction base="dms:Number"/>
      </xsd:simpleType>
    </xsd:element>
    <xsd:element name="_Flow_SignoffStatus" ma:index="26" nillable="true" ma:displayName="承認の状態" ma:internalName="_x627f__x8a8d__x306e__x72b6__x614b_">
      <xsd:simpleType>
        <xsd:restriction base="dms:Text"/>
      </xsd:simpleType>
    </xsd:element>
    <xsd:element name="MediaLengthInSeconds" ma:index="27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Props1.xml><?xml version="1.0" encoding="utf-8"?>
<ds:datastoreItem xmlns:ds="http://schemas.openxmlformats.org/officeDocument/2006/customXml" ds:itemID="{898BCFA4-BF63-4501-BA08-F3AF0A93B1D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F5390EB-78ED-43AD-AF36-DFF0F92F84BD}">
  <ds:schemaRefs>
    <ds:schemaRef ds:uri="http://schemas.microsoft.com/office/2006/metadata/properties"/>
    <ds:schemaRef ds:uri="http://schemas.microsoft.com/office/infopath/2007/PartnerControls"/>
    <ds:schemaRef ds:uri="89559dea-130d-4237-8e78-1ce7f44b9a24"/>
    <ds:schemaRef ds:uri="0e1d05ab-b491-48cc-a1d7-91236226a3a4"/>
    <ds:schemaRef ds:uri="http://schemas.microsoft.com/sharepoint/v3"/>
  </ds:schemaRefs>
</ds:datastoreItem>
</file>

<file path=customXml/itemProps3.xml><?xml version="1.0" encoding="utf-8"?>
<ds:datastoreItem xmlns:ds="http://schemas.openxmlformats.org/officeDocument/2006/customXml" ds:itemID="{DAD25C75-A965-48B1-8C44-1E2B6840A91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89559dea-130d-4237-8e78-1ce7f44b9a24"/>
    <ds:schemaRef ds:uri="0e1d05ab-b491-48cc-a1d7-91236226a3a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8BAFB1BC-8910-4B68-9034-56928B707243}">
  <ds:schemaRefs>
    <ds:schemaRef ds:uri="http://schemas.microsoft.com/sharepoint/event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3</vt:i4>
      </vt:variant>
    </vt:vector>
  </HeadingPairs>
  <TitlesOfParts>
    <vt:vector size="8" baseType="lpstr">
      <vt:lpstr>進捗状況 (都道府県別)</vt:lpstr>
      <vt:lpstr>進捗状況（政令市・特別区）</vt:lpstr>
      <vt:lpstr>総接種回数</vt:lpstr>
      <vt:lpstr>一般接種</vt:lpstr>
      <vt:lpstr>医療従事者等</vt:lpstr>
      <vt:lpstr>'進捗状況 (都道府県別)'!Print_Area</vt:lpstr>
      <vt:lpstr>'進捗状況（政令市・特別区）'!Print_Area</vt:lpstr>
      <vt:lpstr>総接種回数!Print_Area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2022-02-15T03:37:26Z</dcterms:created>
  <dcterms:modified xsi:type="dcterms:W3CDTF">2022-02-25T04:48:39Z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0x010100E8684AFC7BA4E946AF96F6A5CBEE62BB</vt:lpwstr>
  </property>
  <property fmtid="{D5CDD505-2E9C-101B-9397-08002B2CF9AE}" pid="3" name="_dlc_DocIdItemGuid">
    <vt:lpwstr>d30c6dd0-cb86-44e1-82c9-ab13cade62c6</vt:lpwstr>
  </property>
</Properties>
</file>