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110" yWindow="2180" windowWidth="34560" windowHeight="18680"/>
  </bookViews>
  <sheets>
    <sheet name="進捗状況 (都道府県別)" sheetId="9" r:id="rId1"/>
    <sheet name="進捗状況（政令市・特別区）" sheetId="10" r:id="rId2"/>
    <sheet name="総接種回数" sheetId="11" r:id="rId3"/>
    <sheet name="一般接種" sheetId="12" r:id="rId4"/>
    <sheet name="医療従事者等" sheetId="13" r:id="rId5"/>
  </sheets>
  <definedNames>
    <definedName name="_xlnm.Print_Area" localSheetId="0">'進捗状況 (都道府県別)'!$A$1:$H$63</definedName>
    <definedName name="_xlnm.Print_Area" localSheetId="1">'進捗状況（政令市・特別区）'!$A$1:$H$45</definedName>
    <definedName name="_xlnm.Print_Area" localSheetId="2">総接種回数!$A$1:$M$61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11" l="1"/>
  <c r="G5" i="10"/>
  <c r="G9" i="11" l="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8" i="11"/>
  <c r="M7" i="11"/>
  <c r="J7" i="11" l="1"/>
  <c r="K7" i="11"/>
  <c r="I7" i="11"/>
  <c r="Q2" i="12"/>
  <c r="M2" i="11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D4" i="13"/>
  <c r="C4" i="13"/>
  <c r="H54" i="11"/>
  <c r="H53" i="11"/>
  <c r="H52" i="11"/>
  <c r="H51" i="11"/>
  <c r="H50" i="11"/>
  <c r="H49" i="11"/>
  <c r="H46" i="11"/>
  <c r="H45" i="11"/>
  <c r="H44" i="11"/>
  <c r="H43" i="11"/>
  <c r="H42" i="11"/>
  <c r="H41" i="11"/>
  <c r="H38" i="11"/>
  <c r="H37" i="11"/>
  <c r="H36" i="11"/>
  <c r="H34" i="11"/>
  <c r="H33" i="11"/>
  <c r="H30" i="11"/>
  <c r="H29" i="11"/>
  <c r="H28" i="11"/>
  <c r="H27" i="11"/>
  <c r="H26" i="11"/>
  <c r="H24" i="11"/>
  <c r="H22" i="11"/>
  <c r="H21" i="11"/>
  <c r="H20" i="11"/>
  <c r="H18" i="11"/>
  <c r="H16" i="11"/>
  <c r="H14" i="11"/>
  <c r="H13" i="11"/>
  <c r="H12" i="11"/>
  <c r="H11" i="11"/>
  <c r="H10" i="11"/>
  <c r="H8" i="11"/>
  <c r="B4" i="13" l="1"/>
  <c r="O6" i="12"/>
  <c r="E16" i="11"/>
  <c r="F16" i="11" s="1"/>
  <c r="E28" i="11"/>
  <c r="F28" i="11" s="1"/>
  <c r="C31" i="11"/>
  <c r="D31" i="11" s="1"/>
  <c r="C34" i="11"/>
  <c r="D34" i="11" s="1"/>
  <c r="E40" i="11"/>
  <c r="F40" i="11" s="1"/>
  <c r="C43" i="11"/>
  <c r="C15" i="11"/>
  <c r="D15" i="11" s="1"/>
  <c r="C19" i="11"/>
  <c r="D19" i="11" s="1"/>
  <c r="C22" i="11"/>
  <c r="C46" i="11"/>
  <c r="Q6" i="12"/>
  <c r="E15" i="11"/>
  <c r="F15" i="11" s="1"/>
  <c r="E36" i="11"/>
  <c r="F36" i="11" s="1"/>
  <c r="C39" i="11"/>
  <c r="D39" i="11" s="1"/>
  <c r="C42" i="11"/>
  <c r="D42" i="11" s="1"/>
  <c r="C18" i="11"/>
  <c r="D18" i="11" s="1"/>
  <c r="C14" i="11"/>
  <c r="E24" i="11"/>
  <c r="F24" i="11" s="1"/>
  <c r="C27" i="11"/>
  <c r="C30" i="11"/>
  <c r="E44" i="11"/>
  <c r="F44" i="11" s="1"/>
  <c r="C47" i="11"/>
  <c r="D47" i="11" s="1"/>
  <c r="G6" i="12"/>
  <c r="E32" i="11"/>
  <c r="F32" i="11" s="1"/>
  <c r="C35" i="11"/>
  <c r="D35" i="11" s="1"/>
  <c r="C38" i="11"/>
  <c r="D38" i="11" s="1"/>
  <c r="H6" i="12"/>
  <c r="E20" i="11"/>
  <c r="F20" i="11" s="1"/>
  <c r="C23" i="11"/>
  <c r="D23" i="11" s="1"/>
  <c r="C26" i="11"/>
  <c r="D26" i="11" s="1"/>
  <c r="J6" i="12"/>
  <c r="E14" i="11"/>
  <c r="F14" i="11" s="1"/>
  <c r="E18" i="11"/>
  <c r="F18" i="11" s="1"/>
  <c r="E22" i="11"/>
  <c r="F22" i="11" s="1"/>
  <c r="E26" i="11"/>
  <c r="F26" i="11" s="1"/>
  <c r="E30" i="11"/>
  <c r="F30" i="11" s="1"/>
  <c r="E34" i="11"/>
  <c r="F34" i="11" s="1"/>
  <c r="E38" i="11"/>
  <c r="F38" i="11" s="1"/>
  <c r="E42" i="11"/>
  <c r="F42" i="11" s="1"/>
  <c r="E46" i="11"/>
  <c r="F46" i="11" s="1"/>
  <c r="K6" i="12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C45" i="11"/>
  <c r="D45" i="11" s="1"/>
  <c r="D6" i="12"/>
  <c r="C8" i="11"/>
  <c r="D8" i="11" s="1"/>
  <c r="M6" i="12"/>
  <c r="C9" i="11"/>
  <c r="D9" i="11" s="1"/>
  <c r="C10" i="11"/>
  <c r="D10" i="11" s="1"/>
  <c r="C11" i="11"/>
  <c r="D11" i="11" s="1"/>
  <c r="C12" i="11"/>
  <c r="E13" i="11"/>
  <c r="F13" i="11" s="1"/>
  <c r="E17" i="11"/>
  <c r="F17" i="11" s="1"/>
  <c r="E21" i="11"/>
  <c r="F21" i="11" s="1"/>
  <c r="E25" i="11"/>
  <c r="F25" i="11" s="1"/>
  <c r="E29" i="11"/>
  <c r="F29" i="11" s="1"/>
  <c r="E33" i="11"/>
  <c r="F33" i="11" s="1"/>
  <c r="E37" i="11"/>
  <c r="F37" i="11" s="1"/>
  <c r="E41" i="11"/>
  <c r="F41" i="11" s="1"/>
  <c r="E45" i="11"/>
  <c r="F45" i="11" s="1"/>
  <c r="E8" i="11"/>
  <c r="F8" i="11" s="1"/>
  <c r="E6" i="12"/>
  <c r="E9" i="11"/>
  <c r="F9" i="11" s="1"/>
  <c r="E10" i="11"/>
  <c r="F10" i="11" s="1"/>
  <c r="E11" i="11"/>
  <c r="F11" i="11" s="1"/>
  <c r="E12" i="11"/>
  <c r="F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E19" i="11"/>
  <c r="F19" i="11" s="1"/>
  <c r="E23" i="11"/>
  <c r="F23" i="11" s="1"/>
  <c r="E27" i="11"/>
  <c r="F27" i="11" s="1"/>
  <c r="E31" i="11"/>
  <c r="F31" i="11" s="1"/>
  <c r="E35" i="11"/>
  <c r="F35" i="11" s="1"/>
  <c r="E39" i="11"/>
  <c r="F39" i="11" s="1"/>
  <c r="E43" i="11"/>
  <c r="F43" i="11" s="1"/>
  <c r="E47" i="11"/>
  <c r="F47" i="11" s="1"/>
  <c r="C48" i="11"/>
  <c r="D48" i="11" s="1"/>
  <c r="C49" i="11"/>
  <c r="C50" i="11"/>
  <c r="D50" i="11" s="1"/>
  <c r="C51" i="11"/>
  <c r="D51" i="11" s="1"/>
  <c r="C52" i="11"/>
  <c r="D52" i="11" s="1"/>
  <c r="C53" i="11"/>
  <c r="D53" i="11" s="1"/>
  <c r="C54" i="11"/>
  <c r="D54" i="11" s="1"/>
  <c r="E48" i="11"/>
  <c r="F48" i="11" s="1"/>
  <c r="E49" i="11"/>
  <c r="F49" i="11" s="1"/>
  <c r="E50" i="11"/>
  <c r="F50" i="11" s="1"/>
  <c r="E51" i="11"/>
  <c r="F51" i="11" s="1"/>
  <c r="E52" i="11"/>
  <c r="F52" i="11" s="1"/>
  <c r="E53" i="11"/>
  <c r="F53" i="11" s="1"/>
  <c r="E54" i="11"/>
  <c r="F54" i="11" s="1"/>
  <c r="H35" i="11"/>
  <c r="H23" i="11"/>
  <c r="H17" i="11"/>
  <c r="H47" i="11"/>
  <c r="H19" i="11"/>
  <c r="H39" i="11"/>
  <c r="H31" i="11"/>
  <c r="H9" i="11"/>
  <c r="H25" i="11"/>
  <c r="H15" i="11"/>
  <c r="G7" i="11"/>
  <c r="H7" i="11" s="1"/>
  <c r="B45" i="11"/>
  <c r="D30" i="11"/>
  <c r="D46" i="11"/>
  <c r="H32" i="11"/>
  <c r="H40" i="11"/>
  <c r="H48" i="11"/>
  <c r="B30" i="11" l="1"/>
  <c r="B37" i="11"/>
  <c r="B47" i="11"/>
  <c r="B28" i="11"/>
  <c r="B39" i="11"/>
  <c r="B31" i="11"/>
  <c r="B23" i="11"/>
  <c r="B33" i="11"/>
  <c r="B8" i="11"/>
  <c r="B46" i="11"/>
  <c r="B14" i="11"/>
  <c r="B22" i="11"/>
  <c r="B11" i="11"/>
  <c r="B42" i="11"/>
  <c r="D22" i="11"/>
  <c r="B38" i="11"/>
  <c r="C7" i="11"/>
  <c r="D7" i="11" s="1"/>
  <c r="B20" i="11"/>
  <c r="B10" i="11"/>
  <c r="B16" i="11"/>
  <c r="B15" i="11"/>
  <c r="E7" i="11"/>
  <c r="F7" i="11" s="1"/>
  <c r="B19" i="11"/>
  <c r="B25" i="11"/>
  <c r="B24" i="11"/>
  <c r="B35" i="11"/>
  <c r="I6" i="12"/>
  <c r="R6" i="12" s="1"/>
  <c r="B26" i="11"/>
  <c r="D14" i="11"/>
  <c r="B51" i="11"/>
  <c r="B21" i="11"/>
  <c r="B32" i="11"/>
  <c r="B48" i="11"/>
  <c r="B52" i="11"/>
  <c r="B13" i="11"/>
  <c r="D41" i="11"/>
  <c r="B41" i="11"/>
  <c r="B34" i="11"/>
  <c r="B44" i="11"/>
  <c r="B18" i="11"/>
  <c r="B36" i="11"/>
  <c r="B12" i="11"/>
  <c r="B53" i="11"/>
  <c r="B40" i="11"/>
  <c r="B29" i="11"/>
  <c r="B50" i="11"/>
  <c r="D12" i="11"/>
  <c r="B9" i="11"/>
  <c r="B54" i="11"/>
  <c r="B6" i="12"/>
  <c r="C6" i="12"/>
  <c r="N6" i="12" s="1"/>
  <c r="D27" i="11"/>
  <c r="B27" i="11"/>
  <c r="D43" i="11"/>
  <c r="B43" i="11"/>
  <c r="B17" i="11"/>
  <c r="D49" i="11"/>
  <c r="B49" i="11"/>
  <c r="F6" i="12"/>
  <c r="P6" i="12" s="1"/>
  <c r="B7" i="11" l="1"/>
  <c r="H39" i="10"/>
  <c r="H26" i="10"/>
  <c r="H18" i="10"/>
  <c r="F25" i="10"/>
  <c r="F23" i="10"/>
  <c r="F17" i="10"/>
  <c r="F15" i="10"/>
  <c r="D25" i="10"/>
  <c r="D17" i="10"/>
  <c r="H53" i="9"/>
  <c r="H50" i="9"/>
  <c r="H45" i="9"/>
  <c r="H42" i="9"/>
  <c r="H29" i="9"/>
  <c r="H26" i="9"/>
  <c r="H21" i="9"/>
  <c r="H18" i="9"/>
  <c r="H13" i="9"/>
  <c r="H23" i="10"/>
  <c r="H15" i="10"/>
  <c r="D18" i="10"/>
  <c r="D13" i="10"/>
  <c r="H44" i="9"/>
  <c r="H36" i="9"/>
  <c r="H34" i="9"/>
  <c r="H28" i="9"/>
  <c r="H20" i="9"/>
  <c r="H12" i="9"/>
  <c r="F52" i="9"/>
  <c r="F44" i="9"/>
  <c r="F36" i="9"/>
  <c r="F28" i="9"/>
  <c r="F20" i="9"/>
  <c r="F12" i="9"/>
  <c r="C10" i="10"/>
  <c r="D10" i="10" s="1"/>
  <c r="E10" i="10"/>
  <c r="G10" i="10"/>
  <c r="F39" i="10"/>
  <c r="H29" i="10"/>
  <c r="H28" i="10"/>
  <c r="H21" i="10"/>
  <c r="H20" i="10"/>
  <c r="H13" i="10"/>
  <c r="H12" i="10"/>
  <c r="F29" i="10"/>
  <c r="F28" i="10"/>
  <c r="F21" i="10"/>
  <c r="F20" i="10"/>
  <c r="F13" i="10"/>
  <c r="F12" i="10"/>
  <c r="D23" i="10"/>
  <c r="D15" i="10"/>
  <c r="F50" i="9"/>
  <c r="F42" i="9"/>
  <c r="F34" i="9"/>
  <c r="F26" i="9"/>
  <c r="F18" i="9"/>
  <c r="H30" i="10"/>
  <c r="H22" i="10"/>
  <c r="H17" i="10"/>
  <c r="H14" i="10"/>
  <c r="F30" i="10"/>
  <c r="F14" i="10"/>
  <c r="H52" i="9"/>
  <c r="F51" i="9"/>
  <c r="F43" i="9"/>
  <c r="F35" i="9"/>
  <c r="F11" i="9"/>
  <c r="E5" i="10"/>
  <c r="E34" i="10" s="1"/>
  <c r="F22" i="10"/>
  <c r="H11" i="10"/>
  <c r="H16" i="10"/>
  <c r="H19" i="10"/>
  <c r="H24" i="10"/>
  <c r="H25" i="10"/>
  <c r="H27" i="10"/>
  <c r="F11" i="10"/>
  <c r="F16" i="10"/>
  <c r="F18" i="10"/>
  <c r="F19" i="10"/>
  <c r="F24" i="10"/>
  <c r="F26" i="10"/>
  <c r="F27" i="10"/>
  <c r="D11" i="10"/>
  <c r="D12" i="10"/>
  <c r="D14" i="10"/>
  <c r="D16" i="10"/>
  <c r="D19" i="10"/>
  <c r="D20" i="10"/>
  <c r="D21" i="10"/>
  <c r="D22" i="10"/>
  <c r="D24" i="10"/>
  <c r="D26" i="10"/>
  <c r="D27" i="10"/>
  <c r="D28" i="10"/>
  <c r="D29" i="10"/>
  <c r="D30" i="10"/>
  <c r="H3" i="10"/>
  <c r="H11" i="9"/>
  <c r="H14" i="9"/>
  <c r="H15" i="9"/>
  <c r="H16" i="9"/>
  <c r="H17" i="9"/>
  <c r="H19" i="9"/>
  <c r="H22" i="9"/>
  <c r="H23" i="9"/>
  <c r="H24" i="9"/>
  <c r="H25" i="9"/>
  <c r="H27" i="9"/>
  <c r="H30" i="9"/>
  <c r="H31" i="9"/>
  <c r="H32" i="9"/>
  <c r="H33" i="9"/>
  <c r="H35" i="9"/>
  <c r="H37" i="9"/>
  <c r="H38" i="9"/>
  <c r="H39" i="9"/>
  <c r="H40" i="9"/>
  <c r="H41" i="9"/>
  <c r="H43" i="9"/>
  <c r="H46" i="9"/>
  <c r="H47" i="9"/>
  <c r="H48" i="9"/>
  <c r="H49" i="9"/>
  <c r="H51" i="9"/>
  <c r="H54" i="9"/>
  <c r="H55" i="9"/>
  <c r="H56" i="9"/>
  <c r="H57" i="9"/>
  <c r="F13" i="9"/>
  <c r="F14" i="9"/>
  <c r="F15" i="9"/>
  <c r="F16" i="9"/>
  <c r="F17" i="9"/>
  <c r="F19" i="9"/>
  <c r="F21" i="9"/>
  <c r="F22" i="9"/>
  <c r="F23" i="9"/>
  <c r="F24" i="9"/>
  <c r="F25" i="9"/>
  <c r="F27" i="9"/>
  <c r="F29" i="9"/>
  <c r="F30" i="9"/>
  <c r="F31" i="9"/>
  <c r="F32" i="9"/>
  <c r="F33" i="9"/>
  <c r="F37" i="9"/>
  <c r="F38" i="9"/>
  <c r="F39" i="9"/>
  <c r="F40" i="9"/>
  <c r="F41" i="9"/>
  <c r="F45" i="9"/>
  <c r="F46" i="9"/>
  <c r="F47" i="9"/>
  <c r="F48" i="9"/>
  <c r="F49" i="9"/>
  <c r="F53" i="9"/>
  <c r="F54" i="9"/>
  <c r="F55" i="9"/>
  <c r="F56" i="9"/>
  <c r="F57" i="9"/>
  <c r="G10" i="9"/>
  <c r="H10" i="9" s="1"/>
  <c r="G34" i="10"/>
  <c r="D39" i="10" l="1"/>
  <c r="E10" i="9"/>
  <c r="F10" i="9" s="1"/>
  <c r="H10" i="10"/>
  <c r="F10" i="10"/>
  <c r="D11" i="9"/>
  <c r="D12" i="9"/>
  <c r="D14" i="9"/>
  <c r="D15" i="9"/>
  <c r="D16" i="9"/>
  <c r="D17" i="9"/>
  <c r="D18" i="9"/>
  <c r="D19" i="9"/>
  <c r="D20" i="9"/>
  <c r="D21" i="9"/>
  <c r="D22" i="9"/>
  <c r="D23" i="9"/>
  <c r="D24" i="9"/>
  <c r="D25" i="9"/>
  <c r="D27" i="9"/>
  <c r="D30" i="9"/>
  <c r="D32" i="9"/>
  <c r="D33" i="9"/>
  <c r="D35" i="9"/>
  <c r="D36" i="9"/>
  <c r="D37" i="9"/>
  <c r="D38" i="9"/>
  <c r="D39" i="9"/>
  <c r="D40" i="9"/>
  <c r="D41" i="9"/>
  <c r="D43" i="9"/>
  <c r="D46" i="9"/>
  <c r="D49" i="9"/>
  <c r="D51" i="9"/>
  <c r="D52" i="9"/>
  <c r="D54" i="9"/>
  <c r="D57" i="9"/>
  <c r="D48" i="9" l="1"/>
  <c r="D29" i="9"/>
  <c r="D26" i="9"/>
  <c r="D50" i="9"/>
  <c r="D45" i="9"/>
  <c r="D28" i="9"/>
  <c r="D13" i="9"/>
  <c r="D53" i="9"/>
  <c r="D55" i="9"/>
  <c r="D42" i="9"/>
  <c r="D47" i="9"/>
  <c r="D56" i="9"/>
  <c r="D31" i="9"/>
  <c r="D44" i="9"/>
  <c r="D34" i="9"/>
  <c r="C10" i="9" l="1"/>
  <c r="D10" i="9" s="1"/>
</calcChain>
</file>

<file path=xl/sharedStrings.xml><?xml version="1.0" encoding="utf-8"?>
<sst xmlns="http://schemas.openxmlformats.org/spreadsheetml/2006/main" count="335" uniqueCount="143">
  <si>
    <t>３回目接種の進捗状況（都道府県別）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5">
      <t>トドウフケン</t>
    </rPh>
    <rPh sb="15" eb="16">
      <t>ベツ</t>
    </rPh>
    <phoneticPr fontId="2"/>
  </si>
  <si>
    <t>（4月28日公表時点）</t>
  </si>
  <si>
    <t>（単位：人口（人）、増加回数（回））</t>
    <rPh sb="1" eb="3">
      <t>タンイ</t>
    </rPh>
    <rPh sb="4" eb="6">
      <t>ジンコウ</t>
    </rPh>
    <rPh sb="7" eb="8">
      <t>ヒト</t>
    </rPh>
    <rPh sb="10" eb="12">
      <t>ゾウカ</t>
    </rPh>
    <rPh sb="12" eb="14">
      <t>カイスウ</t>
    </rPh>
    <rPh sb="15" eb="16">
      <t>カイ</t>
    </rPh>
    <rPh sb="16" eb="17">
      <t>マンカイ</t>
    </rPh>
    <phoneticPr fontId="2"/>
  </si>
  <si>
    <t>都道府県名</t>
    <rPh sb="0" eb="4">
      <t>トドウフケン</t>
    </rPh>
    <rPh sb="4" eb="5">
      <t>メイ</t>
    </rPh>
    <phoneticPr fontId="2"/>
  </si>
  <si>
    <t>人口</t>
    <rPh sb="0" eb="2">
      <t>ジンコウ</t>
    </rPh>
    <phoneticPr fontId="2"/>
  </si>
  <si>
    <t>累計接種回数</t>
    <rPh sb="0" eb="2">
      <t>ルイケイ</t>
    </rPh>
    <rPh sb="2" eb="4">
      <t>セッシュ</t>
    </rPh>
    <rPh sb="4" eb="6">
      <t>カイスウ</t>
    </rPh>
    <phoneticPr fontId="2"/>
  </si>
  <si>
    <t>直近1週間</t>
  </si>
  <si>
    <t>（増加回数ベース）※1</t>
    <phoneticPr fontId="2"/>
  </si>
  <si>
    <t>（増加回数ベース）※2</t>
    <phoneticPr fontId="2"/>
  </si>
  <si>
    <t>接種回数</t>
    <rPh sb="0" eb="2">
      <t>セッシュ</t>
    </rPh>
    <rPh sb="2" eb="4">
      <t>カイスウ</t>
    </rPh>
    <phoneticPr fontId="2"/>
  </si>
  <si>
    <t>増加回数</t>
    <rPh sb="0" eb="2">
      <t>ゾウカ</t>
    </rPh>
    <rPh sb="2" eb="4">
      <t>カイスウ</t>
    </rPh>
    <phoneticPr fontId="2"/>
  </si>
  <si>
    <t>人口比</t>
    <rPh sb="0" eb="3">
      <t>ジンコウヒ</t>
    </rPh>
    <phoneticPr fontId="2"/>
  </si>
  <si>
    <t>人口比</t>
    <rPh sb="0" eb="2">
      <t>ジンコウ</t>
    </rPh>
    <rPh sb="2" eb="3">
      <t>ヒ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</si>
  <si>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</si>
  <si>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</si>
  <si>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</si>
  <si>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</si>
  <si>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</si>
  <si>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</si>
  <si>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</si>
  <si>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</si>
  <si>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</si>
  <si>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</si>
  <si>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</si>
  <si>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</si>
  <si>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</si>
  <si>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</si>
  <si>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</si>
  <si>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</si>
  <si>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</si>
  <si>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</si>
  <si>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</si>
  <si>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</si>
  <si>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</si>
  <si>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</si>
  <si>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</si>
  <si>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</si>
  <si>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</si>
  <si>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</si>
  <si>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</si>
  <si>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</si>
  <si>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</si>
  <si>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</si>
  <si>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</si>
  <si>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</si>
  <si>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</si>
  <si>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</si>
  <si>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</si>
  <si>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</si>
  <si>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</si>
  <si>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</si>
  <si>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</si>
  <si>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</si>
  <si>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</si>
  <si>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</si>
  <si>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</si>
  <si>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</si>
  <si>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</si>
  <si>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</si>
  <si>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</si>
  <si>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</si>
  <si>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注：人口は、総務省が公表している、「令和3年住民基本台帳年齢階級別人口（市区町村別）」のうち、</t>
  </si>
  <si>
    <t>各市町村の性別及び年齢階級の数字を集計したものを使用</t>
    <phoneticPr fontId="2"/>
  </si>
  <si>
    <t>※1：前週同曜日の公表分との差を使用</t>
    <rPh sb="3" eb="5">
      <t>ゼンシュウ</t>
    </rPh>
    <rPh sb="5" eb="6">
      <t>ドウ</t>
    </rPh>
    <rPh sb="6" eb="8">
      <t>ヨウビ</t>
    </rPh>
    <rPh sb="9" eb="11">
      <t>コウヒョウ</t>
    </rPh>
    <rPh sb="11" eb="12">
      <t>ブン</t>
    </rPh>
    <rPh sb="14" eb="15">
      <t>サ</t>
    </rPh>
    <rPh sb="16" eb="18">
      <t>シヨウ</t>
    </rPh>
    <phoneticPr fontId="2"/>
  </si>
  <si>
    <t>※2：直近の公表分との差を使用。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</si>
  <si>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ただし、土日祝日直後の公表においては、直近の平日１日の入力数（直近の公表分とその翌日の集計値との差）を使用。</t>
    <phoneticPr fontId="2"/>
  </si>
  <si>
    <t>３回目接種の進捗状況（政令指定都市・特別区）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3">
      <t>セイレイ</t>
    </rPh>
    <rPh sb="13" eb="15">
      <t>シテイ</t>
    </rPh>
    <rPh sb="15" eb="17">
      <t>トシ</t>
    </rPh>
    <rPh sb="18" eb="21">
      <t>トクベツク</t>
    </rPh>
    <phoneticPr fontId="2"/>
  </si>
  <si>
    <t>（１）政令指定都市</t>
    <rPh sb="3" eb="5">
      <t>セイレイ</t>
    </rPh>
    <rPh sb="5" eb="7">
      <t>シテイ</t>
    </rPh>
    <rPh sb="7" eb="9">
      <t>トシ</t>
    </rPh>
    <phoneticPr fontId="2"/>
  </si>
  <si>
    <t>政令指定
都市名</t>
    <rPh sb="0" eb="2">
      <t>セイレイ</t>
    </rPh>
    <rPh sb="2" eb="4">
      <t>シテイ</t>
    </rPh>
    <rPh sb="5" eb="7">
      <t>トシ</t>
    </rPh>
    <rPh sb="7" eb="8">
      <t>メイ</t>
    </rPh>
    <phoneticPr fontId="2"/>
  </si>
  <si>
    <t>合計</t>
    <rPh sb="0" eb="2">
      <t>ゴウケイ</t>
    </rPh>
    <phoneticPr fontId="1"/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</si>
  <si>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</si>
  <si>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</si>
  <si>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</si>
  <si>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</si>
  <si>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</si>
  <si>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</si>
  <si>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</si>
  <si>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</si>
  <si>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</si>
  <si>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</si>
  <si>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</si>
  <si>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</si>
  <si>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</si>
  <si>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</si>
  <si>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</si>
  <si>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</si>
  <si>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</si>
  <si>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</si>
  <si>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</si>
  <si>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</si>
  <si>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（２）特別区</t>
    <rPh sb="3" eb="6">
      <t>トクベツク</t>
    </rPh>
    <phoneticPr fontId="2"/>
  </si>
  <si>
    <t>注：人口は、総務省が公表している、「令和3年住民基本台帳年齢階級別人口（市区町村別）」のうち、</t>
    <rPh sb="0" eb="1">
      <t>チュウ</t>
    </rPh>
    <rPh sb="2" eb="4">
      <t>ジンコウ</t>
    </rPh>
    <rPh sb="6" eb="9">
      <t>ソウムショウ</t>
    </rPh>
    <rPh sb="10" eb="12">
      <t>コウヒョウ</t>
    </rPh>
    <rPh sb="18" eb="20">
      <t>レイワ</t>
    </rPh>
    <rPh sb="21" eb="22">
      <t>ネン</t>
    </rPh>
    <rPh sb="22" eb="24">
      <t>ジュウミン</t>
    </rPh>
    <rPh sb="24" eb="26">
      <t>キホン</t>
    </rPh>
    <rPh sb="26" eb="28">
      <t>ダイチョウ</t>
    </rPh>
    <rPh sb="28" eb="30">
      <t>ネンレイ</t>
    </rPh>
    <rPh sb="30" eb="32">
      <t>カイキュウ</t>
    </rPh>
    <rPh sb="32" eb="33">
      <t>ベツ</t>
    </rPh>
    <rPh sb="33" eb="35">
      <t>ジンコウ</t>
    </rPh>
    <rPh sb="36" eb="38">
      <t>シク</t>
    </rPh>
    <rPh sb="38" eb="40">
      <t>チョウソン</t>
    </rPh>
    <rPh sb="40" eb="41">
      <t>ベツ</t>
    </rPh>
    <phoneticPr fontId="2"/>
  </si>
  <si>
    <t>各市町村の性別及び年齢階級の数字を集計したものを使用</t>
  </si>
  <si>
    <t>※2：直近の公表分との差を使用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</si>
  <si>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</si>
  <si>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接種回数（4月27日まで）</t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</si>
  <si>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</si>
  <si>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</si>
  <si>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</si>
  <si>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</si>
  <si>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</si>
  <si>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内2月分</t>
    <rPh sb="0" eb="1">
      <t>ウチ</t>
    </rPh>
    <rPh sb="2" eb="3">
      <t>ガツ</t>
    </rPh>
    <rPh sb="3" eb="4">
      <t>ブン</t>
    </rPh>
    <phoneticPr fontId="2"/>
  </si>
  <si>
    <t>内3月分</t>
    <rPh sb="0" eb="1">
      <t>ウチ</t>
    </rPh>
    <rPh sb="2" eb="3">
      <t>ガツ</t>
    </rPh>
    <rPh sb="3" eb="4">
      <t>ブン</t>
    </rPh>
    <phoneticPr fontId="2"/>
  </si>
  <si>
    <t>内4月分</t>
  </si>
  <si>
    <t>接種率</t>
    <rPh sb="0" eb="2">
      <t>セッシュ</t>
    </rPh>
    <rPh sb="2" eb="3">
      <t>リツ</t>
    </rPh>
    <phoneticPr fontId="2"/>
  </si>
  <si>
    <t>参考：人口</t>
    <rPh sb="0" eb="2">
      <t>サンコウ</t>
    </rPh>
    <rPh sb="3" eb="5">
      <t>ジンコウ</t>
    </rPh>
    <phoneticPr fontId="2"/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</si>
  <si>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</si>
  <si>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</si>
  <si>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</si>
  <si>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</si>
  <si>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</si>
  <si>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</si>
  <si>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</si>
  <si>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t>接種回数
（4月27日まで）</t>
  </si>
  <si>
    <t>ワクチン供給量
（4月27日まで）※4</t>
  </si>
  <si>
    <r>
      <t>ファイザー社</t>
    </r>
    <r>
      <rPr>
        <sz val="8"/>
        <color theme="1"/>
        <rFont val="游ゴシック"/>
        <family val="3"/>
        <charset val="128"/>
        <scheme val="minor"/>
      </rPr>
      <t>※6</t>
    </r>
    <phoneticPr fontId="2"/>
  </si>
  <si>
    <t>武田/モデルナ社</t>
    <rPh sb="0" eb="2">
      <t>タケダ</t>
    </rPh>
    <rPh sb="7" eb="8">
      <t>シャ</t>
    </rPh>
    <phoneticPr fontId="2"/>
  </si>
  <si>
    <t>アストラゼネカ社</t>
    <rPh sb="7" eb="8">
      <t>シャ</t>
    </rPh>
    <phoneticPr fontId="2"/>
  </si>
  <si>
    <r>
      <t>ファイザー社</t>
    </r>
    <r>
      <rPr>
        <sz val="8"/>
        <rFont val="游ゴシック"/>
        <family val="3"/>
        <charset val="128"/>
        <scheme val="minor"/>
      </rPr>
      <t>※5※6</t>
    </r>
    <phoneticPr fontId="2"/>
  </si>
  <si>
    <r>
      <t>武田/モデルナ社</t>
    </r>
    <r>
      <rPr>
        <sz val="8"/>
        <color theme="1"/>
        <rFont val="游ゴシック"/>
        <family val="3"/>
        <charset val="128"/>
        <scheme val="minor"/>
      </rPr>
      <t>※1</t>
    </r>
    <rPh sb="0" eb="2">
      <t>タケダ</t>
    </rPh>
    <rPh sb="7" eb="8">
      <t>シャ</t>
    </rPh>
    <phoneticPr fontId="2"/>
  </si>
  <si>
    <t>計</t>
    <rPh sb="0" eb="1">
      <t>ケイ</t>
    </rPh>
    <phoneticPr fontId="2"/>
  </si>
  <si>
    <t>ワクチン
累積供給量</t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</si>
  <si>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</si>
  <si>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</si>
  <si>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phoneticPr fontId="2"/>
  </si>
  <si>
    <t>全国</t>
    <rPh sb="0" eb="2">
      <t>ゼンコク</t>
    </rPh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</si>
  <si>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</si>
  <si>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※1：武田/モデルナ社のワクチンは、大規模接種会場（一部会場を除く）と職域接種会場で利用。</t>
    <rPh sb="3" eb="5">
      <t>タケダ</t>
    </rPh>
    <rPh sb="10" eb="11">
      <t>シャ</t>
    </rPh>
    <rPh sb="18" eb="25">
      <t>ダイキボセッシュカイジョウ</t>
    </rPh>
    <rPh sb="26" eb="28">
      <t>イチブ</t>
    </rPh>
    <rPh sb="28" eb="30">
      <t>カイジョウ</t>
    </rPh>
    <rPh sb="31" eb="32">
      <t>ノゾ</t>
    </rPh>
    <rPh sb="35" eb="37">
      <t>ショクイキ</t>
    </rPh>
    <rPh sb="37" eb="39">
      <t>セッシュ</t>
    </rPh>
    <rPh sb="39" eb="41">
      <t>カイジョウ</t>
    </rPh>
    <rPh sb="42" eb="44">
      <t>リヨウ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</si>
  <si>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</si>
  <si>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</si>
  <si>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</si>
  <si>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</si>
  <si>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※6：小児（5-11歳）対象の接種およびワクチンも含む</t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</si>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</sst>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 "/>
    <numFmt numFmtId="177" formatCode="0.0%"/>
    <numFmt numFmtId="178" formatCode="#,##0.0;[Red]\-#,##0.0"/>
    <numFmt numFmtId="179" formatCode="#,##0_ ;[Red]\-#,##0\ "/>
    <numFmt numFmtId="180" formatCode="#,##0_);[Red]\(#,##0\)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8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/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38" fontId="0" fillId="0" borderId="0" xfId="1" applyFont="1">
      <alignment vertical="center"/>
    </xf>
    <xf numFmtId="0" fontId="5" fillId="0" borderId="0" xfId="0" applyFont="1" applyAlignment="1">
      <alignment horizontal="left" vertical="center"/>
    </xf>
    <xf numFmtId="38" fontId="5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Alignment="1">
      <alignment horizontal="center" vertical="center"/>
    </xf>
    <xf numFmtId="176" fontId="6" fillId="0" borderId="0" xfId="0" applyNumberFormat="1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7" fontId="5" fillId="0" borderId="1" xfId="3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8" fontId="3" fillId="0" borderId="0" xfId="1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center" vertical="center"/>
    </xf>
    <xf numFmtId="177" fontId="5" fillId="0" borderId="0" xfId="3" applyNumberFormat="1" applyFont="1" applyFill="1" applyBorder="1" applyAlignment="1">
      <alignment horizontal="center" vertical="center"/>
    </xf>
    <xf numFmtId="178" fontId="5" fillId="0" borderId="0" xfId="1" applyNumberFormat="1" applyFont="1" applyFill="1" applyBorder="1" applyAlignment="1">
      <alignment horizontal="center" vertical="center"/>
    </xf>
    <xf numFmtId="38" fontId="5" fillId="0" borderId="0" xfId="1" applyFont="1">
      <alignment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179" fontId="3" fillId="0" borderId="1" xfId="1" applyNumberFormat="1" applyFont="1" applyFill="1" applyBorder="1" applyAlignment="1">
      <alignment vertical="center"/>
    </xf>
    <xf numFmtId="179" fontId="5" fillId="0" borderId="1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80" fontId="3" fillId="0" borderId="1" xfId="1" applyNumberFormat="1" applyFont="1" applyBorder="1">
      <alignment vertical="center"/>
    </xf>
    <xf numFmtId="10" fontId="3" fillId="0" borderId="1" xfId="3" applyNumberFormat="1" applyFont="1" applyBorder="1">
      <alignment vertical="center"/>
    </xf>
    <xf numFmtId="10" fontId="3" fillId="0" borderId="6" xfId="3" applyNumberFormat="1" applyFont="1" applyBorder="1">
      <alignment vertical="center"/>
    </xf>
    <xf numFmtId="180" fontId="3" fillId="0" borderId="6" xfId="1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180" fontId="3" fillId="0" borderId="1" xfId="1" applyNumberFormat="1" applyFont="1" applyFill="1" applyBorder="1">
      <alignment vertical="center"/>
    </xf>
    <xf numFmtId="180" fontId="3" fillId="0" borderId="1" xfId="0" applyNumberFormat="1" applyFont="1" applyBorder="1">
      <alignment vertical="center"/>
    </xf>
    <xf numFmtId="38" fontId="3" fillId="0" borderId="1" xfId="1" applyFont="1" applyBorder="1" applyAlignment="1">
      <alignment horizontal="left" vertical="center"/>
    </xf>
    <xf numFmtId="10" fontId="3" fillId="0" borderId="1" xfId="3" applyNumberFormat="1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80" fontId="0" fillId="0" borderId="1" xfId="1" applyNumberFormat="1" applyFont="1" applyBorder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180" fontId="4" fillId="0" borderId="1" xfId="3" applyNumberFormat="1" applyFont="1" applyBorder="1" applyAlignment="1"/>
    <xf numFmtId="176" fontId="0" fillId="0" borderId="1" xfId="0" applyNumberForma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3" fillId="0" borderId="0" xfId="1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8" fontId="10" fillId="0" borderId="0" xfId="1" applyFont="1" applyFill="1">
      <alignment vertical="center"/>
    </xf>
    <xf numFmtId="38" fontId="0" fillId="0" borderId="0" xfId="1" applyFont="1" applyFill="1">
      <alignment vertical="center"/>
    </xf>
    <xf numFmtId="38" fontId="3" fillId="0" borderId="0" xfId="1" applyFont="1" applyFill="1">
      <alignment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38" fontId="5" fillId="0" borderId="1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6" fontId="12" fillId="0" borderId="2" xfId="0" applyNumberFormat="1" applyFont="1" applyBorder="1" applyAlignment="1">
      <alignment horizontal="center" vertical="center" wrapText="1"/>
    </xf>
    <xf numFmtId="56" fontId="12" fillId="0" borderId="2" xfId="0" applyNumberFormat="1" applyFont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56" fontId="5" fillId="0" borderId="9" xfId="0" applyNumberFormat="1" applyFont="1" applyBorder="1" applyAlignment="1">
      <alignment horizontal="center" vertical="center" wrapText="1"/>
    </xf>
    <xf numFmtId="56" fontId="5" fillId="0" borderId="10" xfId="0" applyNumberFormat="1" applyFont="1" applyBorder="1" applyAlignment="1">
      <alignment horizontal="center" vertical="center" wrapText="1"/>
    </xf>
    <xf numFmtId="38" fontId="5" fillId="0" borderId="3" xfId="1" applyFont="1" applyFill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/>
    </xf>
    <xf numFmtId="56" fontId="3" fillId="0" borderId="2" xfId="0" applyNumberFormat="1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Normal="100" zoomScaleSheetLayoutView="100" workbookViewId="0">
      <selection activeCell="J4" sqref="J4"/>
    </sheetView>
  </sheetViews>
  <sheetFormatPr defaultRowHeight="18" x14ac:dyDescent="0.55000000000000004"/>
  <cols>
    <col min="1" max="1" width="13.58203125" customWidth="1"/>
    <col min="2" max="3" width="13.58203125" style="1" customWidth="1"/>
    <col min="4" max="8" width="13.58203125" customWidth="1"/>
    <col min="10" max="10" width="10.5" bestFit="1" customWidth="1"/>
  </cols>
  <sheetData>
    <row r="1" spans="1:8" x14ac:dyDescent="0.55000000000000004">
      <c r="A1" s="67" t="s">
        <v>0</v>
      </c>
      <c r="B1" s="67"/>
      <c r="C1" s="67"/>
      <c r="D1" s="67"/>
      <c r="E1" s="67"/>
      <c r="F1" s="67"/>
      <c r="G1" s="67"/>
      <c r="H1" s="67"/>
    </row>
    <row r="2" spans="1:8" x14ac:dyDescent="0.55000000000000004">
      <c r="A2" s="2"/>
      <c r="B2" s="3"/>
      <c r="C2" s="3"/>
      <c r="D2" s="2"/>
      <c r="E2" s="2"/>
      <c r="F2" s="2"/>
      <c r="G2" s="2"/>
      <c r="H2" s="2"/>
    </row>
    <row r="3" spans="1:8" x14ac:dyDescent="0.55000000000000004">
      <c r="A3" s="2"/>
      <c r="B3" s="3"/>
      <c r="C3" s="3"/>
      <c r="D3" s="2"/>
      <c r="E3" s="2"/>
      <c r="F3" s="2"/>
      <c r="G3" s="57"/>
      <c r="H3" s="56" t="s">
        <v>1</v>
      </c>
    </row>
    <row r="4" spans="1:8" x14ac:dyDescent="0.55000000000000004">
      <c r="A4" s="4"/>
      <c r="B4" s="5"/>
      <c r="C4" s="5"/>
      <c r="D4" s="4"/>
      <c r="E4" s="6"/>
      <c r="F4" s="6"/>
      <c r="G4" s="6"/>
      <c r="H4" s="7" t="s">
        <v>2</v>
      </c>
    </row>
    <row r="5" spans="1:8" ht="19.5" customHeight="1" x14ac:dyDescent="0.55000000000000004">
      <c r="A5" s="63" t="s">
        <v>3</v>
      </c>
      <c r="B5" s="68" t="s">
        <v>4</v>
      </c>
      <c r="C5" s="64" t="s">
        <v>5</v>
      </c>
      <c r="D5" s="69"/>
      <c r="E5" s="72" t="s">
        <v>6</v>
      </c>
      <c r="F5" s="73"/>
      <c r="G5" s="74">
        <v>44678</v>
      </c>
      <c r="H5" s="75"/>
    </row>
    <row r="6" spans="1:8" ht="21.75" customHeight="1" x14ac:dyDescent="0.55000000000000004">
      <c r="A6" s="63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55000000000000004">
      <c r="A7" s="63"/>
      <c r="B7" s="68"/>
      <c r="C7" s="80" t="s">
        <v>9</v>
      </c>
      <c r="D7" s="8"/>
      <c r="E7" s="62" t="s">
        <v>10</v>
      </c>
      <c r="F7" s="8"/>
      <c r="G7" s="62" t="s">
        <v>10</v>
      </c>
      <c r="H7" s="9"/>
    </row>
    <row r="8" spans="1:8" ht="18.75" customHeight="1" x14ac:dyDescent="0.55000000000000004">
      <c r="A8" s="63"/>
      <c r="B8" s="68"/>
      <c r="C8" s="81"/>
      <c r="D8" s="64" t="s">
        <v>11</v>
      </c>
      <c r="E8" s="63"/>
      <c r="F8" s="64" t="s">
        <v>12</v>
      </c>
      <c r="G8" s="63"/>
      <c r="H8" s="66" t="s">
        <v>12</v>
      </c>
    </row>
    <row r="9" spans="1:8" ht="35.15" customHeight="1" x14ac:dyDescent="0.55000000000000004">
      <c r="A9" s="63"/>
      <c r="B9" s="68"/>
      <c r="C9" s="81"/>
      <c r="D9" s="65"/>
      <c r="E9" s="63"/>
      <c r="F9" s="65"/>
      <c r="G9" s="63"/>
      <c r="H9" s="65"/>
    </row>
    <row r="10" spans="1:8" x14ac:dyDescent="0.55000000000000004">
      <c r="A10" s="10" t="s">
        <v>13</v>
      </c>
      <c r="B10" s="20">
        <v>126645025.00000003</v>
      </c>
      <c r="C10" s="21">
        <f>SUM(C11:C57)</f>
        <v>65976497</v>
      </c>
      <c r="D10" s="11">
        <f>C10/$B10</f>
        <v>0.5209560896687413</v>
      </c>
      <c r="E10" s="21">
        <f>SUM(E11:E57)</f>
        <v>3343139</v>
      </c>
      <c r="F10" s="11">
        <f>E10/$B10</f>
        <v>2.6397712819749525E-2</v>
      </c>
      <c r="G10" s="21">
        <f>SUM(G11:G57)</f>
        <v>460437</v>
      </c>
      <c r="H10" s="11">
        <f>G10/$B10</f>
        <v>3.635650117325966E-3</v>
      </c>
    </row>
    <row r="11" spans="1:8" x14ac:dyDescent="0.55000000000000004">
      <c r="A11" s="12" t="s">
        <v>14</v>
      </c>
      <c r="B11" s="20">
        <v>5226603</v>
      </c>
      <c r="C11" s="21">
        <v>2803933</v>
      </c>
      <c r="D11" s="11">
        <f t="shared" ref="D11:D57" si="0">C11/$B11</f>
        <v>0.5364733078062367</v>
      </c>
      <c r="E11" s="21">
        <v>170219</v>
      </c>
      <c r="F11" s="11">
        <f t="shared" ref="F11:F57" si="1">E11/$B11</f>
        <v>3.2567807426735873E-2</v>
      </c>
      <c r="G11" s="21">
        <v>36315</v>
      </c>
      <c r="H11" s="11">
        <f t="shared" ref="H11:H57" si="2">G11/$B11</f>
        <v>6.9481075949330761E-3</v>
      </c>
    </row>
    <row r="12" spans="1:8" x14ac:dyDescent="0.55000000000000004">
      <c r="A12" s="12" t="s">
        <v>15</v>
      </c>
      <c r="B12" s="20">
        <v>1259615</v>
      </c>
      <c r="C12" s="21">
        <v>695143</v>
      </c>
      <c r="D12" s="11">
        <f t="shared" si="0"/>
        <v>0.55186942041814369</v>
      </c>
      <c r="E12" s="21">
        <v>47687</v>
      </c>
      <c r="F12" s="11">
        <f t="shared" si="1"/>
        <v>3.7858393239204043E-2</v>
      </c>
      <c r="G12" s="21">
        <v>7286</v>
      </c>
      <c r="H12" s="11">
        <f t="shared" si="2"/>
        <v>5.7843071097120943E-3</v>
      </c>
    </row>
    <row r="13" spans="1:8" x14ac:dyDescent="0.55000000000000004">
      <c r="A13" s="12" t="s">
        <v>16</v>
      </c>
      <c r="B13" s="20">
        <v>1220823</v>
      </c>
      <c r="C13" s="21">
        <v>669461</v>
      </c>
      <c r="D13" s="11">
        <f t="shared" si="0"/>
        <v>0.54836860052603853</v>
      </c>
      <c r="E13" s="21">
        <v>35548</v>
      </c>
      <c r="F13" s="11">
        <f t="shared" si="1"/>
        <v>2.9118062159707019E-2</v>
      </c>
      <c r="G13" s="21">
        <v>4775</v>
      </c>
      <c r="H13" s="11">
        <f t="shared" si="2"/>
        <v>3.9112959044841061E-3</v>
      </c>
    </row>
    <row r="14" spans="1:8" x14ac:dyDescent="0.55000000000000004">
      <c r="A14" s="12" t="s">
        <v>17</v>
      </c>
      <c r="B14" s="20">
        <v>2281989</v>
      </c>
      <c r="C14" s="21">
        <v>1207567</v>
      </c>
      <c r="D14" s="11">
        <f t="shared" si="0"/>
        <v>0.5291730152949905</v>
      </c>
      <c r="E14" s="21">
        <v>71522</v>
      </c>
      <c r="F14" s="11">
        <f t="shared" si="1"/>
        <v>3.1341956512498527E-2</v>
      </c>
      <c r="G14" s="21">
        <v>12794</v>
      </c>
      <c r="H14" s="11">
        <f t="shared" si="2"/>
        <v>5.6065125642586356E-3</v>
      </c>
    </row>
    <row r="15" spans="1:8" x14ac:dyDescent="0.55000000000000004">
      <c r="A15" s="12" t="s">
        <v>18</v>
      </c>
      <c r="B15" s="20">
        <v>971288</v>
      </c>
      <c r="C15" s="21">
        <v>550131</v>
      </c>
      <c r="D15" s="11">
        <f t="shared" si="0"/>
        <v>0.56639328396932731</v>
      </c>
      <c r="E15" s="21">
        <v>46970</v>
      </c>
      <c r="F15" s="11">
        <f t="shared" si="1"/>
        <v>4.8358468343066112E-2</v>
      </c>
      <c r="G15" s="21">
        <v>6054</v>
      </c>
      <c r="H15" s="11">
        <f t="shared" si="2"/>
        <v>6.2329607696172502E-3</v>
      </c>
    </row>
    <row r="16" spans="1:8" x14ac:dyDescent="0.55000000000000004">
      <c r="A16" s="12" t="s">
        <v>19</v>
      </c>
      <c r="B16" s="20">
        <v>1069562</v>
      </c>
      <c r="C16" s="21">
        <v>627890</v>
      </c>
      <c r="D16" s="11">
        <f t="shared" si="0"/>
        <v>0.58705339194922779</v>
      </c>
      <c r="E16" s="21">
        <v>30286</v>
      </c>
      <c r="F16" s="11">
        <f t="shared" si="1"/>
        <v>2.8316264040794268E-2</v>
      </c>
      <c r="G16" s="21">
        <v>4151</v>
      </c>
      <c r="H16" s="11">
        <f t="shared" si="2"/>
        <v>3.8810279347994787E-3</v>
      </c>
    </row>
    <row r="17" spans="1:8" x14ac:dyDescent="0.55000000000000004">
      <c r="A17" s="12" t="s">
        <v>20</v>
      </c>
      <c r="B17" s="20">
        <v>1862059.0000000002</v>
      </c>
      <c r="C17" s="21">
        <v>1058899</v>
      </c>
      <c r="D17" s="11">
        <f t="shared" si="0"/>
        <v>0.56867102492455923</v>
      </c>
      <c r="E17" s="21">
        <v>59169</v>
      </c>
      <c r="F17" s="11">
        <f t="shared" si="1"/>
        <v>3.1776114505501704E-2</v>
      </c>
      <c r="G17" s="21">
        <v>8794</v>
      </c>
      <c r="H17" s="11">
        <f t="shared" si="2"/>
        <v>4.7227289790495357E-3</v>
      </c>
    </row>
    <row r="18" spans="1:8" x14ac:dyDescent="0.55000000000000004">
      <c r="A18" s="12" t="s">
        <v>21</v>
      </c>
      <c r="B18" s="20">
        <v>2907675</v>
      </c>
      <c r="C18" s="21">
        <v>1604206</v>
      </c>
      <c r="D18" s="11">
        <f t="shared" si="0"/>
        <v>0.55171434221499993</v>
      </c>
      <c r="E18" s="21">
        <v>79979</v>
      </c>
      <c r="F18" s="11">
        <f t="shared" si="1"/>
        <v>2.7506169018201829E-2</v>
      </c>
      <c r="G18" s="21">
        <v>9809</v>
      </c>
      <c r="H18" s="11">
        <f t="shared" si="2"/>
        <v>3.3734856887375651E-3</v>
      </c>
    </row>
    <row r="19" spans="1:8" x14ac:dyDescent="0.55000000000000004">
      <c r="A19" s="12" t="s">
        <v>22</v>
      </c>
      <c r="B19" s="20">
        <v>1955401</v>
      </c>
      <c r="C19" s="21">
        <v>1010082</v>
      </c>
      <c r="D19" s="11">
        <f t="shared" si="0"/>
        <v>0.51656003039785703</v>
      </c>
      <c r="E19" s="21">
        <v>67636</v>
      </c>
      <c r="F19" s="11">
        <f t="shared" si="1"/>
        <v>3.4589324644919379E-2</v>
      </c>
      <c r="G19" s="21">
        <v>9312</v>
      </c>
      <c r="H19" s="11">
        <f t="shared" si="2"/>
        <v>4.7621945575357693E-3</v>
      </c>
    </row>
    <row r="20" spans="1:8" x14ac:dyDescent="0.55000000000000004">
      <c r="A20" s="12" t="s">
        <v>23</v>
      </c>
      <c r="B20" s="20">
        <v>1958101</v>
      </c>
      <c r="C20" s="21">
        <v>1114987</v>
      </c>
      <c r="D20" s="11">
        <f t="shared" si="0"/>
        <v>0.5694226191600944</v>
      </c>
      <c r="E20" s="21">
        <v>50197</v>
      </c>
      <c r="F20" s="11">
        <f t="shared" si="1"/>
        <v>2.5635551996551761E-2</v>
      </c>
      <c r="G20" s="21">
        <v>6942</v>
      </c>
      <c r="H20" s="11">
        <f t="shared" si="2"/>
        <v>3.5452716688260718E-3</v>
      </c>
    </row>
    <row r="21" spans="1:8" x14ac:dyDescent="0.55000000000000004">
      <c r="A21" s="12" t="s">
        <v>24</v>
      </c>
      <c r="B21" s="20">
        <v>7393799</v>
      </c>
      <c r="C21" s="21">
        <v>3715571</v>
      </c>
      <c r="D21" s="11">
        <f t="shared" si="0"/>
        <v>0.5025252918019546</v>
      </c>
      <c r="E21" s="21">
        <v>204860</v>
      </c>
      <c r="F21" s="11">
        <f t="shared" si="1"/>
        <v>2.7707001502204752E-2</v>
      </c>
      <c r="G21" s="21">
        <v>25111</v>
      </c>
      <c r="H21" s="11">
        <f t="shared" si="2"/>
        <v>3.3962243225708461E-3</v>
      </c>
    </row>
    <row r="22" spans="1:8" x14ac:dyDescent="0.55000000000000004">
      <c r="A22" s="12" t="s">
        <v>25</v>
      </c>
      <c r="B22" s="20">
        <v>6322892.0000000009</v>
      </c>
      <c r="C22" s="21">
        <v>3287375</v>
      </c>
      <c r="D22" s="11">
        <f t="shared" si="0"/>
        <v>0.51991636105756667</v>
      </c>
      <c r="E22" s="21">
        <v>181669</v>
      </c>
      <c r="F22" s="11">
        <f t="shared" si="1"/>
        <v>2.8731947343082875E-2</v>
      </c>
      <c r="G22" s="21">
        <v>23549</v>
      </c>
      <c r="H22" s="11">
        <f t="shared" si="2"/>
        <v>3.7244033268320881E-3</v>
      </c>
    </row>
    <row r="23" spans="1:8" x14ac:dyDescent="0.55000000000000004">
      <c r="A23" s="12" t="s">
        <v>26</v>
      </c>
      <c r="B23" s="20">
        <v>13843329.000000002</v>
      </c>
      <c r="C23" s="21">
        <v>7223959</v>
      </c>
      <c r="D23" s="11">
        <f t="shared" si="0"/>
        <v>0.5218368356339721</v>
      </c>
      <c r="E23" s="21">
        <v>345342</v>
      </c>
      <c r="F23" s="11">
        <f t="shared" si="1"/>
        <v>2.494645615949747E-2</v>
      </c>
      <c r="G23" s="21">
        <v>40296</v>
      </c>
      <c r="H23" s="11">
        <f t="shared" si="2"/>
        <v>2.9108605307292773E-3</v>
      </c>
    </row>
    <row r="24" spans="1:8" x14ac:dyDescent="0.55000000000000004">
      <c r="A24" s="12" t="s">
        <v>27</v>
      </c>
      <c r="B24" s="20">
        <v>9220206</v>
      </c>
      <c r="C24" s="21">
        <v>4754102</v>
      </c>
      <c r="D24" s="11">
        <f t="shared" si="0"/>
        <v>0.51561776385473379</v>
      </c>
      <c r="E24" s="21">
        <v>254327</v>
      </c>
      <c r="F24" s="11">
        <f t="shared" si="1"/>
        <v>2.7583657024582747E-2</v>
      </c>
      <c r="G24" s="21">
        <v>29661</v>
      </c>
      <c r="H24" s="11">
        <f t="shared" si="2"/>
        <v>3.2169563239693344E-3</v>
      </c>
    </row>
    <row r="25" spans="1:8" x14ac:dyDescent="0.55000000000000004">
      <c r="A25" s="12" t="s">
        <v>28</v>
      </c>
      <c r="B25" s="20">
        <v>2213174</v>
      </c>
      <c r="C25" s="21">
        <v>1303966</v>
      </c>
      <c r="D25" s="11">
        <f t="shared" si="0"/>
        <v>0.5891836791865438</v>
      </c>
      <c r="E25" s="21">
        <v>88163</v>
      </c>
      <c r="F25" s="11">
        <f t="shared" si="1"/>
        <v>3.9835548402430178E-2</v>
      </c>
      <c r="G25" s="21">
        <v>9552</v>
      </c>
      <c r="H25" s="11">
        <f t="shared" si="2"/>
        <v>4.315973348683836E-3</v>
      </c>
    </row>
    <row r="26" spans="1:8" x14ac:dyDescent="0.55000000000000004">
      <c r="A26" s="12" t="s">
        <v>29</v>
      </c>
      <c r="B26" s="20">
        <v>1047674</v>
      </c>
      <c r="C26" s="21">
        <v>585044</v>
      </c>
      <c r="D26" s="11">
        <f t="shared" si="0"/>
        <v>0.55842179914744472</v>
      </c>
      <c r="E26" s="21">
        <v>25770</v>
      </c>
      <c r="F26" s="11">
        <f t="shared" si="1"/>
        <v>2.4597346121026199E-2</v>
      </c>
      <c r="G26" s="21">
        <v>2278</v>
      </c>
      <c r="H26" s="11">
        <f t="shared" si="2"/>
        <v>2.174340491412405E-3</v>
      </c>
    </row>
    <row r="27" spans="1:8" x14ac:dyDescent="0.55000000000000004">
      <c r="A27" s="12" t="s">
        <v>30</v>
      </c>
      <c r="B27" s="20">
        <v>1132656</v>
      </c>
      <c r="C27" s="21">
        <v>596826</v>
      </c>
      <c r="D27" s="11">
        <f t="shared" si="0"/>
        <v>0.52692609229986864</v>
      </c>
      <c r="E27" s="21">
        <v>30696</v>
      </c>
      <c r="F27" s="11">
        <f t="shared" si="1"/>
        <v>2.710090265711743E-2</v>
      </c>
      <c r="G27" s="21">
        <v>3607</v>
      </c>
      <c r="H27" s="11">
        <f t="shared" si="2"/>
        <v>3.1845502959415746E-3</v>
      </c>
    </row>
    <row r="28" spans="1:8" x14ac:dyDescent="0.55000000000000004">
      <c r="A28" s="12" t="s">
        <v>31</v>
      </c>
      <c r="B28" s="20">
        <v>774582.99999999988</v>
      </c>
      <c r="C28" s="21">
        <v>428501</v>
      </c>
      <c r="D28" s="11">
        <f t="shared" si="0"/>
        <v>0.55320217458942433</v>
      </c>
      <c r="E28" s="21">
        <v>18655</v>
      </c>
      <c r="F28" s="11">
        <f t="shared" si="1"/>
        <v>2.4083926448166308E-2</v>
      </c>
      <c r="G28" s="21">
        <v>2163</v>
      </c>
      <c r="H28" s="11">
        <f t="shared" si="2"/>
        <v>2.7924702711007087E-3</v>
      </c>
    </row>
    <row r="29" spans="1:8" x14ac:dyDescent="0.55000000000000004">
      <c r="A29" s="12" t="s">
        <v>32</v>
      </c>
      <c r="B29" s="20">
        <v>820997</v>
      </c>
      <c r="C29" s="21">
        <v>459684</v>
      </c>
      <c r="D29" s="11">
        <f t="shared" si="0"/>
        <v>0.55990947591769524</v>
      </c>
      <c r="E29" s="21">
        <v>23021</v>
      </c>
      <c r="F29" s="11">
        <f t="shared" si="1"/>
        <v>2.8040297345788109E-2</v>
      </c>
      <c r="G29" s="21">
        <v>3691</v>
      </c>
      <c r="H29" s="11">
        <f t="shared" si="2"/>
        <v>4.4957533340560319E-3</v>
      </c>
    </row>
    <row r="30" spans="1:8" x14ac:dyDescent="0.55000000000000004">
      <c r="A30" s="12" t="s">
        <v>33</v>
      </c>
      <c r="B30" s="20">
        <v>2071737</v>
      </c>
      <c r="C30" s="21">
        <v>1160788</v>
      </c>
      <c r="D30" s="11">
        <f t="shared" si="0"/>
        <v>0.5602969875037227</v>
      </c>
      <c r="E30" s="21">
        <v>59804</v>
      </c>
      <c r="F30" s="11">
        <f t="shared" si="1"/>
        <v>2.8866598414760174E-2</v>
      </c>
      <c r="G30" s="21">
        <v>7283</v>
      </c>
      <c r="H30" s="11">
        <f t="shared" si="2"/>
        <v>3.5154076024128543E-3</v>
      </c>
    </row>
    <row r="31" spans="1:8" x14ac:dyDescent="0.55000000000000004">
      <c r="A31" s="12" t="s">
        <v>34</v>
      </c>
      <c r="B31" s="20">
        <v>2016791</v>
      </c>
      <c r="C31" s="21">
        <v>1133298</v>
      </c>
      <c r="D31" s="11">
        <f t="shared" si="0"/>
        <v>0.56193130572280414</v>
      </c>
      <c r="E31" s="21">
        <v>46457</v>
      </c>
      <c r="F31" s="11">
        <f t="shared" si="1"/>
        <v>2.3035108744535255E-2</v>
      </c>
      <c r="G31" s="21">
        <v>5085</v>
      </c>
      <c r="H31" s="11">
        <f t="shared" si="2"/>
        <v>2.5213321558852655E-3</v>
      </c>
    </row>
    <row r="32" spans="1:8" x14ac:dyDescent="0.55000000000000004">
      <c r="A32" s="12" t="s">
        <v>35</v>
      </c>
      <c r="B32" s="20">
        <v>3686259.9999999995</v>
      </c>
      <c r="C32" s="21">
        <v>1917307</v>
      </c>
      <c r="D32" s="11">
        <f t="shared" si="0"/>
        <v>0.52012256324838735</v>
      </c>
      <c r="E32" s="21">
        <v>102556</v>
      </c>
      <c r="F32" s="11">
        <f t="shared" si="1"/>
        <v>2.7821152061981522E-2</v>
      </c>
      <c r="G32" s="21">
        <v>11703</v>
      </c>
      <c r="H32" s="11">
        <f t="shared" si="2"/>
        <v>3.1747624964055714E-3</v>
      </c>
    </row>
    <row r="33" spans="1:8" x14ac:dyDescent="0.55000000000000004">
      <c r="A33" s="12" t="s">
        <v>36</v>
      </c>
      <c r="B33" s="20">
        <v>7558801.9999999991</v>
      </c>
      <c r="C33" s="21">
        <v>3755861</v>
      </c>
      <c r="D33" s="11">
        <f t="shared" si="0"/>
        <v>0.49688574988470402</v>
      </c>
      <c r="E33" s="21">
        <v>180163</v>
      </c>
      <c r="F33" s="11">
        <f t="shared" si="1"/>
        <v>2.3834861661940612E-2</v>
      </c>
      <c r="G33" s="21">
        <v>20164</v>
      </c>
      <c r="H33" s="11">
        <f t="shared" si="2"/>
        <v>2.6676184929834124E-3</v>
      </c>
    </row>
    <row r="34" spans="1:8" x14ac:dyDescent="0.55000000000000004">
      <c r="A34" s="12" t="s">
        <v>37</v>
      </c>
      <c r="B34" s="20">
        <v>1800557</v>
      </c>
      <c r="C34" s="21">
        <v>933285</v>
      </c>
      <c r="D34" s="11">
        <f t="shared" si="0"/>
        <v>0.51833127193418482</v>
      </c>
      <c r="E34" s="21">
        <v>45629</v>
      </c>
      <c r="F34" s="11">
        <f t="shared" si="1"/>
        <v>2.5341602626298417E-2</v>
      </c>
      <c r="G34" s="21">
        <v>9090</v>
      </c>
      <c r="H34" s="11">
        <f t="shared" si="2"/>
        <v>5.0484377889730789E-3</v>
      </c>
    </row>
    <row r="35" spans="1:8" x14ac:dyDescent="0.55000000000000004">
      <c r="A35" s="12" t="s">
        <v>38</v>
      </c>
      <c r="B35" s="20">
        <v>1418843</v>
      </c>
      <c r="C35" s="21">
        <v>719592</v>
      </c>
      <c r="D35" s="11">
        <f t="shared" si="0"/>
        <v>0.50716816448331492</v>
      </c>
      <c r="E35" s="21">
        <v>35922</v>
      </c>
      <c r="F35" s="11">
        <f t="shared" si="1"/>
        <v>2.5317811766347651E-2</v>
      </c>
      <c r="G35" s="21">
        <v>4121</v>
      </c>
      <c r="H35" s="11">
        <f t="shared" si="2"/>
        <v>2.9044792129925582E-3</v>
      </c>
    </row>
    <row r="36" spans="1:8" x14ac:dyDescent="0.55000000000000004">
      <c r="A36" s="12" t="s">
        <v>39</v>
      </c>
      <c r="B36" s="20">
        <v>2530542</v>
      </c>
      <c r="C36" s="21">
        <v>1240160</v>
      </c>
      <c r="D36" s="11">
        <f t="shared" si="0"/>
        <v>0.49007682939069969</v>
      </c>
      <c r="E36" s="21">
        <v>66473</v>
      </c>
      <c r="F36" s="11">
        <f t="shared" si="1"/>
        <v>2.626828560837955E-2</v>
      </c>
      <c r="G36" s="21">
        <v>14015</v>
      </c>
      <c r="H36" s="11">
        <f t="shared" si="2"/>
        <v>5.5383392174482779E-3</v>
      </c>
    </row>
    <row r="37" spans="1:8" x14ac:dyDescent="0.55000000000000004">
      <c r="A37" s="12" t="s">
        <v>40</v>
      </c>
      <c r="B37" s="20">
        <v>8839511</v>
      </c>
      <c r="C37" s="21">
        <v>4060833</v>
      </c>
      <c r="D37" s="11">
        <f t="shared" si="0"/>
        <v>0.4593956611400789</v>
      </c>
      <c r="E37" s="21">
        <v>181896</v>
      </c>
      <c r="F37" s="11">
        <f t="shared" si="1"/>
        <v>2.0577608874518059E-2</v>
      </c>
      <c r="G37" s="21">
        <v>25383</v>
      </c>
      <c r="H37" s="11">
        <f t="shared" si="2"/>
        <v>2.871538934676364E-3</v>
      </c>
    </row>
    <row r="38" spans="1:8" x14ac:dyDescent="0.55000000000000004">
      <c r="A38" s="12" t="s">
        <v>41</v>
      </c>
      <c r="B38" s="20">
        <v>5523625</v>
      </c>
      <c r="C38" s="21">
        <v>2760726</v>
      </c>
      <c r="D38" s="11">
        <f t="shared" si="0"/>
        <v>0.49980329946366742</v>
      </c>
      <c r="E38" s="21">
        <v>126081</v>
      </c>
      <c r="F38" s="11">
        <f t="shared" si="1"/>
        <v>2.282577111950938E-2</v>
      </c>
      <c r="G38" s="21">
        <v>17757</v>
      </c>
      <c r="H38" s="11">
        <f t="shared" si="2"/>
        <v>3.2147366991785286E-3</v>
      </c>
    </row>
    <row r="39" spans="1:8" x14ac:dyDescent="0.55000000000000004">
      <c r="A39" s="12" t="s">
        <v>42</v>
      </c>
      <c r="B39" s="20">
        <v>1344738.9999999998</v>
      </c>
      <c r="C39" s="21">
        <v>722786</v>
      </c>
      <c r="D39" s="11">
        <f t="shared" si="0"/>
        <v>0.53749166195075782</v>
      </c>
      <c r="E39" s="21">
        <v>34882</v>
      </c>
      <c r="F39" s="11">
        <f t="shared" si="1"/>
        <v>2.5939606124311117E-2</v>
      </c>
      <c r="G39" s="21">
        <v>4361</v>
      </c>
      <c r="H39" s="11">
        <f t="shared" si="2"/>
        <v>3.2430084945851952E-3</v>
      </c>
    </row>
    <row r="40" spans="1:8" x14ac:dyDescent="0.55000000000000004">
      <c r="A40" s="12" t="s">
        <v>43</v>
      </c>
      <c r="B40" s="20">
        <v>944432</v>
      </c>
      <c r="C40" s="21">
        <v>528368</v>
      </c>
      <c r="D40" s="11">
        <f t="shared" si="0"/>
        <v>0.55945584224168599</v>
      </c>
      <c r="E40" s="21">
        <v>18296</v>
      </c>
      <c r="F40" s="11">
        <f t="shared" si="1"/>
        <v>1.937249055516967E-2</v>
      </c>
      <c r="G40" s="21">
        <v>2218</v>
      </c>
      <c r="H40" s="11">
        <f t="shared" si="2"/>
        <v>2.3485015331966728E-3</v>
      </c>
    </row>
    <row r="41" spans="1:8" x14ac:dyDescent="0.55000000000000004">
      <c r="A41" s="12" t="s">
        <v>44</v>
      </c>
      <c r="B41" s="20">
        <v>556788</v>
      </c>
      <c r="C41" s="21">
        <v>298855</v>
      </c>
      <c r="D41" s="11">
        <f t="shared" si="0"/>
        <v>0.5367482776209257</v>
      </c>
      <c r="E41" s="21">
        <v>12232</v>
      </c>
      <c r="F41" s="11">
        <f t="shared" si="1"/>
        <v>2.1968864271500105E-2</v>
      </c>
      <c r="G41" s="21">
        <v>1106</v>
      </c>
      <c r="H41" s="11">
        <f t="shared" si="2"/>
        <v>1.9863933849149046E-3</v>
      </c>
    </row>
    <row r="42" spans="1:8" x14ac:dyDescent="0.55000000000000004">
      <c r="A42" s="12" t="s">
        <v>45</v>
      </c>
      <c r="B42" s="20">
        <v>672814.99999999988</v>
      </c>
      <c r="C42" s="21">
        <v>359493</v>
      </c>
      <c r="D42" s="11">
        <f t="shared" si="0"/>
        <v>0.53431180933837696</v>
      </c>
      <c r="E42" s="21">
        <v>19834</v>
      </c>
      <c r="F42" s="11">
        <f t="shared" si="1"/>
        <v>2.9479128735239262E-2</v>
      </c>
      <c r="G42" s="21">
        <v>2211</v>
      </c>
      <c r="H42" s="11">
        <f t="shared" si="2"/>
        <v>3.2861930842802262E-3</v>
      </c>
    </row>
    <row r="43" spans="1:8" x14ac:dyDescent="0.55000000000000004">
      <c r="A43" s="12" t="s">
        <v>46</v>
      </c>
      <c r="B43" s="20">
        <v>1893791</v>
      </c>
      <c r="C43" s="21">
        <v>970918</v>
      </c>
      <c r="D43" s="11">
        <f t="shared" si="0"/>
        <v>0.51268487388523865</v>
      </c>
      <c r="E43" s="21">
        <v>41213</v>
      </c>
      <c r="F43" s="11">
        <f t="shared" si="1"/>
        <v>2.1762169109474067E-2</v>
      </c>
      <c r="G43" s="21">
        <v>6768</v>
      </c>
      <c r="H43" s="11">
        <f t="shared" si="2"/>
        <v>3.5737840131249963E-3</v>
      </c>
    </row>
    <row r="44" spans="1:8" x14ac:dyDescent="0.55000000000000004">
      <c r="A44" s="12" t="s">
        <v>47</v>
      </c>
      <c r="B44" s="20">
        <v>2812432.9999999995</v>
      </c>
      <c r="C44" s="21">
        <v>1464825</v>
      </c>
      <c r="D44" s="11">
        <f t="shared" si="0"/>
        <v>0.52083907421083464</v>
      </c>
      <c r="E44" s="21">
        <v>65103</v>
      </c>
      <c r="F44" s="11">
        <f t="shared" si="1"/>
        <v>2.3148284776917355E-2</v>
      </c>
      <c r="G44" s="21">
        <v>6838</v>
      </c>
      <c r="H44" s="11">
        <f t="shared" si="2"/>
        <v>2.4313468089728718E-3</v>
      </c>
    </row>
    <row r="45" spans="1:8" x14ac:dyDescent="0.55000000000000004">
      <c r="A45" s="12" t="s">
        <v>48</v>
      </c>
      <c r="B45" s="20">
        <v>1356110</v>
      </c>
      <c r="C45" s="21">
        <v>803923</v>
      </c>
      <c r="D45" s="11">
        <f t="shared" si="0"/>
        <v>0.59281547957024139</v>
      </c>
      <c r="E45" s="21">
        <v>30241</v>
      </c>
      <c r="F45" s="11">
        <f t="shared" si="1"/>
        <v>2.2299813436963078E-2</v>
      </c>
      <c r="G45" s="21">
        <v>3858</v>
      </c>
      <c r="H45" s="11">
        <f t="shared" si="2"/>
        <v>2.8449019622302026E-3</v>
      </c>
    </row>
    <row r="46" spans="1:8" x14ac:dyDescent="0.55000000000000004">
      <c r="A46" s="12" t="s">
        <v>49</v>
      </c>
      <c r="B46" s="20">
        <v>734949</v>
      </c>
      <c r="C46" s="21">
        <v>410213</v>
      </c>
      <c r="D46" s="11">
        <f t="shared" si="0"/>
        <v>0.55815165406034972</v>
      </c>
      <c r="E46" s="21">
        <v>14325</v>
      </c>
      <c r="F46" s="11">
        <f t="shared" si="1"/>
        <v>1.9491148365396782E-2</v>
      </c>
      <c r="G46" s="21">
        <v>2298</v>
      </c>
      <c r="H46" s="11">
        <f t="shared" si="2"/>
        <v>3.1267475702395678E-3</v>
      </c>
    </row>
    <row r="47" spans="1:8" x14ac:dyDescent="0.55000000000000004">
      <c r="A47" s="12" t="s">
        <v>50</v>
      </c>
      <c r="B47" s="20">
        <v>973896</v>
      </c>
      <c r="C47" s="21">
        <v>500299</v>
      </c>
      <c r="D47" s="11">
        <f t="shared" si="0"/>
        <v>0.51370885597640814</v>
      </c>
      <c r="E47" s="21">
        <v>33961</v>
      </c>
      <c r="F47" s="11">
        <f t="shared" si="1"/>
        <v>3.4871279890255222E-2</v>
      </c>
      <c r="G47" s="21">
        <v>10612</v>
      </c>
      <c r="H47" s="11">
        <f t="shared" si="2"/>
        <v>1.0896440687712035E-2</v>
      </c>
    </row>
    <row r="48" spans="1:8" x14ac:dyDescent="0.55000000000000004">
      <c r="A48" s="12" t="s">
        <v>51</v>
      </c>
      <c r="B48" s="20">
        <v>1356219</v>
      </c>
      <c r="C48" s="21">
        <v>735826</v>
      </c>
      <c r="D48" s="11">
        <f t="shared" si="0"/>
        <v>0.54255691743000212</v>
      </c>
      <c r="E48" s="21">
        <v>37404</v>
      </c>
      <c r="F48" s="11">
        <f t="shared" si="1"/>
        <v>2.7579616566351009E-2</v>
      </c>
      <c r="G48" s="21">
        <v>2263</v>
      </c>
      <c r="H48" s="11">
        <f t="shared" si="2"/>
        <v>1.6686095682187021E-3</v>
      </c>
    </row>
    <row r="49" spans="1:8" x14ac:dyDescent="0.55000000000000004">
      <c r="A49" s="12" t="s">
        <v>52</v>
      </c>
      <c r="B49" s="20">
        <v>701167</v>
      </c>
      <c r="C49" s="21">
        <v>367925</v>
      </c>
      <c r="D49" s="11">
        <f t="shared" si="0"/>
        <v>0.5247323390861236</v>
      </c>
      <c r="E49" s="21">
        <v>17356</v>
      </c>
      <c r="F49" s="11">
        <f t="shared" si="1"/>
        <v>2.4753018895641125E-2</v>
      </c>
      <c r="G49" s="21">
        <v>3925</v>
      </c>
      <c r="H49" s="11">
        <f t="shared" si="2"/>
        <v>5.5978105073399061E-3</v>
      </c>
    </row>
    <row r="50" spans="1:8" x14ac:dyDescent="0.55000000000000004">
      <c r="A50" s="12" t="s">
        <v>53</v>
      </c>
      <c r="B50" s="20">
        <v>5124170</v>
      </c>
      <c r="C50" s="21">
        <v>2623401</v>
      </c>
      <c r="D50" s="11">
        <f t="shared" si="0"/>
        <v>0.51196603547501351</v>
      </c>
      <c r="E50" s="21">
        <v>124722</v>
      </c>
      <c r="F50" s="11">
        <f t="shared" si="1"/>
        <v>2.4339941883270853E-2</v>
      </c>
      <c r="G50" s="21">
        <v>22891</v>
      </c>
      <c r="H50" s="11">
        <f t="shared" si="2"/>
        <v>4.4672600635810291E-3</v>
      </c>
    </row>
    <row r="51" spans="1:8" x14ac:dyDescent="0.55000000000000004">
      <c r="A51" s="12" t="s">
        <v>54</v>
      </c>
      <c r="B51" s="20">
        <v>818222</v>
      </c>
      <c r="C51" s="21">
        <v>429204</v>
      </c>
      <c r="D51" s="11">
        <f t="shared" si="0"/>
        <v>0.52455690509421649</v>
      </c>
      <c r="E51" s="21">
        <v>14637</v>
      </c>
      <c r="F51" s="11">
        <f t="shared" si="1"/>
        <v>1.7888788128405251E-2</v>
      </c>
      <c r="G51" s="21">
        <v>2021</v>
      </c>
      <c r="H51" s="11">
        <f t="shared" si="2"/>
        <v>2.4699898071672481E-3</v>
      </c>
    </row>
    <row r="52" spans="1:8" x14ac:dyDescent="0.55000000000000004">
      <c r="A52" s="12" t="s">
        <v>55</v>
      </c>
      <c r="B52" s="20">
        <v>1335937.9999999998</v>
      </c>
      <c r="C52" s="21">
        <v>761102</v>
      </c>
      <c r="D52" s="11">
        <f t="shared" si="0"/>
        <v>0.56971356455164845</v>
      </c>
      <c r="E52" s="21">
        <v>32100</v>
      </c>
      <c r="F52" s="11">
        <f t="shared" si="1"/>
        <v>2.4028061182480031E-2</v>
      </c>
      <c r="G52" s="21">
        <v>3868</v>
      </c>
      <c r="H52" s="11">
        <f t="shared" si="2"/>
        <v>2.8953439456022665E-3</v>
      </c>
    </row>
    <row r="53" spans="1:8" x14ac:dyDescent="0.55000000000000004">
      <c r="A53" s="12" t="s">
        <v>56</v>
      </c>
      <c r="B53" s="20">
        <v>1758645</v>
      </c>
      <c r="C53" s="21">
        <v>1016465</v>
      </c>
      <c r="D53" s="11">
        <f t="shared" si="0"/>
        <v>0.5779819122108214</v>
      </c>
      <c r="E53" s="21">
        <v>42569</v>
      </c>
      <c r="F53" s="11">
        <f t="shared" si="1"/>
        <v>2.4205567354412063E-2</v>
      </c>
      <c r="G53" s="21">
        <v>5922</v>
      </c>
      <c r="H53" s="11">
        <f t="shared" si="2"/>
        <v>3.3673652158337812E-3</v>
      </c>
    </row>
    <row r="54" spans="1:8" x14ac:dyDescent="0.55000000000000004">
      <c r="A54" s="12" t="s">
        <v>57</v>
      </c>
      <c r="B54" s="20">
        <v>1141741</v>
      </c>
      <c r="C54" s="21">
        <v>600069</v>
      </c>
      <c r="D54" s="11">
        <f t="shared" si="0"/>
        <v>0.52557366337899747</v>
      </c>
      <c r="E54" s="21">
        <v>27838</v>
      </c>
      <c r="F54" s="11">
        <f t="shared" si="1"/>
        <v>2.4382062131429107E-2</v>
      </c>
      <c r="G54" s="21">
        <v>4888</v>
      </c>
      <c r="H54" s="11">
        <f t="shared" si="2"/>
        <v>4.2811811085000885E-3</v>
      </c>
    </row>
    <row r="55" spans="1:8" x14ac:dyDescent="0.55000000000000004">
      <c r="A55" s="12" t="s">
        <v>58</v>
      </c>
      <c r="B55" s="20">
        <v>1087241</v>
      </c>
      <c r="C55" s="21">
        <v>562968</v>
      </c>
      <c r="D55" s="11">
        <f t="shared" si="0"/>
        <v>0.5177950426814294</v>
      </c>
      <c r="E55" s="21">
        <v>28141</v>
      </c>
      <c r="F55" s="11">
        <f t="shared" si="1"/>
        <v>2.5882945915395021E-2</v>
      </c>
      <c r="G55" s="21">
        <v>4002</v>
      </c>
      <c r="H55" s="11">
        <f t="shared" si="2"/>
        <v>3.6808766409655263E-3</v>
      </c>
    </row>
    <row r="56" spans="1:8" x14ac:dyDescent="0.55000000000000004">
      <c r="A56" s="12" t="s">
        <v>59</v>
      </c>
      <c r="B56" s="20">
        <v>1617517</v>
      </c>
      <c r="C56" s="21">
        <v>865689</v>
      </c>
      <c r="D56" s="11">
        <f t="shared" si="0"/>
        <v>0.53519622977687409</v>
      </c>
      <c r="E56" s="21">
        <v>43484</v>
      </c>
      <c r="F56" s="11">
        <f t="shared" si="1"/>
        <v>2.6883179589457174E-2</v>
      </c>
      <c r="G56" s="21">
        <v>6553</v>
      </c>
      <c r="H56" s="11">
        <f t="shared" si="2"/>
        <v>4.0512711767480654E-3</v>
      </c>
    </row>
    <row r="57" spans="1:8" x14ac:dyDescent="0.55000000000000004">
      <c r="A57" s="12" t="s">
        <v>60</v>
      </c>
      <c r="B57" s="20">
        <v>1485118</v>
      </c>
      <c r="C57" s="21">
        <v>574991</v>
      </c>
      <c r="D57" s="11">
        <f t="shared" si="0"/>
        <v>0.38716856169004754</v>
      </c>
      <c r="E57" s="21">
        <v>28104</v>
      </c>
      <c r="F57" s="11">
        <f t="shared" si="1"/>
        <v>1.8923748819959087E-2</v>
      </c>
      <c r="G57" s="21">
        <v>3093</v>
      </c>
      <c r="H57" s="11">
        <f t="shared" si="2"/>
        <v>2.0826627917781616E-3</v>
      </c>
    </row>
    <row r="58" spans="1:8" ht="9.75" customHeight="1" x14ac:dyDescent="0.55000000000000004">
      <c r="A58" s="4"/>
      <c r="B58" s="13"/>
      <c r="C58" s="14"/>
      <c r="D58" s="15"/>
      <c r="E58" s="16"/>
      <c r="F58" s="15"/>
      <c r="G58" s="16"/>
      <c r="H58" s="15"/>
    </row>
    <row r="59" spans="1:8" ht="18.75" customHeight="1" x14ac:dyDescent="0.55000000000000004">
      <c r="A59" s="2" t="s">
        <v>61</v>
      </c>
      <c r="B59" s="13"/>
      <c r="C59" s="14"/>
      <c r="D59" s="15"/>
      <c r="E59" s="16"/>
      <c r="F59" s="15"/>
      <c r="G59" s="16"/>
      <c r="H59" s="15"/>
    </row>
    <row r="60" spans="1:8" ht="18.75" customHeight="1" x14ac:dyDescent="0.55000000000000004">
      <c r="A60" s="2" t="s">
        <v>62</v>
      </c>
      <c r="B60" s="13"/>
      <c r="C60" s="14"/>
      <c r="D60" s="15"/>
      <c r="E60" s="16"/>
      <c r="F60" s="15"/>
      <c r="G60" s="16"/>
      <c r="H60" s="15"/>
    </row>
    <row r="61" spans="1:8" x14ac:dyDescent="0.55000000000000004">
      <c r="A61" s="2" t="s">
        <v>63</v>
      </c>
      <c r="B61" s="17"/>
      <c r="C61" s="17"/>
      <c r="D61" s="18"/>
      <c r="E61" s="18"/>
      <c r="F61" s="18"/>
      <c r="G61" s="18"/>
      <c r="H61" s="18"/>
    </row>
    <row r="62" spans="1:8" x14ac:dyDescent="0.55000000000000004">
      <c r="A62" s="2" t="s">
        <v>64</v>
      </c>
    </row>
    <row r="63" spans="1:8" x14ac:dyDescent="0.55000000000000004">
      <c r="A63" s="57" t="s">
        <v>65</v>
      </c>
      <c r="B63" s="60"/>
      <c r="C63" s="60"/>
      <c r="D63" s="24"/>
      <c r="E63" s="24"/>
      <c r="F63" s="24"/>
      <c r="G63" s="24"/>
      <c r="H63" s="24"/>
    </row>
  </sheetData>
  <mergeCells count="14">
    <mergeCell ref="G7:G9"/>
    <mergeCell ref="D8:D9"/>
    <mergeCell ref="F8:F9"/>
    <mergeCell ref="H8:H9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</mergeCells>
  <phoneticPr fontId="2"/>
  <pageMargins left="0.7" right="0.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view="pageBreakPreview" zoomScaleNormal="100" zoomScaleSheetLayoutView="100" workbookViewId="0">
      <selection activeCell="I3" sqref="I3"/>
    </sheetView>
  </sheetViews>
  <sheetFormatPr defaultRowHeight="18" x14ac:dyDescent="0.55000000000000004"/>
  <cols>
    <col min="1" max="1" width="13.58203125" customWidth="1"/>
    <col min="2" max="3" width="13.58203125" style="1" customWidth="1"/>
    <col min="4" max="4" width="13.58203125" customWidth="1"/>
    <col min="5" max="5" width="13.58203125" style="1" customWidth="1"/>
    <col min="6" max="6" width="13.58203125" customWidth="1"/>
    <col min="7" max="7" width="13.58203125" style="1" customWidth="1"/>
    <col min="8" max="8" width="13.58203125" customWidth="1"/>
    <col min="10" max="10" width="9.5" bestFit="1" customWidth="1"/>
  </cols>
  <sheetData>
    <row r="1" spans="1:8" x14ac:dyDescent="0.55000000000000004">
      <c r="A1" s="67" t="s">
        <v>66</v>
      </c>
      <c r="B1" s="67"/>
      <c r="C1" s="67"/>
      <c r="D1" s="67"/>
      <c r="E1" s="67"/>
      <c r="F1" s="67"/>
      <c r="G1" s="67"/>
      <c r="H1" s="67"/>
    </row>
    <row r="2" spans="1:8" x14ac:dyDescent="0.55000000000000004">
      <c r="A2" s="2"/>
      <c r="B2" s="3"/>
      <c r="C2" s="3"/>
      <c r="D2" s="2"/>
      <c r="E2" s="3"/>
      <c r="F2" s="2"/>
      <c r="G2" s="3"/>
      <c r="H2" s="2"/>
    </row>
    <row r="3" spans="1:8" x14ac:dyDescent="0.55000000000000004">
      <c r="A3" s="4"/>
      <c r="B3" s="5"/>
      <c r="C3" s="5"/>
      <c r="D3" s="4"/>
      <c r="E3" s="19"/>
      <c r="F3" s="6"/>
      <c r="G3" s="58"/>
      <c r="H3" s="56" t="str">
        <f>'進捗状況 (都道府県別)'!H3</f>
        <v>（4月28日公表時点）</v>
      </c>
    </row>
    <row r="4" spans="1:8" x14ac:dyDescent="0.55000000000000004">
      <c r="A4" s="2" t="s">
        <v>67</v>
      </c>
      <c r="B4" s="5"/>
      <c r="C4" s="5"/>
      <c r="D4" s="4"/>
      <c r="E4" s="19"/>
      <c r="F4" s="6"/>
      <c r="G4" s="19"/>
      <c r="H4" s="7" t="s">
        <v>2</v>
      </c>
    </row>
    <row r="5" spans="1:8" ht="24" customHeight="1" x14ac:dyDescent="0.55000000000000004">
      <c r="A5" s="82" t="s">
        <v>68</v>
      </c>
      <c r="B5" s="68" t="s">
        <v>4</v>
      </c>
      <c r="C5" s="64" t="s">
        <v>5</v>
      </c>
      <c r="D5" s="69"/>
      <c r="E5" s="83" t="str">
        <f>'進捗状況 (都道府県別)'!E5</f>
        <v>直近1週間</v>
      </c>
      <c r="F5" s="84"/>
      <c r="G5" s="85">
        <f>'進捗状況 (都道府県別)'!G5:H5</f>
        <v>44678</v>
      </c>
      <c r="H5" s="86"/>
    </row>
    <row r="6" spans="1:8" ht="23.25" customHeight="1" x14ac:dyDescent="0.55000000000000004">
      <c r="A6" s="82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55000000000000004">
      <c r="A7" s="63"/>
      <c r="B7" s="68"/>
      <c r="C7" s="80" t="s">
        <v>9</v>
      </c>
      <c r="D7" s="8"/>
      <c r="E7" s="80" t="s">
        <v>10</v>
      </c>
      <c r="F7" s="8"/>
      <c r="G7" s="80" t="s">
        <v>10</v>
      </c>
      <c r="H7" s="9"/>
    </row>
    <row r="8" spans="1:8" ht="18.75" customHeight="1" x14ac:dyDescent="0.55000000000000004">
      <c r="A8" s="63"/>
      <c r="B8" s="68"/>
      <c r="C8" s="81"/>
      <c r="D8" s="66" t="s">
        <v>11</v>
      </c>
      <c r="E8" s="81"/>
      <c r="F8" s="64" t="s">
        <v>12</v>
      </c>
      <c r="G8" s="81"/>
      <c r="H8" s="66" t="s">
        <v>12</v>
      </c>
    </row>
    <row r="9" spans="1:8" ht="35.15" customHeight="1" x14ac:dyDescent="0.55000000000000004">
      <c r="A9" s="63"/>
      <c r="B9" s="68"/>
      <c r="C9" s="81"/>
      <c r="D9" s="65"/>
      <c r="E9" s="81"/>
      <c r="F9" s="65"/>
      <c r="G9" s="81"/>
      <c r="H9" s="65"/>
    </row>
    <row r="10" spans="1:8" x14ac:dyDescent="0.55000000000000004">
      <c r="A10" s="10" t="s">
        <v>69</v>
      </c>
      <c r="B10" s="20">
        <v>27549031.999999996</v>
      </c>
      <c r="C10" s="21">
        <f>SUM(C11:C30)</f>
        <v>13527044</v>
      </c>
      <c r="D10" s="11">
        <f>C10/$B10</f>
        <v>0.49101703464571828</v>
      </c>
      <c r="E10" s="21">
        <f>SUM(E11:E30)</f>
        <v>714980</v>
      </c>
      <c r="F10" s="11">
        <f>E10/$B10</f>
        <v>2.5952999001925006E-2</v>
      </c>
      <c r="G10" s="21">
        <f>SUM(G11:G30)</f>
        <v>108414</v>
      </c>
      <c r="H10" s="11">
        <f>G10/$B10</f>
        <v>3.9353106853264397E-3</v>
      </c>
    </row>
    <row r="11" spans="1:8" x14ac:dyDescent="0.55000000000000004">
      <c r="A11" s="12" t="s">
        <v>70</v>
      </c>
      <c r="B11" s="20">
        <v>1961575</v>
      </c>
      <c r="C11" s="21">
        <v>955518</v>
      </c>
      <c r="D11" s="11">
        <f t="shared" ref="D11:D30" si="0">C11/$B11</f>
        <v>0.48711774976740629</v>
      </c>
      <c r="E11" s="21">
        <v>60252</v>
      </c>
      <c r="F11" s="11">
        <f t="shared" ref="F11:F30" si="1">E11/$B11</f>
        <v>3.0716133719077783E-2</v>
      </c>
      <c r="G11" s="21">
        <v>14922</v>
      </c>
      <c r="H11" s="11">
        <f t="shared" ref="H11:H30" si="2">G11/$B11</f>
        <v>7.6071524157883333E-3</v>
      </c>
    </row>
    <row r="12" spans="1:8" x14ac:dyDescent="0.55000000000000004">
      <c r="A12" s="12" t="s">
        <v>71</v>
      </c>
      <c r="B12" s="20">
        <v>1065932</v>
      </c>
      <c r="C12" s="21">
        <v>519706</v>
      </c>
      <c r="D12" s="11">
        <f t="shared" si="0"/>
        <v>0.48756018207540441</v>
      </c>
      <c r="E12" s="21">
        <v>30043</v>
      </c>
      <c r="F12" s="11">
        <f t="shared" si="1"/>
        <v>2.8184724729157208E-2</v>
      </c>
      <c r="G12" s="21">
        <v>5102</v>
      </c>
      <c r="H12" s="11">
        <f t="shared" si="2"/>
        <v>4.7864216479099981E-3</v>
      </c>
    </row>
    <row r="13" spans="1:8" x14ac:dyDescent="0.55000000000000004">
      <c r="A13" s="12" t="s">
        <v>72</v>
      </c>
      <c r="B13" s="20">
        <v>1324589</v>
      </c>
      <c r="C13" s="21">
        <v>622288</v>
      </c>
      <c r="D13" s="11">
        <f t="shared" si="0"/>
        <v>0.46979704648007797</v>
      </c>
      <c r="E13" s="21">
        <v>40662</v>
      </c>
      <c r="F13" s="11">
        <f t="shared" si="1"/>
        <v>3.0697824004276043E-2</v>
      </c>
      <c r="G13" s="21">
        <v>6047</v>
      </c>
      <c r="H13" s="11">
        <f t="shared" si="2"/>
        <v>4.565189655055266E-3</v>
      </c>
    </row>
    <row r="14" spans="1:8" x14ac:dyDescent="0.55000000000000004">
      <c r="A14" s="12" t="s">
        <v>73</v>
      </c>
      <c r="B14" s="20">
        <v>974726</v>
      </c>
      <c r="C14" s="21">
        <v>510900</v>
      </c>
      <c r="D14" s="11">
        <f t="shared" si="0"/>
        <v>0.5241472988306457</v>
      </c>
      <c r="E14" s="21">
        <v>26694</v>
      </c>
      <c r="F14" s="11">
        <f t="shared" si="1"/>
        <v>2.7386157750998744E-2</v>
      </c>
      <c r="G14" s="21">
        <v>2895</v>
      </c>
      <c r="H14" s="11">
        <f t="shared" si="2"/>
        <v>2.9700654337731836E-3</v>
      </c>
    </row>
    <row r="15" spans="1:8" x14ac:dyDescent="0.55000000000000004">
      <c r="A15" s="12" t="s">
        <v>74</v>
      </c>
      <c r="B15" s="20">
        <v>3759920</v>
      </c>
      <c r="C15" s="21">
        <v>1945498</v>
      </c>
      <c r="D15" s="11">
        <f t="shared" si="0"/>
        <v>0.51743069001468112</v>
      </c>
      <c r="E15" s="21">
        <v>116205</v>
      </c>
      <c r="F15" s="11">
        <f t="shared" si="1"/>
        <v>3.0906242686014596E-2</v>
      </c>
      <c r="G15" s="21">
        <v>14028</v>
      </c>
      <c r="H15" s="11">
        <f t="shared" si="2"/>
        <v>3.7309304453286242E-3</v>
      </c>
    </row>
    <row r="16" spans="1:8" x14ac:dyDescent="0.55000000000000004">
      <c r="A16" s="12" t="s">
        <v>75</v>
      </c>
      <c r="B16" s="20">
        <v>1521562.0000000002</v>
      </c>
      <c r="C16" s="21">
        <v>754475</v>
      </c>
      <c r="D16" s="11">
        <f t="shared" si="0"/>
        <v>0.49585557473175584</v>
      </c>
      <c r="E16" s="21">
        <v>39773</v>
      </c>
      <c r="F16" s="11">
        <f t="shared" si="1"/>
        <v>2.6139585504895622E-2</v>
      </c>
      <c r="G16" s="21">
        <v>4980</v>
      </c>
      <c r="H16" s="11">
        <f t="shared" si="2"/>
        <v>3.272952400230815E-3</v>
      </c>
    </row>
    <row r="17" spans="1:8" x14ac:dyDescent="0.55000000000000004">
      <c r="A17" s="12" t="s">
        <v>76</v>
      </c>
      <c r="B17" s="20">
        <v>718601</v>
      </c>
      <c r="C17" s="21">
        <v>386939</v>
      </c>
      <c r="D17" s="11">
        <f t="shared" si="0"/>
        <v>0.53846153846153844</v>
      </c>
      <c r="E17" s="21">
        <v>15786</v>
      </c>
      <c r="F17" s="11">
        <f t="shared" si="1"/>
        <v>2.1967684431276883E-2</v>
      </c>
      <c r="G17" s="21">
        <v>1239</v>
      </c>
      <c r="H17" s="11">
        <f t="shared" si="2"/>
        <v>1.7241835176961902E-3</v>
      </c>
    </row>
    <row r="18" spans="1:8" x14ac:dyDescent="0.55000000000000004">
      <c r="A18" s="12" t="s">
        <v>77</v>
      </c>
      <c r="B18" s="20">
        <v>784774</v>
      </c>
      <c r="C18" s="21">
        <v>428668</v>
      </c>
      <c r="D18" s="11">
        <f t="shared" si="0"/>
        <v>0.54623114425299513</v>
      </c>
      <c r="E18" s="21">
        <v>22661</v>
      </c>
      <c r="F18" s="11">
        <f t="shared" si="1"/>
        <v>2.8875829219622465E-2</v>
      </c>
      <c r="G18" s="21">
        <v>2023</v>
      </c>
      <c r="H18" s="11">
        <f t="shared" si="2"/>
        <v>2.5778122109040309E-3</v>
      </c>
    </row>
    <row r="19" spans="1:8" x14ac:dyDescent="0.55000000000000004">
      <c r="A19" s="12" t="s">
        <v>78</v>
      </c>
      <c r="B19" s="20">
        <v>694295.99999999988</v>
      </c>
      <c r="C19" s="21">
        <v>339930</v>
      </c>
      <c r="D19" s="11">
        <f t="shared" si="0"/>
        <v>0.48960385772062642</v>
      </c>
      <c r="E19" s="21">
        <v>20669</v>
      </c>
      <c r="F19" s="11">
        <f t="shared" si="1"/>
        <v>2.9769723576111635E-2</v>
      </c>
      <c r="G19" s="21">
        <v>2487</v>
      </c>
      <c r="H19" s="11">
        <f t="shared" si="2"/>
        <v>3.5820456980884242E-3</v>
      </c>
    </row>
    <row r="20" spans="1:8" x14ac:dyDescent="0.55000000000000004">
      <c r="A20" s="12" t="s">
        <v>79</v>
      </c>
      <c r="B20" s="20">
        <v>799966</v>
      </c>
      <c r="C20" s="21">
        <v>438570</v>
      </c>
      <c r="D20" s="11">
        <f t="shared" si="0"/>
        <v>0.54823580002150096</v>
      </c>
      <c r="E20" s="21">
        <v>18046</v>
      </c>
      <c r="F20" s="11">
        <f t="shared" si="1"/>
        <v>2.2558458734496217E-2</v>
      </c>
      <c r="G20" s="21">
        <v>1896</v>
      </c>
      <c r="H20" s="11">
        <f t="shared" si="2"/>
        <v>2.3701007292809945E-3</v>
      </c>
    </row>
    <row r="21" spans="1:8" x14ac:dyDescent="0.55000000000000004">
      <c r="A21" s="12" t="s">
        <v>80</v>
      </c>
      <c r="B21" s="20">
        <v>2300944</v>
      </c>
      <c r="C21" s="21">
        <v>1101077</v>
      </c>
      <c r="D21" s="11">
        <f t="shared" si="0"/>
        <v>0.47853272396025281</v>
      </c>
      <c r="E21" s="21">
        <v>52828</v>
      </c>
      <c r="F21" s="11">
        <f t="shared" si="1"/>
        <v>2.2959272368210614E-2</v>
      </c>
      <c r="G21" s="21">
        <v>6085</v>
      </c>
      <c r="H21" s="11">
        <f t="shared" si="2"/>
        <v>2.6445667517332018E-3</v>
      </c>
    </row>
    <row r="22" spans="1:8" x14ac:dyDescent="0.55000000000000004">
      <c r="A22" s="12" t="s">
        <v>81</v>
      </c>
      <c r="B22" s="20">
        <v>1400720</v>
      </c>
      <c r="C22" s="21">
        <v>670784</v>
      </c>
      <c r="D22" s="11">
        <f t="shared" si="0"/>
        <v>0.47888514478268318</v>
      </c>
      <c r="E22" s="21">
        <v>37894</v>
      </c>
      <c r="F22" s="11">
        <f t="shared" si="1"/>
        <v>2.7053229767548117E-2</v>
      </c>
      <c r="G22" s="21">
        <v>10984</v>
      </c>
      <c r="H22" s="11">
        <f t="shared" si="2"/>
        <v>7.8416814209834942E-3</v>
      </c>
    </row>
    <row r="23" spans="1:8" x14ac:dyDescent="0.55000000000000004">
      <c r="A23" s="12" t="s">
        <v>82</v>
      </c>
      <c r="B23" s="20">
        <v>2739963</v>
      </c>
      <c r="C23" s="21">
        <v>1133059</v>
      </c>
      <c r="D23" s="11">
        <f t="shared" si="0"/>
        <v>0.41353076665633803</v>
      </c>
      <c r="E23" s="21">
        <v>65840</v>
      </c>
      <c r="F23" s="11">
        <f t="shared" si="1"/>
        <v>2.4029521566532104E-2</v>
      </c>
      <c r="G23" s="21">
        <v>9604</v>
      </c>
      <c r="H23" s="11">
        <f t="shared" si="2"/>
        <v>3.5051568214607277E-3</v>
      </c>
    </row>
    <row r="24" spans="1:8" x14ac:dyDescent="0.55000000000000004">
      <c r="A24" s="12" t="s">
        <v>83</v>
      </c>
      <c r="B24" s="20">
        <v>831479.00000000012</v>
      </c>
      <c r="C24" s="21">
        <v>406816</v>
      </c>
      <c r="D24" s="11">
        <f t="shared" si="0"/>
        <v>0.4892679189732993</v>
      </c>
      <c r="E24" s="21">
        <v>12969</v>
      </c>
      <c r="F24" s="11">
        <f t="shared" si="1"/>
        <v>1.5597507573853336E-2</v>
      </c>
      <c r="G24" s="21">
        <v>1866</v>
      </c>
      <c r="H24" s="11">
        <f t="shared" si="2"/>
        <v>2.2441937799992542E-3</v>
      </c>
    </row>
    <row r="25" spans="1:8" x14ac:dyDescent="0.55000000000000004">
      <c r="A25" s="12" t="s">
        <v>84</v>
      </c>
      <c r="B25" s="20">
        <v>1526835</v>
      </c>
      <c r="C25" s="21">
        <v>726570</v>
      </c>
      <c r="D25" s="11">
        <f t="shared" si="0"/>
        <v>0.47586674395072159</v>
      </c>
      <c r="E25" s="21">
        <v>33268</v>
      </c>
      <c r="F25" s="11">
        <f t="shared" si="1"/>
        <v>2.1788863891645135E-2</v>
      </c>
      <c r="G25" s="21">
        <v>3606</v>
      </c>
      <c r="H25" s="11">
        <f t="shared" si="2"/>
        <v>2.3617483225102909E-3</v>
      </c>
    </row>
    <row r="26" spans="1:8" x14ac:dyDescent="0.55000000000000004">
      <c r="A26" s="12" t="s">
        <v>85</v>
      </c>
      <c r="B26" s="20">
        <v>708155</v>
      </c>
      <c r="C26" s="21">
        <v>339418</v>
      </c>
      <c r="D26" s="11">
        <f t="shared" si="0"/>
        <v>0.47929902351886239</v>
      </c>
      <c r="E26" s="21">
        <v>13712</v>
      </c>
      <c r="F26" s="11">
        <f t="shared" si="1"/>
        <v>1.9362992565187E-2</v>
      </c>
      <c r="G26" s="21">
        <v>1652</v>
      </c>
      <c r="H26" s="11">
        <f t="shared" si="2"/>
        <v>2.3328226165175705E-3</v>
      </c>
    </row>
    <row r="27" spans="1:8" x14ac:dyDescent="0.55000000000000004">
      <c r="A27" s="12" t="s">
        <v>86</v>
      </c>
      <c r="B27" s="20">
        <v>1194817</v>
      </c>
      <c r="C27" s="21">
        <v>582337</v>
      </c>
      <c r="D27" s="11">
        <f t="shared" si="0"/>
        <v>0.48738593441506106</v>
      </c>
      <c r="E27" s="21">
        <v>29438</v>
      </c>
      <c r="F27" s="11">
        <f t="shared" si="1"/>
        <v>2.4638082651987709E-2</v>
      </c>
      <c r="G27" s="21">
        <v>2802</v>
      </c>
      <c r="H27" s="11">
        <f t="shared" si="2"/>
        <v>2.3451290030188725E-3</v>
      </c>
    </row>
    <row r="28" spans="1:8" x14ac:dyDescent="0.55000000000000004">
      <c r="A28" s="12" t="s">
        <v>87</v>
      </c>
      <c r="B28" s="20">
        <v>944709</v>
      </c>
      <c r="C28" s="21">
        <v>487809</v>
      </c>
      <c r="D28" s="11">
        <f t="shared" si="0"/>
        <v>0.51635900578908422</v>
      </c>
      <c r="E28" s="21">
        <v>25828</v>
      </c>
      <c r="F28" s="11">
        <f t="shared" si="1"/>
        <v>2.7339635803194422E-2</v>
      </c>
      <c r="G28" s="21">
        <v>2542</v>
      </c>
      <c r="H28" s="11">
        <f t="shared" si="2"/>
        <v>2.690775678013018E-3</v>
      </c>
    </row>
    <row r="29" spans="1:8" x14ac:dyDescent="0.55000000000000004">
      <c r="A29" s="12" t="s">
        <v>88</v>
      </c>
      <c r="B29" s="20">
        <v>1562767</v>
      </c>
      <c r="C29" s="21">
        <v>776865</v>
      </c>
      <c r="D29" s="11">
        <f t="shared" si="0"/>
        <v>0.49710865407319199</v>
      </c>
      <c r="E29" s="21">
        <v>36650</v>
      </c>
      <c r="F29" s="11">
        <f t="shared" si="1"/>
        <v>2.3451992523517581E-2</v>
      </c>
      <c r="G29" s="21">
        <v>11052</v>
      </c>
      <c r="H29" s="11">
        <f t="shared" si="2"/>
        <v>7.0720715244179076E-3</v>
      </c>
    </row>
    <row r="30" spans="1:8" x14ac:dyDescent="0.55000000000000004">
      <c r="A30" s="12" t="s">
        <v>89</v>
      </c>
      <c r="B30" s="20">
        <v>732702</v>
      </c>
      <c r="C30" s="21">
        <v>399817</v>
      </c>
      <c r="D30" s="11">
        <f t="shared" si="0"/>
        <v>0.54567477637566164</v>
      </c>
      <c r="E30" s="21">
        <v>15762</v>
      </c>
      <c r="F30" s="11">
        <f t="shared" si="1"/>
        <v>2.1512156374624336E-2</v>
      </c>
      <c r="G30" s="21">
        <v>2602</v>
      </c>
      <c r="H30" s="11">
        <f t="shared" si="2"/>
        <v>3.5512391122175181E-3</v>
      </c>
    </row>
    <row r="31" spans="1:8" x14ac:dyDescent="0.55000000000000004">
      <c r="A31" s="4"/>
      <c r="B31" s="13"/>
      <c r="C31" s="14"/>
      <c r="D31" s="15"/>
      <c r="E31" s="14"/>
      <c r="F31" s="15"/>
      <c r="G31" s="14"/>
      <c r="H31" s="15"/>
    </row>
    <row r="32" spans="1:8" x14ac:dyDescent="0.55000000000000004">
      <c r="A32" s="4"/>
      <c r="B32" s="13"/>
      <c r="C32" s="14"/>
      <c r="D32" s="15"/>
      <c r="E32" s="14"/>
      <c r="F32" s="15"/>
      <c r="G32" s="14"/>
      <c r="H32" s="15"/>
    </row>
    <row r="33" spans="1:8" x14ac:dyDescent="0.55000000000000004">
      <c r="A33" s="2" t="s">
        <v>90</v>
      </c>
      <c r="B33" s="5"/>
      <c r="C33" s="5"/>
      <c r="D33" s="4"/>
      <c r="E33" s="19"/>
      <c r="F33" s="6"/>
      <c r="G33" s="19"/>
      <c r="H33" s="6"/>
    </row>
    <row r="34" spans="1:8" ht="22.5" customHeight="1" x14ac:dyDescent="0.55000000000000004">
      <c r="A34" s="82"/>
      <c r="B34" s="68" t="s">
        <v>4</v>
      </c>
      <c r="C34" s="64" t="s">
        <v>5</v>
      </c>
      <c r="D34" s="69"/>
      <c r="E34" s="83" t="str">
        <f>E5</f>
        <v>直近1週間</v>
      </c>
      <c r="F34" s="84"/>
      <c r="G34" s="83">
        <f>'進捗状況 (都道府県別)'!G5:H5</f>
        <v>44678</v>
      </c>
      <c r="H34" s="84"/>
    </row>
    <row r="35" spans="1:8" ht="24" customHeight="1" x14ac:dyDescent="0.55000000000000004">
      <c r="A35" s="82"/>
      <c r="B35" s="68"/>
      <c r="C35" s="70"/>
      <c r="D35" s="71"/>
      <c r="E35" s="76" t="s">
        <v>7</v>
      </c>
      <c r="F35" s="77"/>
      <c r="G35" s="78" t="s">
        <v>8</v>
      </c>
      <c r="H35" s="79"/>
    </row>
    <row r="36" spans="1:8" ht="18.75" customHeight="1" x14ac:dyDescent="0.55000000000000004">
      <c r="A36" s="63"/>
      <c r="B36" s="68"/>
      <c r="C36" s="80" t="s">
        <v>9</v>
      </c>
      <c r="D36" s="8"/>
      <c r="E36" s="80" t="s">
        <v>10</v>
      </c>
      <c r="F36" s="8"/>
      <c r="G36" s="80" t="s">
        <v>10</v>
      </c>
      <c r="H36" s="9"/>
    </row>
    <row r="37" spans="1:8" ht="18.75" customHeight="1" x14ac:dyDescent="0.55000000000000004">
      <c r="A37" s="63"/>
      <c r="B37" s="68"/>
      <c r="C37" s="81"/>
      <c r="D37" s="66" t="s">
        <v>11</v>
      </c>
      <c r="E37" s="81"/>
      <c r="F37" s="64" t="s">
        <v>12</v>
      </c>
      <c r="G37" s="81"/>
      <c r="H37" s="66" t="s">
        <v>12</v>
      </c>
    </row>
    <row r="38" spans="1:8" ht="35.15" customHeight="1" x14ac:dyDescent="0.55000000000000004">
      <c r="A38" s="63"/>
      <c r="B38" s="68"/>
      <c r="C38" s="81"/>
      <c r="D38" s="65"/>
      <c r="E38" s="81"/>
      <c r="F38" s="65"/>
      <c r="G38" s="81"/>
      <c r="H38" s="65"/>
    </row>
    <row r="39" spans="1:8" x14ac:dyDescent="0.55000000000000004">
      <c r="A39" s="10" t="s">
        <v>69</v>
      </c>
      <c r="B39" s="20">
        <v>9572763</v>
      </c>
      <c r="C39" s="21">
        <v>4925033</v>
      </c>
      <c r="D39" s="11">
        <f>C39/$B39</f>
        <v>0.51448395828874072</v>
      </c>
      <c r="E39" s="21">
        <v>243632</v>
      </c>
      <c r="F39" s="11">
        <f>E39/$B39</f>
        <v>2.5450541290952255E-2</v>
      </c>
      <c r="G39" s="21">
        <v>27131</v>
      </c>
      <c r="H39" s="11">
        <f>G39/$B39</f>
        <v>2.8341869531294151E-3</v>
      </c>
    </row>
    <row r="40" spans="1:8" ht="18.75" customHeight="1" x14ac:dyDescent="0.55000000000000004">
      <c r="A40" s="4"/>
      <c r="B40" s="13"/>
      <c r="C40" s="14"/>
      <c r="D40" s="15"/>
      <c r="E40" s="14"/>
      <c r="F40" s="15"/>
      <c r="G40" s="14"/>
      <c r="H40" s="15"/>
    </row>
    <row r="41" spans="1:8" ht="18.75" customHeight="1" x14ac:dyDescent="0.55000000000000004">
      <c r="A41" s="2" t="s">
        <v>91</v>
      </c>
      <c r="B41" s="13"/>
      <c r="C41" s="14"/>
      <c r="D41" s="15"/>
      <c r="E41" s="14"/>
      <c r="F41" s="15"/>
      <c r="G41" s="14"/>
      <c r="H41" s="15"/>
    </row>
    <row r="42" spans="1:8" ht="18.75" customHeight="1" x14ac:dyDescent="0.55000000000000004">
      <c r="A42" s="2" t="s">
        <v>92</v>
      </c>
      <c r="B42" s="13"/>
      <c r="C42" s="14"/>
      <c r="D42" s="15"/>
      <c r="E42" s="14"/>
      <c r="F42" s="15"/>
      <c r="G42" s="14"/>
      <c r="H42" s="15"/>
    </row>
    <row r="43" spans="1:8" x14ac:dyDescent="0.55000000000000004">
      <c r="A43" s="2" t="s">
        <v>63</v>
      </c>
      <c r="B43" s="17"/>
      <c r="C43" s="17"/>
      <c r="D43" s="18"/>
      <c r="E43" s="17"/>
      <c r="F43" s="18"/>
      <c r="G43" s="17"/>
      <c r="H43" s="18"/>
    </row>
    <row r="44" spans="1:8" x14ac:dyDescent="0.55000000000000004">
      <c r="A44" s="2" t="s">
        <v>93</v>
      </c>
      <c r="B44" s="17"/>
      <c r="C44" s="17"/>
      <c r="D44" s="18"/>
      <c r="E44" s="17"/>
      <c r="F44" s="18"/>
      <c r="G44" s="17"/>
      <c r="H44" s="18"/>
    </row>
    <row r="45" spans="1:8" x14ac:dyDescent="0.55000000000000004">
      <c r="A45" s="57" t="s">
        <v>65</v>
      </c>
      <c r="B45" s="59"/>
      <c r="C45" s="59"/>
      <c r="E45" s="59"/>
      <c r="G45" s="59"/>
    </row>
  </sheetData>
  <mergeCells count="27">
    <mergeCell ref="A34:A38"/>
    <mergeCell ref="B34:B38"/>
    <mergeCell ref="C34:D35"/>
    <mergeCell ref="E34:F34"/>
    <mergeCell ref="G34:H34"/>
    <mergeCell ref="E35:F35"/>
    <mergeCell ref="G35:H35"/>
    <mergeCell ref="C36:C38"/>
    <mergeCell ref="E36:E38"/>
    <mergeCell ref="G36:G38"/>
    <mergeCell ref="D37:D38"/>
    <mergeCell ref="F37:F38"/>
    <mergeCell ref="H37:H38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  <mergeCell ref="G7:G9"/>
    <mergeCell ref="D8:D9"/>
    <mergeCell ref="F8:F9"/>
    <mergeCell ref="H8:H9"/>
  </mergeCells>
  <phoneticPr fontId="2"/>
  <pageMargins left="0.7" right="0.7" top="0.75" bottom="0.75" header="0.3" footer="0.3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view="pageBreakPreview" zoomScaleNormal="100" zoomScaleSheetLayoutView="100" workbookViewId="0">
      <selection activeCell="G1" sqref="G1"/>
    </sheetView>
  </sheetViews>
  <sheetFormatPr defaultRowHeight="18" x14ac:dyDescent="0.55000000000000004"/>
  <cols>
    <col min="1" max="1" width="12.75" customWidth="1"/>
    <col min="2" max="2" width="14.08203125" style="30" customWidth="1"/>
    <col min="3" max="4" width="13.83203125" customWidth="1"/>
    <col min="5" max="6" width="14" customWidth="1"/>
    <col min="7" max="8" width="14.08203125" customWidth="1"/>
    <col min="9" max="9" width="12.83203125" customWidth="1"/>
    <col min="10" max="13" width="13.08203125" customWidth="1"/>
    <col min="15" max="15" width="11.58203125" bestFit="1" customWidth="1"/>
  </cols>
  <sheetData>
    <row r="1" spans="1:15" x14ac:dyDescent="0.55000000000000004">
      <c r="A1" s="22" t="s">
        <v>94</v>
      </c>
      <c r="B1" s="23"/>
      <c r="C1" s="24"/>
      <c r="D1" s="24"/>
      <c r="E1" s="24"/>
      <c r="F1" s="24"/>
      <c r="J1" s="25"/>
    </row>
    <row r="2" spans="1:15" x14ac:dyDescent="0.55000000000000004">
      <c r="A2" s="22"/>
      <c r="B2" s="22"/>
      <c r="C2" s="22"/>
      <c r="D2" s="22"/>
      <c r="E2" s="22"/>
      <c r="F2" s="22"/>
      <c r="G2" s="22"/>
      <c r="H2" s="22"/>
      <c r="I2" s="22"/>
      <c r="M2" s="26" t="str">
        <f>'進捗状況 (都道府県別)'!H3</f>
        <v>（4月28日公表時点）</v>
      </c>
    </row>
    <row r="3" spans="1:15" x14ac:dyDescent="0.55000000000000004">
      <c r="A3" s="88" t="s">
        <v>3</v>
      </c>
      <c r="B3" s="95" t="s">
        <v>95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7"/>
    </row>
    <row r="4" spans="1:15" x14ac:dyDescent="0.55000000000000004">
      <c r="A4" s="89"/>
      <c r="B4" s="89"/>
      <c r="C4" s="91" t="s">
        <v>96</v>
      </c>
      <c r="D4" s="92"/>
      <c r="E4" s="91" t="s">
        <v>97</v>
      </c>
      <c r="F4" s="92"/>
      <c r="G4" s="91" t="s">
        <v>98</v>
      </c>
      <c r="H4" s="98"/>
      <c r="I4" s="98"/>
      <c r="J4" s="98"/>
      <c r="K4" s="98"/>
      <c r="L4" s="98"/>
      <c r="M4" s="92"/>
    </row>
    <row r="5" spans="1:15" x14ac:dyDescent="0.55000000000000004">
      <c r="A5" s="89"/>
      <c r="B5" s="89"/>
      <c r="C5" s="93"/>
      <c r="D5" s="94"/>
      <c r="E5" s="93"/>
      <c r="F5" s="94"/>
      <c r="G5" s="93"/>
      <c r="H5" s="94"/>
      <c r="I5" s="27" t="s">
        <v>99</v>
      </c>
      <c r="J5" s="27" t="s">
        <v>100</v>
      </c>
      <c r="K5" s="28" t="s">
        <v>101</v>
      </c>
      <c r="L5" s="61" t="s">
        <v>102</v>
      </c>
      <c r="M5" s="61" t="s">
        <v>103</v>
      </c>
    </row>
    <row r="6" spans="1:15" x14ac:dyDescent="0.55000000000000004">
      <c r="A6" s="90"/>
      <c r="B6" s="90"/>
      <c r="C6" s="29" t="s">
        <v>9</v>
      </c>
      <c r="D6" s="29" t="s">
        <v>104</v>
      </c>
      <c r="E6" s="29" t="s">
        <v>9</v>
      </c>
      <c r="F6" s="29" t="s">
        <v>104</v>
      </c>
      <c r="G6" s="29" t="s">
        <v>9</v>
      </c>
      <c r="H6" s="29" t="s">
        <v>104</v>
      </c>
      <c r="I6" s="99" t="s">
        <v>9</v>
      </c>
      <c r="J6" s="100"/>
      <c r="K6" s="100"/>
      <c r="L6" s="100"/>
      <c r="M6" s="101"/>
      <c r="O6" s="30" t="s">
        <v>105</v>
      </c>
    </row>
    <row r="7" spans="1:15" x14ac:dyDescent="0.55000000000000004">
      <c r="A7" s="31" t="s">
        <v>13</v>
      </c>
      <c r="B7" s="32">
        <f>C7+E7+G7</f>
        <v>270468598</v>
      </c>
      <c r="C7" s="32">
        <f t="shared" ref="C7:J7" si="0">SUM(C8:C54)</f>
        <v>103111840</v>
      </c>
      <c r="D7" s="33">
        <f t="shared" ref="D7:D54" si="1">C7/O7</f>
        <v>0.81417994903471336</v>
      </c>
      <c r="E7" s="32">
        <f t="shared" si="0"/>
        <v>101380261</v>
      </c>
      <c r="F7" s="34">
        <f t="shared" ref="F7:F54" si="2">E7/O7</f>
        <v>0.80050725245622556</v>
      </c>
      <c r="G7" s="35">
        <f t="shared" si="0"/>
        <v>65976497</v>
      </c>
      <c r="H7" s="34">
        <f t="shared" ref="H7:H54" si="3">G7/O7</f>
        <v>0.52095608966874141</v>
      </c>
      <c r="I7" s="35">
        <f t="shared" si="0"/>
        <v>1011813</v>
      </c>
      <c r="J7" s="35">
        <f t="shared" si="0"/>
        <v>5162368</v>
      </c>
      <c r="K7" s="35">
        <f>SUM(K8:K54)</f>
        <v>23001456</v>
      </c>
      <c r="L7" s="35">
        <f>SUM(L8:L54)</f>
        <v>25215232</v>
      </c>
      <c r="M7" s="35">
        <f>SUM(M8:M54)</f>
        <v>11585628</v>
      </c>
      <c r="O7" s="1">
        <v>126645025</v>
      </c>
    </row>
    <row r="8" spans="1:15" x14ac:dyDescent="0.55000000000000004">
      <c r="A8" s="36" t="s">
        <v>14</v>
      </c>
      <c r="B8" s="32">
        <f t="shared" ref="B8:B54" si="4">C8+E8+G8</f>
        <v>11311192</v>
      </c>
      <c r="C8" s="37">
        <f>SUM(一般接種!D7+一般接種!G7+一般接種!J7+医療従事者等!C5)</f>
        <v>4292498</v>
      </c>
      <c r="D8" s="33">
        <f t="shared" si="1"/>
        <v>0.82127875409706841</v>
      </c>
      <c r="E8" s="37">
        <f>SUM(一般接種!E7+一般接種!H7+一般接種!K7+医療従事者等!D5)</f>
        <v>4214761</v>
      </c>
      <c r="F8" s="34">
        <f t="shared" si="2"/>
        <v>0.80640542241298985</v>
      </c>
      <c r="G8" s="32">
        <f>SUM(I8:M8)</f>
        <v>2803933</v>
      </c>
      <c r="H8" s="34">
        <f t="shared" si="3"/>
        <v>0.5364733078062367</v>
      </c>
      <c r="I8" s="38">
        <v>41664</v>
      </c>
      <c r="J8" s="38">
        <v>226095</v>
      </c>
      <c r="K8" s="38">
        <v>912277</v>
      </c>
      <c r="L8" s="38">
        <v>1067365</v>
      </c>
      <c r="M8" s="38">
        <v>556532</v>
      </c>
      <c r="O8" s="1">
        <v>5226603</v>
      </c>
    </row>
    <row r="9" spans="1:15" x14ac:dyDescent="0.55000000000000004">
      <c r="A9" s="36" t="s">
        <v>15</v>
      </c>
      <c r="B9" s="32">
        <f t="shared" si="4"/>
        <v>2839674</v>
      </c>
      <c r="C9" s="37">
        <f>SUM(一般接種!D8+一般接種!G8+一般接種!J8+医療従事者等!C6)</f>
        <v>1082080</v>
      </c>
      <c r="D9" s="33">
        <f t="shared" si="1"/>
        <v>0.8590561401698138</v>
      </c>
      <c r="E9" s="37">
        <f>SUM(一般接種!E8+一般接種!H8+一般接種!K8+医療従事者等!D6)</f>
        <v>1062451</v>
      </c>
      <c r="F9" s="34">
        <f t="shared" si="2"/>
        <v>0.84347280716726936</v>
      </c>
      <c r="G9" s="32">
        <f t="shared" ref="G9:G54" si="5">SUM(I9:M9)</f>
        <v>695143</v>
      </c>
      <c r="H9" s="34">
        <f t="shared" si="3"/>
        <v>0.55186942041814369</v>
      </c>
      <c r="I9" s="38">
        <v>10604</v>
      </c>
      <c r="J9" s="38">
        <v>43472</v>
      </c>
      <c r="K9" s="38">
        <v>226243</v>
      </c>
      <c r="L9" s="38">
        <v>261632</v>
      </c>
      <c r="M9" s="38">
        <v>153192</v>
      </c>
      <c r="O9" s="1">
        <v>1259615</v>
      </c>
    </row>
    <row r="10" spans="1:15" x14ac:dyDescent="0.55000000000000004">
      <c r="A10" s="36" t="s">
        <v>16</v>
      </c>
      <c r="B10" s="32">
        <f t="shared" si="4"/>
        <v>2744720</v>
      </c>
      <c r="C10" s="37">
        <f>SUM(一般接種!D9+一般接種!G9+一般接種!J9+医療従事者等!C7)</f>
        <v>1049173</v>
      </c>
      <c r="D10" s="33">
        <f t="shared" si="1"/>
        <v>0.85939812732885934</v>
      </c>
      <c r="E10" s="37">
        <f>SUM(一般接種!E9+一般接種!H9+一般接種!K9+医療従事者等!D7)</f>
        <v>1026086</v>
      </c>
      <c r="F10" s="34">
        <f t="shared" si="2"/>
        <v>0.84048711402062382</v>
      </c>
      <c r="G10" s="32">
        <f t="shared" si="5"/>
        <v>669461</v>
      </c>
      <c r="H10" s="34">
        <f t="shared" si="3"/>
        <v>0.54836860052603853</v>
      </c>
      <c r="I10" s="38">
        <v>10247</v>
      </c>
      <c r="J10" s="38">
        <v>47348</v>
      </c>
      <c r="K10" s="38">
        <v>218869</v>
      </c>
      <c r="L10" s="38">
        <v>255321</v>
      </c>
      <c r="M10" s="38">
        <v>137676</v>
      </c>
      <c r="O10" s="1">
        <v>1220823</v>
      </c>
    </row>
    <row r="11" spans="1:15" x14ac:dyDescent="0.55000000000000004">
      <c r="A11" s="36" t="s">
        <v>17</v>
      </c>
      <c r="B11" s="32">
        <f t="shared" si="4"/>
        <v>4998658</v>
      </c>
      <c r="C11" s="37">
        <f>SUM(一般接種!D10+一般接種!G10+一般接種!J10+医療従事者等!C8)</f>
        <v>1915833</v>
      </c>
      <c r="D11" s="33">
        <f t="shared" si="1"/>
        <v>0.83954523882455179</v>
      </c>
      <c r="E11" s="37">
        <f>SUM(一般接種!E10+一般接種!H10+一般接種!K10+医療従事者等!D8)</f>
        <v>1875258</v>
      </c>
      <c r="F11" s="34">
        <f t="shared" si="2"/>
        <v>0.8217646973758419</v>
      </c>
      <c r="G11" s="32">
        <f t="shared" si="5"/>
        <v>1207567</v>
      </c>
      <c r="H11" s="34">
        <f t="shared" si="3"/>
        <v>0.5291730152949905</v>
      </c>
      <c r="I11" s="38">
        <v>18526</v>
      </c>
      <c r="J11" s="38">
        <v>120616</v>
      </c>
      <c r="K11" s="38">
        <v>456460</v>
      </c>
      <c r="L11" s="38">
        <v>388989</v>
      </c>
      <c r="M11" s="38">
        <v>222976</v>
      </c>
      <c r="O11" s="1">
        <v>2281989</v>
      </c>
    </row>
    <row r="12" spans="1:15" x14ac:dyDescent="0.55000000000000004">
      <c r="A12" s="36" t="s">
        <v>18</v>
      </c>
      <c r="B12" s="32">
        <f t="shared" si="4"/>
        <v>2223883</v>
      </c>
      <c r="C12" s="37">
        <f>SUM(一般接種!D11+一般接種!G11+一般接種!J11+医療従事者等!C9)</f>
        <v>844583</v>
      </c>
      <c r="D12" s="33">
        <f t="shared" si="1"/>
        <v>0.86954950539901654</v>
      </c>
      <c r="E12" s="37">
        <f>SUM(一般接種!E11+一般接種!H11+一般接種!K11+医療従事者等!D9)</f>
        <v>829169</v>
      </c>
      <c r="F12" s="34">
        <f t="shared" si="2"/>
        <v>0.85367985602622498</v>
      </c>
      <c r="G12" s="32">
        <f t="shared" si="5"/>
        <v>550131</v>
      </c>
      <c r="H12" s="34">
        <f t="shared" si="3"/>
        <v>0.56639328396932731</v>
      </c>
      <c r="I12" s="38">
        <v>4865</v>
      </c>
      <c r="J12" s="38">
        <v>29485</v>
      </c>
      <c r="K12" s="38">
        <v>127008</v>
      </c>
      <c r="L12" s="38">
        <v>228166</v>
      </c>
      <c r="M12" s="38">
        <v>160607</v>
      </c>
      <c r="O12" s="1">
        <v>971288</v>
      </c>
    </row>
    <row r="13" spans="1:15" x14ac:dyDescent="0.55000000000000004">
      <c r="A13" s="36" t="s">
        <v>19</v>
      </c>
      <c r="B13" s="32">
        <f t="shared" si="4"/>
        <v>2457320</v>
      </c>
      <c r="C13" s="37">
        <f>SUM(一般接種!D12+一般接種!G12+一般接種!J12+医療従事者等!C10)</f>
        <v>922820</v>
      </c>
      <c r="D13" s="33">
        <f t="shared" si="1"/>
        <v>0.86280178241186578</v>
      </c>
      <c r="E13" s="37">
        <f>SUM(一般接種!E12+一般接種!H12+一般接種!K12+医療従事者等!D10)</f>
        <v>906610</v>
      </c>
      <c r="F13" s="34">
        <f t="shared" si="2"/>
        <v>0.84764604576452796</v>
      </c>
      <c r="G13" s="32">
        <f t="shared" si="5"/>
        <v>627890</v>
      </c>
      <c r="H13" s="34">
        <f t="shared" si="3"/>
        <v>0.58705339194922779</v>
      </c>
      <c r="I13" s="38">
        <v>9630</v>
      </c>
      <c r="J13" s="38">
        <v>34577</v>
      </c>
      <c r="K13" s="38">
        <v>192029</v>
      </c>
      <c r="L13" s="38">
        <v>269450</v>
      </c>
      <c r="M13" s="38">
        <v>122204</v>
      </c>
      <c r="O13" s="1">
        <v>1069562</v>
      </c>
    </row>
    <row r="14" spans="1:15" x14ac:dyDescent="0.55000000000000004">
      <c r="A14" s="36" t="s">
        <v>20</v>
      </c>
      <c r="B14" s="32">
        <f t="shared" si="4"/>
        <v>4188373</v>
      </c>
      <c r="C14" s="37">
        <f>SUM(一般接種!D13+一般接種!G13+一般接種!J13+医療従事者等!C11)</f>
        <v>1578642</v>
      </c>
      <c r="D14" s="33">
        <f t="shared" si="1"/>
        <v>0.84779375948882396</v>
      </c>
      <c r="E14" s="37">
        <f>SUM(一般接種!E13+一般接種!H13+一般接種!K13+医療従事者等!D11)</f>
        <v>1550832</v>
      </c>
      <c r="F14" s="34">
        <f t="shared" si="2"/>
        <v>0.8328586795584888</v>
      </c>
      <c r="G14" s="32">
        <f t="shared" si="5"/>
        <v>1058899</v>
      </c>
      <c r="H14" s="34">
        <f t="shared" si="3"/>
        <v>0.56867102492455934</v>
      </c>
      <c r="I14" s="38">
        <v>18783</v>
      </c>
      <c r="J14" s="38">
        <v>73643</v>
      </c>
      <c r="K14" s="38">
        <v>343752</v>
      </c>
      <c r="L14" s="38">
        <v>414842</v>
      </c>
      <c r="M14" s="38">
        <v>207879</v>
      </c>
      <c r="O14" s="1">
        <v>1862059</v>
      </c>
    </row>
    <row r="15" spans="1:15" x14ac:dyDescent="0.55000000000000004">
      <c r="A15" s="36" t="s">
        <v>21</v>
      </c>
      <c r="B15" s="32">
        <f t="shared" si="4"/>
        <v>6467961</v>
      </c>
      <c r="C15" s="37">
        <f>SUM(一般接種!D14+一般接種!G14+一般接種!J14+医療従事者等!C12)</f>
        <v>2454180</v>
      </c>
      <c r="D15" s="33">
        <f t="shared" si="1"/>
        <v>0.84403518274910372</v>
      </c>
      <c r="E15" s="37">
        <f>SUM(一般接種!E14+一般接種!H14+一般接種!K14+医療従事者等!D12)</f>
        <v>2409575</v>
      </c>
      <c r="F15" s="34">
        <f t="shared" si="2"/>
        <v>0.82869474752164529</v>
      </c>
      <c r="G15" s="32">
        <f t="shared" si="5"/>
        <v>1604206</v>
      </c>
      <c r="H15" s="34">
        <f t="shared" si="3"/>
        <v>0.55171434221499993</v>
      </c>
      <c r="I15" s="38">
        <v>21052</v>
      </c>
      <c r="J15" s="38">
        <v>138452</v>
      </c>
      <c r="K15" s="38">
        <v>549709</v>
      </c>
      <c r="L15" s="38">
        <v>589521</v>
      </c>
      <c r="M15" s="38">
        <v>305472</v>
      </c>
      <c r="O15" s="1">
        <v>2907675</v>
      </c>
    </row>
    <row r="16" spans="1:15" x14ac:dyDescent="0.55000000000000004">
      <c r="A16" s="39" t="s">
        <v>22</v>
      </c>
      <c r="B16" s="32">
        <f t="shared" si="4"/>
        <v>4217116</v>
      </c>
      <c r="C16" s="37">
        <f>SUM(一般接種!D15+一般接種!G15+一般接種!J15+医療従事者等!C13)</f>
        <v>1616583</v>
      </c>
      <c r="D16" s="33">
        <f t="shared" si="1"/>
        <v>0.82672710098849289</v>
      </c>
      <c r="E16" s="37">
        <f>SUM(一般接種!E15+一般接種!H15+一般接種!K15+医療従事者等!D13)</f>
        <v>1590451</v>
      </c>
      <c r="F16" s="34">
        <f t="shared" si="2"/>
        <v>0.81336309023059716</v>
      </c>
      <c r="G16" s="32">
        <f t="shared" si="5"/>
        <v>1010082</v>
      </c>
      <c r="H16" s="34">
        <f t="shared" si="3"/>
        <v>0.51656003039785703</v>
      </c>
      <c r="I16" s="38">
        <v>14692</v>
      </c>
      <c r="J16" s="38">
        <v>71381</v>
      </c>
      <c r="K16" s="38">
        <v>364023</v>
      </c>
      <c r="L16" s="38">
        <v>344483</v>
      </c>
      <c r="M16" s="38">
        <v>215503</v>
      </c>
      <c r="O16" s="1">
        <v>1955401</v>
      </c>
    </row>
    <row r="17" spans="1:15" x14ac:dyDescent="0.55000000000000004">
      <c r="A17" s="36" t="s">
        <v>23</v>
      </c>
      <c r="B17" s="32">
        <f t="shared" si="4"/>
        <v>4294228</v>
      </c>
      <c r="C17" s="37">
        <f>SUM(一般接種!D16+一般接種!G16+一般接種!J16+医療従事者等!C14)</f>
        <v>1604151</v>
      </c>
      <c r="D17" s="33">
        <f t="shared" si="1"/>
        <v>0.81923812918741168</v>
      </c>
      <c r="E17" s="37">
        <f>SUM(一般接種!E16+一般接種!H16+一般接種!K16+医療従事者等!D14)</f>
        <v>1575090</v>
      </c>
      <c r="F17" s="34">
        <f t="shared" si="2"/>
        <v>0.80439670885209702</v>
      </c>
      <c r="G17" s="32">
        <f t="shared" si="5"/>
        <v>1114987</v>
      </c>
      <c r="H17" s="34">
        <f t="shared" si="3"/>
        <v>0.5694226191600944</v>
      </c>
      <c r="I17" s="38">
        <v>16145</v>
      </c>
      <c r="J17" s="38">
        <v>71298</v>
      </c>
      <c r="K17" s="38">
        <v>401370</v>
      </c>
      <c r="L17" s="38">
        <v>434255</v>
      </c>
      <c r="M17" s="38">
        <v>191919</v>
      </c>
      <c r="O17" s="1">
        <v>1958101</v>
      </c>
    </row>
    <row r="18" spans="1:15" x14ac:dyDescent="0.55000000000000004">
      <c r="A18" s="36" t="s">
        <v>24</v>
      </c>
      <c r="B18" s="32">
        <f t="shared" si="4"/>
        <v>15783321</v>
      </c>
      <c r="C18" s="37">
        <f>SUM(一般接種!D17+一般接種!G17+一般接種!J17+医療従事者等!C15)</f>
        <v>6087455</v>
      </c>
      <c r="D18" s="33">
        <f t="shared" si="1"/>
        <v>0.82331897310164914</v>
      </c>
      <c r="E18" s="37">
        <f>SUM(一般接種!E17+一般接種!H17+一般接種!K17+医療従事者等!D15)</f>
        <v>5980295</v>
      </c>
      <c r="F18" s="34">
        <f t="shared" si="2"/>
        <v>0.80882574708887811</v>
      </c>
      <c r="G18" s="32">
        <f t="shared" si="5"/>
        <v>3715571</v>
      </c>
      <c r="H18" s="34">
        <f t="shared" si="3"/>
        <v>0.5025252918019546</v>
      </c>
      <c r="I18" s="38">
        <v>48657</v>
      </c>
      <c r="J18" s="38">
        <v>263725</v>
      </c>
      <c r="K18" s="38">
        <v>1299270</v>
      </c>
      <c r="L18" s="38">
        <v>1401740</v>
      </c>
      <c r="M18" s="38">
        <v>702179</v>
      </c>
      <c r="O18" s="1">
        <v>7393799</v>
      </c>
    </row>
    <row r="19" spans="1:15" x14ac:dyDescent="0.55000000000000004">
      <c r="A19" s="36" t="s">
        <v>25</v>
      </c>
      <c r="B19" s="32">
        <f t="shared" si="4"/>
        <v>13594770</v>
      </c>
      <c r="C19" s="37">
        <f>SUM(一般接種!D18+一般接種!G18+一般接種!J18+医療従事者等!C16)</f>
        <v>5195706</v>
      </c>
      <c r="D19" s="33">
        <f t="shared" si="1"/>
        <v>0.82172936055210177</v>
      </c>
      <c r="E19" s="37">
        <f>SUM(一般接種!E18+一般接種!H18+一般接種!K18+医療従事者等!D16)</f>
        <v>5111689</v>
      </c>
      <c r="F19" s="34">
        <f t="shared" si="2"/>
        <v>0.80844161184470653</v>
      </c>
      <c r="G19" s="32">
        <f t="shared" si="5"/>
        <v>3287375</v>
      </c>
      <c r="H19" s="34">
        <f t="shared" si="3"/>
        <v>0.51991636105756667</v>
      </c>
      <c r="I19" s="38">
        <v>42142</v>
      </c>
      <c r="J19" s="38">
        <v>208226</v>
      </c>
      <c r="K19" s="38">
        <v>1075835</v>
      </c>
      <c r="L19" s="38">
        <v>1311412</v>
      </c>
      <c r="M19" s="38">
        <v>649760</v>
      </c>
      <c r="O19" s="1">
        <v>6322892</v>
      </c>
    </row>
    <row r="20" spans="1:15" x14ac:dyDescent="0.55000000000000004">
      <c r="A20" s="36" t="s">
        <v>26</v>
      </c>
      <c r="B20" s="32">
        <f t="shared" si="4"/>
        <v>29526282</v>
      </c>
      <c r="C20" s="37">
        <f>SUM(一般接種!D19+一般接種!G19+一般接種!J19+医療従事者等!C17)</f>
        <v>11238294</v>
      </c>
      <c r="D20" s="33">
        <f t="shared" si="1"/>
        <v>0.81182019151607243</v>
      </c>
      <c r="E20" s="37">
        <f>SUM(一般接種!E19+一般接種!H19+一般接種!K19+医療従事者等!D17)</f>
        <v>11064029</v>
      </c>
      <c r="F20" s="34">
        <f t="shared" si="2"/>
        <v>0.79923181772245677</v>
      </c>
      <c r="G20" s="32">
        <f t="shared" si="5"/>
        <v>7223959</v>
      </c>
      <c r="H20" s="34">
        <f t="shared" si="3"/>
        <v>0.5218368356339721</v>
      </c>
      <c r="I20" s="38">
        <v>97696</v>
      </c>
      <c r="J20" s="38">
        <v>590839</v>
      </c>
      <c r="K20" s="38">
        <v>2592429</v>
      </c>
      <c r="L20" s="38">
        <v>2903044</v>
      </c>
      <c r="M20" s="38">
        <v>1039951</v>
      </c>
      <c r="O20" s="1">
        <v>13843329</v>
      </c>
    </row>
    <row r="21" spans="1:15" x14ac:dyDescent="0.55000000000000004">
      <c r="A21" s="36" t="s">
        <v>27</v>
      </c>
      <c r="B21" s="32">
        <f t="shared" si="4"/>
        <v>19777613</v>
      </c>
      <c r="C21" s="37">
        <f>SUM(一般接種!D20+一般接種!G20+一般接種!J20+医療従事者等!C18)</f>
        <v>7566277</v>
      </c>
      <c r="D21" s="33">
        <f t="shared" si="1"/>
        <v>0.8206190837818591</v>
      </c>
      <c r="E21" s="37">
        <f>SUM(一般接種!E20+一般接種!H20+一般接種!K20+医療従事者等!D18)</f>
        <v>7457234</v>
      </c>
      <c r="F21" s="34">
        <f t="shared" si="2"/>
        <v>0.80879255843090703</v>
      </c>
      <c r="G21" s="32">
        <f t="shared" si="5"/>
        <v>4754102</v>
      </c>
      <c r="H21" s="34">
        <f t="shared" si="3"/>
        <v>0.51561776385473379</v>
      </c>
      <c r="I21" s="38">
        <v>49428</v>
      </c>
      <c r="J21" s="38">
        <v>291869</v>
      </c>
      <c r="K21" s="38">
        <v>1429925</v>
      </c>
      <c r="L21" s="38">
        <v>2023328</v>
      </c>
      <c r="M21" s="38">
        <v>959552</v>
      </c>
      <c r="O21" s="1">
        <v>9220206</v>
      </c>
    </row>
    <row r="22" spans="1:15" x14ac:dyDescent="0.55000000000000004">
      <c r="A22" s="36" t="s">
        <v>28</v>
      </c>
      <c r="B22" s="32">
        <f t="shared" si="4"/>
        <v>5031165</v>
      </c>
      <c r="C22" s="37">
        <f>SUM(一般接種!D21+一般接種!G21+一般接種!J21+医療従事者等!C19)</f>
        <v>1883974</v>
      </c>
      <c r="D22" s="33">
        <f t="shared" si="1"/>
        <v>0.85125435234644908</v>
      </c>
      <c r="E22" s="37">
        <f>SUM(一般接種!E21+一般接種!H21+一般接種!K21+医療従事者等!D19)</f>
        <v>1843225</v>
      </c>
      <c r="F22" s="34">
        <f t="shared" si="2"/>
        <v>0.8328423341318848</v>
      </c>
      <c r="G22" s="32">
        <f t="shared" si="5"/>
        <v>1303966</v>
      </c>
      <c r="H22" s="34">
        <f t="shared" si="3"/>
        <v>0.5891836791865438</v>
      </c>
      <c r="I22" s="38">
        <v>16776</v>
      </c>
      <c r="J22" s="38">
        <v>64143</v>
      </c>
      <c r="K22" s="38">
        <v>342887</v>
      </c>
      <c r="L22" s="38">
        <v>564608</v>
      </c>
      <c r="M22" s="38">
        <v>315552</v>
      </c>
      <c r="O22" s="1">
        <v>2213174</v>
      </c>
    </row>
    <row r="23" spans="1:15" x14ac:dyDescent="0.55000000000000004">
      <c r="A23" s="36" t="s">
        <v>29</v>
      </c>
      <c r="B23" s="32">
        <f t="shared" si="4"/>
        <v>2359080</v>
      </c>
      <c r="C23" s="37">
        <f>SUM(一般接種!D22+一般接種!G22+一般接種!J22+医療従事者等!C20)</f>
        <v>892534</v>
      </c>
      <c r="D23" s="33">
        <f t="shared" si="1"/>
        <v>0.85191958567264248</v>
      </c>
      <c r="E23" s="37">
        <f>SUM(一般接種!E22+一般接種!H22+一般接種!K22+医療従事者等!D20)</f>
        <v>881502</v>
      </c>
      <c r="F23" s="34">
        <f t="shared" si="2"/>
        <v>0.84138959256409918</v>
      </c>
      <c r="G23" s="32">
        <f t="shared" si="5"/>
        <v>585044</v>
      </c>
      <c r="H23" s="34">
        <f t="shared" si="3"/>
        <v>0.55842179914744472</v>
      </c>
      <c r="I23" s="38">
        <v>10191</v>
      </c>
      <c r="J23" s="38">
        <v>38837</v>
      </c>
      <c r="K23" s="38">
        <v>212062</v>
      </c>
      <c r="L23" s="38">
        <v>218143</v>
      </c>
      <c r="M23" s="38">
        <v>105811</v>
      </c>
      <c r="O23" s="1">
        <v>1047674</v>
      </c>
    </row>
    <row r="24" spans="1:15" x14ac:dyDescent="0.55000000000000004">
      <c r="A24" s="36" t="s">
        <v>30</v>
      </c>
      <c r="B24" s="32">
        <f t="shared" si="4"/>
        <v>2445288</v>
      </c>
      <c r="C24" s="37">
        <f>SUM(一般接種!D23+一般接種!G23+一般接種!J23+医療従事者等!C21)</f>
        <v>931218</v>
      </c>
      <c r="D24" s="33">
        <f t="shared" si="1"/>
        <v>0.82215429927533157</v>
      </c>
      <c r="E24" s="37">
        <f>SUM(一般接種!E23+一般接種!H23+一般接種!K23+医療従事者等!D21)</f>
        <v>917244</v>
      </c>
      <c r="F24" s="34">
        <f t="shared" si="2"/>
        <v>0.80981692588040854</v>
      </c>
      <c r="G24" s="32">
        <f t="shared" si="5"/>
        <v>596826</v>
      </c>
      <c r="H24" s="34">
        <f t="shared" si="3"/>
        <v>0.52692609229986864</v>
      </c>
      <c r="I24" s="38">
        <v>9255</v>
      </c>
      <c r="J24" s="38">
        <v>54750</v>
      </c>
      <c r="K24" s="38">
        <v>202776</v>
      </c>
      <c r="L24" s="38">
        <v>214487</v>
      </c>
      <c r="M24" s="38">
        <v>115558</v>
      </c>
      <c r="O24" s="1">
        <v>1132656</v>
      </c>
    </row>
    <row r="25" spans="1:15" x14ac:dyDescent="0.55000000000000004">
      <c r="A25" s="36" t="s">
        <v>31</v>
      </c>
      <c r="B25" s="32">
        <f t="shared" si="4"/>
        <v>1709666</v>
      </c>
      <c r="C25" s="37">
        <f>SUM(一般接種!D24+一般接種!G24+一般接種!J24+医療従事者等!C22)</f>
        <v>645123</v>
      </c>
      <c r="D25" s="33">
        <f t="shared" si="1"/>
        <v>0.83286490924794376</v>
      </c>
      <c r="E25" s="37">
        <f>SUM(一般接種!E24+一般接種!H24+一般接種!K24+医療従事者等!D22)</f>
        <v>636042</v>
      </c>
      <c r="F25" s="34">
        <f t="shared" si="2"/>
        <v>0.82114118177135309</v>
      </c>
      <c r="G25" s="32">
        <f t="shared" si="5"/>
        <v>428501</v>
      </c>
      <c r="H25" s="34">
        <f t="shared" si="3"/>
        <v>0.55320217458942422</v>
      </c>
      <c r="I25" s="38">
        <v>7589</v>
      </c>
      <c r="J25" s="38">
        <v>32177</v>
      </c>
      <c r="K25" s="38">
        <v>143519</v>
      </c>
      <c r="L25" s="38">
        <v>170936</v>
      </c>
      <c r="M25" s="38">
        <v>74280</v>
      </c>
      <c r="O25" s="1">
        <v>774583</v>
      </c>
    </row>
    <row r="26" spans="1:15" x14ac:dyDescent="0.55000000000000004">
      <c r="A26" s="36" t="s">
        <v>32</v>
      </c>
      <c r="B26" s="32">
        <f t="shared" si="4"/>
        <v>1806047</v>
      </c>
      <c r="C26" s="37">
        <f>SUM(一般接種!D25+一般接種!G25+一般接種!J25+医療従事者等!C23)</f>
        <v>678371</v>
      </c>
      <c r="D26" s="33">
        <f t="shared" si="1"/>
        <v>0.82627707531209005</v>
      </c>
      <c r="E26" s="37">
        <f>SUM(一般接種!E25+一般接種!H25+一般接種!K25+医療従事者等!D23)</f>
        <v>667992</v>
      </c>
      <c r="F26" s="34">
        <f t="shared" si="2"/>
        <v>0.8136351289955992</v>
      </c>
      <c r="G26" s="32">
        <f t="shared" si="5"/>
        <v>459684</v>
      </c>
      <c r="H26" s="34">
        <f t="shared" si="3"/>
        <v>0.55990947591769524</v>
      </c>
      <c r="I26" s="38">
        <v>6248</v>
      </c>
      <c r="J26" s="38">
        <v>37520</v>
      </c>
      <c r="K26" s="38">
        <v>167835</v>
      </c>
      <c r="L26" s="38">
        <v>164090</v>
      </c>
      <c r="M26" s="38">
        <v>83991</v>
      </c>
      <c r="O26" s="1">
        <v>820997</v>
      </c>
    </row>
    <row r="27" spans="1:15" x14ac:dyDescent="0.55000000000000004">
      <c r="A27" s="36" t="s">
        <v>33</v>
      </c>
      <c r="B27" s="32">
        <f t="shared" si="4"/>
        <v>4563624</v>
      </c>
      <c r="C27" s="37">
        <f>SUM(一般接種!D26+一般接種!G26+一般接種!J26+医療従事者等!C24)</f>
        <v>1715721</v>
      </c>
      <c r="D27" s="33">
        <f t="shared" si="1"/>
        <v>0.82815579390627281</v>
      </c>
      <c r="E27" s="37">
        <f>SUM(一般接種!E26+一般接種!H26+一般接種!K26+医療従事者等!D24)</f>
        <v>1687115</v>
      </c>
      <c r="F27" s="34">
        <f t="shared" si="2"/>
        <v>0.81434805672727761</v>
      </c>
      <c r="G27" s="32">
        <f t="shared" si="5"/>
        <v>1160788</v>
      </c>
      <c r="H27" s="34">
        <f t="shared" si="3"/>
        <v>0.5602969875037227</v>
      </c>
      <c r="I27" s="38">
        <v>14286</v>
      </c>
      <c r="J27" s="38">
        <v>68773</v>
      </c>
      <c r="K27" s="38">
        <v>454185</v>
      </c>
      <c r="L27" s="38">
        <v>431082</v>
      </c>
      <c r="M27" s="38">
        <v>192462</v>
      </c>
      <c r="O27" s="1">
        <v>2071737</v>
      </c>
    </row>
    <row r="28" spans="1:15" x14ac:dyDescent="0.55000000000000004">
      <c r="A28" s="36" t="s">
        <v>34</v>
      </c>
      <c r="B28" s="32">
        <f t="shared" si="4"/>
        <v>4438257</v>
      </c>
      <c r="C28" s="37">
        <f>SUM(一般接種!D27+一般接種!G27+一般接種!J27+医療従事者等!C25)</f>
        <v>1661965</v>
      </c>
      <c r="D28" s="33">
        <f t="shared" si="1"/>
        <v>0.8240640700994798</v>
      </c>
      <c r="E28" s="37">
        <f>SUM(一般接種!E27+一般接種!H27+一般接種!K27+医療従事者等!D25)</f>
        <v>1642994</v>
      </c>
      <c r="F28" s="34">
        <f t="shared" si="2"/>
        <v>0.81465754260109258</v>
      </c>
      <c r="G28" s="32">
        <f t="shared" si="5"/>
        <v>1133298</v>
      </c>
      <c r="H28" s="34">
        <f t="shared" si="3"/>
        <v>0.56193130572280414</v>
      </c>
      <c r="I28" s="38">
        <v>15412</v>
      </c>
      <c r="J28" s="38">
        <v>84547</v>
      </c>
      <c r="K28" s="38">
        <v>464976</v>
      </c>
      <c r="L28" s="38">
        <v>401953</v>
      </c>
      <c r="M28" s="38">
        <v>166410</v>
      </c>
      <c r="O28" s="1">
        <v>2016791</v>
      </c>
    </row>
    <row r="29" spans="1:15" x14ac:dyDescent="0.55000000000000004">
      <c r="A29" s="36" t="s">
        <v>35</v>
      </c>
      <c r="B29" s="32">
        <f t="shared" si="4"/>
        <v>8110937</v>
      </c>
      <c r="C29" s="37">
        <f>SUM(一般接種!D28+一般接種!G28+一般接種!J28+医療従事者等!C26)</f>
        <v>3118856</v>
      </c>
      <c r="D29" s="33">
        <f t="shared" si="1"/>
        <v>0.84607596859689771</v>
      </c>
      <c r="E29" s="37">
        <f>SUM(一般接種!E28+一般接種!H28+一般接種!K28+医療従事者等!D26)</f>
        <v>3074774</v>
      </c>
      <c r="F29" s="34">
        <f t="shared" si="2"/>
        <v>0.83411750663273887</v>
      </c>
      <c r="G29" s="32">
        <f t="shared" si="5"/>
        <v>1917307</v>
      </c>
      <c r="H29" s="34">
        <f t="shared" si="3"/>
        <v>0.52012256324838724</v>
      </c>
      <c r="I29" s="38">
        <v>23233</v>
      </c>
      <c r="J29" s="38">
        <v>111527</v>
      </c>
      <c r="K29" s="38">
        <v>650236</v>
      </c>
      <c r="L29" s="38">
        <v>747196</v>
      </c>
      <c r="M29" s="38">
        <v>385115</v>
      </c>
      <c r="O29" s="1">
        <v>3686260</v>
      </c>
    </row>
    <row r="30" spans="1:15" x14ac:dyDescent="0.55000000000000004">
      <c r="A30" s="36" t="s">
        <v>36</v>
      </c>
      <c r="B30" s="32">
        <f t="shared" si="4"/>
        <v>15606550</v>
      </c>
      <c r="C30" s="37">
        <f>SUM(一般接種!D29+一般接種!G29+一般接種!J29+医療従事者等!C27)</f>
        <v>5985699</v>
      </c>
      <c r="D30" s="33">
        <f t="shared" si="1"/>
        <v>0.79188461346123362</v>
      </c>
      <c r="E30" s="37">
        <f>SUM(一般接種!E29+一般接種!H29+一般接種!K29+医療従事者等!D27)</f>
        <v>5864990</v>
      </c>
      <c r="F30" s="34">
        <f t="shared" si="2"/>
        <v>0.77591528392991371</v>
      </c>
      <c r="G30" s="32">
        <f t="shared" si="5"/>
        <v>3755861</v>
      </c>
      <c r="H30" s="34">
        <f t="shared" si="3"/>
        <v>0.49688574988470396</v>
      </c>
      <c r="I30" s="38">
        <v>42832</v>
      </c>
      <c r="J30" s="38">
        <v>369484</v>
      </c>
      <c r="K30" s="38">
        <v>1342347</v>
      </c>
      <c r="L30" s="38">
        <v>1350909</v>
      </c>
      <c r="M30" s="38">
        <v>650289</v>
      </c>
      <c r="O30" s="1">
        <v>7558802</v>
      </c>
    </row>
    <row r="31" spans="1:15" x14ac:dyDescent="0.55000000000000004">
      <c r="A31" s="36" t="s">
        <v>37</v>
      </c>
      <c r="B31" s="32">
        <f t="shared" si="4"/>
        <v>3858239</v>
      </c>
      <c r="C31" s="37">
        <f>SUM(一般接種!D30+一般接種!G30+一般接種!J30+医療従事者等!C28)</f>
        <v>1472196</v>
      </c>
      <c r="D31" s="33">
        <f t="shared" si="1"/>
        <v>0.81763365447469871</v>
      </c>
      <c r="E31" s="37">
        <f>SUM(一般接種!E30+一般接種!H30+一般接種!K30+医療従事者等!D28)</f>
        <v>1452758</v>
      </c>
      <c r="F31" s="34">
        <f t="shared" si="2"/>
        <v>0.80683810620824559</v>
      </c>
      <c r="G31" s="32">
        <f t="shared" si="5"/>
        <v>933285</v>
      </c>
      <c r="H31" s="34">
        <f t="shared" si="3"/>
        <v>0.51833127193418482</v>
      </c>
      <c r="I31" s="38">
        <v>16714</v>
      </c>
      <c r="J31" s="38">
        <v>66904</v>
      </c>
      <c r="K31" s="38">
        <v>345385</v>
      </c>
      <c r="L31" s="38">
        <v>351713</v>
      </c>
      <c r="M31" s="38">
        <v>152569</v>
      </c>
      <c r="O31" s="1">
        <v>1800557</v>
      </c>
    </row>
    <row r="32" spans="1:15" x14ac:dyDescent="0.55000000000000004">
      <c r="A32" s="36" t="s">
        <v>38</v>
      </c>
      <c r="B32" s="32">
        <f t="shared" si="4"/>
        <v>3009785</v>
      </c>
      <c r="C32" s="37">
        <f>SUM(一般接種!D31+一般接種!G31+一般接種!J31+医療従事者等!C29)</f>
        <v>1152656</v>
      </c>
      <c r="D32" s="33">
        <f t="shared" si="1"/>
        <v>0.81239150490928169</v>
      </c>
      <c r="E32" s="37">
        <f>SUM(一般接種!E31+一般接種!H31+一般接種!K31+医療従事者等!D29)</f>
        <v>1137537</v>
      </c>
      <c r="F32" s="34">
        <f t="shared" si="2"/>
        <v>0.8017356395316465</v>
      </c>
      <c r="G32" s="32">
        <f t="shared" si="5"/>
        <v>719592</v>
      </c>
      <c r="H32" s="34">
        <f t="shared" si="3"/>
        <v>0.50716816448331492</v>
      </c>
      <c r="I32" s="38">
        <v>8622</v>
      </c>
      <c r="J32" s="38">
        <v>52301</v>
      </c>
      <c r="K32" s="38">
        <v>237670</v>
      </c>
      <c r="L32" s="38">
        <v>284360</v>
      </c>
      <c r="M32" s="38">
        <v>136639</v>
      </c>
      <c r="O32" s="1">
        <v>1418843</v>
      </c>
    </row>
    <row r="33" spans="1:15" x14ac:dyDescent="0.55000000000000004">
      <c r="A33" s="36" t="s">
        <v>39</v>
      </c>
      <c r="B33" s="32">
        <f t="shared" si="4"/>
        <v>5245432</v>
      </c>
      <c r="C33" s="37">
        <f>SUM(一般接種!D32+一般接種!G32+一般接種!J32+医療従事者等!C30)</f>
        <v>2020346</v>
      </c>
      <c r="D33" s="33">
        <f t="shared" si="1"/>
        <v>0.79838469387190569</v>
      </c>
      <c r="E33" s="37">
        <f>SUM(一般接種!E32+一般接種!H32+一般接種!K32+医療従事者等!D30)</f>
        <v>1984926</v>
      </c>
      <c r="F33" s="34">
        <f t="shared" si="2"/>
        <v>0.78438769243901107</v>
      </c>
      <c r="G33" s="32">
        <f t="shared" si="5"/>
        <v>1240160</v>
      </c>
      <c r="H33" s="34">
        <f t="shared" si="3"/>
        <v>0.49007682939069969</v>
      </c>
      <c r="I33" s="38">
        <v>25634</v>
      </c>
      <c r="J33" s="38">
        <v>92653</v>
      </c>
      <c r="K33" s="38">
        <v>444504</v>
      </c>
      <c r="L33" s="38">
        <v>466964</v>
      </c>
      <c r="M33" s="38">
        <v>210405</v>
      </c>
      <c r="O33" s="1">
        <v>2530542</v>
      </c>
    </row>
    <row r="34" spans="1:15" x14ac:dyDescent="0.55000000000000004">
      <c r="A34" s="36" t="s">
        <v>40</v>
      </c>
      <c r="B34" s="32">
        <f t="shared" si="4"/>
        <v>17719496</v>
      </c>
      <c r="C34" s="37">
        <f>SUM(一般接種!D33+一般接種!G33+一般接種!J33+医療従事者等!C31)</f>
        <v>6879849</v>
      </c>
      <c r="D34" s="33">
        <f t="shared" si="1"/>
        <v>0.77830651491920766</v>
      </c>
      <c r="E34" s="37">
        <f>SUM(一般接種!E33+一般接種!H33+一般接種!K33+医療従事者等!D31)</f>
        <v>6778814</v>
      </c>
      <c r="F34" s="34">
        <f t="shared" si="2"/>
        <v>0.76687658401013359</v>
      </c>
      <c r="G34" s="32">
        <f t="shared" si="5"/>
        <v>4060833</v>
      </c>
      <c r="H34" s="34">
        <f t="shared" si="3"/>
        <v>0.4593956611400789</v>
      </c>
      <c r="I34" s="38">
        <v>62386</v>
      </c>
      <c r="J34" s="38">
        <v>360003</v>
      </c>
      <c r="K34" s="38">
        <v>1492602</v>
      </c>
      <c r="L34" s="38">
        <v>1529017</v>
      </c>
      <c r="M34" s="38">
        <v>616825</v>
      </c>
      <c r="O34" s="1">
        <v>8839511</v>
      </c>
    </row>
    <row r="35" spans="1:15" x14ac:dyDescent="0.55000000000000004">
      <c r="A35" s="36" t="s">
        <v>41</v>
      </c>
      <c r="B35" s="32">
        <f t="shared" si="4"/>
        <v>11537226</v>
      </c>
      <c r="C35" s="37">
        <f>SUM(一般接種!D34+一般接種!G34+一般接種!J34+医療従事者等!C32)</f>
        <v>4418195</v>
      </c>
      <c r="D35" s="33">
        <f t="shared" si="1"/>
        <v>0.79987236642603365</v>
      </c>
      <c r="E35" s="37">
        <f>SUM(一般接種!E34+一般接種!H34+一般接種!K34+医療従事者等!D32)</f>
        <v>4358305</v>
      </c>
      <c r="F35" s="34">
        <f t="shared" si="2"/>
        <v>0.78902984905745777</v>
      </c>
      <c r="G35" s="32">
        <f t="shared" si="5"/>
        <v>2760726</v>
      </c>
      <c r="H35" s="34">
        <f t="shared" si="3"/>
        <v>0.49980329946366742</v>
      </c>
      <c r="I35" s="38">
        <v>43765</v>
      </c>
      <c r="J35" s="38">
        <v>237647</v>
      </c>
      <c r="K35" s="38">
        <v>999270</v>
      </c>
      <c r="L35" s="38">
        <v>1025856</v>
      </c>
      <c r="M35" s="38">
        <v>454188</v>
      </c>
      <c r="O35" s="1">
        <v>5523625</v>
      </c>
    </row>
    <row r="36" spans="1:15" x14ac:dyDescent="0.55000000000000004">
      <c r="A36" s="36" t="s">
        <v>42</v>
      </c>
      <c r="B36" s="32">
        <f t="shared" si="4"/>
        <v>2891106</v>
      </c>
      <c r="C36" s="37">
        <f>SUM(一般接種!D35+一般接種!G35+一般接種!J35+医療従事者等!C33)</f>
        <v>1090589</v>
      </c>
      <c r="D36" s="33">
        <f t="shared" si="1"/>
        <v>0.81100421717522875</v>
      </c>
      <c r="E36" s="37">
        <f>SUM(一般接種!E35+一般接種!H35+一般接種!K35+医療従事者等!D33)</f>
        <v>1077731</v>
      </c>
      <c r="F36" s="34">
        <f t="shared" si="2"/>
        <v>0.80144251040536496</v>
      </c>
      <c r="G36" s="32">
        <f t="shared" si="5"/>
        <v>722786</v>
      </c>
      <c r="H36" s="34">
        <f t="shared" si="3"/>
        <v>0.5374916619507577</v>
      </c>
      <c r="I36" s="38">
        <v>7425</v>
      </c>
      <c r="J36" s="38">
        <v>53032</v>
      </c>
      <c r="K36" s="38">
        <v>304114</v>
      </c>
      <c r="L36" s="38">
        <v>251151</v>
      </c>
      <c r="M36" s="38">
        <v>107064</v>
      </c>
      <c r="O36" s="1">
        <v>1344739</v>
      </c>
    </row>
    <row r="37" spans="1:15" x14ac:dyDescent="0.55000000000000004">
      <c r="A37" s="36" t="s">
        <v>43</v>
      </c>
      <c r="B37" s="32">
        <f t="shared" si="4"/>
        <v>2013783</v>
      </c>
      <c r="C37" s="37">
        <f>SUM(一般接種!D36+一般接種!G36+一般接種!J36+医療従事者等!C34)</f>
        <v>747870</v>
      </c>
      <c r="D37" s="33">
        <f t="shared" si="1"/>
        <v>0.79187278702966435</v>
      </c>
      <c r="E37" s="37">
        <f>SUM(一般接種!E36+一般接種!H36+一般接種!K36+医療従事者等!D34)</f>
        <v>737545</v>
      </c>
      <c r="F37" s="34">
        <f t="shared" si="2"/>
        <v>0.7809402900367628</v>
      </c>
      <c r="G37" s="32">
        <f t="shared" si="5"/>
        <v>528368</v>
      </c>
      <c r="H37" s="34">
        <f t="shared" si="3"/>
        <v>0.55945584224168599</v>
      </c>
      <c r="I37" s="38">
        <v>7557</v>
      </c>
      <c r="J37" s="38">
        <v>43793</v>
      </c>
      <c r="K37" s="38">
        <v>210419</v>
      </c>
      <c r="L37" s="38">
        <v>195641</v>
      </c>
      <c r="M37" s="38">
        <v>70958</v>
      </c>
      <c r="O37" s="1">
        <v>944432</v>
      </c>
    </row>
    <row r="38" spans="1:15" x14ac:dyDescent="0.55000000000000004">
      <c r="A38" s="36" t="s">
        <v>44</v>
      </c>
      <c r="B38" s="32">
        <f t="shared" si="4"/>
        <v>1174012</v>
      </c>
      <c r="C38" s="37">
        <f>SUM(一般接種!D37+一般接種!G37+一般接種!J37+医療従事者等!C35)</f>
        <v>441030</v>
      </c>
      <c r="D38" s="33">
        <f t="shared" si="1"/>
        <v>0.79209681243130237</v>
      </c>
      <c r="E38" s="37">
        <f>SUM(一般接種!E37+一般接種!H37+一般接種!K37+医療従事者等!D35)</f>
        <v>434127</v>
      </c>
      <c r="F38" s="34">
        <f t="shared" si="2"/>
        <v>0.77969891592491214</v>
      </c>
      <c r="G38" s="32">
        <f t="shared" si="5"/>
        <v>298855</v>
      </c>
      <c r="H38" s="34">
        <f t="shared" si="3"/>
        <v>0.5367482776209257</v>
      </c>
      <c r="I38" s="38">
        <v>4888</v>
      </c>
      <c r="J38" s="38">
        <v>22801</v>
      </c>
      <c r="K38" s="38">
        <v>107708</v>
      </c>
      <c r="L38" s="38">
        <v>110217</v>
      </c>
      <c r="M38" s="38">
        <v>53241</v>
      </c>
      <c r="O38" s="1">
        <v>556788</v>
      </c>
    </row>
    <row r="39" spans="1:15" x14ac:dyDescent="0.55000000000000004">
      <c r="A39" s="36" t="s">
        <v>45</v>
      </c>
      <c r="B39" s="32">
        <f t="shared" si="4"/>
        <v>1466457</v>
      </c>
      <c r="C39" s="37">
        <f>SUM(一般接種!D38+一般接種!G38+一般接種!J38+医療従事者等!C36)</f>
        <v>558897</v>
      </c>
      <c r="D39" s="33">
        <f t="shared" si="1"/>
        <v>0.83068451208727512</v>
      </c>
      <c r="E39" s="37">
        <f>SUM(一般接種!E38+一般接種!H38+一般接種!K38+医療従事者等!D36)</f>
        <v>548067</v>
      </c>
      <c r="F39" s="34">
        <f t="shared" si="2"/>
        <v>0.81458796251569898</v>
      </c>
      <c r="G39" s="32">
        <f t="shared" si="5"/>
        <v>359493</v>
      </c>
      <c r="H39" s="34">
        <f t="shared" si="3"/>
        <v>0.53431180933837685</v>
      </c>
      <c r="I39" s="38">
        <v>4859</v>
      </c>
      <c r="J39" s="38">
        <v>30208</v>
      </c>
      <c r="K39" s="38">
        <v>110804</v>
      </c>
      <c r="L39" s="38">
        <v>142061</v>
      </c>
      <c r="M39" s="38">
        <v>71561</v>
      </c>
      <c r="O39" s="1">
        <v>672815</v>
      </c>
    </row>
    <row r="40" spans="1:15" x14ac:dyDescent="0.55000000000000004">
      <c r="A40" s="36" t="s">
        <v>46</v>
      </c>
      <c r="B40" s="32">
        <f t="shared" si="4"/>
        <v>3951695</v>
      </c>
      <c r="C40" s="37">
        <f>SUM(一般接種!D39+一般接種!G39+一般接種!J39+医療従事者等!C37)</f>
        <v>1506783</v>
      </c>
      <c r="D40" s="33">
        <f t="shared" si="1"/>
        <v>0.79564376428021888</v>
      </c>
      <c r="E40" s="37">
        <f>SUM(一般接種!E39+一般接種!H39+一般接種!K39+医療従事者等!D37)</f>
        <v>1473994</v>
      </c>
      <c r="F40" s="34">
        <f t="shared" si="2"/>
        <v>0.77832981569771953</v>
      </c>
      <c r="G40" s="32">
        <f t="shared" si="5"/>
        <v>970918</v>
      </c>
      <c r="H40" s="34">
        <f t="shared" si="3"/>
        <v>0.51268487388523865</v>
      </c>
      <c r="I40" s="38">
        <v>21851</v>
      </c>
      <c r="J40" s="38">
        <v>136960</v>
      </c>
      <c r="K40" s="38">
        <v>361272</v>
      </c>
      <c r="L40" s="38">
        <v>316520</v>
      </c>
      <c r="M40" s="38">
        <v>134315</v>
      </c>
      <c r="O40" s="1">
        <v>1893791</v>
      </c>
    </row>
    <row r="41" spans="1:15" x14ac:dyDescent="0.55000000000000004">
      <c r="A41" s="36" t="s">
        <v>47</v>
      </c>
      <c r="B41" s="32">
        <f t="shared" si="4"/>
        <v>5896629</v>
      </c>
      <c r="C41" s="37">
        <f>SUM(一般接種!D40+一般接種!G40+一般接種!J40+医療従事者等!C38)</f>
        <v>2232283</v>
      </c>
      <c r="D41" s="33">
        <f t="shared" si="1"/>
        <v>0.79371953038525722</v>
      </c>
      <c r="E41" s="37">
        <f>SUM(一般接種!E40+一般接種!H40+一般接種!K40+医療従事者等!D38)</f>
        <v>2199521</v>
      </c>
      <c r="F41" s="34">
        <f t="shared" si="2"/>
        <v>0.78207054176935065</v>
      </c>
      <c r="G41" s="32">
        <f t="shared" si="5"/>
        <v>1464825</v>
      </c>
      <c r="H41" s="34">
        <f t="shared" si="3"/>
        <v>0.52083907421083453</v>
      </c>
      <c r="I41" s="38">
        <v>22348</v>
      </c>
      <c r="J41" s="38">
        <v>120335</v>
      </c>
      <c r="K41" s="38">
        <v>542190</v>
      </c>
      <c r="L41" s="38">
        <v>528146</v>
      </c>
      <c r="M41" s="38">
        <v>251806</v>
      </c>
      <c r="O41" s="1">
        <v>2812433</v>
      </c>
    </row>
    <row r="42" spans="1:15" x14ac:dyDescent="0.55000000000000004">
      <c r="A42" s="36" t="s">
        <v>48</v>
      </c>
      <c r="B42" s="32">
        <f t="shared" si="4"/>
        <v>3010839</v>
      </c>
      <c r="C42" s="37">
        <f>SUM(一般接種!D41+一般接種!G41+一般接種!J41+医療従事者等!C39)</f>
        <v>1116420</v>
      </c>
      <c r="D42" s="33">
        <f t="shared" si="1"/>
        <v>0.82325180110757978</v>
      </c>
      <c r="E42" s="37">
        <f>SUM(一般接種!E41+一般接種!H41+一般接種!K41+医療従事者等!D39)</f>
        <v>1090496</v>
      </c>
      <c r="F42" s="34">
        <f t="shared" si="2"/>
        <v>0.80413535775121492</v>
      </c>
      <c r="G42" s="32">
        <f t="shared" si="5"/>
        <v>803923</v>
      </c>
      <c r="H42" s="34">
        <f t="shared" si="3"/>
        <v>0.59281547957024139</v>
      </c>
      <c r="I42" s="38">
        <v>44649</v>
      </c>
      <c r="J42" s="38">
        <v>46250</v>
      </c>
      <c r="K42" s="38">
        <v>286296</v>
      </c>
      <c r="L42" s="38">
        <v>308676</v>
      </c>
      <c r="M42" s="38">
        <v>118052</v>
      </c>
      <c r="O42" s="1">
        <v>1356110</v>
      </c>
    </row>
    <row r="43" spans="1:15" x14ac:dyDescent="0.55000000000000004">
      <c r="A43" s="36" t="s">
        <v>49</v>
      </c>
      <c r="B43" s="32">
        <f t="shared" si="4"/>
        <v>1596327</v>
      </c>
      <c r="C43" s="37">
        <f>SUM(一般接種!D42+一般接種!G42+一般接種!J42+医療従事者等!C40)</f>
        <v>597517</v>
      </c>
      <c r="D43" s="33">
        <f t="shared" si="1"/>
        <v>0.81300471189157342</v>
      </c>
      <c r="E43" s="37">
        <f>SUM(一般接種!E42+一般接種!H42+一般接種!K42+医療従事者等!D40)</f>
        <v>588597</v>
      </c>
      <c r="F43" s="34">
        <f t="shared" si="2"/>
        <v>0.8008678153177976</v>
      </c>
      <c r="G43" s="32">
        <f t="shared" si="5"/>
        <v>410213</v>
      </c>
      <c r="H43" s="34">
        <f t="shared" si="3"/>
        <v>0.55815165406034972</v>
      </c>
      <c r="I43" s="38">
        <v>7880</v>
      </c>
      <c r="J43" s="38">
        <v>39334</v>
      </c>
      <c r="K43" s="38">
        <v>149675</v>
      </c>
      <c r="L43" s="38">
        <v>158683</v>
      </c>
      <c r="M43" s="38">
        <v>54641</v>
      </c>
      <c r="O43" s="1">
        <v>734949</v>
      </c>
    </row>
    <row r="44" spans="1:15" x14ac:dyDescent="0.55000000000000004">
      <c r="A44" s="36" t="s">
        <v>50</v>
      </c>
      <c r="B44" s="32">
        <f t="shared" si="4"/>
        <v>2041353</v>
      </c>
      <c r="C44" s="37">
        <f>SUM(一般接種!D43+一般接種!G43+一般接種!J43+医療従事者等!C41)</f>
        <v>776117</v>
      </c>
      <c r="D44" s="33">
        <f t="shared" si="1"/>
        <v>0.79691979431068616</v>
      </c>
      <c r="E44" s="37">
        <f>SUM(一般接種!E43+一般接種!H43+一般接種!K43+医療従事者等!D41)</f>
        <v>764937</v>
      </c>
      <c r="F44" s="34">
        <f t="shared" si="2"/>
        <v>0.78544012913083117</v>
      </c>
      <c r="G44" s="32">
        <f t="shared" si="5"/>
        <v>500299</v>
      </c>
      <c r="H44" s="34">
        <f t="shared" si="3"/>
        <v>0.51370885597640814</v>
      </c>
      <c r="I44" s="38">
        <v>9362</v>
      </c>
      <c r="J44" s="38">
        <v>47813</v>
      </c>
      <c r="K44" s="38">
        <v>169884</v>
      </c>
      <c r="L44" s="38">
        <v>186407</v>
      </c>
      <c r="M44" s="38">
        <v>86833</v>
      </c>
      <c r="O44" s="1">
        <v>973896</v>
      </c>
    </row>
    <row r="45" spans="1:15" x14ac:dyDescent="0.55000000000000004">
      <c r="A45" s="36" t="s">
        <v>51</v>
      </c>
      <c r="B45" s="32">
        <f t="shared" si="4"/>
        <v>2936429</v>
      </c>
      <c r="C45" s="37">
        <f>SUM(一般接種!D44+一般接種!G44+一般接種!J44+医療従事者等!C42)</f>
        <v>1107696</v>
      </c>
      <c r="D45" s="33">
        <f t="shared" si="1"/>
        <v>0.81675304652124769</v>
      </c>
      <c r="E45" s="37">
        <f>SUM(一般接種!E44+一般接種!H44+一般接種!K44+医療従事者等!D42)</f>
        <v>1092907</v>
      </c>
      <c r="F45" s="34">
        <f t="shared" si="2"/>
        <v>0.80584846547644595</v>
      </c>
      <c r="G45" s="32">
        <f t="shared" si="5"/>
        <v>735826</v>
      </c>
      <c r="H45" s="34">
        <f t="shared" si="3"/>
        <v>0.54255691743000212</v>
      </c>
      <c r="I45" s="38">
        <v>12384</v>
      </c>
      <c r="J45" s="38">
        <v>56799</v>
      </c>
      <c r="K45" s="38">
        <v>276229</v>
      </c>
      <c r="L45" s="38">
        <v>269273</v>
      </c>
      <c r="M45" s="38">
        <v>121141</v>
      </c>
      <c r="O45" s="1">
        <v>1356219</v>
      </c>
    </row>
    <row r="46" spans="1:15" x14ac:dyDescent="0.55000000000000004">
      <c r="A46" s="36" t="s">
        <v>52</v>
      </c>
      <c r="B46" s="32">
        <f t="shared" si="4"/>
        <v>1484727</v>
      </c>
      <c r="C46" s="37">
        <f>SUM(一般接種!D45+一般接種!G45+一般接種!J45+医療従事者等!C43)</f>
        <v>563016</v>
      </c>
      <c r="D46" s="33">
        <f t="shared" si="1"/>
        <v>0.80296990588547379</v>
      </c>
      <c r="E46" s="37">
        <f>SUM(一般接種!E45+一般接種!H45+一般接種!K45+医療従事者等!D43)</f>
        <v>553786</v>
      </c>
      <c r="F46" s="34">
        <f t="shared" si="2"/>
        <v>0.78980613748222606</v>
      </c>
      <c r="G46" s="32">
        <f t="shared" si="5"/>
        <v>367925</v>
      </c>
      <c r="H46" s="34">
        <f t="shared" si="3"/>
        <v>0.5247323390861236</v>
      </c>
      <c r="I46" s="38">
        <v>10616</v>
      </c>
      <c r="J46" s="38">
        <v>33291</v>
      </c>
      <c r="K46" s="38">
        <v>140332</v>
      </c>
      <c r="L46" s="38">
        <v>124747</v>
      </c>
      <c r="M46" s="38">
        <v>58939</v>
      </c>
      <c r="O46" s="1">
        <v>701167</v>
      </c>
    </row>
    <row r="47" spans="1:15" x14ac:dyDescent="0.55000000000000004">
      <c r="A47" s="36" t="s">
        <v>53</v>
      </c>
      <c r="B47" s="32">
        <f t="shared" si="4"/>
        <v>10762004</v>
      </c>
      <c r="C47" s="37">
        <f>SUM(一般接種!D46+一般接種!G46+一般接種!J46+医療従事者等!C44)</f>
        <v>4117120</v>
      </c>
      <c r="D47" s="33">
        <f t="shared" si="1"/>
        <v>0.80347061085014748</v>
      </c>
      <c r="E47" s="37">
        <f>SUM(一般接種!E46+一般接種!H46+一般接種!K46+医療従事者等!D44)</f>
        <v>4021483</v>
      </c>
      <c r="F47" s="34">
        <f t="shared" si="2"/>
        <v>0.78480671015988934</v>
      </c>
      <c r="G47" s="32">
        <f t="shared" si="5"/>
        <v>2623401</v>
      </c>
      <c r="H47" s="34">
        <f t="shared" si="3"/>
        <v>0.51196603547501351</v>
      </c>
      <c r="I47" s="38">
        <v>42745</v>
      </c>
      <c r="J47" s="38">
        <v>225967</v>
      </c>
      <c r="K47" s="38">
        <v>919881</v>
      </c>
      <c r="L47" s="38">
        <v>1014534</v>
      </c>
      <c r="M47" s="38">
        <v>420274</v>
      </c>
      <c r="O47" s="1">
        <v>5124170</v>
      </c>
    </row>
    <row r="48" spans="1:15" x14ac:dyDescent="0.55000000000000004">
      <c r="A48" s="36" t="s">
        <v>54</v>
      </c>
      <c r="B48" s="32">
        <f t="shared" si="4"/>
        <v>1728790</v>
      </c>
      <c r="C48" s="37">
        <f>SUM(一般接種!D47+一般接種!G47+一般接種!J47+医療従事者等!C45)</f>
        <v>654643</v>
      </c>
      <c r="D48" s="33">
        <f t="shared" si="1"/>
        <v>0.80007992940791128</v>
      </c>
      <c r="E48" s="37">
        <f>SUM(一般接種!E47+一般接種!H47+一般接種!K47+医療従事者等!D45)</f>
        <v>644943</v>
      </c>
      <c r="F48" s="34">
        <f t="shared" si="2"/>
        <v>0.78822495606326892</v>
      </c>
      <c r="G48" s="32">
        <f t="shared" si="5"/>
        <v>429204</v>
      </c>
      <c r="H48" s="34">
        <f t="shared" si="3"/>
        <v>0.52455690509421649</v>
      </c>
      <c r="I48" s="38">
        <v>8383</v>
      </c>
      <c r="J48" s="38">
        <v>56131</v>
      </c>
      <c r="K48" s="38">
        <v>164653</v>
      </c>
      <c r="L48" s="38">
        <v>145036</v>
      </c>
      <c r="M48" s="38">
        <v>55001</v>
      </c>
      <c r="O48" s="1">
        <v>818222</v>
      </c>
    </row>
    <row r="49" spans="1:15" x14ac:dyDescent="0.55000000000000004">
      <c r="A49" s="36" t="s">
        <v>55</v>
      </c>
      <c r="B49" s="32">
        <f t="shared" si="4"/>
        <v>2925125</v>
      </c>
      <c r="C49" s="37">
        <f>SUM(一般接種!D48+一般接種!G48+一般接種!J48+医療従事者等!C46)</f>
        <v>1092203</v>
      </c>
      <c r="D49" s="33">
        <f t="shared" si="1"/>
        <v>0.81755515600274864</v>
      </c>
      <c r="E49" s="37">
        <f>SUM(一般接種!E48+一般接種!H48+一般接種!K48+医療従事者等!D46)</f>
        <v>1071820</v>
      </c>
      <c r="F49" s="34">
        <f t="shared" si="2"/>
        <v>0.80229771142073958</v>
      </c>
      <c r="G49" s="32">
        <f t="shared" si="5"/>
        <v>761102</v>
      </c>
      <c r="H49" s="34">
        <f t="shared" si="3"/>
        <v>0.56971356455164834</v>
      </c>
      <c r="I49" s="38">
        <v>14677</v>
      </c>
      <c r="J49" s="38">
        <v>65233</v>
      </c>
      <c r="K49" s="38">
        <v>274151</v>
      </c>
      <c r="L49" s="38">
        <v>299876</v>
      </c>
      <c r="M49" s="38">
        <v>107165</v>
      </c>
      <c r="O49" s="1">
        <v>1335938</v>
      </c>
    </row>
    <row r="50" spans="1:15" x14ac:dyDescent="0.55000000000000004">
      <c r="A50" s="36" t="s">
        <v>56</v>
      </c>
      <c r="B50" s="32">
        <f t="shared" si="4"/>
        <v>3897629</v>
      </c>
      <c r="C50" s="37">
        <f>SUM(一般接種!D49+一般接種!G49+一般接種!J49+医療従事者等!C47)</f>
        <v>1451976</v>
      </c>
      <c r="D50" s="33">
        <f t="shared" si="1"/>
        <v>0.82562199875472309</v>
      </c>
      <c r="E50" s="37">
        <f>SUM(一般接種!E49+一般接種!H49+一般接種!K49+医療従事者等!D47)</f>
        <v>1429188</v>
      </c>
      <c r="F50" s="34">
        <f t="shared" si="2"/>
        <v>0.8126642955229737</v>
      </c>
      <c r="G50" s="32">
        <f t="shared" si="5"/>
        <v>1016465</v>
      </c>
      <c r="H50" s="34">
        <f t="shared" si="3"/>
        <v>0.5779819122108214</v>
      </c>
      <c r="I50" s="38">
        <v>20942</v>
      </c>
      <c r="J50" s="38">
        <v>77447</v>
      </c>
      <c r="K50" s="38">
        <v>342937</v>
      </c>
      <c r="L50" s="38">
        <v>427401</v>
      </c>
      <c r="M50" s="38">
        <v>147738</v>
      </c>
      <c r="O50" s="1">
        <v>1758645</v>
      </c>
    </row>
    <row r="51" spans="1:15" x14ac:dyDescent="0.55000000000000004">
      <c r="A51" s="36" t="s">
        <v>57</v>
      </c>
      <c r="B51" s="32">
        <f t="shared" si="4"/>
        <v>2424322</v>
      </c>
      <c r="C51" s="37">
        <f>SUM(一般接種!D50+一般接種!G50+一般接種!J50+医療従事者等!C48)</f>
        <v>921313</v>
      </c>
      <c r="D51" s="33">
        <f t="shared" si="1"/>
        <v>0.80693694979859709</v>
      </c>
      <c r="E51" s="37">
        <f>SUM(一般接種!E50+一般接種!H50+一般接種!K50+医療従事者等!D48)</f>
        <v>902940</v>
      </c>
      <c r="F51" s="34">
        <f t="shared" si="2"/>
        <v>0.79084485886028444</v>
      </c>
      <c r="G51" s="32">
        <f t="shared" si="5"/>
        <v>600069</v>
      </c>
      <c r="H51" s="34">
        <f t="shared" si="3"/>
        <v>0.52557366337899747</v>
      </c>
      <c r="I51" s="38">
        <v>19283</v>
      </c>
      <c r="J51" s="38">
        <v>50603</v>
      </c>
      <c r="K51" s="38">
        <v>215709</v>
      </c>
      <c r="L51" s="38">
        <v>217576</v>
      </c>
      <c r="M51" s="38">
        <v>96898</v>
      </c>
      <c r="O51" s="1">
        <v>1141741</v>
      </c>
    </row>
    <row r="52" spans="1:15" x14ac:dyDescent="0.55000000000000004">
      <c r="A52" s="36" t="s">
        <v>58</v>
      </c>
      <c r="B52" s="32">
        <f t="shared" si="4"/>
        <v>2279298</v>
      </c>
      <c r="C52" s="37">
        <f>SUM(一般接種!D51+一般接種!G51+一般接種!J51+医療従事者等!C49)</f>
        <v>865524</v>
      </c>
      <c r="D52" s="33">
        <f t="shared" si="1"/>
        <v>0.79607373158297012</v>
      </c>
      <c r="E52" s="37">
        <f>SUM(一般接種!E51+一般接種!H51+一般接種!K51+医療従事者等!D49)</f>
        <v>850806</v>
      </c>
      <c r="F52" s="34">
        <f t="shared" si="2"/>
        <v>0.78253671449108342</v>
      </c>
      <c r="G52" s="32">
        <f t="shared" si="5"/>
        <v>562968</v>
      </c>
      <c r="H52" s="34">
        <f t="shared" si="3"/>
        <v>0.5177950426814294</v>
      </c>
      <c r="I52" s="38">
        <v>10802</v>
      </c>
      <c r="J52" s="38">
        <v>46114</v>
      </c>
      <c r="K52" s="38">
        <v>186106</v>
      </c>
      <c r="L52" s="38">
        <v>214031</v>
      </c>
      <c r="M52" s="38">
        <v>105915</v>
      </c>
      <c r="O52" s="1">
        <v>1087241</v>
      </c>
    </row>
    <row r="53" spans="1:15" x14ac:dyDescent="0.55000000000000004">
      <c r="A53" s="36" t="s">
        <v>59</v>
      </c>
      <c r="B53" s="32">
        <f t="shared" si="4"/>
        <v>3462419</v>
      </c>
      <c r="C53" s="37">
        <f>SUM(一般接種!D52+一般接種!G52+一般接種!J52+医療従事者等!C50)</f>
        <v>1311825</v>
      </c>
      <c r="D53" s="33">
        <f t="shared" si="1"/>
        <v>0.8110115689665085</v>
      </c>
      <c r="E53" s="37">
        <f>SUM(一般接種!E52+一般接種!H52+一般接種!K52+医療従事者等!D50)</f>
        <v>1284905</v>
      </c>
      <c r="F53" s="34">
        <f t="shared" si="2"/>
        <v>0.79436877634052683</v>
      </c>
      <c r="G53" s="32">
        <f t="shared" si="5"/>
        <v>865689</v>
      </c>
      <c r="H53" s="34">
        <f t="shared" si="3"/>
        <v>0.53519622977687409</v>
      </c>
      <c r="I53" s="38">
        <v>17050</v>
      </c>
      <c r="J53" s="38">
        <v>70255</v>
      </c>
      <c r="K53" s="38">
        <v>340688</v>
      </c>
      <c r="L53" s="38">
        <v>300660</v>
      </c>
      <c r="M53" s="38">
        <v>137036</v>
      </c>
      <c r="O53" s="1">
        <v>1617517</v>
      </c>
    </row>
    <row r="54" spans="1:15" x14ac:dyDescent="0.55000000000000004">
      <c r="A54" s="36" t="s">
        <v>60</v>
      </c>
      <c r="B54" s="32">
        <f t="shared" si="4"/>
        <v>2659751</v>
      </c>
      <c r="C54" s="37">
        <f>SUM(一般接種!D53+一般接種!G53+一般接種!J53+医療従事者等!C51)</f>
        <v>1054040</v>
      </c>
      <c r="D54" s="40">
        <f t="shared" si="1"/>
        <v>0.70973484935203801</v>
      </c>
      <c r="E54" s="37">
        <f>SUM(一般接種!E53+一般接種!H53+一般接種!K53+医療従事者等!D51)</f>
        <v>1030720</v>
      </c>
      <c r="F54" s="34">
        <f t="shared" si="2"/>
        <v>0.6940323933855761</v>
      </c>
      <c r="G54" s="32">
        <f t="shared" si="5"/>
        <v>574991</v>
      </c>
      <c r="H54" s="34">
        <f t="shared" si="3"/>
        <v>0.38716856169004754</v>
      </c>
      <c r="I54" s="38">
        <v>17038</v>
      </c>
      <c r="J54" s="38">
        <v>57710</v>
      </c>
      <c r="K54" s="38">
        <v>208955</v>
      </c>
      <c r="L54" s="38">
        <v>189734</v>
      </c>
      <c r="M54" s="38">
        <v>101554</v>
      </c>
      <c r="O54" s="1">
        <v>1485118</v>
      </c>
    </row>
    <row r="55" spans="1:15" x14ac:dyDescent="0.55000000000000004">
      <c r="A55" s="22"/>
      <c r="B55" s="23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1:15" x14ac:dyDescent="0.55000000000000004">
      <c r="A56" s="87" t="s">
        <v>106</v>
      </c>
      <c r="B56" s="87"/>
      <c r="C56" s="87"/>
      <c r="D56" s="87"/>
      <c r="E56" s="87"/>
      <c r="F56" s="87"/>
      <c r="G56" s="87"/>
      <c r="H56" s="87"/>
      <c r="I56" s="87"/>
      <c r="J56" s="22"/>
      <c r="K56" s="22"/>
      <c r="L56" s="22"/>
    </row>
    <row r="57" spans="1:15" x14ac:dyDescent="0.55000000000000004">
      <c r="A57" s="22" t="s">
        <v>107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5" x14ac:dyDescent="0.55000000000000004">
      <c r="A58" s="22" t="s">
        <v>108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1:15" x14ac:dyDescent="0.55000000000000004">
      <c r="A59" s="24" t="s">
        <v>109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1:15" x14ac:dyDescent="0.55000000000000004">
      <c r="A60" s="87" t="s">
        <v>110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57"/>
    </row>
    <row r="61" spans="1:15" x14ac:dyDescent="0.55000000000000004">
      <c r="A61" s="24" t="s">
        <v>111</v>
      </c>
      <c r="B61" s="24"/>
      <c r="C61" s="24"/>
      <c r="D61" s="24"/>
      <c r="E61" s="24"/>
      <c r="F61" s="24"/>
      <c r="G61" s="24"/>
      <c r="H61" s="24"/>
      <c r="I61" s="22"/>
      <c r="J61" s="22"/>
      <c r="K61" s="22"/>
      <c r="L61" s="22"/>
    </row>
  </sheetData>
  <mergeCells count="10">
    <mergeCell ref="A56:I56"/>
    <mergeCell ref="A60:K60"/>
    <mergeCell ref="A3:A6"/>
    <mergeCell ref="B4:B6"/>
    <mergeCell ref="C4:D5"/>
    <mergeCell ref="E4:F5"/>
    <mergeCell ref="G5:H5"/>
    <mergeCell ref="B3:M3"/>
    <mergeCell ref="G4:M4"/>
    <mergeCell ref="I6:M6"/>
  </mergeCells>
  <phoneticPr fontId="2"/>
  <pageMargins left="0.7" right="0.7" top="0.75" bottom="0.75" header="0.3" footer="0.3"/>
  <pageSetup paperSize="9" scale="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"/>
  <sheetViews>
    <sheetView workbookViewId="0">
      <selection activeCell="S3" sqref="S3"/>
    </sheetView>
  </sheetViews>
  <sheetFormatPr defaultRowHeight="18" x14ac:dyDescent="0.55000000000000004"/>
  <cols>
    <col min="1" max="1" width="13.58203125" customWidth="1"/>
    <col min="2" max="2" width="11.33203125" style="30" bestFit="1" customWidth="1"/>
    <col min="3" max="8" width="11.33203125" bestFit="1" customWidth="1"/>
    <col min="9" max="9" width="8.75" bestFit="1" customWidth="1"/>
    <col min="10" max="11" width="9" bestFit="1" customWidth="1"/>
    <col min="12" max="12" width="1.75" customWidth="1"/>
    <col min="13" max="13" width="12.58203125" customWidth="1"/>
    <col min="15" max="15" width="12.25" customWidth="1"/>
    <col min="16" max="16" width="9.25" bestFit="1" customWidth="1"/>
    <col min="17" max="17" width="12.5" bestFit="1" customWidth="1"/>
  </cols>
  <sheetData>
    <row r="1" spans="1:18" x14ac:dyDescent="0.55000000000000004">
      <c r="A1" s="22" t="s">
        <v>112</v>
      </c>
      <c r="B1" s="23"/>
      <c r="C1" s="24"/>
      <c r="D1" s="24"/>
    </row>
    <row r="2" spans="1:18" x14ac:dyDescent="0.55000000000000004">
      <c r="B2"/>
      <c r="Q2" s="103" t="str">
        <f>'進捗状況 (都道府県別)'!H3</f>
        <v>（4月28日公表時点）</v>
      </c>
      <c r="R2" s="103"/>
    </row>
    <row r="3" spans="1:18" ht="37.5" customHeight="1" x14ac:dyDescent="0.55000000000000004">
      <c r="A3" s="104" t="s">
        <v>3</v>
      </c>
      <c r="B3" s="107" t="s">
        <v>113</v>
      </c>
      <c r="C3" s="107"/>
      <c r="D3" s="107"/>
      <c r="E3" s="107"/>
      <c r="F3" s="107"/>
      <c r="G3" s="107"/>
      <c r="H3" s="107"/>
      <c r="I3" s="107"/>
      <c r="J3" s="107"/>
      <c r="K3" s="107"/>
      <c r="M3" s="107" t="s">
        <v>114</v>
      </c>
      <c r="N3" s="107"/>
      <c r="O3" s="107"/>
      <c r="P3" s="107"/>
      <c r="Q3" s="107"/>
      <c r="R3" s="107"/>
    </row>
    <row r="4" spans="1:18" ht="18.75" customHeight="1" x14ac:dyDescent="0.55000000000000004">
      <c r="A4" s="105"/>
      <c r="B4" s="108" t="s">
        <v>13</v>
      </c>
      <c r="C4" s="109" t="s">
        <v>115</v>
      </c>
      <c r="D4" s="109"/>
      <c r="E4" s="109"/>
      <c r="F4" s="110" t="s">
        <v>116</v>
      </c>
      <c r="G4" s="111"/>
      <c r="H4" s="112"/>
      <c r="I4" s="110" t="s">
        <v>117</v>
      </c>
      <c r="J4" s="111"/>
      <c r="K4" s="112"/>
      <c r="M4" s="113" t="s">
        <v>118</v>
      </c>
      <c r="N4" s="113"/>
      <c r="O4" s="107" t="s">
        <v>119</v>
      </c>
      <c r="P4" s="107"/>
      <c r="Q4" s="109" t="s">
        <v>117</v>
      </c>
      <c r="R4" s="109"/>
    </row>
    <row r="5" spans="1:18" ht="36" x14ac:dyDescent="0.55000000000000004">
      <c r="A5" s="106"/>
      <c r="B5" s="108"/>
      <c r="C5" s="41" t="s">
        <v>120</v>
      </c>
      <c r="D5" s="41" t="s">
        <v>96</v>
      </c>
      <c r="E5" s="41" t="s">
        <v>97</v>
      </c>
      <c r="F5" s="41" t="s">
        <v>120</v>
      </c>
      <c r="G5" s="41" t="s">
        <v>96</v>
      </c>
      <c r="H5" s="41" t="s">
        <v>97</v>
      </c>
      <c r="I5" s="41" t="s">
        <v>120</v>
      </c>
      <c r="J5" s="41" t="s">
        <v>96</v>
      </c>
      <c r="K5" s="41" t="s">
        <v>97</v>
      </c>
      <c r="M5" s="42" t="s">
        <v>121</v>
      </c>
      <c r="N5" s="42" t="s">
        <v>122</v>
      </c>
      <c r="O5" s="42" t="s">
        <v>123</v>
      </c>
      <c r="P5" s="42" t="s">
        <v>124</v>
      </c>
      <c r="Q5" s="42" t="s">
        <v>123</v>
      </c>
      <c r="R5" s="42" t="s">
        <v>122</v>
      </c>
    </row>
    <row r="6" spans="1:18" x14ac:dyDescent="0.55000000000000004">
      <c r="A6" s="31" t="s">
        <v>125</v>
      </c>
      <c r="B6" s="43">
        <f>SUM(B7:B53)</f>
        <v>192197986</v>
      </c>
      <c r="C6" s="43">
        <f t="shared" ref="C6" si="0">SUM(C7:C53)</f>
        <v>159812121</v>
      </c>
      <c r="D6" s="43">
        <f>SUM(D7:D53)</f>
        <v>80332183</v>
      </c>
      <c r="E6" s="44">
        <f>SUM(E7:E53)</f>
        <v>79479938</v>
      </c>
      <c r="F6" s="44">
        <f t="shared" ref="F6:Q6" si="1">SUM(F7:F53)</f>
        <v>32268825</v>
      </c>
      <c r="G6" s="44">
        <f>SUM(G7:G53)</f>
        <v>16188962</v>
      </c>
      <c r="H6" s="44">
        <f t="shared" ref="H6:K6" si="2">SUM(H7:H53)</f>
        <v>16079863</v>
      </c>
      <c r="I6" s="44">
        <f>SUM(I7:I53)</f>
        <v>117040</v>
      </c>
      <c r="J6" s="44">
        <f t="shared" si="2"/>
        <v>58531</v>
      </c>
      <c r="K6" s="44">
        <f t="shared" si="2"/>
        <v>58509</v>
      </c>
      <c r="L6" s="45"/>
      <c r="M6" s="44">
        <f>SUM(M7:M53)</f>
        <v>173286920</v>
      </c>
      <c r="N6" s="46">
        <f>C6/M6</f>
        <v>0.92223995325209773</v>
      </c>
      <c r="O6" s="44">
        <f t="shared" si="1"/>
        <v>34257250</v>
      </c>
      <c r="P6" s="47">
        <f>F6/O6</f>
        <v>0.94195608228915051</v>
      </c>
      <c r="Q6" s="44">
        <f t="shared" si="1"/>
        <v>198640</v>
      </c>
      <c r="R6" s="47">
        <f>I6/Q6</f>
        <v>0.58920660491341115</v>
      </c>
    </row>
    <row r="7" spans="1:18" x14ac:dyDescent="0.55000000000000004">
      <c r="A7" s="48" t="s">
        <v>14</v>
      </c>
      <c r="B7" s="43">
        <v>7885249</v>
      </c>
      <c r="C7" s="43">
        <v>6389328</v>
      </c>
      <c r="D7" s="43">
        <v>3213354</v>
      </c>
      <c r="E7" s="44">
        <v>3175974</v>
      </c>
      <c r="F7" s="49">
        <v>1495064</v>
      </c>
      <c r="G7" s="44">
        <v>749602</v>
      </c>
      <c r="H7" s="44">
        <v>745462</v>
      </c>
      <c r="I7" s="44">
        <v>857</v>
      </c>
      <c r="J7" s="44">
        <v>421</v>
      </c>
      <c r="K7" s="44">
        <v>436</v>
      </c>
      <c r="L7" s="45"/>
      <c r="M7" s="44">
        <v>7299160</v>
      </c>
      <c r="N7" s="46">
        <v>0.87535113629513528</v>
      </c>
      <c r="O7" s="50">
        <v>1518200</v>
      </c>
      <c r="P7" s="46">
        <v>0.98476090106705305</v>
      </c>
      <c r="Q7" s="44">
        <v>900</v>
      </c>
      <c r="R7" s="47">
        <v>0.95222222222222219</v>
      </c>
    </row>
    <row r="8" spans="1:18" x14ac:dyDescent="0.55000000000000004">
      <c r="A8" s="48" t="s">
        <v>15</v>
      </c>
      <c r="B8" s="43">
        <v>2016896</v>
      </c>
      <c r="C8" s="43">
        <v>1826707</v>
      </c>
      <c r="D8" s="43">
        <v>918775</v>
      </c>
      <c r="E8" s="44">
        <v>907932</v>
      </c>
      <c r="F8" s="49">
        <v>187780</v>
      </c>
      <c r="G8" s="44">
        <v>94420</v>
      </c>
      <c r="H8" s="44">
        <v>93360</v>
      </c>
      <c r="I8" s="44">
        <v>2409</v>
      </c>
      <c r="J8" s="44">
        <v>1213</v>
      </c>
      <c r="K8" s="44">
        <v>1196</v>
      </c>
      <c r="L8" s="45"/>
      <c r="M8" s="44">
        <v>1886055</v>
      </c>
      <c r="N8" s="46">
        <v>0.96853326122514982</v>
      </c>
      <c r="O8" s="50">
        <v>186500</v>
      </c>
      <c r="P8" s="46">
        <v>1.0068632707774798</v>
      </c>
      <c r="Q8" s="44">
        <v>3700</v>
      </c>
      <c r="R8" s="47">
        <v>0.65108108108108109</v>
      </c>
    </row>
    <row r="9" spans="1:18" x14ac:dyDescent="0.55000000000000004">
      <c r="A9" s="48" t="s">
        <v>16</v>
      </c>
      <c r="B9" s="43">
        <v>1938919</v>
      </c>
      <c r="C9" s="43">
        <v>1694804</v>
      </c>
      <c r="D9" s="43">
        <v>854121</v>
      </c>
      <c r="E9" s="44">
        <v>840683</v>
      </c>
      <c r="F9" s="49">
        <v>244021</v>
      </c>
      <c r="G9" s="44">
        <v>122566</v>
      </c>
      <c r="H9" s="44">
        <v>121455</v>
      </c>
      <c r="I9" s="44">
        <v>94</v>
      </c>
      <c r="J9" s="44">
        <v>48</v>
      </c>
      <c r="K9" s="44">
        <v>46</v>
      </c>
      <c r="L9" s="45"/>
      <c r="M9" s="44">
        <v>1821085</v>
      </c>
      <c r="N9" s="46">
        <v>0.93065617475296325</v>
      </c>
      <c r="O9" s="50">
        <v>227500</v>
      </c>
      <c r="P9" s="46">
        <v>1.0726197802197803</v>
      </c>
      <c r="Q9" s="44">
        <v>160</v>
      </c>
      <c r="R9" s="47">
        <v>0.58750000000000002</v>
      </c>
    </row>
    <row r="10" spans="1:18" x14ac:dyDescent="0.55000000000000004">
      <c r="A10" s="48" t="s">
        <v>17</v>
      </c>
      <c r="B10" s="43">
        <v>3511833</v>
      </c>
      <c r="C10" s="43">
        <v>2770889</v>
      </c>
      <c r="D10" s="43">
        <v>1393387</v>
      </c>
      <c r="E10" s="44">
        <v>1377502</v>
      </c>
      <c r="F10" s="49">
        <v>740894</v>
      </c>
      <c r="G10" s="44">
        <v>371413</v>
      </c>
      <c r="H10" s="44">
        <v>369481</v>
      </c>
      <c r="I10" s="44">
        <v>50</v>
      </c>
      <c r="J10" s="44">
        <v>21</v>
      </c>
      <c r="K10" s="44">
        <v>29</v>
      </c>
      <c r="L10" s="45"/>
      <c r="M10" s="44">
        <v>3065365</v>
      </c>
      <c r="N10" s="46">
        <v>0.90393444173858573</v>
      </c>
      <c r="O10" s="50">
        <v>854400</v>
      </c>
      <c r="P10" s="46">
        <v>0.86715121722846444</v>
      </c>
      <c r="Q10" s="44">
        <v>140</v>
      </c>
      <c r="R10" s="47">
        <v>0.35714285714285715</v>
      </c>
    </row>
    <row r="11" spans="1:18" x14ac:dyDescent="0.55000000000000004">
      <c r="A11" s="48" t="s">
        <v>18</v>
      </c>
      <c r="B11" s="43">
        <v>1563784</v>
      </c>
      <c r="C11" s="43">
        <v>1468002</v>
      </c>
      <c r="D11" s="43">
        <v>738542</v>
      </c>
      <c r="E11" s="44">
        <v>729460</v>
      </c>
      <c r="F11" s="49">
        <v>95724</v>
      </c>
      <c r="G11" s="44">
        <v>48229</v>
      </c>
      <c r="H11" s="44">
        <v>47495</v>
      </c>
      <c r="I11" s="44">
        <v>58</v>
      </c>
      <c r="J11" s="44">
        <v>29</v>
      </c>
      <c r="K11" s="44">
        <v>29</v>
      </c>
      <c r="L11" s="45"/>
      <c r="M11" s="44">
        <v>1496555</v>
      </c>
      <c r="N11" s="46">
        <v>0.98092084821473313</v>
      </c>
      <c r="O11" s="50">
        <v>87900</v>
      </c>
      <c r="P11" s="46">
        <v>1.0890102389078498</v>
      </c>
      <c r="Q11" s="44">
        <v>140</v>
      </c>
      <c r="R11" s="47">
        <v>0.41428571428571431</v>
      </c>
    </row>
    <row r="12" spans="1:18" x14ac:dyDescent="0.55000000000000004">
      <c r="A12" s="48" t="s">
        <v>19</v>
      </c>
      <c r="B12" s="43">
        <v>1714872</v>
      </c>
      <c r="C12" s="43">
        <v>1637445</v>
      </c>
      <c r="D12" s="43">
        <v>824497</v>
      </c>
      <c r="E12" s="44">
        <v>812948</v>
      </c>
      <c r="F12" s="49">
        <v>77266</v>
      </c>
      <c r="G12" s="44">
        <v>38732</v>
      </c>
      <c r="H12" s="44">
        <v>38534</v>
      </c>
      <c r="I12" s="44">
        <v>161</v>
      </c>
      <c r="J12" s="44">
        <v>80</v>
      </c>
      <c r="K12" s="44">
        <v>81</v>
      </c>
      <c r="L12" s="45"/>
      <c r="M12" s="44">
        <v>1687395</v>
      </c>
      <c r="N12" s="46">
        <v>0.97039815810761554</v>
      </c>
      <c r="O12" s="50">
        <v>61700</v>
      </c>
      <c r="P12" s="46">
        <v>1.2522852512155591</v>
      </c>
      <c r="Q12" s="44">
        <v>340</v>
      </c>
      <c r="R12" s="47">
        <v>0.47352941176470587</v>
      </c>
    </row>
    <row r="13" spans="1:18" x14ac:dyDescent="0.55000000000000004">
      <c r="A13" s="48" t="s">
        <v>20</v>
      </c>
      <c r="B13" s="43">
        <v>2927351</v>
      </c>
      <c r="C13" s="43">
        <v>2719712</v>
      </c>
      <c r="D13" s="43">
        <v>1369070</v>
      </c>
      <c r="E13" s="44">
        <v>1350642</v>
      </c>
      <c r="F13" s="49">
        <v>207386</v>
      </c>
      <c r="G13" s="44">
        <v>104231</v>
      </c>
      <c r="H13" s="44">
        <v>103155</v>
      </c>
      <c r="I13" s="44">
        <v>253</v>
      </c>
      <c r="J13" s="44">
        <v>127</v>
      </c>
      <c r="K13" s="44">
        <v>126</v>
      </c>
      <c r="L13" s="45"/>
      <c r="M13" s="44">
        <v>2871640</v>
      </c>
      <c r="N13" s="46">
        <v>0.94709364683595432</v>
      </c>
      <c r="O13" s="50">
        <v>178600</v>
      </c>
      <c r="P13" s="46">
        <v>1.1611758118701008</v>
      </c>
      <c r="Q13" s="44">
        <v>560</v>
      </c>
      <c r="R13" s="47">
        <v>0.45178571428571429</v>
      </c>
    </row>
    <row r="14" spans="1:18" x14ac:dyDescent="0.55000000000000004">
      <c r="A14" s="48" t="s">
        <v>21</v>
      </c>
      <c r="B14" s="43">
        <v>4591382</v>
      </c>
      <c r="C14" s="43">
        <v>3721079</v>
      </c>
      <c r="D14" s="43">
        <v>1872194</v>
      </c>
      <c r="E14" s="44">
        <v>1848885</v>
      </c>
      <c r="F14" s="49">
        <v>869935</v>
      </c>
      <c r="G14" s="44">
        <v>436619</v>
      </c>
      <c r="H14" s="44">
        <v>433316</v>
      </c>
      <c r="I14" s="44">
        <v>368</v>
      </c>
      <c r="J14" s="44">
        <v>177</v>
      </c>
      <c r="K14" s="44">
        <v>191</v>
      </c>
      <c r="L14" s="45"/>
      <c r="M14" s="44">
        <v>4000405</v>
      </c>
      <c r="N14" s="46">
        <v>0.93017556972356552</v>
      </c>
      <c r="O14" s="50">
        <v>892500</v>
      </c>
      <c r="P14" s="46">
        <v>0.9747170868347339</v>
      </c>
      <c r="Q14" s="44">
        <v>860</v>
      </c>
      <c r="R14" s="47">
        <v>0.42790697674418604</v>
      </c>
    </row>
    <row r="15" spans="1:18" x14ac:dyDescent="0.55000000000000004">
      <c r="A15" s="51" t="s">
        <v>22</v>
      </c>
      <c r="B15" s="43">
        <v>3046298</v>
      </c>
      <c r="C15" s="43">
        <v>2663651</v>
      </c>
      <c r="D15" s="43">
        <v>1339020</v>
      </c>
      <c r="E15" s="44">
        <v>1324631</v>
      </c>
      <c r="F15" s="49">
        <v>381820</v>
      </c>
      <c r="G15" s="44">
        <v>191976</v>
      </c>
      <c r="H15" s="44">
        <v>189844</v>
      </c>
      <c r="I15" s="44">
        <v>827</v>
      </c>
      <c r="J15" s="44">
        <v>417</v>
      </c>
      <c r="K15" s="44">
        <v>410</v>
      </c>
      <c r="L15" s="45"/>
      <c r="M15" s="44">
        <v>2798050</v>
      </c>
      <c r="N15" s="46">
        <v>0.95196690552348961</v>
      </c>
      <c r="O15" s="50">
        <v>375900</v>
      </c>
      <c r="P15" s="46">
        <v>1.0157488693801544</v>
      </c>
      <c r="Q15" s="44">
        <v>1120</v>
      </c>
      <c r="R15" s="47">
        <v>0.73839285714285718</v>
      </c>
    </row>
    <row r="16" spans="1:18" x14ac:dyDescent="0.55000000000000004">
      <c r="A16" s="48" t="s">
        <v>23</v>
      </c>
      <c r="B16" s="43">
        <v>2985638</v>
      </c>
      <c r="C16" s="43">
        <v>2135748</v>
      </c>
      <c r="D16" s="43">
        <v>1073731</v>
      </c>
      <c r="E16" s="44">
        <v>1062017</v>
      </c>
      <c r="F16" s="49">
        <v>849674</v>
      </c>
      <c r="G16" s="44">
        <v>426220</v>
      </c>
      <c r="H16" s="44">
        <v>423454</v>
      </c>
      <c r="I16" s="44">
        <v>216</v>
      </c>
      <c r="J16" s="44">
        <v>95</v>
      </c>
      <c r="K16" s="44">
        <v>121</v>
      </c>
      <c r="L16" s="45"/>
      <c r="M16" s="44">
        <v>2424895</v>
      </c>
      <c r="N16" s="46">
        <v>0.88075896069726733</v>
      </c>
      <c r="O16" s="50">
        <v>887500</v>
      </c>
      <c r="P16" s="46">
        <v>0.95737915492957748</v>
      </c>
      <c r="Q16" s="44">
        <v>340</v>
      </c>
      <c r="R16" s="47">
        <v>0.63529411764705879</v>
      </c>
    </row>
    <row r="17" spans="1:18" x14ac:dyDescent="0.55000000000000004">
      <c r="A17" s="48" t="s">
        <v>24</v>
      </c>
      <c r="B17" s="43">
        <v>11473565</v>
      </c>
      <c r="C17" s="43">
        <v>9779984</v>
      </c>
      <c r="D17" s="43">
        <v>4922420</v>
      </c>
      <c r="E17" s="44">
        <v>4857564</v>
      </c>
      <c r="F17" s="49">
        <v>1675527</v>
      </c>
      <c r="G17" s="44">
        <v>839346</v>
      </c>
      <c r="H17" s="44">
        <v>836181</v>
      </c>
      <c r="I17" s="44">
        <v>18054</v>
      </c>
      <c r="J17" s="44">
        <v>9060</v>
      </c>
      <c r="K17" s="44">
        <v>8994</v>
      </c>
      <c r="L17" s="45"/>
      <c r="M17" s="44">
        <v>10511510</v>
      </c>
      <c r="N17" s="46">
        <v>0.93040714416863035</v>
      </c>
      <c r="O17" s="50">
        <v>659400</v>
      </c>
      <c r="P17" s="46">
        <v>2.5409872611464968</v>
      </c>
      <c r="Q17" s="44">
        <v>37520</v>
      </c>
      <c r="R17" s="47">
        <v>0.48118336886993601</v>
      </c>
    </row>
    <row r="18" spans="1:18" x14ac:dyDescent="0.55000000000000004">
      <c r="A18" s="48" t="s">
        <v>25</v>
      </c>
      <c r="B18" s="43">
        <v>9797015</v>
      </c>
      <c r="C18" s="43">
        <v>8095980</v>
      </c>
      <c r="D18" s="43">
        <v>4072631</v>
      </c>
      <c r="E18" s="44">
        <v>4023349</v>
      </c>
      <c r="F18" s="49">
        <v>1700232</v>
      </c>
      <c r="G18" s="44">
        <v>851947</v>
      </c>
      <c r="H18" s="44">
        <v>848285</v>
      </c>
      <c r="I18" s="44">
        <v>803</v>
      </c>
      <c r="J18" s="44">
        <v>367</v>
      </c>
      <c r="K18" s="44">
        <v>436</v>
      </c>
      <c r="L18" s="45"/>
      <c r="M18" s="44">
        <v>8618945</v>
      </c>
      <c r="N18" s="46">
        <v>0.93932378034666653</v>
      </c>
      <c r="O18" s="50">
        <v>643300</v>
      </c>
      <c r="P18" s="46">
        <v>2.6429846106015855</v>
      </c>
      <c r="Q18" s="44">
        <v>4360</v>
      </c>
      <c r="R18" s="47">
        <v>0.18417431192660549</v>
      </c>
    </row>
    <row r="19" spans="1:18" x14ac:dyDescent="0.55000000000000004">
      <c r="A19" s="48" t="s">
        <v>26</v>
      </c>
      <c r="B19" s="43">
        <v>21145894</v>
      </c>
      <c r="C19" s="43">
        <v>15779189</v>
      </c>
      <c r="D19" s="43">
        <v>7935285</v>
      </c>
      <c r="E19" s="44">
        <v>7843904</v>
      </c>
      <c r="F19" s="49">
        <v>5353251</v>
      </c>
      <c r="G19" s="44">
        <v>2685915</v>
      </c>
      <c r="H19" s="44">
        <v>2667336</v>
      </c>
      <c r="I19" s="44">
        <v>13454</v>
      </c>
      <c r="J19" s="44">
        <v>6610</v>
      </c>
      <c r="K19" s="44">
        <v>6844</v>
      </c>
      <c r="L19" s="45"/>
      <c r="M19" s="44">
        <v>17425790</v>
      </c>
      <c r="N19" s="46">
        <v>0.90550781341907594</v>
      </c>
      <c r="O19" s="50">
        <v>10132950</v>
      </c>
      <c r="P19" s="46">
        <v>0.52830133376756028</v>
      </c>
      <c r="Q19" s="44">
        <v>43540</v>
      </c>
      <c r="R19" s="47">
        <v>0.3090032154340836</v>
      </c>
    </row>
    <row r="20" spans="1:18" x14ac:dyDescent="0.55000000000000004">
      <c r="A20" s="48" t="s">
        <v>27</v>
      </c>
      <c r="B20" s="43">
        <v>14279050</v>
      </c>
      <c r="C20" s="43">
        <v>10942197</v>
      </c>
      <c r="D20" s="43">
        <v>5498415</v>
      </c>
      <c r="E20" s="44">
        <v>5443782</v>
      </c>
      <c r="F20" s="49">
        <v>3330778</v>
      </c>
      <c r="G20" s="44">
        <v>1668400</v>
      </c>
      <c r="H20" s="44">
        <v>1662378</v>
      </c>
      <c r="I20" s="44">
        <v>6075</v>
      </c>
      <c r="J20" s="44">
        <v>3056</v>
      </c>
      <c r="K20" s="44">
        <v>3019</v>
      </c>
      <c r="L20" s="45"/>
      <c r="M20" s="44">
        <v>11650835</v>
      </c>
      <c r="N20" s="46">
        <v>0.93917706327486394</v>
      </c>
      <c r="O20" s="50">
        <v>1939600</v>
      </c>
      <c r="P20" s="46">
        <v>1.717249948442978</v>
      </c>
      <c r="Q20" s="44">
        <v>11540</v>
      </c>
      <c r="R20" s="47">
        <v>0.52642980935875217</v>
      </c>
    </row>
    <row r="21" spans="1:18" x14ac:dyDescent="0.55000000000000004">
      <c r="A21" s="48" t="s">
        <v>28</v>
      </c>
      <c r="B21" s="43">
        <v>3507822</v>
      </c>
      <c r="C21" s="43">
        <v>2936895</v>
      </c>
      <c r="D21" s="43">
        <v>1476724</v>
      </c>
      <c r="E21" s="44">
        <v>1460171</v>
      </c>
      <c r="F21" s="49">
        <v>570849</v>
      </c>
      <c r="G21" s="44">
        <v>286550</v>
      </c>
      <c r="H21" s="44">
        <v>284299</v>
      </c>
      <c r="I21" s="44">
        <v>78</v>
      </c>
      <c r="J21" s="44">
        <v>35</v>
      </c>
      <c r="K21" s="44">
        <v>43</v>
      </c>
      <c r="L21" s="45"/>
      <c r="M21" s="44">
        <v>3171905</v>
      </c>
      <c r="N21" s="46">
        <v>0.92590887810322187</v>
      </c>
      <c r="O21" s="50">
        <v>584800</v>
      </c>
      <c r="P21" s="46">
        <v>0.97614398084815324</v>
      </c>
      <c r="Q21" s="44">
        <v>240</v>
      </c>
      <c r="R21" s="47">
        <v>0.32500000000000001</v>
      </c>
    </row>
    <row r="22" spans="1:18" x14ac:dyDescent="0.55000000000000004">
      <c r="A22" s="48" t="s">
        <v>29</v>
      </c>
      <c r="B22" s="43">
        <v>1665669</v>
      </c>
      <c r="C22" s="43">
        <v>1479622</v>
      </c>
      <c r="D22" s="43">
        <v>743226</v>
      </c>
      <c r="E22" s="44">
        <v>736396</v>
      </c>
      <c r="F22" s="49">
        <v>185833</v>
      </c>
      <c r="G22" s="44">
        <v>93146</v>
      </c>
      <c r="H22" s="44">
        <v>92687</v>
      </c>
      <c r="I22" s="44">
        <v>214</v>
      </c>
      <c r="J22" s="44">
        <v>109</v>
      </c>
      <c r="K22" s="44">
        <v>105</v>
      </c>
      <c r="L22" s="45"/>
      <c r="M22" s="44">
        <v>1551420</v>
      </c>
      <c r="N22" s="46">
        <v>0.95372110711477232</v>
      </c>
      <c r="O22" s="50">
        <v>176600</v>
      </c>
      <c r="P22" s="46">
        <v>1.0522819932049829</v>
      </c>
      <c r="Q22" s="44">
        <v>440</v>
      </c>
      <c r="R22" s="47">
        <v>0.48636363636363639</v>
      </c>
    </row>
    <row r="23" spans="1:18" x14ac:dyDescent="0.55000000000000004">
      <c r="A23" s="48" t="s">
        <v>30</v>
      </c>
      <c r="B23" s="43">
        <v>1720619</v>
      </c>
      <c r="C23" s="43">
        <v>1514376</v>
      </c>
      <c r="D23" s="43">
        <v>760715</v>
      </c>
      <c r="E23" s="44">
        <v>753661</v>
      </c>
      <c r="F23" s="49">
        <v>205235</v>
      </c>
      <c r="G23" s="44">
        <v>103004</v>
      </c>
      <c r="H23" s="44">
        <v>102231</v>
      </c>
      <c r="I23" s="44">
        <v>1008</v>
      </c>
      <c r="J23" s="44">
        <v>503</v>
      </c>
      <c r="K23" s="44">
        <v>505</v>
      </c>
      <c r="L23" s="45"/>
      <c r="M23" s="44">
        <v>1583530</v>
      </c>
      <c r="N23" s="46">
        <v>0.95632921384501712</v>
      </c>
      <c r="O23" s="50">
        <v>220900</v>
      </c>
      <c r="P23" s="46">
        <v>0.92908555907650525</v>
      </c>
      <c r="Q23" s="44">
        <v>1080</v>
      </c>
      <c r="R23" s="47">
        <v>0.93333333333333335</v>
      </c>
    </row>
    <row r="24" spans="1:18" x14ac:dyDescent="0.55000000000000004">
      <c r="A24" s="48" t="s">
        <v>31</v>
      </c>
      <c r="B24" s="43">
        <v>1186769</v>
      </c>
      <c r="C24" s="43">
        <v>1044453</v>
      </c>
      <c r="D24" s="43">
        <v>525095</v>
      </c>
      <c r="E24" s="44">
        <v>519358</v>
      </c>
      <c r="F24" s="49">
        <v>142253</v>
      </c>
      <c r="G24" s="44">
        <v>71442</v>
      </c>
      <c r="H24" s="44">
        <v>70811</v>
      </c>
      <c r="I24" s="44">
        <v>63</v>
      </c>
      <c r="J24" s="44">
        <v>21</v>
      </c>
      <c r="K24" s="44">
        <v>42</v>
      </c>
      <c r="L24" s="45"/>
      <c r="M24" s="44">
        <v>1099470</v>
      </c>
      <c r="N24" s="46">
        <v>0.94996043548255071</v>
      </c>
      <c r="O24" s="50">
        <v>145200</v>
      </c>
      <c r="P24" s="46">
        <v>0.97970385674931126</v>
      </c>
      <c r="Q24" s="44">
        <v>140</v>
      </c>
      <c r="R24" s="47">
        <v>0.45</v>
      </c>
    </row>
    <row r="25" spans="1:18" x14ac:dyDescent="0.55000000000000004">
      <c r="A25" s="48" t="s">
        <v>32</v>
      </c>
      <c r="B25" s="43">
        <v>1265693</v>
      </c>
      <c r="C25" s="43">
        <v>1116196</v>
      </c>
      <c r="D25" s="43">
        <v>560747</v>
      </c>
      <c r="E25" s="44">
        <v>555449</v>
      </c>
      <c r="F25" s="49">
        <v>149465</v>
      </c>
      <c r="G25" s="44">
        <v>75023</v>
      </c>
      <c r="H25" s="44">
        <v>74442</v>
      </c>
      <c r="I25" s="44">
        <v>32</v>
      </c>
      <c r="J25" s="44">
        <v>12</v>
      </c>
      <c r="K25" s="44">
        <v>20</v>
      </c>
      <c r="L25" s="45"/>
      <c r="M25" s="44">
        <v>1230190</v>
      </c>
      <c r="N25" s="46">
        <v>0.90733626512977672</v>
      </c>
      <c r="O25" s="50">
        <v>139400</v>
      </c>
      <c r="P25" s="46">
        <v>1.0722022955523673</v>
      </c>
      <c r="Q25" s="44">
        <v>280</v>
      </c>
      <c r="R25" s="47">
        <v>0.11428571428571428</v>
      </c>
    </row>
    <row r="26" spans="1:18" x14ac:dyDescent="0.55000000000000004">
      <c r="A26" s="48" t="s">
        <v>33</v>
      </c>
      <c r="B26" s="43">
        <v>3206427</v>
      </c>
      <c r="C26" s="43">
        <v>2917135</v>
      </c>
      <c r="D26" s="43">
        <v>1465627</v>
      </c>
      <c r="E26" s="44">
        <v>1451508</v>
      </c>
      <c r="F26" s="49">
        <v>289170</v>
      </c>
      <c r="G26" s="44">
        <v>145236</v>
      </c>
      <c r="H26" s="44">
        <v>143934</v>
      </c>
      <c r="I26" s="44">
        <v>122</v>
      </c>
      <c r="J26" s="44">
        <v>55</v>
      </c>
      <c r="K26" s="44">
        <v>67</v>
      </c>
      <c r="L26" s="45"/>
      <c r="M26" s="44">
        <v>3088270</v>
      </c>
      <c r="N26" s="46">
        <v>0.94458547989651165</v>
      </c>
      <c r="O26" s="50">
        <v>268100</v>
      </c>
      <c r="P26" s="46">
        <v>1.0785900783289817</v>
      </c>
      <c r="Q26" s="44">
        <v>140</v>
      </c>
      <c r="R26" s="47">
        <v>0.87142857142857144</v>
      </c>
    </row>
    <row r="27" spans="1:18" x14ac:dyDescent="0.55000000000000004">
      <c r="A27" s="48" t="s">
        <v>34</v>
      </c>
      <c r="B27" s="43">
        <v>3102832</v>
      </c>
      <c r="C27" s="43">
        <v>2762133</v>
      </c>
      <c r="D27" s="43">
        <v>1386366</v>
      </c>
      <c r="E27" s="44">
        <v>1375767</v>
      </c>
      <c r="F27" s="49">
        <v>338572</v>
      </c>
      <c r="G27" s="44">
        <v>170458</v>
      </c>
      <c r="H27" s="44">
        <v>168114</v>
      </c>
      <c r="I27" s="44">
        <v>2127</v>
      </c>
      <c r="J27" s="44">
        <v>1065</v>
      </c>
      <c r="K27" s="44">
        <v>1062</v>
      </c>
      <c r="L27" s="45"/>
      <c r="M27" s="44">
        <v>2909825</v>
      </c>
      <c r="N27" s="46">
        <v>0.94924368303935802</v>
      </c>
      <c r="O27" s="50">
        <v>279600</v>
      </c>
      <c r="P27" s="46">
        <v>1.2109155937052933</v>
      </c>
      <c r="Q27" s="44">
        <v>2580</v>
      </c>
      <c r="R27" s="47">
        <v>0.82441860465116279</v>
      </c>
    </row>
    <row r="28" spans="1:18" x14ac:dyDescent="0.55000000000000004">
      <c r="A28" s="48" t="s">
        <v>35</v>
      </c>
      <c r="B28" s="43">
        <v>5882602</v>
      </c>
      <c r="C28" s="43">
        <v>5102520</v>
      </c>
      <c r="D28" s="43">
        <v>2564036</v>
      </c>
      <c r="E28" s="44">
        <v>2538484</v>
      </c>
      <c r="F28" s="49">
        <v>779899</v>
      </c>
      <c r="G28" s="44">
        <v>391045</v>
      </c>
      <c r="H28" s="44">
        <v>388854</v>
      </c>
      <c r="I28" s="44">
        <v>183</v>
      </c>
      <c r="J28" s="44">
        <v>91</v>
      </c>
      <c r="K28" s="44">
        <v>92</v>
      </c>
      <c r="L28" s="45"/>
      <c r="M28" s="44">
        <v>5265320</v>
      </c>
      <c r="N28" s="46">
        <v>0.96908070164776305</v>
      </c>
      <c r="O28" s="50">
        <v>752600</v>
      </c>
      <c r="P28" s="46">
        <v>1.0362729205421206</v>
      </c>
      <c r="Q28" s="44">
        <v>1060</v>
      </c>
      <c r="R28" s="47">
        <v>0.17264150943396225</v>
      </c>
    </row>
    <row r="29" spans="1:18" x14ac:dyDescent="0.55000000000000004">
      <c r="A29" s="48" t="s">
        <v>36</v>
      </c>
      <c r="B29" s="43">
        <v>11167087</v>
      </c>
      <c r="C29" s="43">
        <v>8735636</v>
      </c>
      <c r="D29" s="43">
        <v>4388134</v>
      </c>
      <c r="E29" s="44">
        <v>4347502</v>
      </c>
      <c r="F29" s="49">
        <v>2430726</v>
      </c>
      <c r="G29" s="44">
        <v>1219495</v>
      </c>
      <c r="H29" s="44">
        <v>1211231</v>
      </c>
      <c r="I29" s="44">
        <v>725</v>
      </c>
      <c r="J29" s="44">
        <v>335</v>
      </c>
      <c r="K29" s="44">
        <v>390</v>
      </c>
      <c r="L29" s="45"/>
      <c r="M29" s="44">
        <v>9856010</v>
      </c>
      <c r="N29" s="46">
        <v>0.88632580527008398</v>
      </c>
      <c r="O29" s="50">
        <v>2709600</v>
      </c>
      <c r="P29" s="46">
        <v>0.89707927369353413</v>
      </c>
      <c r="Q29" s="44">
        <v>1340</v>
      </c>
      <c r="R29" s="47">
        <v>0.54104477611940294</v>
      </c>
    </row>
    <row r="30" spans="1:18" x14ac:dyDescent="0.55000000000000004">
      <c r="A30" s="48" t="s">
        <v>37</v>
      </c>
      <c r="B30" s="43">
        <v>2754226</v>
      </c>
      <c r="C30" s="43">
        <v>2482762</v>
      </c>
      <c r="D30" s="43">
        <v>1246381</v>
      </c>
      <c r="E30" s="44">
        <v>1236381</v>
      </c>
      <c r="F30" s="49">
        <v>270981</v>
      </c>
      <c r="G30" s="44">
        <v>136190</v>
      </c>
      <c r="H30" s="44">
        <v>134791</v>
      </c>
      <c r="I30" s="44">
        <v>483</v>
      </c>
      <c r="J30" s="44">
        <v>242</v>
      </c>
      <c r="K30" s="44">
        <v>241</v>
      </c>
      <c r="L30" s="45"/>
      <c r="M30" s="44">
        <v>2619815</v>
      </c>
      <c r="N30" s="46">
        <v>0.94768600072905906</v>
      </c>
      <c r="O30" s="50">
        <v>239400</v>
      </c>
      <c r="P30" s="46">
        <v>1.1319172932330828</v>
      </c>
      <c r="Q30" s="44">
        <v>780</v>
      </c>
      <c r="R30" s="47">
        <v>0.61923076923076925</v>
      </c>
    </row>
    <row r="31" spans="1:18" x14ac:dyDescent="0.55000000000000004">
      <c r="A31" s="48" t="s">
        <v>38</v>
      </c>
      <c r="B31" s="43">
        <v>2169039</v>
      </c>
      <c r="C31" s="43">
        <v>1800425</v>
      </c>
      <c r="D31" s="43">
        <v>904841</v>
      </c>
      <c r="E31" s="44">
        <v>895584</v>
      </c>
      <c r="F31" s="49">
        <v>368520</v>
      </c>
      <c r="G31" s="44">
        <v>184642</v>
      </c>
      <c r="H31" s="44">
        <v>183878</v>
      </c>
      <c r="I31" s="44">
        <v>94</v>
      </c>
      <c r="J31" s="44">
        <v>47</v>
      </c>
      <c r="K31" s="44">
        <v>47</v>
      </c>
      <c r="L31" s="45"/>
      <c r="M31" s="44">
        <v>1891790</v>
      </c>
      <c r="N31" s="46">
        <v>0.9517044703693327</v>
      </c>
      <c r="O31" s="50">
        <v>348300</v>
      </c>
      <c r="P31" s="46">
        <v>1.0580534022394488</v>
      </c>
      <c r="Q31" s="44">
        <v>240</v>
      </c>
      <c r="R31" s="47">
        <v>0.39166666666666666</v>
      </c>
    </row>
    <row r="32" spans="1:18" x14ac:dyDescent="0.55000000000000004">
      <c r="A32" s="48" t="s">
        <v>39</v>
      </c>
      <c r="B32" s="43">
        <v>3742458</v>
      </c>
      <c r="C32" s="43">
        <v>3090898</v>
      </c>
      <c r="D32" s="43">
        <v>1551620</v>
      </c>
      <c r="E32" s="44">
        <v>1539278</v>
      </c>
      <c r="F32" s="49">
        <v>651055</v>
      </c>
      <c r="G32" s="44">
        <v>326802</v>
      </c>
      <c r="H32" s="44">
        <v>324253</v>
      </c>
      <c r="I32" s="44">
        <v>505</v>
      </c>
      <c r="J32" s="44">
        <v>261</v>
      </c>
      <c r="K32" s="44">
        <v>244</v>
      </c>
      <c r="L32" s="45"/>
      <c r="M32" s="44">
        <v>3333795</v>
      </c>
      <c r="N32" s="46">
        <v>0.92714099097275027</v>
      </c>
      <c r="O32" s="50">
        <v>704200</v>
      </c>
      <c r="P32" s="46">
        <v>0.92453138312979266</v>
      </c>
      <c r="Q32" s="44">
        <v>1060</v>
      </c>
      <c r="R32" s="47">
        <v>0.47641509433962265</v>
      </c>
    </row>
    <row r="33" spans="1:18" x14ac:dyDescent="0.55000000000000004">
      <c r="A33" s="48" t="s">
        <v>40</v>
      </c>
      <c r="B33" s="43">
        <v>12869814</v>
      </c>
      <c r="C33" s="43">
        <v>9934820</v>
      </c>
      <c r="D33" s="43">
        <v>4988101</v>
      </c>
      <c r="E33" s="44">
        <v>4946719</v>
      </c>
      <c r="F33" s="49">
        <v>2871113</v>
      </c>
      <c r="G33" s="44">
        <v>1439607</v>
      </c>
      <c r="H33" s="44">
        <v>1431506</v>
      </c>
      <c r="I33" s="44">
        <v>63881</v>
      </c>
      <c r="J33" s="44">
        <v>32163</v>
      </c>
      <c r="K33" s="44">
        <v>31718</v>
      </c>
      <c r="L33" s="45"/>
      <c r="M33" s="44">
        <v>11345765</v>
      </c>
      <c r="N33" s="46">
        <v>0.87564126350228477</v>
      </c>
      <c r="O33" s="50">
        <v>3481300</v>
      </c>
      <c r="P33" s="46">
        <v>0.82472438456898289</v>
      </c>
      <c r="Q33" s="44">
        <v>72620</v>
      </c>
      <c r="R33" s="47">
        <v>0.87966125034425779</v>
      </c>
    </row>
    <row r="34" spans="1:18" x14ac:dyDescent="0.55000000000000004">
      <c r="A34" s="48" t="s">
        <v>41</v>
      </c>
      <c r="B34" s="43">
        <v>8272675</v>
      </c>
      <c r="C34" s="43">
        <v>6886211</v>
      </c>
      <c r="D34" s="43">
        <v>3456055</v>
      </c>
      <c r="E34" s="44">
        <v>3430156</v>
      </c>
      <c r="F34" s="49">
        <v>1385344</v>
      </c>
      <c r="G34" s="44">
        <v>695881</v>
      </c>
      <c r="H34" s="44">
        <v>689463</v>
      </c>
      <c r="I34" s="44">
        <v>1120</v>
      </c>
      <c r="J34" s="44">
        <v>546</v>
      </c>
      <c r="K34" s="44">
        <v>574</v>
      </c>
      <c r="L34" s="45"/>
      <c r="M34" s="44">
        <v>7537635</v>
      </c>
      <c r="N34" s="46">
        <v>0.91357713659523176</v>
      </c>
      <c r="O34" s="50">
        <v>1135400</v>
      </c>
      <c r="P34" s="46">
        <v>1.2201373965122424</v>
      </c>
      <c r="Q34" s="44">
        <v>2440</v>
      </c>
      <c r="R34" s="47">
        <v>0.45901639344262296</v>
      </c>
    </row>
    <row r="35" spans="1:18" x14ac:dyDescent="0.55000000000000004">
      <c r="A35" s="48" t="s">
        <v>42</v>
      </c>
      <c r="B35" s="43">
        <v>2030193</v>
      </c>
      <c r="C35" s="43">
        <v>1808203</v>
      </c>
      <c r="D35" s="43">
        <v>907400</v>
      </c>
      <c r="E35" s="44">
        <v>900803</v>
      </c>
      <c r="F35" s="49">
        <v>221796</v>
      </c>
      <c r="G35" s="44">
        <v>111157</v>
      </c>
      <c r="H35" s="44">
        <v>110639</v>
      </c>
      <c r="I35" s="44">
        <v>194</v>
      </c>
      <c r="J35" s="44">
        <v>93</v>
      </c>
      <c r="K35" s="44">
        <v>101</v>
      </c>
      <c r="L35" s="45"/>
      <c r="M35" s="44">
        <v>1955400</v>
      </c>
      <c r="N35" s="46">
        <v>0.92472281886059116</v>
      </c>
      <c r="O35" s="50">
        <v>127300</v>
      </c>
      <c r="P35" s="46">
        <v>1.7423095051060487</v>
      </c>
      <c r="Q35" s="44">
        <v>700</v>
      </c>
      <c r="R35" s="47">
        <v>0.27714285714285714</v>
      </c>
    </row>
    <row r="36" spans="1:18" x14ac:dyDescent="0.55000000000000004">
      <c r="A36" s="48" t="s">
        <v>43</v>
      </c>
      <c r="B36" s="43">
        <v>1383426</v>
      </c>
      <c r="C36" s="43">
        <v>1321203</v>
      </c>
      <c r="D36" s="43">
        <v>662920</v>
      </c>
      <c r="E36" s="44">
        <v>658283</v>
      </c>
      <c r="F36" s="49">
        <v>62148</v>
      </c>
      <c r="G36" s="44">
        <v>31147</v>
      </c>
      <c r="H36" s="44">
        <v>31001</v>
      </c>
      <c r="I36" s="44">
        <v>75</v>
      </c>
      <c r="J36" s="44">
        <v>39</v>
      </c>
      <c r="K36" s="44">
        <v>36</v>
      </c>
      <c r="L36" s="45"/>
      <c r="M36" s="44">
        <v>1396845</v>
      </c>
      <c r="N36" s="46">
        <v>0.94584796452004338</v>
      </c>
      <c r="O36" s="50">
        <v>48100</v>
      </c>
      <c r="P36" s="46">
        <v>1.292058212058212</v>
      </c>
      <c r="Q36" s="44">
        <v>160</v>
      </c>
      <c r="R36" s="47">
        <v>0.46875</v>
      </c>
    </row>
    <row r="37" spans="1:18" x14ac:dyDescent="0.55000000000000004">
      <c r="A37" s="48" t="s">
        <v>44</v>
      </c>
      <c r="B37" s="43">
        <v>810350</v>
      </c>
      <c r="C37" s="43">
        <v>710500</v>
      </c>
      <c r="D37" s="43">
        <v>357169</v>
      </c>
      <c r="E37" s="44">
        <v>353331</v>
      </c>
      <c r="F37" s="49">
        <v>99787</v>
      </c>
      <c r="G37" s="44">
        <v>50097</v>
      </c>
      <c r="H37" s="44">
        <v>49690</v>
      </c>
      <c r="I37" s="44">
        <v>63</v>
      </c>
      <c r="J37" s="44">
        <v>30</v>
      </c>
      <c r="K37" s="44">
        <v>33</v>
      </c>
      <c r="L37" s="45"/>
      <c r="M37" s="44">
        <v>804360</v>
      </c>
      <c r="N37" s="46">
        <v>0.88331095529364956</v>
      </c>
      <c r="O37" s="50">
        <v>110800</v>
      </c>
      <c r="P37" s="46">
        <v>0.90060469314079428</v>
      </c>
      <c r="Q37" s="44">
        <v>340</v>
      </c>
      <c r="R37" s="47">
        <v>0.18529411764705883</v>
      </c>
    </row>
    <row r="38" spans="1:18" x14ac:dyDescent="0.55000000000000004">
      <c r="A38" s="48" t="s">
        <v>45</v>
      </c>
      <c r="B38" s="43">
        <v>1030997</v>
      </c>
      <c r="C38" s="43">
        <v>975548</v>
      </c>
      <c r="D38" s="43">
        <v>490178</v>
      </c>
      <c r="E38" s="44">
        <v>485370</v>
      </c>
      <c r="F38" s="49">
        <v>55339</v>
      </c>
      <c r="G38" s="44">
        <v>27751</v>
      </c>
      <c r="H38" s="44">
        <v>27588</v>
      </c>
      <c r="I38" s="44">
        <v>110</v>
      </c>
      <c r="J38" s="44">
        <v>52</v>
      </c>
      <c r="K38" s="44">
        <v>58</v>
      </c>
      <c r="L38" s="45"/>
      <c r="M38" s="44">
        <v>1037000</v>
      </c>
      <c r="N38" s="46">
        <v>0.94074059787849562</v>
      </c>
      <c r="O38" s="50">
        <v>47400</v>
      </c>
      <c r="P38" s="46">
        <v>1.1674894514767933</v>
      </c>
      <c r="Q38" s="44">
        <v>680</v>
      </c>
      <c r="R38" s="47">
        <v>0.16176470588235295</v>
      </c>
    </row>
    <row r="39" spans="1:18" x14ac:dyDescent="0.55000000000000004">
      <c r="A39" s="48" t="s">
        <v>46</v>
      </c>
      <c r="B39" s="43">
        <v>2735318</v>
      </c>
      <c r="C39" s="43">
        <v>2402349</v>
      </c>
      <c r="D39" s="43">
        <v>1206711</v>
      </c>
      <c r="E39" s="44">
        <v>1195638</v>
      </c>
      <c r="F39" s="49">
        <v>332655</v>
      </c>
      <c r="G39" s="44">
        <v>167002</v>
      </c>
      <c r="H39" s="44">
        <v>165653</v>
      </c>
      <c r="I39" s="44">
        <v>314</v>
      </c>
      <c r="J39" s="44">
        <v>156</v>
      </c>
      <c r="K39" s="44">
        <v>158</v>
      </c>
      <c r="L39" s="45"/>
      <c r="M39" s="44">
        <v>2729330</v>
      </c>
      <c r="N39" s="46">
        <v>0.88019733780817999</v>
      </c>
      <c r="O39" s="50">
        <v>385900</v>
      </c>
      <c r="P39" s="46">
        <v>0.86202384037315372</v>
      </c>
      <c r="Q39" s="44">
        <v>720</v>
      </c>
      <c r="R39" s="47">
        <v>0.43611111111111112</v>
      </c>
    </row>
    <row r="40" spans="1:18" x14ac:dyDescent="0.55000000000000004">
      <c r="A40" s="48" t="s">
        <v>47</v>
      </c>
      <c r="B40" s="43">
        <v>4114689</v>
      </c>
      <c r="C40" s="43">
        <v>3521276</v>
      </c>
      <c r="D40" s="43">
        <v>1768279</v>
      </c>
      <c r="E40" s="44">
        <v>1752997</v>
      </c>
      <c r="F40" s="49">
        <v>593293</v>
      </c>
      <c r="G40" s="44">
        <v>297727</v>
      </c>
      <c r="H40" s="44">
        <v>295566</v>
      </c>
      <c r="I40" s="44">
        <v>120</v>
      </c>
      <c r="J40" s="44">
        <v>58</v>
      </c>
      <c r="K40" s="44">
        <v>62</v>
      </c>
      <c r="L40" s="45"/>
      <c r="M40" s="44">
        <v>3895330</v>
      </c>
      <c r="N40" s="46">
        <v>0.9039737326490952</v>
      </c>
      <c r="O40" s="50">
        <v>616200</v>
      </c>
      <c r="P40" s="46">
        <v>0.96282538136968521</v>
      </c>
      <c r="Q40" s="44">
        <v>1140</v>
      </c>
      <c r="R40" s="47">
        <v>0.10526315789473684</v>
      </c>
    </row>
    <row r="41" spans="1:18" x14ac:dyDescent="0.55000000000000004">
      <c r="A41" s="48" t="s">
        <v>48</v>
      </c>
      <c r="B41" s="43">
        <v>2021285</v>
      </c>
      <c r="C41" s="43">
        <v>1808729</v>
      </c>
      <c r="D41" s="43">
        <v>907997</v>
      </c>
      <c r="E41" s="44">
        <v>900732</v>
      </c>
      <c r="F41" s="49">
        <v>212502</v>
      </c>
      <c r="G41" s="44">
        <v>106709</v>
      </c>
      <c r="H41" s="44">
        <v>105793</v>
      </c>
      <c r="I41" s="44">
        <v>54</v>
      </c>
      <c r="J41" s="44">
        <v>29</v>
      </c>
      <c r="K41" s="44">
        <v>25</v>
      </c>
      <c r="L41" s="45"/>
      <c r="M41" s="44">
        <v>1973375</v>
      </c>
      <c r="N41" s="46">
        <v>0.91656628871856594</v>
      </c>
      <c r="O41" s="50">
        <v>210200</v>
      </c>
      <c r="P41" s="46">
        <v>1.0109514747859181</v>
      </c>
      <c r="Q41" s="44">
        <v>320</v>
      </c>
      <c r="R41" s="47">
        <v>0.16875000000000001</v>
      </c>
    </row>
    <row r="42" spans="1:18" x14ac:dyDescent="0.55000000000000004">
      <c r="A42" s="48" t="s">
        <v>49</v>
      </c>
      <c r="B42" s="43">
        <v>1087871</v>
      </c>
      <c r="C42" s="43">
        <v>935863</v>
      </c>
      <c r="D42" s="43">
        <v>469981</v>
      </c>
      <c r="E42" s="44">
        <v>465882</v>
      </c>
      <c r="F42" s="49">
        <v>151844</v>
      </c>
      <c r="G42" s="44">
        <v>76140</v>
      </c>
      <c r="H42" s="44">
        <v>75704</v>
      </c>
      <c r="I42" s="44">
        <v>164</v>
      </c>
      <c r="J42" s="44">
        <v>79</v>
      </c>
      <c r="K42" s="44">
        <v>85</v>
      </c>
      <c r="L42" s="45"/>
      <c r="M42" s="44">
        <v>992005</v>
      </c>
      <c r="N42" s="46">
        <v>0.94340552718988313</v>
      </c>
      <c r="O42" s="50">
        <v>152900</v>
      </c>
      <c r="P42" s="46">
        <v>0.99309352517985616</v>
      </c>
      <c r="Q42" s="44">
        <v>660</v>
      </c>
      <c r="R42" s="47">
        <v>0.24848484848484848</v>
      </c>
    </row>
    <row r="43" spans="1:18" x14ac:dyDescent="0.55000000000000004">
      <c r="A43" s="48" t="s">
        <v>50</v>
      </c>
      <c r="B43" s="43">
        <v>1436217</v>
      </c>
      <c r="C43" s="43">
        <v>1323997</v>
      </c>
      <c r="D43" s="43">
        <v>665219</v>
      </c>
      <c r="E43" s="44">
        <v>658778</v>
      </c>
      <c r="F43" s="49">
        <v>112047</v>
      </c>
      <c r="G43" s="44">
        <v>56118</v>
      </c>
      <c r="H43" s="44">
        <v>55929</v>
      </c>
      <c r="I43" s="44">
        <v>173</v>
      </c>
      <c r="J43" s="44">
        <v>85</v>
      </c>
      <c r="K43" s="44">
        <v>88</v>
      </c>
      <c r="L43" s="45"/>
      <c r="M43" s="44">
        <v>1413610</v>
      </c>
      <c r="N43" s="46">
        <v>0.9366069849534171</v>
      </c>
      <c r="O43" s="50">
        <v>102300</v>
      </c>
      <c r="P43" s="46">
        <v>1.0952785923753665</v>
      </c>
      <c r="Q43" s="44">
        <v>200</v>
      </c>
      <c r="R43" s="47">
        <v>0.86499999999999999</v>
      </c>
    </row>
    <row r="44" spans="1:18" x14ac:dyDescent="0.55000000000000004">
      <c r="A44" s="48" t="s">
        <v>51</v>
      </c>
      <c r="B44" s="43">
        <v>2041798</v>
      </c>
      <c r="C44" s="43">
        <v>1909227</v>
      </c>
      <c r="D44" s="43">
        <v>959249</v>
      </c>
      <c r="E44" s="44">
        <v>949978</v>
      </c>
      <c r="F44" s="49">
        <v>132515</v>
      </c>
      <c r="G44" s="44">
        <v>66541</v>
      </c>
      <c r="H44" s="44">
        <v>65974</v>
      </c>
      <c r="I44" s="44">
        <v>56</v>
      </c>
      <c r="J44" s="44">
        <v>26</v>
      </c>
      <c r="K44" s="44">
        <v>30</v>
      </c>
      <c r="L44" s="45"/>
      <c r="M44" s="44">
        <v>2037950</v>
      </c>
      <c r="N44" s="46">
        <v>0.93683701759120686</v>
      </c>
      <c r="O44" s="50">
        <v>128400</v>
      </c>
      <c r="P44" s="46">
        <v>1.0320482866043614</v>
      </c>
      <c r="Q44" s="44">
        <v>100</v>
      </c>
      <c r="R44" s="47">
        <v>0.56000000000000005</v>
      </c>
    </row>
    <row r="45" spans="1:18" x14ac:dyDescent="0.55000000000000004">
      <c r="A45" s="48" t="s">
        <v>52</v>
      </c>
      <c r="B45" s="43">
        <v>1030722</v>
      </c>
      <c r="C45" s="43">
        <v>972036</v>
      </c>
      <c r="D45" s="43">
        <v>489194</v>
      </c>
      <c r="E45" s="44">
        <v>482842</v>
      </c>
      <c r="F45" s="49">
        <v>58612</v>
      </c>
      <c r="G45" s="44">
        <v>29496</v>
      </c>
      <c r="H45" s="44">
        <v>29116</v>
      </c>
      <c r="I45" s="44">
        <v>74</v>
      </c>
      <c r="J45" s="44">
        <v>33</v>
      </c>
      <c r="K45" s="44">
        <v>41</v>
      </c>
      <c r="L45" s="45"/>
      <c r="M45" s="44">
        <v>1044595</v>
      </c>
      <c r="N45" s="46">
        <v>0.93053862980389523</v>
      </c>
      <c r="O45" s="50">
        <v>55600</v>
      </c>
      <c r="P45" s="46">
        <v>1.0541726618705036</v>
      </c>
      <c r="Q45" s="44">
        <v>140</v>
      </c>
      <c r="R45" s="47">
        <v>0.52857142857142858</v>
      </c>
    </row>
    <row r="46" spans="1:18" x14ac:dyDescent="0.55000000000000004">
      <c r="A46" s="48" t="s">
        <v>53</v>
      </c>
      <c r="B46" s="43">
        <v>7613669</v>
      </c>
      <c r="C46" s="43">
        <v>6636964</v>
      </c>
      <c r="D46" s="43">
        <v>3340262</v>
      </c>
      <c r="E46" s="44">
        <v>3296702</v>
      </c>
      <c r="F46" s="49">
        <v>976511</v>
      </c>
      <c r="G46" s="44">
        <v>492405</v>
      </c>
      <c r="H46" s="44">
        <v>484106</v>
      </c>
      <c r="I46" s="44">
        <v>194</v>
      </c>
      <c r="J46" s="44">
        <v>97</v>
      </c>
      <c r="K46" s="44">
        <v>97</v>
      </c>
      <c r="L46" s="45"/>
      <c r="M46" s="44">
        <v>6943830</v>
      </c>
      <c r="N46" s="46">
        <v>0.95580738583749891</v>
      </c>
      <c r="O46" s="50">
        <v>1044200</v>
      </c>
      <c r="P46" s="46">
        <v>0.93517621145374452</v>
      </c>
      <c r="Q46" s="44">
        <v>720</v>
      </c>
      <c r="R46" s="47">
        <v>0.26944444444444443</v>
      </c>
    </row>
    <row r="47" spans="1:18" x14ac:dyDescent="0.55000000000000004">
      <c r="A47" s="48" t="s">
        <v>54</v>
      </c>
      <c r="B47" s="43">
        <v>1183540</v>
      </c>
      <c r="C47" s="43">
        <v>1100040</v>
      </c>
      <c r="D47" s="43">
        <v>552497</v>
      </c>
      <c r="E47" s="44">
        <v>547543</v>
      </c>
      <c r="F47" s="49">
        <v>83484</v>
      </c>
      <c r="G47" s="44">
        <v>42056</v>
      </c>
      <c r="H47" s="44">
        <v>41428</v>
      </c>
      <c r="I47" s="44">
        <v>16</v>
      </c>
      <c r="J47" s="44">
        <v>5</v>
      </c>
      <c r="K47" s="44">
        <v>11</v>
      </c>
      <c r="L47" s="45"/>
      <c r="M47" s="44">
        <v>1201705</v>
      </c>
      <c r="N47" s="46">
        <v>0.91539937006170402</v>
      </c>
      <c r="O47" s="50">
        <v>74400</v>
      </c>
      <c r="P47" s="46">
        <v>1.1220967741935484</v>
      </c>
      <c r="Q47" s="44">
        <v>140</v>
      </c>
      <c r="R47" s="47">
        <v>0.11428571428571428</v>
      </c>
    </row>
    <row r="48" spans="1:18" x14ac:dyDescent="0.55000000000000004">
      <c r="A48" s="48" t="s">
        <v>55</v>
      </c>
      <c r="B48" s="43">
        <v>2012844</v>
      </c>
      <c r="C48" s="43">
        <v>1728682</v>
      </c>
      <c r="D48" s="43">
        <v>869763</v>
      </c>
      <c r="E48" s="44">
        <v>858919</v>
      </c>
      <c r="F48" s="49">
        <v>284133</v>
      </c>
      <c r="G48" s="44">
        <v>142424</v>
      </c>
      <c r="H48" s="44">
        <v>141709</v>
      </c>
      <c r="I48" s="44">
        <v>29</v>
      </c>
      <c r="J48" s="44">
        <v>12</v>
      </c>
      <c r="K48" s="44">
        <v>17</v>
      </c>
      <c r="L48" s="45"/>
      <c r="M48" s="44">
        <v>1861850</v>
      </c>
      <c r="N48" s="46">
        <v>0.92847544109353597</v>
      </c>
      <c r="O48" s="50">
        <v>288800</v>
      </c>
      <c r="P48" s="46">
        <v>0.98384002770083101</v>
      </c>
      <c r="Q48" s="44">
        <v>200</v>
      </c>
      <c r="R48" s="47">
        <v>0.14499999999999999</v>
      </c>
    </row>
    <row r="49" spans="1:18" x14ac:dyDescent="0.55000000000000004">
      <c r="A49" s="48" t="s">
        <v>56</v>
      </c>
      <c r="B49" s="43">
        <v>2646967</v>
      </c>
      <c r="C49" s="43">
        <v>2279014</v>
      </c>
      <c r="D49" s="43">
        <v>1146384</v>
      </c>
      <c r="E49" s="44">
        <v>1132630</v>
      </c>
      <c r="F49" s="49">
        <v>367702</v>
      </c>
      <c r="G49" s="44">
        <v>184436</v>
      </c>
      <c r="H49" s="44">
        <v>183266</v>
      </c>
      <c r="I49" s="44">
        <v>251</v>
      </c>
      <c r="J49" s="44">
        <v>124</v>
      </c>
      <c r="K49" s="44">
        <v>127</v>
      </c>
      <c r="L49" s="45"/>
      <c r="M49" s="44">
        <v>2429855</v>
      </c>
      <c r="N49" s="46">
        <v>0.93792181014916531</v>
      </c>
      <c r="O49" s="50">
        <v>349700</v>
      </c>
      <c r="P49" s="46">
        <v>1.0514784100657706</v>
      </c>
      <c r="Q49" s="44">
        <v>720</v>
      </c>
      <c r="R49" s="47">
        <v>0.34861111111111109</v>
      </c>
    </row>
    <row r="50" spans="1:18" x14ac:dyDescent="0.55000000000000004">
      <c r="A50" s="48" t="s">
        <v>57</v>
      </c>
      <c r="B50" s="43">
        <v>1685128</v>
      </c>
      <c r="C50" s="43">
        <v>1549505</v>
      </c>
      <c r="D50" s="43">
        <v>779370</v>
      </c>
      <c r="E50" s="44">
        <v>770135</v>
      </c>
      <c r="F50" s="49">
        <v>135528</v>
      </c>
      <c r="G50" s="44">
        <v>67989</v>
      </c>
      <c r="H50" s="44">
        <v>67539</v>
      </c>
      <c r="I50" s="44">
        <v>95</v>
      </c>
      <c r="J50" s="44">
        <v>40</v>
      </c>
      <c r="K50" s="44">
        <v>55</v>
      </c>
      <c r="L50" s="45"/>
      <c r="M50" s="44">
        <v>1635525</v>
      </c>
      <c r="N50" s="46">
        <v>0.94740526742177589</v>
      </c>
      <c r="O50" s="50">
        <v>125500</v>
      </c>
      <c r="P50" s="46">
        <v>1.0799043824701196</v>
      </c>
      <c r="Q50" s="44">
        <v>340</v>
      </c>
      <c r="R50" s="47">
        <v>0.27941176470588236</v>
      </c>
    </row>
    <row r="51" spans="1:18" x14ac:dyDescent="0.55000000000000004">
      <c r="A51" s="48" t="s">
        <v>58</v>
      </c>
      <c r="B51" s="43">
        <v>1598528</v>
      </c>
      <c r="C51" s="43">
        <v>1535592</v>
      </c>
      <c r="D51" s="43">
        <v>772070</v>
      </c>
      <c r="E51" s="44">
        <v>763522</v>
      </c>
      <c r="F51" s="49">
        <v>62909</v>
      </c>
      <c r="G51" s="44">
        <v>31558</v>
      </c>
      <c r="H51" s="44">
        <v>31351</v>
      </c>
      <c r="I51" s="44">
        <v>27</v>
      </c>
      <c r="J51" s="44">
        <v>10</v>
      </c>
      <c r="K51" s="44">
        <v>17</v>
      </c>
      <c r="L51" s="45"/>
      <c r="M51" s="44">
        <v>1617695</v>
      </c>
      <c r="N51" s="46">
        <v>0.94924692231848407</v>
      </c>
      <c r="O51" s="50">
        <v>55600</v>
      </c>
      <c r="P51" s="46">
        <v>1.1314568345323741</v>
      </c>
      <c r="Q51" s="44">
        <v>200</v>
      </c>
      <c r="R51" s="47">
        <v>0.13500000000000001</v>
      </c>
    </row>
    <row r="52" spans="1:18" x14ac:dyDescent="0.55000000000000004">
      <c r="A52" s="48" t="s">
        <v>59</v>
      </c>
      <c r="B52" s="43">
        <v>2391859</v>
      </c>
      <c r="C52" s="43">
        <v>2192887</v>
      </c>
      <c r="D52" s="43">
        <v>1102758</v>
      </c>
      <c r="E52" s="44">
        <v>1090129</v>
      </c>
      <c r="F52" s="49">
        <v>198737</v>
      </c>
      <c r="G52" s="44">
        <v>99819</v>
      </c>
      <c r="H52" s="44">
        <v>98918</v>
      </c>
      <c r="I52" s="44">
        <v>235</v>
      </c>
      <c r="J52" s="44">
        <v>115</v>
      </c>
      <c r="K52" s="44">
        <v>120</v>
      </c>
      <c r="L52" s="45"/>
      <c r="M52" s="44">
        <v>2347010</v>
      </c>
      <c r="N52" s="46">
        <v>0.93433219287519009</v>
      </c>
      <c r="O52" s="50">
        <v>197100</v>
      </c>
      <c r="P52" s="46">
        <v>1.0083054287163877</v>
      </c>
      <c r="Q52" s="44">
        <v>340</v>
      </c>
      <c r="R52" s="47">
        <v>0.69117647058823528</v>
      </c>
    </row>
    <row r="53" spans="1:18" x14ac:dyDescent="0.55000000000000004">
      <c r="A53" s="48" t="s">
        <v>60</v>
      </c>
      <c r="B53" s="43">
        <v>1951107</v>
      </c>
      <c r="C53" s="43">
        <v>1671709</v>
      </c>
      <c r="D53" s="43">
        <v>841672</v>
      </c>
      <c r="E53" s="44">
        <v>830037</v>
      </c>
      <c r="F53" s="49">
        <v>278916</v>
      </c>
      <c r="G53" s="44">
        <v>140253</v>
      </c>
      <c r="H53" s="44">
        <v>138663</v>
      </c>
      <c r="I53" s="44">
        <v>482</v>
      </c>
      <c r="J53" s="44">
        <v>242</v>
      </c>
      <c r="K53" s="44">
        <v>240</v>
      </c>
      <c r="L53" s="45"/>
      <c r="M53" s="44">
        <v>1927225</v>
      </c>
      <c r="N53" s="46">
        <v>0.86741766010714882</v>
      </c>
      <c r="O53" s="50">
        <v>305500</v>
      </c>
      <c r="P53" s="46">
        <v>0.91298199672667757</v>
      </c>
      <c r="Q53" s="44">
        <v>1160</v>
      </c>
      <c r="R53" s="47">
        <v>0.41551724137931034</v>
      </c>
    </row>
    <row r="55" spans="1:18" x14ac:dyDescent="0.55000000000000004">
      <c r="A55" s="102" t="s">
        <v>126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</row>
    <row r="56" spans="1:18" x14ac:dyDescent="0.55000000000000004">
      <c r="A56" s="114" t="s">
        <v>127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</row>
    <row r="57" spans="1:18" x14ac:dyDescent="0.55000000000000004">
      <c r="A57" s="114" t="s">
        <v>128</v>
      </c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</row>
    <row r="58" spans="1:18" x14ac:dyDescent="0.55000000000000004">
      <c r="A58" s="114" t="s">
        <v>129</v>
      </c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</row>
    <row r="59" spans="1:18" ht="18" customHeight="1" x14ac:dyDescent="0.55000000000000004">
      <c r="A59" s="102" t="s">
        <v>130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</row>
    <row r="60" spans="1:18" x14ac:dyDescent="0.55000000000000004">
      <c r="A60" s="22" t="s">
        <v>131</v>
      </c>
    </row>
    <row r="61" spans="1:18" x14ac:dyDescent="0.55000000000000004">
      <c r="A61" s="22" t="s">
        <v>132</v>
      </c>
    </row>
  </sheetData>
  <mergeCells count="16">
    <mergeCell ref="A59:P59"/>
    <mergeCell ref="Q2:R2"/>
    <mergeCell ref="A3:A5"/>
    <mergeCell ref="B3:K3"/>
    <mergeCell ref="M3:R3"/>
    <mergeCell ref="B4:B5"/>
    <mergeCell ref="C4:E4"/>
    <mergeCell ref="F4:H4"/>
    <mergeCell ref="I4:K4"/>
    <mergeCell ref="M4:N4"/>
    <mergeCell ref="O4:P4"/>
    <mergeCell ref="Q4:R4"/>
    <mergeCell ref="A55:P55"/>
    <mergeCell ref="A56:P56"/>
    <mergeCell ref="A57:P57"/>
    <mergeCell ref="A58:P58"/>
  </mergeCells>
  <phoneticPr fontId="2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E2" sqref="E2"/>
    </sheetView>
  </sheetViews>
  <sheetFormatPr defaultRowHeight="18" x14ac:dyDescent="0.55000000000000004"/>
  <cols>
    <col min="1" max="1" width="12" customWidth="1"/>
    <col min="2" max="2" width="15.08203125" customWidth="1"/>
    <col min="3" max="5" width="13.83203125" customWidth="1"/>
    <col min="6" max="6" width="17" customWidth="1"/>
  </cols>
  <sheetData>
    <row r="1" spans="1:6" x14ac:dyDescent="0.55000000000000004">
      <c r="A1" t="s">
        <v>133</v>
      </c>
    </row>
    <row r="2" spans="1:6" x14ac:dyDescent="0.55000000000000004">
      <c r="D2" s="52" t="s">
        <v>134</v>
      </c>
    </row>
    <row r="3" spans="1:6" ht="36" x14ac:dyDescent="0.55000000000000004">
      <c r="A3" s="48" t="s">
        <v>3</v>
      </c>
      <c r="B3" s="42" t="s">
        <v>135</v>
      </c>
      <c r="C3" s="53" t="s">
        <v>96</v>
      </c>
      <c r="D3" s="53" t="s">
        <v>97</v>
      </c>
      <c r="E3" s="24"/>
    </row>
    <row r="4" spans="1:6" x14ac:dyDescent="0.55000000000000004">
      <c r="A4" s="31" t="s">
        <v>13</v>
      </c>
      <c r="B4" s="54">
        <f>SUM(B5:B51)</f>
        <v>12294115</v>
      </c>
      <c r="C4" s="54">
        <f t="shared" ref="C4:D4" si="0">SUM(C5:C51)</f>
        <v>6532164</v>
      </c>
      <c r="D4" s="54">
        <f t="shared" si="0"/>
        <v>5761951</v>
      </c>
      <c r="E4" s="55"/>
    </row>
    <row r="5" spans="1:6" x14ac:dyDescent="0.55000000000000004">
      <c r="A5" s="48" t="s">
        <v>14</v>
      </c>
      <c r="B5" s="54">
        <f>SUM(C5:D5)</f>
        <v>622010</v>
      </c>
      <c r="C5" s="54">
        <v>329121</v>
      </c>
      <c r="D5" s="54">
        <v>292889</v>
      </c>
      <c r="E5" s="55"/>
    </row>
    <row r="6" spans="1:6" x14ac:dyDescent="0.55000000000000004">
      <c r="A6" s="48" t="s">
        <v>15</v>
      </c>
      <c r="B6" s="54">
        <f t="shared" ref="B6:B51" si="1">SUM(C6:D6)</f>
        <v>127635</v>
      </c>
      <c r="C6" s="54">
        <v>67672</v>
      </c>
      <c r="D6" s="54">
        <v>59963</v>
      </c>
      <c r="E6" s="55"/>
    </row>
    <row r="7" spans="1:6" x14ac:dyDescent="0.55000000000000004">
      <c r="A7" s="48" t="s">
        <v>16</v>
      </c>
      <c r="B7" s="54">
        <f t="shared" si="1"/>
        <v>136340</v>
      </c>
      <c r="C7" s="54">
        <v>72438</v>
      </c>
      <c r="D7" s="54">
        <v>63902</v>
      </c>
      <c r="E7" s="55"/>
    </row>
    <row r="8" spans="1:6" x14ac:dyDescent="0.55000000000000004">
      <c r="A8" s="48" t="s">
        <v>17</v>
      </c>
      <c r="B8" s="54">
        <f t="shared" si="1"/>
        <v>279258</v>
      </c>
      <c r="C8" s="54">
        <v>151012</v>
      </c>
      <c r="D8" s="54">
        <v>128246</v>
      </c>
      <c r="E8" s="55"/>
    </row>
    <row r="9" spans="1:6" x14ac:dyDescent="0.55000000000000004">
      <c r="A9" s="48" t="s">
        <v>18</v>
      </c>
      <c r="B9" s="54">
        <f t="shared" si="1"/>
        <v>109968</v>
      </c>
      <c r="C9" s="54">
        <v>57783</v>
      </c>
      <c r="D9" s="54">
        <v>52185</v>
      </c>
      <c r="E9" s="55"/>
    </row>
    <row r="10" spans="1:6" x14ac:dyDescent="0.55000000000000004">
      <c r="A10" s="48" t="s">
        <v>19</v>
      </c>
      <c r="B10" s="54">
        <f t="shared" si="1"/>
        <v>114558</v>
      </c>
      <c r="C10" s="54">
        <v>59511</v>
      </c>
      <c r="D10" s="54">
        <v>55047</v>
      </c>
      <c r="E10" s="55"/>
    </row>
    <row r="11" spans="1:6" x14ac:dyDescent="0.55000000000000004">
      <c r="A11" s="48" t="s">
        <v>20</v>
      </c>
      <c r="B11" s="54">
        <f t="shared" si="1"/>
        <v>202123</v>
      </c>
      <c r="C11" s="54">
        <v>105214</v>
      </c>
      <c r="D11" s="54">
        <v>96909</v>
      </c>
      <c r="E11" s="55"/>
    </row>
    <row r="12" spans="1:6" x14ac:dyDescent="0.55000000000000004">
      <c r="A12" s="48" t="s">
        <v>21</v>
      </c>
      <c r="B12" s="54">
        <f t="shared" si="1"/>
        <v>272373</v>
      </c>
      <c r="C12" s="54">
        <v>145190</v>
      </c>
      <c r="D12" s="54">
        <v>127183</v>
      </c>
      <c r="E12" s="55"/>
      <c r="F12" s="1"/>
    </row>
    <row r="13" spans="1:6" x14ac:dyDescent="0.55000000000000004">
      <c r="A13" s="51" t="s">
        <v>22</v>
      </c>
      <c r="B13" s="54">
        <f t="shared" si="1"/>
        <v>160736</v>
      </c>
      <c r="C13" s="54">
        <v>85170</v>
      </c>
      <c r="D13" s="54">
        <v>75566</v>
      </c>
      <c r="E13" s="24"/>
    </row>
    <row r="14" spans="1:6" x14ac:dyDescent="0.55000000000000004">
      <c r="A14" s="48" t="s">
        <v>23</v>
      </c>
      <c r="B14" s="54">
        <f t="shared" si="1"/>
        <v>193603</v>
      </c>
      <c r="C14" s="54">
        <v>104105</v>
      </c>
      <c r="D14" s="54">
        <v>89498</v>
      </c>
    </row>
    <row r="15" spans="1:6" x14ac:dyDescent="0.55000000000000004">
      <c r="A15" s="48" t="s">
        <v>24</v>
      </c>
      <c r="B15" s="54">
        <f t="shared" si="1"/>
        <v>594185</v>
      </c>
      <c r="C15" s="54">
        <v>316629</v>
      </c>
      <c r="D15" s="54">
        <v>277556</v>
      </c>
    </row>
    <row r="16" spans="1:6" x14ac:dyDescent="0.55000000000000004">
      <c r="A16" s="48" t="s">
        <v>25</v>
      </c>
      <c r="B16" s="54">
        <f t="shared" si="1"/>
        <v>510380</v>
      </c>
      <c r="C16" s="54">
        <v>270761</v>
      </c>
      <c r="D16" s="54">
        <v>239619</v>
      </c>
    </row>
    <row r="17" spans="1:4" x14ac:dyDescent="0.55000000000000004">
      <c r="A17" s="48" t="s">
        <v>26</v>
      </c>
      <c r="B17" s="54">
        <f t="shared" si="1"/>
        <v>1156429</v>
      </c>
      <c r="C17" s="54">
        <v>610484</v>
      </c>
      <c r="D17" s="54">
        <v>545945</v>
      </c>
    </row>
    <row r="18" spans="1:4" x14ac:dyDescent="0.55000000000000004">
      <c r="A18" s="48" t="s">
        <v>27</v>
      </c>
      <c r="B18" s="54">
        <f t="shared" si="1"/>
        <v>744461</v>
      </c>
      <c r="C18" s="54">
        <v>396406</v>
      </c>
      <c r="D18" s="54">
        <v>348055</v>
      </c>
    </row>
    <row r="19" spans="1:4" x14ac:dyDescent="0.55000000000000004">
      <c r="A19" s="48" t="s">
        <v>28</v>
      </c>
      <c r="B19" s="54">
        <f t="shared" si="1"/>
        <v>219377</v>
      </c>
      <c r="C19" s="54">
        <v>120665</v>
      </c>
      <c r="D19" s="54">
        <v>98712</v>
      </c>
    </row>
    <row r="20" spans="1:4" x14ac:dyDescent="0.55000000000000004">
      <c r="A20" s="48" t="s">
        <v>29</v>
      </c>
      <c r="B20" s="54">
        <f t="shared" si="1"/>
        <v>108367</v>
      </c>
      <c r="C20" s="54">
        <v>56053</v>
      </c>
      <c r="D20" s="54">
        <v>52314</v>
      </c>
    </row>
    <row r="21" spans="1:4" x14ac:dyDescent="0.55000000000000004">
      <c r="A21" s="48" t="s">
        <v>30</v>
      </c>
      <c r="B21" s="54">
        <f t="shared" si="1"/>
        <v>127843</v>
      </c>
      <c r="C21" s="54">
        <v>66996</v>
      </c>
      <c r="D21" s="54">
        <v>60847</v>
      </c>
    </row>
    <row r="22" spans="1:4" x14ac:dyDescent="0.55000000000000004">
      <c r="A22" s="48" t="s">
        <v>31</v>
      </c>
      <c r="B22" s="54">
        <f t="shared" si="1"/>
        <v>94396</v>
      </c>
      <c r="C22" s="54">
        <v>48565</v>
      </c>
      <c r="D22" s="54">
        <v>45831</v>
      </c>
    </row>
    <row r="23" spans="1:4" x14ac:dyDescent="0.55000000000000004">
      <c r="A23" s="48" t="s">
        <v>32</v>
      </c>
      <c r="B23" s="54">
        <f t="shared" si="1"/>
        <v>80670</v>
      </c>
      <c r="C23" s="54">
        <v>42589</v>
      </c>
      <c r="D23" s="54">
        <v>38081</v>
      </c>
    </row>
    <row r="24" spans="1:4" x14ac:dyDescent="0.55000000000000004">
      <c r="A24" s="48" t="s">
        <v>33</v>
      </c>
      <c r="B24" s="54">
        <f t="shared" si="1"/>
        <v>196409</v>
      </c>
      <c r="C24" s="54">
        <v>104803</v>
      </c>
      <c r="D24" s="54">
        <v>91606</v>
      </c>
    </row>
    <row r="25" spans="1:4" x14ac:dyDescent="0.55000000000000004">
      <c r="A25" s="48" t="s">
        <v>34</v>
      </c>
      <c r="B25" s="54">
        <f t="shared" si="1"/>
        <v>202127</v>
      </c>
      <c r="C25" s="54">
        <v>104076</v>
      </c>
      <c r="D25" s="54">
        <v>98051</v>
      </c>
    </row>
    <row r="26" spans="1:4" x14ac:dyDescent="0.55000000000000004">
      <c r="A26" s="48" t="s">
        <v>35</v>
      </c>
      <c r="B26" s="54">
        <f t="shared" si="1"/>
        <v>311028</v>
      </c>
      <c r="C26" s="54">
        <v>163684</v>
      </c>
      <c r="D26" s="54">
        <v>147344</v>
      </c>
    </row>
    <row r="27" spans="1:4" x14ac:dyDescent="0.55000000000000004">
      <c r="A27" s="48" t="s">
        <v>36</v>
      </c>
      <c r="B27" s="54">
        <f t="shared" si="1"/>
        <v>683602</v>
      </c>
      <c r="C27" s="54">
        <v>377735</v>
      </c>
      <c r="D27" s="54">
        <v>305867</v>
      </c>
    </row>
    <row r="28" spans="1:4" x14ac:dyDescent="0.55000000000000004">
      <c r="A28" s="48" t="s">
        <v>37</v>
      </c>
      <c r="B28" s="54">
        <f t="shared" si="1"/>
        <v>170728</v>
      </c>
      <c r="C28" s="54">
        <v>89383</v>
      </c>
      <c r="D28" s="54">
        <v>81345</v>
      </c>
    </row>
    <row r="29" spans="1:4" x14ac:dyDescent="0.55000000000000004">
      <c r="A29" s="48" t="s">
        <v>38</v>
      </c>
      <c r="B29" s="54">
        <f t="shared" si="1"/>
        <v>121154</v>
      </c>
      <c r="C29" s="54">
        <v>63126</v>
      </c>
      <c r="D29" s="54">
        <v>58028</v>
      </c>
    </row>
    <row r="30" spans="1:4" x14ac:dyDescent="0.55000000000000004">
      <c r="A30" s="48" t="s">
        <v>39</v>
      </c>
      <c r="B30" s="54">
        <f t="shared" si="1"/>
        <v>262814</v>
      </c>
      <c r="C30" s="54">
        <v>141663</v>
      </c>
      <c r="D30" s="54">
        <v>121151</v>
      </c>
    </row>
    <row r="31" spans="1:4" x14ac:dyDescent="0.55000000000000004">
      <c r="A31" s="48" t="s">
        <v>40</v>
      </c>
      <c r="B31" s="54">
        <f t="shared" si="1"/>
        <v>788849</v>
      </c>
      <c r="C31" s="54">
        <v>419978</v>
      </c>
      <c r="D31" s="54">
        <v>368871</v>
      </c>
    </row>
    <row r="32" spans="1:4" x14ac:dyDescent="0.55000000000000004">
      <c r="A32" s="48" t="s">
        <v>41</v>
      </c>
      <c r="B32" s="54">
        <f t="shared" si="1"/>
        <v>503825</v>
      </c>
      <c r="C32" s="54">
        <v>265713</v>
      </c>
      <c r="D32" s="54">
        <v>238112</v>
      </c>
    </row>
    <row r="33" spans="1:4" x14ac:dyDescent="0.55000000000000004">
      <c r="A33" s="48" t="s">
        <v>42</v>
      </c>
      <c r="B33" s="54">
        <f t="shared" si="1"/>
        <v>138127</v>
      </c>
      <c r="C33" s="54">
        <v>71939</v>
      </c>
      <c r="D33" s="54">
        <v>66188</v>
      </c>
    </row>
    <row r="34" spans="1:4" x14ac:dyDescent="0.55000000000000004">
      <c r="A34" s="48" t="s">
        <v>43</v>
      </c>
      <c r="B34" s="54">
        <f t="shared" si="1"/>
        <v>101989</v>
      </c>
      <c r="C34" s="54">
        <v>53764</v>
      </c>
      <c r="D34" s="54">
        <v>48225</v>
      </c>
    </row>
    <row r="35" spans="1:4" x14ac:dyDescent="0.55000000000000004">
      <c r="A35" s="48" t="s">
        <v>44</v>
      </c>
      <c r="B35" s="54">
        <f t="shared" si="1"/>
        <v>64807</v>
      </c>
      <c r="C35" s="54">
        <v>33734</v>
      </c>
      <c r="D35" s="54">
        <v>31073</v>
      </c>
    </row>
    <row r="36" spans="1:4" x14ac:dyDescent="0.55000000000000004">
      <c r="A36" s="48" t="s">
        <v>45</v>
      </c>
      <c r="B36" s="54">
        <f t="shared" si="1"/>
        <v>75967</v>
      </c>
      <c r="C36" s="54">
        <v>40916</v>
      </c>
      <c r="D36" s="54">
        <v>35051</v>
      </c>
    </row>
    <row r="37" spans="1:4" x14ac:dyDescent="0.55000000000000004">
      <c r="A37" s="48" t="s">
        <v>46</v>
      </c>
      <c r="B37" s="54">
        <f t="shared" si="1"/>
        <v>245459</v>
      </c>
      <c r="C37" s="54">
        <v>132914</v>
      </c>
      <c r="D37" s="54">
        <v>112545</v>
      </c>
    </row>
    <row r="38" spans="1:4" x14ac:dyDescent="0.55000000000000004">
      <c r="A38" s="48" t="s">
        <v>47</v>
      </c>
      <c r="B38" s="54">
        <f t="shared" si="1"/>
        <v>317115</v>
      </c>
      <c r="C38" s="54">
        <v>166219</v>
      </c>
      <c r="D38" s="54">
        <v>150896</v>
      </c>
    </row>
    <row r="39" spans="1:4" x14ac:dyDescent="0.55000000000000004">
      <c r="A39" s="48" t="s">
        <v>48</v>
      </c>
      <c r="B39" s="54">
        <f t="shared" si="1"/>
        <v>185631</v>
      </c>
      <c r="C39" s="54">
        <v>101685</v>
      </c>
      <c r="D39" s="54">
        <v>83946</v>
      </c>
    </row>
    <row r="40" spans="1:4" x14ac:dyDescent="0.55000000000000004">
      <c r="A40" s="48" t="s">
        <v>49</v>
      </c>
      <c r="B40" s="54">
        <f t="shared" si="1"/>
        <v>98243</v>
      </c>
      <c r="C40" s="54">
        <v>51317</v>
      </c>
      <c r="D40" s="54">
        <v>46926</v>
      </c>
    </row>
    <row r="41" spans="1:4" x14ac:dyDescent="0.55000000000000004">
      <c r="A41" s="48" t="s">
        <v>50</v>
      </c>
      <c r="B41" s="54">
        <f t="shared" si="1"/>
        <v>104837</v>
      </c>
      <c r="C41" s="54">
        <v>54695</v>
      </c>
      <c r="D41" s="54">
        <v>50142</v>
      </c>
    </row>
    <row r="42" spans="1:4" x14ac:dyDescent="0.55000000000000004">
      <c r="A42" s="48" t="s">
        <v>51</v>
      </c>
      <c r="B42" s="54">
        <f t="shared" si="1"/>
        <v>158805</v>
      </c>
      <c r="C42" s="54">
        <v>81880</v>
      </c>
      <c r="D42" s="54">
        <v>76925</v>
      </c>
    </row>
    <row r="43" spans="1:4" x14ac:dyDescent="0.55000000000000004">
      <c r="A43" s="48" t="s">
        <v>52</v>
      </c>
      <c r="B43" s="54">
        <f t="shared" si="1"/>
        <v>86080</v>
      </c>
      <c r="C43" s="54">
        <v>44293</v>
      </c>
      <c r="D43" s="54">
        <v>41787</v>
      </c>
    </row>
    <row r="44" spans="1:4" x14ac:dyDescent="0.55000000000000004">
      <c r="A44" s="48" t="s">
        <v>53</v>
      </c>
      <c r="B44" s="54">
        <f t="shared" si="1"/>
        <v>524934</v>
      </c>
      <c r="C44" s="54">
        <v>284356</v>
      </c>
      <c r="D44" s="54">
        <v>240578</v>
      </c>
    </row>
    <row r="45" spans="1:4" x14ac:dyDescent="0.55000000000000004">
      <c r="A45" s="48" t="s">
        <v>54</v>
      </c>
      <c r="B45" s="54">
        <f t="shared" si="1"/>
        <v>116046</v>
      </c>
      <c r="C45" s="54">
        <v>60085</v>
      </c>
      <c r="D45" s="54">
        <v>55961</v>
      </c>
    </row>
    <row r="46" spans="1:4" x14ac:dyDescent="0.55000000000000004">
      <c r="A46" s="48" t="s">
        <v>55</v>
      </c>
      <c r="B46" s="54">
        <f t="shared" si="1"/>
        <v>151179</v>
      </c>
      <c r="C46" s="54">
        <v>80004</v>
      </c>
      <c r="D46" s="54">
        <v>71175</v>
      </c>
    </row>
    <row r="47" spans="1:4" x14ac:dyDescent="0.55000000000000004">
      <c r="A47" s="48" t="s">
        <v>56</v>
      </c>
      <c r="B47" s="54">
        <f t="shared" si="1"/>
        <v>234197</v>
      </c>
      <c r="C47" s="54">
        <v>121032</v>
      </c>
      <c r="D47" s="54">
        <v>113165</v>
      </c>
    </row>
    <row r="48" spans="1:4" x14ac:dyDescent="0.55000000000000004">
      <c r="A48" s="48" t="s">
        <v>57</v>
      </c>
      <c r="B48" s="54">
        <f t="shared" si="1"/>
        <v>139125</v>
      </c>
      <c r="C48" s="54">
        <v>73914</v>
      </c>
      <c r="D48" s="54">
        <v>65211</v>
      </c>
    </row>
    <row r="49" spans="1:4" x14ac:dyDescent="0.55000000000000004">
      <c r="A49" s="48" t="s">
        <v>58</v>
      </c>
      <c r="B49" s="54">
        <f t="shared" si="1"/>
        <v>117802</v>
      </c>
      <c r="C49" s="54">
        <v>61886</v>
      </c>
      <c r="D49" s="54">
        <v>55916</v>
      </c>
    </row>
    <row r="50" spans="1:4" x14ac:dyDescent="0.55000000000000004">
      <c r="A50" s="48" t="s">
        <v>59</v>
      </c>
      <c r="B50" s="54">
        <f t="shared" si="1"/>
        <v>204871</v>
      </c>
      <c r="C50" s="54">
        <v>109133</v>
      </c>
      <c r="D50" s="54">
        <v>95738</v>
      </c>
    </row>
    <row r="51" spans="1:4" x14ac:dyDescent="0.55000000000000004">
      <c r="A51" s="48" t="s">
        <v>60</v>
      </c>
      <c r="B51" s="54">
        <f t="shared" si="1"/>
        <v>133653</v>
      </c>
      <c r="C51" s="54">
        <v>71873</v>
      </c>
      <c r="D51" s="54">
        <v>61780</v>
      </c>
    </row>
    <row r="53" spans="1:4" x14ac:dyDescent="0.55000000000000004">
      <c r="A53" s="24" t="s">
        <v>136</v>
      </c>
    </row>
    <row r="54" spans="1:4" x14ac:dyDescent="0.55000000000000004">
      <c r="A54" t="s">
        <v>137</v>
      </c>
    </row>
    <row r="55" spans="1:4" x14ac:dyDescent="0.55000000000000004">
      <c r="A55" t="s">
        <v>138</v>
      </c>
    </row>
    <row r="56" spans="1:4" x14ac:dyDescent="0.55000000000000004">
      <c r="A56" t="s">
        <v>139</v>
      </c>
    </row>
    <row r="57" spans="1:4" x14ac:dyDescent="0.55000000000000004">
      <c r="A57" s="22" t="s">
        <v>140</v>
      </c>
    </row>
    <row r="58" spans="1:4" x14ac:dyDescent="0.55000000000000004">
      <c r="A58" t="s">
        <v>141</v>
      </c>
    </row>
    <row r="59" spans="1:4" x14ac:dyDescent="0.55000000000000004">
      <c r="A59" t="s">
        <v>142</v>
      </c>
    </row>
  </sheetData>
  <phoneticPr fontId="2"/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DIGI-808455956-3598555</_dlc_DocId>
    <_dlc_DocIdUrl xmlns="89559dea-130d-4237-8e78-1ce7f44b9a24">
      <Url>https://digitalgojp.sharepoint.com/sites/digi_portal/_layouts/15/DocIdRedir.aspx?ID=DIGI-808455956-3598555</Url>
      <Description>DIGI-808455956-3598555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</documentManagement>
</p:properties>
</file>

<file path=customXml/itemProps1.xml><?xml version="1.0" encoding="utf-8"?>
<ds:datastoreItem xmlns:ds="http://schemas.openxmlformats.org/officeDocument/2006/customXml" ds:itemID="{DAD25C75-A965-48B1-8C44-1E2B6840A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AFB1BC-8910-4B68-9034-56928B70724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98BCFA4-BF63-4501-BA08-F3AF0A93B1D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F5390EB-78ED-43AD-AF36-DFF0F92F84BD}">
  <ds:schemaRefs>
    <ds:schemaRef ds:uri="http://schemas.microsoft.com/office/2006/metadata/properties"/>
    <ds:schemaRef ds:uri="http://schemas.microsoft.com/office/infopath/2007/PartnerControls"/>
    <ds:schemaRef ds:uri="89559dea-130d-4237-8e78-1ce7f44b9a24"/>
    <ds:schemaRef ds:uri="0e1d05ab-b491-48cc-a1d7-91236226a3a4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進捗状況 (都道府県別)</vt:lpstr>
      <vt:lpstr>進捗状況（政令市・特別区）</vt:lpstr>
      <vt:lpstr>総接種回数</vt:lpstr>
      <vt:lpstr>一般接種</vt:lpstr>
      <vt:lpstr>医療従事者等</vt:lpstr>
      <vt:lpstr>'進捗状況 (都道府県別)'!Print_Area</vt:lpstr>
      <vt:lpstr>'進捗状況（政令市・特別区）'!Print_Area</vt:lpstr>
      <vt:lpstr>総接種回数!Print_Area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2022-02-15T03:37:26Z</dcterms:created>
  <dcterms:modified xsi:type="dcterms:W3CDTF">2022-04-28T05:40:28Z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8df4101c-6664-4eb3-8779-f00fd9793f12</vt:lpwstr>
  </property>
</Properties>
</file>