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12" yWindow="2184" windowWidth="34560" windowHeight="18684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総接種回数!$A$1:$M$61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1" l="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M7" i="11"/>
  <c r="J7" i="11" l="1"/>
  <c r="K7" i="11"/>
  <c r="I7" i="11"/>
  <c r="Q2" i="12"/>
  <c r="M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<sst xmlns="http://schemas.openxmlformats.org/spreadsheetml/2006/main" count="335" uniqueCount="143">
  <si>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</si>
  <si>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（4月11日公表時点）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</si>
  <si>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</si>
  <si>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</si>
  <si>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</si>
  <si>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</si>
  <si>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</si>
  <si>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</si>
  <si>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</si>
  <si>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</si>
  <si>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</si>
  <si>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</si>
  <si>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</si>
  <si>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</si>
  <si>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</si>
  <si>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</si>
  <si>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</si>
  <si>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</si>
  <si>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</si>
  <si>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</si>
  <si>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</si>
  <si>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</si>
  <si>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</si>
  <si>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</si>
  <si>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</si>
  <si>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</si>
  <si>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</si>
  <si>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</si>
  <si>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</si>
  <si>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</si>
  <si>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</si>
  <si>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</si>
  <si>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</si>
  <si>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</si>
  <si>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</si>
  <si>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</si>
  <si>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</si>
  <si>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</si>
  <si>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</si>
  <si>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</si>
  <si>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</si>
  <si>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</si>
  <si>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</si>
  <si>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</si>
  <si>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</si>
  <si>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</si>
  <si>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</si>
  <si>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</si>
  <si>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</si>
  <si>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</si>
  <si>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</si>
  <si>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</si>
  <si>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</si>
  <si>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</si>
  <si>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</si>
  <si>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</si>
  <si>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</si>
  <si>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</si>
  <si>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</si>
  <si>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</si>
  <si>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</si>
  <si>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</si>
  <si>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</si>
  <si>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</si>
  <si>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</si>
  <si>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</si>
  <si>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</si>
  <si>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</si>
  <si>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</si>
  <si>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</si>
  <si>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</si>
  <si>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</si>
  <si>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</si>
  <si>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</si>
  <si>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</si>
  <si>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</si>
  <si>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</si>
  <si>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</si>
  <si>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</si>
  <si>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</si>
  <si>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</si>
  <si>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</si>
  <si>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</si>
  <si>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</si>
  <si>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</si>
  <si>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</si>
  <si>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</si>
  <si>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</si>
  <si>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</si>
  <si>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</si>
  <si>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</si>
  <si>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</si>
  <si>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</si>
  <si>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</si>
  <si>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</si>
  <si>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接種回数（4月10日まで）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</si>
  <si>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</si>
  <si>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</si>
  <si>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</si>
  <si>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</si>
  <si>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</si>
  <si>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</si>
  <si>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</si>
  <si>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</si>
  <si>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</si>
  <si>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</si>
  <si>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</si>
  <si>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</si>
  <si>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</si>
  <si>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</si>
  <si>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</si>
  <si>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</si>
  <si>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</si>
  <si>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</si>
  <si>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</si>
  <si>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</si>
  <si>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</si>
  <si>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</si>
  <si>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</si>
  <si>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</si>
  <si>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</si>
  <si>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</si>
  <si>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</si>
  <si>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</si>
  <si>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</si>
  <si>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</si>
  <si>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</si>
  <si>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</si>
  <si>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</si>
  <si>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</si>
  <si>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</si>
  <si>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</si>
  <si>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</si>
  <si>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</si>
  <si>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</si>
  <si>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</si>
  <si>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</si>
  <si>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</si>
  <si>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</si>
  <si>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</si>
  <si>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</si>
  <si>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接種回数
（4月10日まで）</t>
    <phoneticPr fontId="2"/>
  </si>
  <si>
    <t>ワクチン供給量
（4月10日まで）※4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</si>
</sst>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G6" sqref="G6:H6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44659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57485352</v>
      </c>
      <c r="D10" s="11">
        <f>C10/$B10</f>
        <v>0.45390927910512069</v>
      </c>
      <c r="E10" s="21">
        <f>SUM(E11:E57)</f>
        <v>3695246</v>
      </c>
      <c r="F10" s="11">
        <f>E10/$B10</f>
        <v>2.9177979948284579E-2</v>
      </c>
      <c r="G10" s="21">
        <f>SUM(G11:G57)</f>
        <v>702828</v>
      </c>
      <c r="H10" s="11">
        <f>G10/$B10</f>
        <v>5.5495902819712017E-3</v>
      </c>
    </row>
    <row r="11" spans="1:8" x14ac:dyDescent="0.45">
      <c r="A11" s="12" t="s">
        <v>14</v>
      </c>
      <c r="B11" s="20">
        <v>5226603</v>
      </c>
      <c r="C11" s="21">
        <v>2360982</v>
      </c>
      <c r="D11" s="11">
        <f t="shared" ref="D11:D57" si="0">C11/$B11</f>
        <v>0.45172399740328467</v>
      </c>
      <c r="E11" s="21">
        <v>168352</v>
      </c>
      <c r="F11" s="11">
        <f t="shared" ref="F11:F57" si="1">E11/$B11</f>
        <v>3.2210596442852076E-2</v>
      </c>
      <c r="G11" s="21">
        <v>25850</v>
      </c>
      <c r="H11" s="11">
        <f t="shared" ref="H11:H57" si="2">G11/$B11</f>
        <v>4.9458510623439358E-3</v>
      </c>
    </row>
    <row r="12" spans="1:8" x14ac:dyDescent="0.45">
      <c r="A12" s="12" t="s">
        <v>15</v>
      </c>
      <c r="B12" s="20">
        <v>1259615</v>
      </c>
      <c r="C12" s="21">
        <v>568310</v>
      </c>
      <c r="D12" s="11">
        <f t="shared" si="0"/>
        <v>0.45117754234428775</v>
      </c>
      <c r="E12" s="21">
        <v>44515</v>
      </c>
      <c r="F12" s="11">
        <f t="shared" si="1"/>
        <v>3.5340163462645333E-2</v>
      </c>
      <c r="G12" s="21">
        <v>5463</v>
      </c>
      <c r="H12" s="11">
        <f t="shared" si="2"/>
        <v>4.3370394922257992E-3</v>
      </c>
    </row>
    <row r="13" spans="1:8" x14ac:dyDescent="0.45">
      <c r="A13" s="12" t="s">
        <v>16</v>
      </c>
      <c r="B13" s="20">
        <v>1220823</v>
      </c>
      <c r="C13" s="21">
        <v>560962</v>
      </c>
      <c r="D13" s="11">
        <f t="shared" si="0"/>
        <v>0.45949494726098705</v>
      </c>
      <c r="E13" s="21">
        <v>41744</v>
      </c>
      <c r="F13" s="11">
        <f t="shared" si="1"/>
        <v>3.4193326960583151E-2</v>
      </c>
      <c r="G13" s="21">
        <v>6617</v>
      </c>
      <c r="H13" s="11">
        <f t="shared" si="2"/>
        <v>5.4201141361196505E-3</v>
      </c>
    </row>
    <row r="14" spans="1:8" x14ac:dyDescent="0.45">
      <c r="A14" s="12" t="s">
        <v>17</v>
      </c>
      <c r="B14" s="20">
        <v>2281989</v>
      </c>
      <c r="C14" s="21">
        <v>1021233</v>
      </c>
      <c r="D14" s="11">
        <f t="shared" si="0"/>
        <v>0.4475188092492996</v>
      </c>
      <c r="E14" s="21">
        <v>67309</v>
      </c>
      <c r="F14" s="11">
        <f t="shared" si="1"/>
        <v>2.9495760058440245E-2</v>
      </c>
      <c r="G14" s="21">
        <v>12680</v>
      </c>
      <c r="H14" s="11">
        <f t="shared" si="2"/>
        <v>5.5565561446615213E-3</v>
      </c>
    </row>
    <row r="15" spans="1:8" x14ac:dyDescent="0.45">
      <c r="A15" s="12" t="s">
        <v>18</v>
      </c>
      <c r="B15" s="20">
        <v>971288</v>
      </c>
      <c r="C15" s="21">
        <v>438462</v>
      </c>
      <c r="D15" s="11">
        <f t="shared" si="0"/>
        <v>0.45142326477831496</v>
      </c>
      <c r="E15" s="21">
        <v>41459</v>
      </c>
      <c r="F15" s="11">
        <f t="shared" si="1"/>
        <v>4.2684559059722758E-2</v>
      </c>
      <c r="G15" s="21">
        <v>6761</v>
      </c>
      <c r="H15" s="11">
        <f t="shared" si="2"/>
        <v>6.9608602185963382E-3</v>
      </c>
    </row>
    <row r="16" spans="1:8" x14ac:dyDescent="0.45">
      <c r="A16" s="12" t="s">
        <v>19</v>
      </c>
      <c r="B16" s="20">
        <v>1069562</v>
      </c>
      <c r="C16" s="21">
        <v>539100</v>
      </c>
      <c r="D16" s="11">
        <f t="shared" si="0"/>
        <v>0.50403810157802909</v>
      </c>
      <c r="E16" s="21">
        <v>39644</v>
      </c>
      <c r="F16" s="11">
        <f t="shared" si="1"/>
        <v>3.7065639953551083E-2</v>
      </c>
      <c r="G16" s="21">
        <v>6256</v>
      </c>
      <c r="H16" s="11">
        <f t="shared" si="2"/>
        <v>5.8491232859806163E-3</v>
      </c>
    </row>
    <row r="17" spans="1:8" x14ac:dyDescent="0.45">
      <c r="A17" s="12" t="s">
        <v>20</v>
      </c>
      <c r="B17" s="20">
        <v>1862059.0000000002</v>
      </c>
      <c r="C17" s="21">
        <v>913100</v>
      </c>
      <c r="D17" s="11">
        <f t="shared" si="0"/>
        <v>0.49037114291222772</v>
      </c>
      <c r="E17" s="21">
        <v>62109</v>
      </c>
      <c r="F17" s="11">
        <f t="shared" si="1"/>
        <v>3.3355011844415236E-2</v>
      </c>
      <c r="G17" s="21">
        <v>12917</v>
      </c>
      <c r="H17" s="11">
        <f t="shared" si="2"/>
        <v>6.936944532906851E-3</v>
      </c>
    </row>
    <row r="18" spans="1:8" x14ac:dyDescent="0.45">
      <c r="A18" s="12" t="s">
        <v>21</v>
      </c>
      <c r="B18" s="20">
        <v>2907675</v>
      </c>
      <c r="C18" s="21">
        <v>1405814</v>
      </c>
      <c r="D18" s="11">
        <f t="shared" si="0"/>
        <v>0.48348388317126229</v>
      </c>
      <c r="E18" s="21">
        <v>92884</v>
      </c>
      <c r="F18" s="11">
        <f t="shared" si="1"/>
        <v>3.1944422949607504E-2</v>
      </c>
      <c r="G18" s="21">
        <v>17608</v>
      </c>
      <c r="H18" s="11">
        <f t="shared" si="2"/>
        <v>6.0556974214793606E-3</v>
      </c>
    </row>
    <row r="19" spans="1:8" x14ac:dyDescent="0.45">
      <c r="A19" s="12" t="s">
        <v>22</v>
      </c>
      <c r="B19" s="20">
        <v>1955401</v>
      </c>
      <c r="C19" s="21">
        <v>858564</v>
      </c>
      <c r="D19" s="11">
        <f t="shared" si="0"/>
        <v>0.43907311083506656</v>
      </c>
      <c r="E19" s="21">
        <v>61202</v>
      </c>
      <c r="F19" s="11">
        <f t="shared" si="1"/>
        <v>3.1298950956862553E-2</v>
      </c>
      <c r="G19" s="21">
        <v>10956</v>
      </c>
      <c r="H19" s="11">
        <f t="shared" si="2"/>
        <v>5.60294282349247E-3</v>
      </c>
    </row>
    <row r="20" spans="1:8" x14ac:dyDescent="0.45">
      <c r="A20" s="12" t="s">
        <v>23</v>
      </c>
      <c r="B20" s="20">
        <v>1958101</v>
      </c>
      <c r="C20" s="21">
        <v>995151</v>
      </c>
      <c r="D20" s="11">
        <f t="shared" si="0"/>
        <v>0.50822250741917807</v>
      </c>
      <c r="E20" s="21">
        <v>56950</v>
      </c>
      <c r="F20" s="11">
        <f t="shared" si="1"/>
        <v>2.9084301575863555E-2</v>
      </c>
      <c r="G20" s="21">
        <v>10458</v>
      </c>
      <c r="H20" s="11">
        <f t="shared" si="2"/>
        <v>5.3408889531234597E-3</v>
      </c>
    </row>
    <row r="21" spans="1:8" x14ac:dyDescent="0.45">
      <c r="A21" s="12" t="s">
        <v>24</v>
      </c>
      <c r="B21" s="20">
        <v>7393799</v>
      </c>
      <c r="C21" s="21">
        <v>3200274</v>
      </c>
      <c r="D21" s="11">
        <f t="shared" si="0"/>
        <v>0.43283216111230505</v>
      </c>
      <c r="E21" s="21">
        <v>225010</v>
      </c>
      <c r="F21" s="11">
        <f t="shared" si="1"/>
        <v>3.0432258166606909E-2</v>
      </c>
      <c r="G21" s="21">
        <v>48319</v>
      </c>
      <c r="H21" s="11">
        <f t="shared" si="2"/>
        <v>6.5350708073075832E-3</v>
      </c>
    </row>
    <row r="22" spans="1:8" x14ac:dyDescent="0.45">
      <c r="A22" s="12" t="s">
        <v>25</v>
      </c>
      <c r="B22" s="20">
        <v>6322892.0000000009</v>
      </c>
      <c r="C22" s="21">
        <v>2828337</v>
      </c>
      <c r="D22" s="11">
        <f t="shared" si="0"/>
        <v>0.44731698722673097</v>
      </c>
      <c r="E22" s="21">
        <v>196744</v>
      </c>
      <c r="F22" s="11">
        <f t="shared" si="1"/>
        <v>3.1116141158191533E-2</v>
      </c>
      <c r="G22" s="21">
        <v>35539</v>
      </c>
      <c r="H22" s="11">
        <f t="shared" si="2"/>
        <v>5.6206874955321067E-3</v>
      </c>
    </row>
    <row r="23" spans="1:8" x14ac:dyDescent="0.45">
      <c r="A23" s="12" t="s">
        <v>26</v>
      </c>
      <c r="B23" s="20">
        <v>13843329.000000002</v>
      </c>
      <c r="C23" s="21">
        <v>6399040</v>
      </c>
      <c r="D23" s="11">
        <f t="shared" si="0"/>
        <v>0.46224719502079298</v>
      </c>
      <c r="E23" s="21">
        <v>358979</v>
      </c>
      <c r="F23" s="11">
        <f t="shared" si="1"/>
        <v>2.5931551579825917E-2</v>
      </c>
      <c r="G23" s="21">
        <v>77758</v>
      </c>
      <c r="H23" s="11">
        <f t="shared" si="2"/>
        <v>5.6170015174818134E-3</v>
      </c>
    </row>
    <row r="24" spans="1:8" x14ac:dyDescent="0.45">
      <c r="A24" s="12" t="s">
        <v>27</v>
      </c>
      <c r="B24" s="20">
        <v>9220206</v>
      </c>
      <c r="C24" s="21">
        <v>4091024</v>
      </c>
      <c r="D24" s="11">
        <f t="shared" si="0"/>
        <v>0.44370201706990059</v>
      </c>
      <c r="E24" s="21">
        <v>308092</v>
      </c>
      <c r="F24" s="11">
        <f t="shared" si="1"/>
        <v>3.3414871641696507E-2</v>
      </c>
      <c r="G24" s="21">
        <v>62409</v>
      </c>
      <c r="H24" s="11">
        <f t="shared" si="2"/>
        <v>6.7687207856310366E-3</v>
      </c>
    </row>
    <row r="25" spans="1:8" x14ac:dyDescent="0.45">
      <c r="A25" s="12" t="s">
        <v>28</v>
      </c>
      <c r="B25" s="20">
        <v>2213174</v>
      </c>
      <c r="C25" s="21">
        <v>1087639</v>
      </c>
      <c r="D25" s="11">
        <f t="shared" si="0"/>
        <v>0.49143854030455808</v>
      </c>
      <c r="E25" s="21">
        <v>89531</v>
      </c>
      <c r="F25" s="11">
        <f t="shared" si="1"/>
        <v>4.0453665188548212E-2</v>
      </c>
      <c r="G25" s="21">
        <v>15108</v>
      </c>
      <c r="H25" s="11">
        <f t="shared" si="2"/>
        <v>6.8263950326544589E-3</v>
      </c>
    </row>
    <row r="26" spans="1:8" x14ac:dyDescent="0.45">
      <c r="A26" s="12" t="s">
        <v>29</v>
      </c>
      <c r="B26" s="20">
        <v>1047674</v>
      </c>
      <c r="C26" s="21">
        <v>511324</v>
      </c>
      <c r="D26" s="11">
        <f t="shared" si="0"/>
        <v>0.48805639922342253</v>
      </c>
      <c r="E26" s="21">
        <v>34423</v>
      </c>
      <c r="F26" s="11">
        <f t="shared" si="1"/>
        <v>3.2856594704077792E-2</v>
      </c>
      <c r="G26" s="21">
        <v>6630</v>
      </c>
      <c r="H26" s="11">
        <f t="shared" si="2"/>
        <v>6.3283044153047609E-3</v>
      </c>
    </row>
    <row r="27" spans="1:8" x14ac:dyDescent="0.45">
      <c r="A27" s="12" t="s">
        <v>30</v>
      </c>
      <c r="B27" s="20">
        <v>1132656</v>
      </c>
      <c r="C27" s="21">
        <v>517670</v>
      </c>
      <c r="D27" s="11">
        <f t="shared" si="0"/>
        <v>0.45704079614640281</v>
      </c>
      <c r="E27" s="21">
        <v>36349</v>
      </c>
      <c r="F27" s="11">
        <f t="shared" si="1"/>
        <v>3.2091826644629964E-2</v>
      </c>
      <c r="G27" s="21">
        <v>6043</v>
      </c>
      <c r="H27" s="11">
        <f t="shared" si="2"/>
        <v>5.3352474184571487E-3</v>
      </c>
    </row>
    <row r="28" spans="1:8" x14ac:dyDescent="0.45">
      <c r="A28" s="12" t="s">
        <v>31</v>
      </c>
      <c r="B28" s="20">
        <v>774582.99999999988</v>
      </c>
      <c r="C28" s="21">
        <v>374835</v>
      </c>
      <c r="D28" s="11">
        <f t="shared" si="0"/>
        <v>0.48391844385947025</v>
      </c>
      <c r="E28" s="21">
        <v>27512</v>
      </c>
      <c r="F28" s="11">
        <f t="shared" si="1"/>
        <v>3.5518466064966572E-2</v>
      </c>
      <c r="G28" s="21">
        <v>3168</v>
      </c>
      <c r="H28" s="11">
        <f t="shared" si="2"/>
        <v>4.0899425884637292E-3</v>
      </c>
    </row>
    <row r="29" spans="1:8" x14ac:dyDescent="0.45">
      <c r="A29" s="12" t="s">
        <v>32</v>
      </c>
      <c r="B29" s="20">
        <v>820997</v>
      </c>
      <c r="C29" s="21">
        <v>397160</v>
      </c>
      <c r="D29" s="11">
        <f t="shared" si="0"/>
        <v>0.48375329020690699</v>
      </c>
      <c r="E29" s="21">
        <v>22651</v>
      </c>
      <c r="F29" s="11">
        <f t="shared" si="1"/>
        <v>2.7589625784259868E-2</v>
      </c>
      <c r="G29" s="21">
        <v>2601</v>
      </c>
      <c r="H29" s="11">
        <f t="shared" si="2"/>
        <v>3.168099274418786E-3</v>
      </c>
    </row>
    <row r="30" spans="1:8" x14ac:dyDescent="0.45">
      <c r="A30" s="12" t="s">
        <v>33</v>
      </c>
      <c r="B30" s="20">
        <v>2071737</v>
      </c>
      <c r="C30" s="21">
        <v>1010777</v>
      </c>
      <c r="D30" s="11">
        <f t="shared" si="0"/>
        <v>0.48788866540492348</v>
      </c>
      <c r="E30" s="21">
        <v>55428</v>
      </c>
      <c r="F30" s="11">
        <f t="shared" si="1"/>
        <v>2.6754361195460621E-2</v>
      </c>
      <c r="G30" s="21">
        <v>11164</v>
      </c>
      <c r="H30" s="11">
        <f t="shared" si="2"/>
        <v>5.3887148803154067E-3</v>
      </c>
    </row>
    <row r="31" spans="1:8" x14ac:dyDescent="0.45">
      <c r="A31" s="12" t="s">
        <v>34</v>
      </c>
      <c r="B31" s="20">
        <v>2016791</v>
      </c>
      <c r="C31" s="21">
        <v>1024311</v>
      </c>
      <c r="D31" s="11">
        <f t="shared" si="0"/>
        <v>0.5078914969374615</v>
      </c>
      <c r="E31" s="21">
        <v>50227</v>
      </c>
      <c r="F31" s="11">
        <f t="shared" si="1"/>
        <v>2.4904414984001814E-2</v>
      </c>
      <c r="G31" s="21">
        <v>9544</v>
      </c>
      <c r="H31" s="11">
        <f t="shared" si="2"/>
        <v>4.7322702253232984E-3</v>
      </c>
    </row>
    <row r="32" spans="1:8" x14ac:dyDescent="0.45">
      <c r="A32" s="12" t="s">
        <v>35</v>
      </c>
      <c r="B32" s="20">
        <v>3686259.9999999995</v>
      </c>
      <c r="C32" s="21">
        <v>1647980</v>
      </c>
      <c r="D32" s="11">
        <f t="shared" si="0"/>
        <v>0.44706016396021991</v>
      </c>
      <c r="E32" s="21">
        <v>125183</v>
      </c>
      <c r="F32" s="11">
        <f t="shared" si="1"/>
        <v>3.3959351754895208E-2</v>
      </c>
      <c r="G32" s="21">
        <v>22962</v>
      </c>
      <c r="H32" s="11">
        <f t="shared" si="2"/>
        <v>6.2290777101994986E-3</v>
      </c>
    </row>
    <row r="33" spans="1:8" x14ac:dyDescent="0.45">
      <c r="A33" s="12" t="s">
        <v>36</v>
      </c>
      <c r="B33" s="20">
        <v>7558801.9999999991</v>
      </c>
      <c r="C33" s="21">
        <v>3314565</v>
      </c>
      <c r="D33" s="11">
        <f t="shared" si="0"/>
        <v>0.43850401161453895</v>
      </c>
      <c r="E33" s="21">
        <v>192405</v>
      </c>
      <c r="F33" s="11">
        <f t="shared" si="1"/>
        <v>2.5454430477210545E-2</v>
      </c>
      <c r="G33" s="21">
        <v>40551</v>
      </c>
      <c r="H33" s="11">
        <f t="shared" si="2"/>
        <v>5.3647390155212435E-3</v>
      </c>
    </row>
    <row r="34" spans="1:8" x14ac:dyDescent="0.45">
      <c r="A34" s="12" t="s">
        <v>37</v>
      </c>
      <c r="B34" s="20">
        <v>1800557</v>
      </c>
      <c r="C34" s="21">
        <v>806623</v>
      </c>
      <c r="D34" s="11">
        <f t="shared" si="0"/>
        <v>0.4479852623382653</v>
      </c>
      <c r="E34" s="21">
        <v>49522</v>
      </c>
      <c r="F34" s="11">
        <f t="shared" si="1"/>
        <v>2.7503711351542885E-2</v>
      </c>
      <c r="G34" s="21">
        <v>9150</v>
      </c>
      <c r="H34" s="11">
        <f t="shared" si="2"/>
        <v>5.0817608106824719E-3</v>
      </c>
    </row>
    <row r="35" spans="1:8" x14ac:dyDescent="0.45">
      <c r="A35" s="12" t="s">
        <v>38</v>
      </c>
      <c r="B35" s="20">
        <v>1418843</v>
      </c>
      <c r="C35" s="21">
        <v>622885</v>
      </c>
      <c r="D35" s="11">
        <f t="shared" si="0"/>
        <v>0.43900910812542332</v>
      </c>
      <c r="E35" s="21">
        <v>39264</v>
      </c>
      <c r="F35" s="11">
        <f t="shared" si="1"/>
        <v>2.7673252079335065E-2</v>
      </c>
      <c r="G35" s="21">
        <v>7958</v>
      </c>
      <c r="H35" s="11">
        <f t="shared" si="2"/>
        <v>5.6087953353542285E-3</v>
      </c>
    </row>
    <row r="36" spans="1:8" x14ac:dyDescent="0.45">
      <c r="A36" s="12" t="s">
        <v>39</v>
      </c>
      <c r="B36" s="20">
        <v>2530542</v>
      </c>
      <c r="C36" s="21">
        <v>1076554</v>
      </c>
      <c r="D36" s="11">
        <f t="shared" si="0"/>
        <v>0.42542427669645477</v>
      </c>
      <c r="E36" s="21">
        <v>74344</v>
      </c>
      <c r="F36" s="11">
        <f t="shared" si="1"/>
        <v>2.9378686463216182E-2</v>
      </c>
      <c r="G36" s="21">
        <v>11036</v>
      </c>
      <c r="H36" s="11">
        <f t="shared" si="2"/>
        <v>4.3611210562796432E-3</v>
      </c>
    </row>
    <row r="37" spans="1:8" x14ac:dyDescent="0.45">
      <c r="A37" s="12" t="s">
        <v>40</v>
      </c>
      <c r="B37" s="20">
        <v>8839511</v>
      </c>
      <c r="C37" s="21">
        <v>3581891</v>
      </c>
      <c r="D37" s="11">
        <f t="shared" si="0"/>
        <v>0.40521370469475065</v>
      </c>
      <c r="E37" s="21">
        <v>223556</v>
      </c>
      <c r="F37" s="11">
        <f t="shared" si="1"/>
        <v>2.5290539261730655E-2</v>
      </c>
      <c r="G37" s="21">
        <v>46600</v>
      </c>
      <c r="H37" s="11">
        <f t="shared" si="2"/>
        <v>5.271784830631468E-3</v>
      </c>
    </row>
    <row r="38" spans="1:8" x14ac:dyDescent="0.45">
      <c r="A38" s="12" t="s">
        <v>41</v>
      </c>
      <c r="B38" s="20">
        <v>5523625</v>
      </c>
      <c r="C38" s="21">
        <v>2429126</v>
      </c>
      <c r="D38" s="11">
        <f t="shared" si="0"/>
        <v>0.43977025956686056</v>
      </c>
      <c r="E38" s="21">
        <v>154058</v>
      </c>
      <c r="F38" s="11">
        <f t="shared" si="1"/>
        <v>2.7890742039874176E-2</v>
      </c>
      <c r="G38" s="21">
        <v>24809</v>
      </c>
      <c r="H38" s="11">
        <f t="shared" si="2"/>
        <v>4.491434519903143E-3</v>
      </c>
    </row>
    <row r="39" spans="1:8" x14ac:dyDescent="0.45">
      <c r="A39" s="12" t="s">
        <v>42</v>
      </c>
      <c r="B39" s="20">
        <v>1344738.9999999998</v>
      </c>
      <c r="C39" s="21">
        <v>638017</v>
      </c>
      <c r="D39" s="11">
        <f t="shared" si="0"/>
        <v>0.47445415058238077</v>
      </c>
      <c r="E39" s="21">
        <v>35360</v>
      </c>
      <c r="F39" s="11">
        <f t="shared" si="1"/>
        <v>2.629506543648991E-2</v>
      </c>
      <c r="G39" s="21">
        <v>4021</v>
      </c>
      <c r="H39" s="11">
        <f t="shared" si="2"/>
        <v>2.9901713269266383E-3</v>
      </c>
    </row>
    <row r="40" spans="1:8" x14ac:dyDescent="0.45">
      <c r="A40" s="12" t="s">
        <v>43</v>
      </c>
      <c r="B40" s="20">
        <v>944432</v>
      </c>
      <c r="C40" s="21">
        <v>477592</v>
      </c>
      <c r="D40" s="11">
        <f t="shared" si="0"/>
        <v>0.50569231029867689</v>
      </c>
      <c r="E40" s="21">
        <v>23752</v>
      </c>
      <c r="F40" s="11">
        <f t="shared" si="1"/>
        <v>2.514950785233876E-2</v>
      </c>
      <c r="G40" s="21">
        <v>4335</v>
      </c>
      <c r="H40" s="11">
        <f t="shared" si="2"/>
        <v>4.5900604807969231E-3</v>
      </c>
    </row>
    <row r="41" spans="1:8" x14ac:dyDescent="0.45">
      <c r="A41" s="12" t="s">
        <v>44</v>
      </c>
      <c r="B41" s="20">
        <v>556788</v>
      </c>
      <c r="C41" s="21">
        <v>265284</v>
      </c>
      <c r="D41" s="11">
        <f t="shared" si="0"/>
        <v>0.47645423392745534</v>
      </c>
      <c r="E41" s="21">
        <v>16538</v>
      </c>
      <c r="F41" s="11">
        <f t="shared" si="1"/>
        <v>2.9702507956349634E-2</v>
      </c>
      <c r="G41" s="21">
        <v>1973</v>
      </c>
      <c r="H41" s="11">
        <f t="shared" si="2"/>
        <v>3.5435390130534421E-3</v>
      </c>
    </row>
    <row r="42" spans="1:8" x14ac:dyDescent="0.45">
      <c r="A42" s="12" t="s">
        <v>45</v>
      </c>
      <c r="B42" s="20">
        <v>672814.99999999988</v>
      </c>
      <c r="C42" s="21">
        <v>311283</v>
      </c>
      <c r="D42" s="11">
        <f t="shared" si="0"/>
        <v>0.46265763991587594</v>
      </c>
      <c r="E42" s="21">
        <v>21567</v>
      </c>
      <c r="F42" s="11">
        <f t="shared" si="1"/>
        <v>3.2054873925224624E-2</v>
      </c>
      <c r="G42" s="21">
        <v>3886</v>
      </c>
      <c r="H42" s="11">
        <f t="shared" si="2"/>
        <v>5.7757332996440343E-3</v>
      </c>
    </row>
    <row r="43" spans="1:8" x14ac:dyDescent="0.45">
      <c r="A43" s="12" t="s">
        <v>46</v>
      </c>
      <c r="B43" s="20">
        <v>1893791</v>
      </c>
      <c r="C43" s="21">
        <v>871468</v>
      </c>
      <c r="D43" s="11">
        <f t="shared" si="0"/>
        <v>0.46017115933067587</v>
      </c>
      <c r="E43" s="21">
        <v>45028</v>
      </c>
      <c r="F43" s="11">
        <f t="shared" si="1"/>
        <v>2.3776646947841658E-2</v>
      </c>
      <c r="G43" s="21">
        <v>8363</v>
      </c>
      <c r="H43" s="11">
        <f t="shared" si="2"/>
        <v>4.416010003215772E-3</v>
      </c>
    </row>
    <row r="44" spans="1:8" x14ac:dyDescent="0.45">
      <c r="A44" s="12" t="s">
        <v>47</v>
      </c>
      <c r="B44" s="20">
        <v>2812432.9999999995</v>
      </c>
      <c r="C44" s="21">
        <v>1300144</v>
      </c>
      <c r="D44" s="11">
        <f t="shared" si="0"/>
        <v>0.46228443486475951</v>
      </c>
      <c r="E44" s="21">
        <v>75643</v>
      </c>
      <c r="F44" s="11">
        <f t="shared" si="1"/>
        <v>2.6895929609700928E-2</v>
      </c>
      <c r="G44" s="21">
        <v>15126</v>
      </c>
      <c r="H44" s="11">
        <f t="shared" si="2"/>
        <v>5.378261455472896E-3</v>
      </c>
    </row>
    <row r="45" spans="1:8" x14ac:dyDescent="0.45">
      <c r="A45" s="12" t="s">
        <v>48</v>
      </c>
      <c r="B45" s="20">
        <v>1356110</v>
      </c>
      <c r="C45" s="21">
        <v>729157</v>
      </c>
      <c r="D45" s="11">
        <f t="shared" si="0"/>
        <v>0.53768278384496837</v>
      </c>
      <c r="E45" s="21">
        <v>38166</v>
      </c>
      <c r="F45" s="11">
        <f t="shared" si="1"/>
        <v>2.8143734652793653E-2</v>
      </c>
      <c r="G45" s="21">
        <v>6483</v>
      </c>
      <c r="H45" s="11">
        <f t="shared" si="2"/>
        <v>4.7805856457072068E-3</v>
      </c>
    </row>
    <row r="46" spans="1:8" x14ac:dyDescent="0.45">
      <c r="A46" s="12" t="s">
        <v>49</v>
      </c>
      <c r="B46" s="20">
        <v>734949</v>
      </c>
      <c r="C46" s="21">
        <v>365741</v>
      </c>
      <c r="D46" s="11">
        <f t="shared" si="0"/>
        <v>0.49764133293602686</v>
      </c>
      <c r="E46" s="21">
        <v>21564</v>
      </c>
      <c r="F46" s="11">
        <f t="shared" si="1"/>
        <v>2.9340811403240224E-2</v>
      </c>
      <c r="G46" s="21">
        <v>3598</v>
      </c>
      <c r="H46" s="11">
        <f t="shared" si="2"/>
        <v>4.8955777883907588E-3</v>
      </c>
    </row>
    <row r="47" spans="1:8" x14ac:dyDescent="0.45">
      <c r="A47" s="12" t="s">
        <v>50</v>
      </c>
      <c r="B47" s="20">
        <v>973896</v>
      </c>
      <c r="C47" s="21">
        <v>430172</v>
      </c>
      <c r="D47" s="11">
        <f t="shared" si="0"/>
        <v>0.4417021940741106</v>
      </c>
      <c r="E47" s="21">
        <v>32184</v>
      </c>
      <c r="F47" s="11">
        <f t="shared" si="1"/>
        <v>3.3046649744941967E-2</v>
      </c>
      <c r="G47" s="21">
        <v>4699</v>
      </c>
      <c r="H47" s="11">
        <f t="shared" si="2"/>
        <v>4.8249505080624625E-3</v>
      </c>
    </row>
    <row r="48" spans="1:8" x14ac:dyDescent="0.45">
      <c r="A48" s="12" t="s">
        <v>51</v>
      </c>
      <c r="B48" s="20">
        <v>1356219</v>
      </c>
      <c r="C48" s="21">
        <v>636536</v>
      </c>
      <c r="D48" s="11">
        <f t="shared" si="0"/>
        <v>0.46934602744836934</v>
      </c>
      <c r="E48" s="21">
        <v>41104</v>
      </c>
      <c r="F48" s="11">
        <f t="shared" si="1"/>
        <v>3.0307789523668374E-2</v>
      </c>
      <c r="G48" s="21">
        <v>13658</v>
      </c>
      <c r="H48" s="11">
        <f t="shared" si="2"/>
        <v>1.0070644932713669E-2</v>
      </c>
    </row>
    <row r="49" spans="1:8" x14ac:dyDescent="0.45">
      <c r="A49" s="12" t="s">
        <v>52</v>
      </c>
      <c r="B49" s="20">
        <v>701167</v>
      </c>
      <c r="C49" s="21">
        <v>319846</v>
      </c>
      <c r="D49" s="11">
        <f t="shared" si="0"/>
        <v>0.45616236930716936</v>
      </c>
      <c r="E49" s="21">
        <v>14355</v>
      </c>
      <c r="F49" s="11">
        <f t="shared" si="1"/>
        <v>2.0473011422385824E-2</v>
      </c>
      <c r="G49" s="21">
        <v>2529</v>
      </c>
      <c r="H49" s="11">
        <f t="shared" si="2"/>
        <v>3.6068440186146811E-3</v>
      </c>
    </row>
    <row r="50" spans="1:8" x14ac:dyDescent="0.45">
      <c r="A50" s="12" t="s">
        <v>53</v>
      </c>
      <c r="B50" s="20">
        <v>5124170</v>
      </c>
      <c r="C50" s="21">
        <v>2315069</v>
      </c>
      <c r="D50" s="11">
        <f t="shared" si="0"/>
        <v>0.45179394906882481</v>
      </c>
      <c r="E50" s="21">
        <v>136516</v>
      </c>
      <c r="F50" s="11">
        <f t="shared" si="1"/>
        <v>2.6641582929528101E-2</v>
      </c>
      <c r="G50" s="21">
        <v>30196</v>
      </c>
      <c r="H50" s="11">
        <f t="shared" si="2"/>
        <v>5.8928567943686491E-3</v>
      </c>
    </row>
    <row r="51" spans="1:8" x14ac:dyDescent="0.45">
      <c r="A51" s="12" t="s">
        <v>54</v>
      </c>
      <c r="B51" s="20">
        <v>818222</v>
      </c>
      <c r="C51" s="21">
        <v>392697</v>
      </c>
      <c r="D51" s="11">
        <f t="shared" si="0"/>
        <v>0.47993942964134428</v>
      </c>
      <c r="E51" s="21">
        <v>15694</v>
      </c>
      <c r="F51" s="11">
        <f t="shared" si="1"/>
        <v>1.9180613574311129E-2</v>
      </c>
      <c r="G51" s="21">
        <v>3572</v>
      </c>
      <c r="H51" s="11">
        <f t="shared" si="2"/>
        <v>4.3655633801095543E-3</v>
      </c>
    </row>
    <row r="52" spans="1:8" x14ac:dyDescent="0.45">
      <c r="A52" s="12" t="s">
        <v>55</v>
      </c>
      <c r="B52" s="20">
        <v>1335937.9999999998</v>
      </c>
      <c r="C52" s="21">
        <v>677335</v>
      </c>
      <c r="D52" s="11">
        <f t="shared" si="0"/>
        <v>0.50701080439361712</v>
      </c>
      <c r="E52" s="21">
        <v>43321</v>
      </c>
      <c r="F52" s="11">
        <f t="shared" si="1"/>
        <v>3.2427403068106458E-2</v>
      </c>
      <c r="G52" s="21">
        <v>6266</v>
      </c>
      <c r="H52" s="11">
        <f t="shared" si="2"/>
        <v>4.6903374258386249E-3</v>
      </c>
    </row>
    <row r="53" spans="1:8" x14ac:dyDescent="0.45">
      <c r="A53" s="12" t="s">
        <v>56</v>
      </c>
      <c r="B53" s="20">
        <v>1758645</v>
      </c>
      <c r="C53" s="21">
        <v>901041</v>
      </c>
      <c r="D53" s="11">
        <f t="shared" si="0"/>
        <v>0.5123495645795485</v>
      </c>
      <c r="E53" s="21">
        <v>54808</v>
      </c>
      <c r="F53" s="11">
        <f t="shared" si="1"/>
        <v>3.1164902524386674E-2</v>
      </c>
      <c r="G53" s="21">
        <v>12082</v>
      </c>
      <c r="H53" s="11">
        <f t="shared" si="2"/>
        <v>6.8700618942424425E-3</v>
      </c>
    </row>
    <row r="54" spans="1:8" x14ac:dyDescent="0.45">
      <c r="A54" s="12" t="s">
        <v>57</v>
      </c>
      <c r="B54" s="20">
        <v>1141741</v>
      </c>
      <c r="C54" s="21">
        <v>523679</v>
      </c>
      <c r="D54" s="11">
        <f t="shared" si="0"/>
        <v>0.45866707072794971</v>
      </c>
      <c r="E54" s="21">
        <v>35674</v>
      </c>
      <c r="F54" s="11">
        <f t="shared" si="1"/>
        <v>3.1245264906839643E-2</v>
      </c>
      <c r="G54" s="21">
        <v>6134</v>
      </c>
      <c r="H54" s="11">
        <f t="shared" si="2"/>
        <v>5.3724969147994159E-3</v>
      </c>
    </row>
    <row r="55" spans="1:8" x14ac:dyDescent="0.45">
      <c r="A55" s="12" t="s">
        <v>58</v>
      </c>
      <c r="B55" s="20">
        <v>1087241</v>
      </c>
      <c r="C55" s="21">
        <v>491536</v>
      </c>
      <c r="D55" s="11">
        <f t="shared" si="0"/>
        <v>0.45209479774953298</v>
      </c>
      <c r="E55" s="21">
        <v>31024</v>
      </c>
      <c r="F55" s="11">
        <f t="shared" si="1"/>
        <v>2.8534611921367938E-2</v>
      </c>
      <c r="G55" s="21">
        <v>5749</v>
      </c>
      <c r="H55" s="11">
        <f t="shared" si="2"/>
        <v>5.2876961041756149E-3</v>
      </c>
    </row>
    <row r="56" spans="1:8" x14ac:dyDescent="0.45">
      <c r="A56" s="12" t="s">
        <v>59</v>
      </c>
      <c r="B56" s="20">
        <v>1617517</v>
      </c>
      <c r="C56" s="21">
        <v>753352</v>
      </c>
      <c r="D56" s="11">
        <f t="shared" si="0"/>
        <v>0.46574595506569638</v>
      </c>
      <c r="E56" s="21">
        <v>43422</v>
      </c>
      <c r="F56" s="11">
        <f t="shared" si="1"/>
        <v>2.6844849234969402E-2</v>
      </c>
      <c r="G56" s="21">
        <v>8454</v>
      </c>
      <c r="H56" s="11">
        <f t="shared" si="2"/>
        <v>5.226529303865122E-3</v>
      </c>
    </row>
    <row r="57" spans="1:8" x14ac:dyDescent="0.45">
      <c r="A57" s="12" t="s">
        <v>60</v>
      </c>
      <c r="B57" s="20">
        <v>1485118</v>
      </c>
      <c r="C57" s="21">
        <v>501710</v>
      </c>
      <c r="D57" s="11">
        <f t="shared" si="0"/>
        <v>0.33782500784449448</v>
      </c>
      <c r="E57" s="21">
        <v>30080</v>
      </c>
      <c r="F57" s="11">
        <f t="shared" si="1"/>
        <v>2.0254282824664436E-2</v>
      </c>
      <c r="G57" s="21">
        <v>4789</v>
      </c>
      <c r="H57" s="11">
        <f t="shared" si="2"/>
        <v>3.2246595893390289E-3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（4月11日公表時点）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44659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11693296</v>
      </c>
      <c r="D10" s="11">
        <f>C10/$B10</f>
        <v>0.42445396992533174</v>
      </c>
      <c r="E10" s="21">
        <f>SUM(E11:E30)</f>
        <v>796669</v>
      </c>
      <c r="F10" s="11">
        <f>E10/$B10</f>
        <v>2.8918221155647142E-2</v>
      </c>
      <c r="G10" s="21">
        <f>SUM(G11:G30)</f>
        <v>159979</v>
      </c>
      <c r="H10" s="11">
        <f>G10/$B10</f>
        <v>5.8070642917689456E-3</v>
      </c>
    </row>
    <row r="11" spans="1:8" x14ac:dyDescent="0.45">
      <c r="A11" s="12" t="s">
        <v>70</v>
      </c>
      <c r="B11" s="20">
        <v>1961575</v>
      </c>
      <c r="C11" s="21">
        <v>789515</v>
      </c>
      <c r="D11" s="11">
        <f t="shared" ref="D11:D30" si="0">C11/$B11</f>
        <v>0.40249034576806902</v>
      </c>
      <c r="E11" s="21">
        <v>53875</v>
      </c>
      <c r="F11" s="11">
        <f t="shared" ref="F11:F30" si="1">E11/$B11</f>
        <v>2.7465174668315002E-2</v>
      </c>
      <c r="G11" s="21">
        <v>8821</v>
      </c>
      <c r="H11" s="11">
        <f t="shared" ref="H11:H30" si="2">G11/$B11</f>
        <v>4.4968966264353899E-3</v>
      </c>
    </row>
    <row r="12" spans="1:8" x14ac:dyDescent="0.45">
      <c r="A12" s="12" t="s">
        <v>71</v>
      </c>
      <c r="B12" s="20">
        <v>1065932</v>
      </c>
      <c r="C12" s="21">
        <v>444163</v>
      </c>
      <c r="D12" s="11">
        <f t="shared" si="0"/>
        <v>0.41668980760498792</v>
      </c>
      <c r="E12" s="21">
        <v>17706</v>
      </c>
      <c r="F12" s="11">
        <f t="shared" si="1"/>
        <v>1.66108156993129E-2</v>
      </c>
      <c r="G12" s="21">
        <v>3648</v>
      </c>
      <c r="H12" s="11">
        <f t="shared" si="2"/>
        <v>3.4223571484860199E-3</v>
      </c>
    </row>
    <row r="13" spans="1:8" x14ac:dyDescent="0.45">
      <c r="A13" s="12" t="s">
        <v>72</v>
      </c>
      <c r="B13" s="20">
        <v>1324589</v>
      </c>
      <c r="C13" s="21">
        <v>534562</v>
      </c>
      <c r="D13" s="11">
        <f t="shared" si="0"/>
        <v>0.40356820115522624</v>
      </c>
      <c r="E13" s="21">
        <v>32351</v>
      </c>
      <c r="F13" s="11">
        <f t="shared" si="1"/>
        <v>2.4423424926524377E-2</v>
      </c>
      <c r="G13" s="21">
        <v>6985</v>
      </c>
      <c r="H13" s="11">
        <f t="shared" si="2"/>
        <v>5.2733338416671134E-3</v>
      </c>
    </row>
    <row r="14" spans="1:8" x14ac:dyDescent="0.45">
      <c r="A14" s="12" t="s">
        <v>73</v>
      </c>
      <c r="B14" s="20">
        <v>974726</v>
      </c>
      <c r="C14" s="21">
        <v>447027</v>
      </c>
      <c r="D14" s="11">
        <f t="shared" si="0"/>
        <v>0.45861811421876508</v>
      </c>
      <c r="E14" s="21">
        <v>24540</v>
      </c>
      <c r="F14" s="11">
        <f t="shared" si="1"/>
        <v>2.5176305956750925E-2</v>
      </c>
      <c r="G14" s="21">
        <v>5458</v>
      </c>
      <c r="H14" s="11">
        <f t="shared" si="2"/>
        <v>5.5995223273001852E-3</v>
      </c>
    </row>
    <row r="15" spans="1:8" x14ac:dyDescent="0.45">
      <c r="A15" s="12" t="s">
        <v>74</v>
      </c>
      <c r="B15" s="20">
        <v>3759920</v>
      </c>
      <c r="C15" s="21">
        <v>1633566</v>
      </c>
      <c r="D15" s="11">
        <f t="shared" si="0"/>
        <v>0.43446828655928849</v>
      </c>
      <c r="E15" s="21">
        <v>150521</v>
      </c>
      <c r="F15" s="11">
        <f t="shared" si="1"/>
        <v>4.0033032617715271E-2</v>
      </c>
      <c r="G15" s="21">
        <v>29765</v>
      </c>
      <c r="H15" s="11">
        <f t="shared" si="2"/>
        <v>7.9163918381242159E-3</v>
      </c>
    </row>
    <row r="16" spans="1:8" x14ac:dyDescent="0.45">
      <c r="A16" s="12" t="s">
        <v>75</v>
      </c>
      <c r="B16" s="20">
        <v>1521562.0000000002</v>
      </c>
      <c r="C16" s="21">
        <v>650531</v>
      </c>
      <c r="D16" s="11">
        <f t="shared" si="0"/>
        <v>0.42754156583826353</v>
      </c>
      <c r="E16" s="21">
        <v>48381</v>
      </c>
      <c r="F16" s="11">
        <f t="shared" si="1"/>
        <v>3.1796929734049607E-2</v>
      </c>
      <c r="G16" s="21">
        <v>10976</v>
      </c>
      <c r="H16" s="11">
        <f t="shared" si="2"/>
        <v>7.213639667657314E-3</v>
      </c>
    </row>
    <row r="17" spans="1:8" x14ac:dyDescent="0.45">
      <c r="A17" s="12" t="s">
        <v>76</v>
      </c>
      <c r="B17" s="20">
        <v>718601</v>
      </c>
      <c r="C17" s="21">
        <v>347699</v>
      </c>
      <c r="D17" s="11">
        <f t="shared" si="0"/>
        <v>0.48385543577033707</v>
      </c>
      <c r="E17" s="21">
        <v>18459</v>
      </c>
      <c r="F17" s="11">
        <f t="shared" si="1"/>
        <v>2.5687412068727988E-2</v>
      </c>
      <c r="G17" s="21">
        <v>5038</v>
      </c>
      <c r="H17" s="11">
        <f t="shared" si="2"/>
        <v>7.0108446829325313E-3</v>
      </c>
    </row>
    <row r="18" spans="1:8" x14ac:dyDescent="0.45">
      <c r="A18" s="12" t="s">
        <v>77</v>
      </c>
      <c r="B18" s="20">
        <v>784774</v>
      </c>
      <c r="C18" s="21">
        <v>373684</v>
      </c>
      <c r="D18" s="11">
        <f t="shared" si="0"/>
        <v>0.4761676610081374</v>
      </c>
      <c r="E18" s="21">
        <v>24587</v>
      </c>
      <c r="F18" s="11">
        <f t="shared" si="1"/>
        <v>3.1330038966632431E-2</v>
      </c>
      <c r="G18" s="21">
        <v>4202</v>
      </c>
      <c r="H18" s="11">
        <f t="shared" si="2"/>
        <v>5.3544077658026386E-3</v>
      </c>
    </row>
    <row r="19" spans="1:8" x14ac:dyDescent="0.45">
      <c r="A19" s="12" t="s">
        <v>78</v>
      </c>
      <c r="B19" s="20">
        <v>694295.99999999988</v>
      </c>
      <c r="C19" s="21">
        <v>282102</v>
      </c>
      <c r="D19" s="11">
        <f t="shared" si="0"/>
        <v>0.40631373362369949</v>
      </c>
      <c r="E19" s="21">
        <v>26773</v>
      </c>
      <c r="F19" s="11">
        <f t="shared" si="1"/>
        <v>3.856136287692858E-2</v>
      </c>
      <c r="G19" s="21">
        <v>5518</v>
      </c>
      <c r="H19" s="11">
        <f t="shared" si="2"/>
        <v>7.947618883012434E-3</v>
      </c>
    </row>
    <row r="20" spans="1:8" x14ac:dyDescent="0.45">
      <c r="A20" s="12" t="s">
        <v>79</v>
      </c>
      <c r="B20" s="20">
        <v>799966</v>
      </c>
      <c r="C20" s="21">
        <v>388783</v>
      </c>
      <c r="D20" s="11">
        <f t="shared" si="0"/>
        <v>0.48599940497471145</v>
      </c>
      <c r="E20" s="21">
        <v>26464</v>
      </c>
      <c r="F20" s="11">
        <f t="shared" si="1"/>
        <v>3.3081405959753292E-2</v>
      </c>
      <c r="G20" s="21">
        <v>5390</v>
      </c>
      <c r="H20" s="11">
        <f t="shared" si="2"/>
        <v>6.7377863559201267E-3</v>
      </c>
    </row>
    <row r="21" spans="1:8" x14ac:dyDescent="0.45">
      <c r="A21" s="12" t="s">
        <v>80</v>
      </c>
      <c r="B21" s="20">
        <v>2300944</v>
      </c>
      <c r="C21" s="21">
        <v>962981</v>
      </c>
      <c r="D21" s="11">
        <f t="shared" si="0"/>
        <v>0.41851561793768122</v>
      </c>
      <c r="E21" s="21">
        <v>66902</v>
      </c>
      <c r="F21" s="11">
        <f t="shared" si="1"/>
        <v>2.9075892329409148E-2</v>
      </c>
      <c r="G21" s="21">
        <v>12933</v>
      </c>
      <c r="H21" s="11">
        <f t="shared" si="2"/>
        <v>5.6207365324840589E-3</v>
      </c>
    </row>
    <row r="22" spans="1:8" x14ac:dyDescent="0.45">
      <c r="A22" s="12" t="s">
        <v>81</v>
      </c>
      <c r="B22" s="20">
        <v>1400720</v>
      </c>
      <c r="C22" s="21">
        <v>588915</v>
      </c>
      <c r="D22" s="11">
        <f t="shared" si="0"/>
        <v>0.42043734650751041</v>
      </c>
      <c r="E22" s="21">
        <v>40216</v>
      </c>
      <c r="F22" s="11">
        <f t="shared" si="1"/>
        <v>2.871094865497744E-2</v>
      </c>
      <c r="G22" s="21">
        <v>5965</v>
      </c>
      <c r="H22" s="11">
        <f t="shared" si="2"/>
        <v>4.2585241875606828E-3</v>
      </c>
    </row>
    <row r="23" spans="1:8" x14ac:dyDescent="0.45">
      <c r="A23" s="12" t="s">
        <v>82</v>
      </c>
      <c r="B23" s="20">
        <v>2739963</v>
      </c>
      <c r="C23" s="21">
        <v>965754</v>
      </c>
      <c r="D23" s="11">
        <f t="shared" si="0"/>
        <v>0.35246972313129776</v>
      </c>
      <c r="E23" s="21">
        <v>68406</v>
      </c>
      <c r="F23" s="11">
        <f t="shared" si="1"/>
        <v>2.4966030563186439E-2</v>
      </c>
      <c r="G23" s="21">
        <v>13416</v>
      </c>
      <c r="H23" s="11">
        <f t="shared" si="2"/>
        <v>4.8964164844561772E-3</v>
      </c>
    </row>
    <row r="24" spans="1:8" x14ac:dyDescent="0.45">
      <c r="A24" s="12" t="s">
        <v>83</v>
      </c>
      <c r="B24" s="20">
        <v>831479.00000000012</v>
      </c>
      <c r="C24" s="21">
        <v>369685</v>
      </c>
      <c r="D24" s="11">
        <f t="shared" si="0"/>
        <v>0.44461134917418232</v>
      </c>
      <c r="E24" s="21">
        <v>20256</v>
      </c>
      <c r="F24" s="11">
        <f t="shared" si="1"/>
        <v>2.4361409007323091E-2</v>
      </c>
      <c r="G24" s="21">
        <v>3418</v>
      </c>
      <c r="H24" s="11">
        <f t="shared" si="2"/>
        <v>4.1107472347467582E-3</v>
      </c>
    </row>
    <row r="25" spans="1:8" x14ac:dyDescent="0.45">
      <c r="A25" s="12" t="s">
        <v>84</v>
      </c>
      <c r="B25" s="20">
        <v>1526835</v>
      </c>
      <c r="C25" s="21">
        <v>641839</v>
      </c>
      <c r="D25" s="11">
        <f t="shared" si="0"/>
        <v>0.42037220786790974</v>
      </c>
      <c r="E25" s="21">
        <v>38797</v>
      </c>
      <c r="F25" s="11">
        <f t="shared" si="1"/>
        <v>2.5410080329570647E-2</v>
      </c>
      <c r="G25" s="21">
        <v>7262</v>
      </c>
      <c r="H25" s="11">
        <f t="shared" si="2"/>
        <v>4.756244125920614E-3</v>
      </c>
    </row>
    <row r="26" spans="1:8" x14ac:dyDescent="0.45">
      <c r="A26" s="12" t="s">
        <v>85</v>
      </c>
      <c r="B26" s="20">
        <v>708155</v>
      </c>
      <c r="C26" s="21">
        <v>307240</v>
      </c>
      <c r="D26" s="11">
        <f t="shared" si="0"/>
        <v>0.43385981882497476</v>
      </c>
      <c r="E26" s="21">
        <v>13178</v>
      </c>
      <c r="F26" s="11">
        <f t="shared" si="1"/>
        <v>1.8608920363479747E-2</v>
      </c>
      <c r="G26" s="21">
        <v>2818</v>
      </c>
      <c r="H26" s="11">
        <f t="shared" si="2"/>
        <v>3.979354802267865E-3</v>
      </c>
    </row>
    <row r="27" spans="1:8" x14ac:dyDescent="0.45">
      <c r="A27" s="12" t="s">
        <v>86</v>
      </c>
      <c r="B27" s="20">
        <v>1194817</v>
      </c>
      <c r="C27" s="21">
        <v>505810</v>
      </c>
      <c r="D27" s="11">
        <f t="shared" si="0"/>
        <v>0.42333679550927045</v>
      </c>
      <c r="E27" s="21">
        <v>33630</v>
      </c>
      <c r="F27" s="11">
        <f t="shared" si="1"/>
        <v>2.8146569725740426E-2</v>
      </c>
      <c r="G27" s="21">
        <v>7412</v>
      </c>
      <c r="H27" s="11">
        <f t="shared" si="2"/>
        <v>6.2034604462440695E-3</v>
      </c>
    </row>
    <row r="28" spans="1:8" x14ac:dyDescent="0.45">
      <c r="A28" s="12" t="s">
        <v>87</v>
      </c>
      <c r="B28" s="20">
        <v>944709</v>
      </c>
      <c r="C28" s="21">
        <v>418665</v>
      </c>
      <c r="D28" s="11">
        <f t="shared" si="0"/>
        <v>0.44316821370390247</v>
      </c>
      <c r="E28" s="21">
        <v>28495</v>
      </c>
      <c r="F28" s="11">
        <f t="shared" si="1"/>
        <v>3.0162727358371732E-2</v>
      </c>
      <c r="G28" s="21">
        <v>4173</v>
      </c>
      <c r="H28" s="11">
        <f t="shared" si="2"/>
        <v>4.4172332432526841E-3</v>
      </c>
    </row>
    <row r="29" spans="1:8" x14ac:dyDescent="0.45">
      <c r="A29" s="12" t="s">
        <v>88</v>
      </c>
      <c r="B29" s="20">
        <v>1562767</v>
      </c>
      <c r="C29" s="21">
        <v>684812</v>
      </c>
      <c r="D29" s="11">
        <f t="shared" si="0"/>
        <v>0.43820479956385056</v>
      </c>
      <c r="E29" s="21">
        <v>40776</v>
      </c>
      <c r="F29" s="11">
        <f t="shared" si="1"/>
        <v>2.6092181368047827E-2</v>
      </c>
      <c r="G29" s="21">
        <v>12182</v>
      </c>
      <c r="H29" s="11">
        <f t="shared" si="2"/>
        <v>7.7951479651157214E-3</v>
      </c>
    </row>
    <row r="30" spans="1:8" x14ac:dyDescent="0.45">
      <c r="A30" s="12" t="s">
        <v>89</v>
      </c>
      <c r="B30" s="20">
        <v>732702</v>
      </c>
      <c r="C30" s="21">
        <v>355963</v>
      </c>
      <c r="D30" s="11">
        <f t="shared" si="0"/>
        <v>0.48582233977797251</v>
      </c>
      <c r="E30" s="21">
        <v>22356</v>
      </c>
      <c r="F30" s="11">
        <f t="shared" si="1"/>
        <v>3.0511722364617539E-2</v>
      </c>
      <c r="G30" s="21">
        <v>4599</v>
      </c>
      <c r="H30" s="11">
        <f t="shared" si="2"/>
        <v>6.2767673624474886E-3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44659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4359331</v>
      </c>
      <c r="D39" s="11">
        <f>C39/$B39</f>
        <v>0.45538900315405278</v>
      </c>
      <c r="E39" s="21">
        <v>242645</v>
      </c>
      <c r="F39" s="11">
        <f>E39/$B39</f>
        <v>2.5347436262654784E-2</v>
      </c>
      <c r="G39" s="21">
        <v>48842</v>
      </c>
      <c r="H39" s="11">
        <f>G39/$B39</f>
        <v>5.1021841865300545E-3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="99" zoomScaleNormal="100" zoomScaleSheetLayoutView="99" workbookViewId="0">
      <selection activeCell="H13" sqref="H13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3" width="13.09765625" customWidth="1"/>
    <col min="15" max="15" width="11.59765625" bestFit="1" customWidth="1"/>
  </cols>
  <sheetData>
    <row r="1" spans="1:15" x14ac:dyDescent="0.45">
      <c r="A1" s="22" t="s">
        <v>94</v>
      </c>
      <c r="B1" s="23"/>
      <c r="C1" s="24"/>
      <c r="D1" s="24"/>
      <c r="E1" s="24"/>
      <c r="F1" s="24"/>
      <c r="J1" s="25"/>
    </row>
    <row r="2" spans="1:15" x14ac:dyDescent="0.45">
      <c r="A2" s="22"/>
      <c r="B2" s="22"/>
      <c r="C2" s="22"/>
      <c r="D2" s="22"/>
      <c r="E2" s="22"/>
      <c r="F2" s="22"/>
      <c r="G2" s="22"/>
      <c r="H2" s="22"/>
      <c r="I2" s="22"/>
      <c r="M2" s="26" t="str">
        <f>'進捗状況 (都道府県別)'!H3</f>
        <v>（4月11日公表時点）</v>
      </c>
    </row>
    <row r="3" spans="1:15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1:15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2"/>
    </row>
    <row r="5" spans="1:15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</row>
    <row r="6" spans="1:15" x14ac:dyDescent="0.45">
      <c r="A6" s="90"/>
      <c r="B6" s="90"/>
      <c r="C6" s="29" t="s">
        <v>9</v>
      </c>
      <c r="D6" s="29" t="s">
        <v>104</v>
      </c>
      <c r="E6" s="29" t="s">
        <v>9</v>
      </c>
      <c r="F6" s="29" t="s">
        <v>104</v>
      </c>
      <c r="G6" s="29" t="s">
        <v>9</v>
      </c>
      <c r="H6" s="29" t="s">
        <v>104</v>
      </c>
      <c r="I6" s="99" t="s">
        <v>9</v>
      </c>
      <c r="J6" s="100"/>
      <c r="K6" s="100"/>
      <c r="L6" s="100"/>
      <c r="M6" s="101"/>
      <c r="O6" s="30" t="s">
        <v>105</v>
      </c>
    </row>
    <row r="7" spans="1:15" x14ac:dyDescent="0.45">
      <c r="A7" s="31" t="s">
        <v>13</v>
      </c>
      <c r="B7" s="32">
        <f>C7+E7+G7</f>
        <v>261079004</v>
      </c>
      <c r="C7" s="32">
        <f t="shared" ref="C7:J7" si="0">SUM(C8:C54)</f>
        <v>102754692</v>
      </c>
      <c r="D7" s="33">
        <f t="shared" ref="D7:D54" si="1">C7/O7</f>
        <v>0.81135987773700546</v>
      </c>
      <c r="E7" s="32">
        <f t="shared" si="0"/>
        <v>100838960</v>
      </c>
      <c r="F7" s="34">
        <f t="shared" ref="F7:F54" si="2">E7/O7</f>
        <v>0.79623309324626057</v>
      </c>
      <c r="G7" s="35">
        <f t="shared" si="0"/>
        <v>57485352</v>
      </c>
      <c r="H7" s="34">
        <f t="shared" ref="H7:H54" si="3">G7/O7</f>
        <v>0.4539092791051208</v>
      </c>
      <c r="I7" s="35">
        <f t="shared" si="0"/>
        <v>999794</v>
      </c>
      <c r="J7" s="35">
        <f t="shared" si="0"/>
        <v>5087050</v>
      </c>
      <c r="K7" s="35">
        <f>SUM(K8:K54)</f>
        <v>22866709</v>
      </c>
      <c r="L7" s="35">
        <f>SUM(L8:L54)</f>
        <v>24751565</v>
      </c>
      <c r="M7" s="35">
        <f>SUM(M8:M54)</f>
        <v>3780234</v>
      </c>
      <c r="O7" s="1">
        <v>126645025</v>
      </c>
    </row>
    <row r="8" spans="1:15" x14ac:dyDescent="0.45">
      <c r="A8" s="36" t="s">
        <v>14</v>
      </c>
      <c r="B8" s="32">
        <f t="shared" ref="B8:B54" si="4">C8+E8+G8</f>
        <v>10828008</v>
      </c>
      <c r="C8" s="37">
        <f>SUM(一般接種!D7+一般接種!G7+一般接種!J7+医療従事者等!C5)</f>
        <v>4274812</v>
      </c>
      <c r="D8" s="33">
        <f t="shared" si="1"/>
        <v>0.81789491185766361</v>
      </c>
      <c r="E8" s="37">
        <f>SUM(一般接種!E7+一般接種!H7+一般接種!K7+医療従事者等!D5)</f>
        <v>4192214</v>
      </c>
      <c r="F8" s="34">
        <f t="shared" si="2"/>
        <v>0.80209153057923088</v>
      </c>
      <c r="G8" s="32">
        <f>SUM(I8:M8)</f>
        <v>2360982</v>
      </c>
      <c r="H8" s="34">
        <f t="shared" si="3"/>
        <v>0.45172399740328467</v>
      </c>
      <c r="I8" s="38">
        <v>41468</v>
      </c>
      <c r="J8" s="38">
        <v>223360</v>
      </c>
      <c r="K8" s="38">
        <v>908165</v>
      </c>
      <c r="L8" s="38">
        <v>1052898</v>
      </c>
      <c r="M8" s="38">
        <v>135091</v>
      </c>
      <c r="O8" s="1">
        <v>5226603</v>
      </c>
    </row>
    <row r="9" spans="1:15" x14ac:dyDescent="0.45">
      <c r="A9" s="36" t="s">
        <v>15</v>
      </c>
      <c r="B9" s="32">
        <f t="shared" si="4"/>
        <v>2699991</v>
      </c>
      <c r="C9" s="37">
        <f>SUM(一般接種!D8+一般接種!G8+一般接種!J8+医療従事者等!C6)</f>
        <v>1076284</v>
      </c>
      <c r="D9" s="33">
        <f t="shared" si="1"/>
        <v>0.85445473418465168</v>
      </c>
      <c r="E9" s="37">
        <f>SUM(一般接種!E8+一般接種!H8+一般接種!K8+医療従事者等!D6)</f>
        <v>1055397</v>
      </c>
      <c r="F9" s="34">
        <f t="shared" si="2"/>
        <v>0.83787268331990328</v>
      </c>
      <c r="G9" s="32">
        <f t="shared" ref="G9:G54" si="5">SUM(I9:M9)</f>
        <v>568310</v>
      </c>
      <c r="H9" s="34">
        <f t="shared" si="3"/>
        <v>0.45117754234428775</v>
      </c>
      <c r="I9" s="38">
        <v>10582</v>
      </c>
      <c r="J9" s="38">
        <v>42833</v>
      </c>
      <c r="K9" s="38">
        <v>225421</v>
      </c>
      <c r="L9" s="38">
        <v>258035</v>
      </c>
      <c r="M9" s="38">
        <v>31439</v>
      </c>
      <c r="O9" s="1">
        <v>1259615</v>
      </c>
    </row>
    <row r="10" spans="1:15" x14ac:dyDescent="0.45">
      <c r="A10" s="36" t="s">
        <v>16</v>
      </c>
      <c r="B10" s="32">
        <f t="shared" si="4"/>
        <v>2621698</v>
      </c>
      <c r="C10" s="37">
        <f>SUM(一般接種!D9+一般接種!G9+一般接種!J9+医療従事者等!C7)</f>
        <v>1041091</v>
      </c>
      <c r="D10" s="33">
        <f t="shared" si="1"/>
        <v>0.8527780030356571</v>
      </c>
      <c r="E10" s="37">
        <f>SUM(一般接種!E9+一般接種!H9+一般接種!K9+医療従事者等!D7)</f>
        <v>1019645</v>
      </c>
      <c r="F10" s="34">
        <f t="shared" si="2"/>
        <v>0.83521116492726633</v>
      </c>
      <c r="G10" s="32">
        <f t="shared" si="5"/>
        <v>560962</v>
      </c>
      <c r="H10" s="34">
        <f t="shared" si="3"/>
        <v>0.45949494726098705</v>
      </c>
      <c r="I10" s="38">
        <v>10213</v>
      </c>
      <c r="J10" s="38">
        <v>47194</v>
      </c>
      <c r="K10" s="38">
        <v>218189</v>
      </c>
      <c r="L10" s="38">
        <v>243922</v>
      </c>
      <c r="M10" s="38">
        <v>41444</v>
      </c>
      <c r="O10" s="1">
        <v>1220823</v>
      </c>
    </row>
    <row r="11" spans="1:15" x14ac:dyDescent="0.45">
      <c r="A11" s="36" t="s">
        <v>17</v>
      </c>
      <c r="B11" s="32">
        <f t="shared" si="4"/>
        <v>4790757</v>
      </c>
      <c r="C11" s="37">
        <f>SUM(一般接種!D10+一般接種!G10+一般接種!J10+医療従事者等!C8)</f>
        <v>1906931</v>
      </c>
      <c r="D11" s="33">
        <f t="shared" si="1"/>
        <v>0.8356442559539069</v>
      </c>
      <c r="E11" s="37">
        <f>SUM(一般接種!E10+一般接種!H10+一般接種!K10+医療従事者等!D8)</f>
        <v>1862593</v>
      </c>
      <c r="F11" s="34">
        <f t="shared" si="2"/>
        <v>0.81621471444428517</v>
      </c>
      <c r="G11" s="32">
        <f t="shared" si="5"/>
        <v>1021233</v>
      </c>
      <c r="H11" s="34">
        <f t="shared" si="3"/>
        <v>0.4475188092492996</v>
      </c>
      <c r="I11" s="38">
        <v>18047</v>
      </c>
      <c r="J11" s="38">
        <v>116860</v>
      </c>
      <c r="K11" s="38">
        <v>453838</v>
      </c>
      <c r="L11" s="38">
        <v>382246</v>
      </c>
      <c r="M11" s="38">
        <v>50242</v>
      </c>
      <c r="O11" s="1">
        <v>2281989</v>
      </c>
    </row>
    <row r="12" spans="1:15" x14ac:dyDescent="0.45">
      <c r="A12" s="36" t="s">
        <v>18</v>
      </c>
      <c r="B12" s="32">
        <f t="shared" si="4"/>
        <v>2101227</v>
      </c>
      <c r="C12" s="37">
        <f>SUM(一般接種!D11+一般接種!G11+一般接種!J11+医療従事者等!C9)</f>
        <v>839253</v>
      </c>
      <c r="D12" s="33">
        <f t="shared" si="1"/>
        <v>0.86406194661109781</v>
      </c>
      <c r="E12" s="37">
        <f>SUM(一般接種!E11+一般接種!H11+一般接種!K11+医療従事者等!D9)</f>
        <v>823512</v>
      </c>
      <c r="F12" s="34">
        <f t="shared" si="2"/>
        <v>0.84785563087364402</v>
      </c>
      <c r="G12" s="32">
        <f t="shared" si="5"/>
        <v>438462</v>
      </c>
      <c r="H12" s="34">
        <f t="shared" si="3"/>
        <v>0.45142326477831496</v>
      </c>
      <c r="I12" s="38">
        <v>4865</v>
      </c>
      <c r="J12" s="38">
        <v>29358</v>
      </c>
      <c r="K12" s="38">
        <v>126314</v>
      </c>
      <c r="L12" s="38">
        <v>226958</v>
      </c>
      <c r="M12" s="38">
        <v>50967</v>
      </c>
      <c r="O12" s="1">
        <v>971288</v>
      </c>
    </row>
    <row r="13" spans="1:15" x14ac:dyDescent="0.45">
      <c r="A13" s="36" t="s">
        <v>19</v>
      </c>
      <c r="B13" s="32">
        <f t="shared" si="4"/>
        <v>2351302</v>
      </c>
      <c r="C13" s="37">
        <f>SUM(一般接種!D12+一般接種!G12+一般接種!J12+医療従事者等!C10)</f>
        <v>915046</v>
      </c>
      <c r="D13" s="33">
        <f t="shared" si="1"/>
        <v>0.85553338656384581</v>
      </c>
      <c r="E13" s="37">
        <f>SUM(一般接種!E12+一般接種!H12+一般接種!K12+医療従事者等!D10)</f>
        <v>897156</v>
      </c>
      <c r="F13" s="34">
        <f t="shared" si="2"/>
        <v>0.83880691348421133</v>
      </c>
      <c r="G13" s="32">
        <f t="shared" si="5"/>
        <v>539100</v>
      </c>
      <c r="H13" s="34">
        <f t="shared" si="3"/>
        <v>0.50403810157802909</v>
      </c>
      <c r="I13" s="38">
        <v>9632</v>
      </c>
      <c r="J13" s="38">
        <v>34462</v>
      </c>
      <c r="K13" s="38">
        <v>191318</v>
      </c>
      <c r="L13" s="38">
        <v>266162</v>
      </c>
      <c r="M13" s="38">
        <v>37526</v>
      </c>
      <c r="O13" s="1">
        <v>1069562</v>
      </c>
    </row>
    <row r="14" spans="1:15" x14ac:dyDescent="0.45">
      <c r="A14" s="36" t="s">
        <v>20</v>
      </c>
      <c r="B14" s="32">
        <f t="shared" si="4"/>
        <v>4021052</v>
      </c>
      <c r="C14" s="37">
        <f>SUM(一般接種!D13+一般接種!G13+一般接種!J13+医療従事者等!C11)</f>
        <v>1569048</v>
      </c>
      <c r="D14" s="33">
        <f t="shared" si="1"/>
        <v>0.84264139858081832</v>
      </c>
      <c r="E14" s="37">
        <f>SUM(一般接種!E13+一般接種!H13+一般接種!K13+医療従事者等!D11)</f>
        <v>1538904</v>
      </c>
      <c r="F14" s="34">
        <f t="shared" si="2"/>
        <v>0.82645286749775382</v>
      </c>
      <c r="G14" s="32">
        <f t="shared" si="5"/>
        <v>913100</v>
      </c>
      <c r="H14" s="34">
        <f t="shared" si="3"/>
        <v>0.49037114291222783</v>
      </c>
      <c r="I14" s="38">
        <v>18744</v>
      </c>
      <c r="J14" s="38">
        <v>73121</v>
      </c>
      <c r="K14" s="38">
        <v>341073</v>
      </c>
      <c r="L14" s="38">
        <v>409724</v>
      </c>
      <c r="M14" s="38">
        <v>70438</v>
      </c>
      <c r="O14" s="1">
        <v>1862059</v>
      </c>
    </row>
    <row r="15" spans="1:15" x14ac:dyDescent="0.45">
      <c r="A15" s="36" t="s">
        <v>21</v>
      </c>
      <c r="B15" s="32">
        <f t="shared" si="4"/>
        <v>6241357</v>
      </c>
      <c r="C15" s="37">
        <f>SUM(一般接種!D14+一般接種!G14+一般接種!J14+医療従事者等!C12)</f>
        <v>2440751</v>
      </c>
      <c r="D15" s="33">
        <f t="shared" si="1"/>
        <v>0.83941671610479163</v>
      </c>
      <c r="E15" s="37">
        <f>SUM(一般接種!E14+一般接種!H14+一般接種!K14+医療従事者等!D12)</f>
        <v>2394792</v>
      </c>
      <c r="F15" s="34">
        <f t="shared" si="2"/>
        <v>0.82361061672986147</v>
      </c>
      <c r="G15" s="32">
        <f t="shared" si="5"/>
        <v>1405814</v>
      </c>
      <c r="H15" s="34">
        <f t="shared" si="3"/>
        <v>0.48348388317126229</v>
      </c>
      <c r="I15" s="38">
        <v>21013</v>
      </c>
      <c r="J15" s="38">
        <v>137703</v>
      </c>
      <c r="K15" s="38">
        <v>548527</v>
      </c>
      <c r="L15" s="38">
        <v>586294</v>
      </c>
      <c r="M15" s="38">
        <v>112277</v>
      </c>
      <c r="O15" s="1">
        <v>2907675</v>
      </c>
    </row>
    <row r="16" spans="1:15" x14ac:dyDescent="0.45">
      <c r="A16" s="39" t="s">
        <v>22</v>
      </c>
      <c r="B16" s="32">
        <f t="shared" si="4"/>
        <v>4047343</v>
      </c>
      <c r="C16" s="37">
        <f>SUM(一般接種!D15+一般接種!G15+一般接種!J15+医療従事者等!C13)</f>
        <v>1609486</v>
      </c>
      <c r="D16" s="33">
        <f t="shared" si="1"/>
        <v>0.82309766641215787</v>
      </c>
      <c r="E16" s="37">
        <f>SUM(一般接種!E15+一般接種!H15+一般接種!K15+医療従事者等!D13)</f>
        <v>1579293</v>
      </c>
      <c r="F16" s="34">
        <f t="shared" si="2"/>
        <v>0.80765684378805169</v>
      </c>
      <c r="G16" s="32">
        <f t="shared" si="5"/>
        <v>858564</v>
      </c>
      <c r="H16" s="34">
        <f t="shared" si="3"/>
        <v>0.43907311083506656</v>
      </c>
      <c r="I16" s="38">
        <v>14651</v>
      </c>
      <c r="J16" s="38">
        <v>71045</v>
      </c>
      <c r="K16" s="38">
        <v>362968</v>
      </c>
      <c r="L16" s="38">
        <v>342976</v>
      </c>
      <c r="M16" s="38">
        <v>66924</v>
      </c>
      <c r="O16" s="1">
        <v>1955401</v>
      </c>
    </row>
    <row r="17" spans="1:15" x14ac:dyDescent="0.45">
      <c r="A17" s="36" t="s">
        <v>23</v>
      </c>
      <c r="B17" s="32">
        <f t="shared" si="4"/>
        <v>4161537</v>
      </c>
      <c r="C17" s="37">
        <f>SUM(一般接種!D16+一般接種!G16+一般接種!J16+医療従事者等!C14)</f>
        <v>1599706</v>
      </c>
      <c r="D17" s="33">
        <f t="shared" si="1"/>
        <v>0.81696807263772397</v>
      </c>
      <c r="E17" s="37">
        <f>SUM(一般接種!E16+一般接種!H16+一般接種!K16+医療従事者等!D14)</f>
        <v>1566680</v>
      </c>
      <c r="F17" s="34">
        <f t="shared" si="2"/>
        <v>0.80010173121815475</v>
      </c>
      <c r="G17" s="32">
        <f t="shared" si="5"/>
        <v>995151</v>
      </c>
      <c r="H17" s="34">
        <f t="shared" si="3"/>
        <v>0.50822250741917807</v>
      </c>
      <c r="I17" s="38">
        <v>16042</v>
      </c>
      <c r="J17" s="38">
        <v>70996</v>
      </c>
      <c r="K17" s="38">
        <v>400900</v>
      </c>
      <c r="L17" s="38">
        <v>432732</v>
      </c>
      <c r="M17" s="38">
        <v>74481</v>
      </c>
      <c r="O17" s="1">
        <v>1958101</v>
      </c>
    </row>
    <row r="18" spans="1:15" x14ac:dyDescent="0.45">
      <c r="A18" s="36" t="s">
        <v>24</v>
      </c>
      <c r="B18" s="32">
        <f t="shared" si="4"/>
        <v>15211591</v>
      </c>
      <c r="C18" s="37">
        <f>SUM(一般接種!D17+一般接種!G17+一般接種!J17+医療従事者等!C15)</f>
        <v>6063965</v>
      </c>
      <c r="D18" s="33">
        <f t="shared" si="1"/>
        <v>0.82014198654845771</v>
      </c>
      <c r="E18" s="37">
        <f>SUM(一般接種!E17+一般接種!H17+一般接種!K17+医療従事者等!D15)</f>
        <v>5947352</v>
      </c>
      <c r="F18" s="34">
        <f t="shared" si="2"/>
        <v>0.80437025675163742</v>
      </c>
      <c r="G18" s="32">
        <f t="shared" si="5"/>
        <v>3200274</v>
      </c>
      <c r="H18" s="34">
        <f t="shared" si="3"/>
        <v>0.43283216111230505</v>
      </c>
      <c r="I18" s="38">
        <v>48007</v>
      </c>
      <c r="J18" s="38">
        <v>259183</v>
      </c>
      <c r="K18" s="38">
        <v>1291118</v>
      </c>
      <c r="L18" s="38">
        <v>1373360</v>
      </c>
      <c r="M18" s="38">
        <v>228606</v>
      </c>
      <c r="O18" s="1">
        <v>7393799</v>
      </c>
    </row>
    <row r="19" spans="1:15" x14ac:dyDescent="0.45">
      <c r="A19" s="36" t="s">
        <v>25</v>
      </c>
      <c r="B19" s="32">
        <f t="shared" si="4"/>
        <v>13083127</v>
      </c>
      <c r="C19" s="37">
        <f>SUM(一般接種!D18+一般接種!G18+一般接種!J18+医療従事者等!C16)</f>
        <v>5174936</v>
      </c>
      <c r="D19" s="33">
        <f t="shared" si="1"/>
        <v>0.81844447129572984</v>
      </c>
      <c r="E19" s="37">
        <f>SUM(一般接種!E18+一般接種!H18+一般接種!K18+医療従事者等!D16)</f>
        <v>5079854</v>
      </c>
      <c r="F19" s="34">
        <f t="shared" si="2"/>
        <v>0.80340673223581871</v>
      </c>
      <c r="G19" s="32">
        <f t="shared" si="5"/>
        <v>2828337</v>
      </c>
      <c r="H19" s="34">
        <f t="shared" si="3"/>
        <v>0.44731698722673108</v>
      </c>
      <c r="I19" s="38">
        <v>41733</v>
      </c>
      <c r="J19" s="38">
        <v>205018</v>
      </c>
      <c r="K19" s="38">
        <v>1070604</v>
      </c>
      <c r="L19" s="38">
        <v>1287635</v>
      </c>
      <c r="M19" s="38">
        <v>223347</v>
      </c>
      <c r="O19" s="1">
        <v>6322892</v>
      </c>
    </row>
    <row r="20" spans="1:15" x14ac:dyDescent="0.45">
      <c r="A20" s="36" t="s">
        <v>26</v>
      </c>
      <c r="B20" s="32">
        <f t="shared" si="4"/>
        <v>28614971</v>
      </c>
      <c r="C20" s="37">
        <f>SUM(一般接種!D19+一般接種!G19+一般接種!J19+医療従事者等!C17)</f>
        <v>11205272</v>
      </c>
      <c r="D20" s="33">
        <f t="shared" si="1"/>
        <v>0.8094347826306808</v>
      </c>
      <c r="E20" s="37">
        <f>SUM(一般接種!E19+一般接種!H19+一般接種!K19+医療従事者等!D17)</f>
        <v>11010659</v>
      </c>
      <c r="F20" s="34">
        <f t="shared" si="2"/>
        <v>0.79537653117974727</v>
      </c>
      <c r="G20" s="32">
        <f t="shared" si="5"/>
        <v>6399040</v>
      </c>
      <c r="H20" s="34">
        <f t="shared" si="3"/>
        <v>0.46224719502079303</v>
      </c>
      <c r="I20" s="38">
        <v>94962</v>
      </c>
      <c r="J20" s="38">
        <v>574509</v>
      </c>
      <c r="K20" s="38">
        <v>2572914</v>
      </c>
      <c r="L20" s="38">
        <v>2796000</v>
      </c>
      <c r="M20" s="38">
        <v>360655</v>
      </c>
      <c r="O20" s="1">
        <v>13843329</v>
      </c>
    </row>
    <row r="21" spans="1:15" x14ac:dyDescent="0.45">
      <c r="A21" s="36" t="s">
        <v>27</v>
      </c>
      <c r="B21" s="32">
        <f t="shared" si="4"/>
        <v>19048044</v>
      </c>
      <c r="C21" s="37">
        <f>SUM(一般接種!D20+一般接種!G20+一般接種!J20+医療従事者等!C18)</f>
        <v>7539382</v>
      </c>
      <c r="D21" s="33">
        <f t="shared" si="1"/>
        <v>0.81770212075521953</v>
      </c>
      <c r="E21" s="37">
        <f>SUM(一般接種!E20+一般接種!H20+一般接種!K20+医療従事者等!D18)</f>
        <v>7417638</v>
      </c>
      <c r="F21" s="34">
        <f t="shared" si="2"/>
        <v>0.80449807737484391</v>
      </c>
      <c r="G21" s="32">
        <f t="shared" si="5"/>
        <v>4091024</v>
      </c>
      <c r="H21" s="34">
        <f t="shared" si="3"/>
        <v>0.44370201706990059</v>
      </c>
      <c r="I21" s="38">
        <v>48434</v>
      </c>
      <c r="J21" s="38">
        <v>285058</v>
      </c>
      <c r="K21" s="38">
        <v>1412719</v>
      </c>
      <c r="L21" s="38">
        <v>1986056</v>
      </c>
      <c r="M21" s="38">
        <v>358757</v>
      </c>
      <c r="O21" s="1">
        <v>9220206</v>
      </c>
    </row>
    <row r="22" spans="1:15" x14ac:dyDescent="0.45">
      <c r="A22" s="36" t="s">
        <v>28</v>
      </c>
      <c r="B22" s="32">
        <f t="shared" si="4"/>
        <v>4796063</v>
      </c>
      <c r="C22" s="37">
        <f>SUM(一般接種!D21+一般接種!G21+一般接種!J21+医療従事者等!C19)</f>
        <v>1873461</v>
      </c>
      <c r="D22" s="33">
        <f t="shared" si="1"/>
        <v>0.8465041609923124</v>
      </c>
      <c r="E22" s="37">
        <f>SUM(一般接種!E21+一般接種!H21+一般接種!K21+医療従事者等!D19)</f>
        <v>1834963</v>
      </c>
      <c r="F22" s="34">
        <f t="shared" si="2"/>
        <v>0.82910923406835613</v>
      </c>
      <c r="G22" s="32">
        <f t="shared" si="5"/>
        <v>1087639</v>
      </c>
      <c r="H22" s="34">
        <f t="shared" si="3"/>
        <v>0.49143854030455808</v>
      </c>
      <c r="I22" s="38">
        <v>16453</v>
      </c>
      <c r="J22" s="38">
        <v>63038</v>
      </c>
      <c r="K22" s="38">
        <v>342060</v>
      </c>
      <c r="L22" s="38">
        <v>560451</v>
      </c>
      <c r="M22" s="38">
        <v>105637</v>
      </c>
      <c r="O22" s="1">
        <v>2213174</v>
      </c>
    </row>
    <row r="23" spans="1:15" x14ac:dyDescent="0.45">
      <c r="A23" s="36" t="s">
        <v>29</v>
      </c>
      <c r="B23" s="32">
        <f t="shared" si="4"/>
        <v>2278038</v>
      </c>
      <c r="C23" s="37">
        <f>SUM(一般接種!D22+一般接種!G22+一般接種!J22+医療従事者等!C20)</f>
        <v>889558</v>
      </c>
      <c r="D23" s="33">
        <f t="shared" si="1"/>
        <v>0.84907900740115727</v>
      </c>
      <c r="E23" s="37">
        <f>SUM(一般接種!E22+一般接種!H22+一般接種!K22+医療従事者等!D20)</f>
        <v>877156</v>
      </c>
      <c r="F23" s="34">
        <f t="shared" si="2"/>
        <v>0.83724135561252833</v>
      </c>
      <c r="G23" s="32">
        <f t="shared" si="5"/>
        <v>511324</v>
      </c>
      <c r="H23" s="34">
        <f t="shared" si="3"/>
        <v>0.48805639922342253</v>
      </c>
      <c r="I23" s="38">
        <v>10126</v>
      </c>
      <c r="J23" s="38">
        <v>38223</v>
      </c>
      <c r="K23" s="38">
        <v>211181</v>
      </c>
      <c r="L23" s="38">
        <v>216298</v>
      </c>
      <c r="M23" s="38">
        <v>35496</v>
      </c>
      <c r="O23" s="1">
        <v>1047674</v>
      </c>
    </row>
    <row r="24" spans="1:15" x14ac:dyDescent="0.45">
      <c r="A24" s="36" t="s">
        <v>30</v>
      </c>
      <c r="B24" s="32">
        <f t="shared" si="4"/>
        <v>2357725</v>
      </c>
      <c r="C24" s="37">
        <f>SUM(一般接種!D23+一般接種!G23+一般接種!J23+医療従事者等!C21)</f>
        <v>928321</v>
      </c>
      <c r="D24" s="33">
        <f t="shared" si="1"/>
        <v>0.81959659419982767</v>
      </c>
      <c r="E24" s="37">
        <f>SUM(一般接種!E23+一般接種!H23+一般接種!K23+医療従事者等!D21)</f>
        <v>911734</v>
      </c>
      <c r="F24" s="34">
        <f t="shared" si="2"/>
        <v>0.80495225381757574</v>
      </c>
      <c r="G24" s="32">
        <f t="shared" si="5"/>
        <v>517670</v>
      </c>
      <c r="H24" s="34">
        <f t="shared" si="3"/>
        <v>0.45704079614640281</v>
      </c>
      <c r="I24" s="38">
        <v>8056</v>
      </c>
      <c r="J24" s="38">
        <v>53721</v>
      </c>
      <c r="K24" s="38">
        <v>202429</v>
      </c>
      <c r="L24" s="38">
        <v>212199</v>
      </c>
      <c r="M24" s="38">
        <v>41265</v>
      </c>
      <c r="O24" s="1">
        <v>1132656</v>
      </c>
    </row>
    <row r="25" spans="1:15" x14ac:dyDescent="0.45">
      <c r="A25" s="36" t="s">
        <v>31</v>
      </c>
      <c r="B25" s="32">
        <f t="shared" si="4"/>
        <v>1649287</v>
      </c>
      <c r="C25" s="37">
        <f>SUM(一般接種!D24+一般接種!G24+一般接種!J24+医療従事者等!C22)</f>
        <v>642897</v>
      </c>
      <c r="D25" s="33">
        <f t="shared" si="1"/>
        <v>0.82999110489127703</v>
      </c>
      <c r="E25" s="37">
        <f>SUM(一般接種!E24+一般接種!H24+一般接種!K24+医療従事者等!D22)</f>
        <v>631555</v>
      </c>
      <c r="F25" s="34">
        <f t="shared" si="2"/>
        <v>0.81534838745492733</v>
      </c>
      <c r="G25" s="32">
        <f t="shared" si="5"/>
        <v>374835</v>
      </c>
      <c r="H25" s="34">
        <f t="shared" si="3"/>
        <v>0.48391844385947019</v>
      </c>
      <c r="I25" s="38">
        <v>7552</v>
      </c>
      <c r="J25" s="38">
        <v>31810</v>
      </c>
      <c r="K25" s="38">
        <v>143180</v>
      </c>
      <c r="L25" s="38">
        <v>169847</v>
      </c>
      <c r="M25" s="38">
        <v>22446</v>
      </c>
      <c r="O25" s="1">
        <v>774583</v>
      </c>
    </row>
    <row r="26" spans="1:15" x14ac:dyDescent="0.45">
      <c r="A26" s="36" t="s">
        <v>32</v>
      </c>
      <c r="B26" s="32">
        <f t="shared" si="4"/>
        <v>1737376</v>
      </c>
      <c r="C26" s="37">
        <f>SUM(一般接種!D25+一般接種!G25+一般接種!J25+医療従事者等!C23)</f>
        <v>675852</v>
      </c>
      <c r="D26" s="33">
        <f t="shared" si="1"/>
        <v>0.82320885459995585</v>
      </c>
      <c r="E26" s="37">
        <f>SUM(一般接種!E25+一般接種!H25+一般接種!K25+医療従事者等!D23)</f>
        <v>664364</v>
      </c>
      <c r="F26" s="34">
        <f t="shared" si="2"/>
        <v>0.80921611163012774</v>
      </c>
      <c r="G26" s="32">
        <f t="shared" si="5"/>
        <v>397160</v>
      </c>
      <c r="H26" s="34">
        <f t="shared" si="3"/>
        <v>0.48375329020690699</v>
      </c>
      <c r="I26" s="38">
        <v>6224</v>
      </c>
      <c r="J26" s="38">
        <v>37240</v>
      </c>
      <c r="K26" s="38">
        <v>167516</v>
      </c>
      <c r="L26" s="38">
        <v>162612</v>
      </c>
      <c r="M26" s="38">
        <v>23568</v>
      </c>
      <c r="O26" s="1">
        <v>820997</v>
      </c>
    </row>
    <row r="27" spans="1:15" x14ac:dyDescent="0.45">
      <c r="A27" s="36" t="s">
        <v>33</v>
      </c>
      <c r="B27" s="32">
        <f t="shared" si="4"/>
        <v>4396747</v>
      </c>
      <c r="C27" s="37">
        <f>SUM(一般接種!D26+一般接種!G26+一般接種!J26+医療従事者等!C24)</f>
        <v>1709562</v>
      </c>
      <c r="D27" s="33">
        <f t="shared" si="1"/>
        <v>0.82518292621119382</v>
      </c>
      <c r="E27" s="37">
        <f>SUM(一般接種!E26+一般接種!H26+一般接種!K26+医療従事者等!D24)</f>
        <v>1676408</v>
      </c>
      <c r="F27" s="34">
        <f t="shared" si="2"/>
        <v>0.80917992969184793</v>
      </c>
      <c r="G27" s="32">
        <f t="shared" si="5"/>
        <v>1010777</v>
      </c>
      <c r="H27" s="34">
        <f t="shared" si="3"/>
        <v>0.48788866540492348</v>
      </c>
      <c r="I27" s="38">
        <v>14043</v>
      </c>
      <c r="J27" s="38">
        <v>68465</v>
      </c>
      <c r="K27" s="38">
        <v>452306</v>
      </c>
      <c r="L27" s="38">
        <v>426675</v>
      </c>
      <c r="M27" s="38">
        <v>49288</v>
      </c>
      <c r="O27" s="1">
        <v>2071737</v>
      </c>
    </row>
    <row r="28" spans="1:15" x14ac:dyDescent="0.45">
      <c r="A28" s="36" t="s">
        <v>34</v>
      </c>
      <c r="B28" s="32">
        <f t="shared" si="4"/>
        <v>4314250</v>
      </c>
      <c r="C28" s="37">
        <f>SUM(一般接種!D27+一般接種!G27+一般接種!J27+医療従事者等!C25)</f>
        <v>1656081</v>
      </c>
      <c r="D28" s="33">
        <f t="shared" si="1"/>
        <v>0.82114656402175534</v>
      </c>
      <c r="E28" s="37">
        <f>SUM(一般接種!E27+一般接種!H27+一般接種!K27+医療従事者等!D25)</f>
        <v>1633858</v>
      </c>
      <c r="F28" s="34">
        <f t="shared" si="2"/>
        <v>0.8101275739528786</v>
      </c>
      <c r="G28" s="32">
        <f t="shared" si="5"/>
        <v>1024311</v>
      </c>
      <c r="H28" s="34">
        <f t="shared" si="3"/>
        <v>0.5078914969374615</v>
      </c>
      <c r="I28" s="38">
        <v>15394</v>
      </c>
      <c r="J28" s="38">
        <v>84341</v>
      </c>
      <c r="K28" s="38">
        <v>463677</v>
      </c>
      <c r="L28" s="38">
        <v>400003</v>
      </c>
      <c r="M28" s="38">
        <v>60896</v>
      </c>
      <c r="O28" s="1">
        <v>2016791</v>
      </c>
    </row>
    <row r="29" spans="1:15" x14ac:dyDescent="0.45">
      <c r="A29" s="36" t="s">
        <v>35</v>
      </c>
      <c r="B29" s="32">
        <f t="shared" si="4"/>
        <v>7811831</v>
      </c>
      <c r="C29" s="37">
        <f>SUM(一般接種!D28+一般接種!G28+一般接種!J28+医療従事者等!C26)</f>
        <v>3108820</v>
      </c>
      <c r="D29" s="33">
        <f t="shared" si="1"/>
        <v>0.8433534259656128</v>
      </c>
      <c r="E29" s="37">
        <f>SUM(一般接種!E28+一般接種!H28+一般接種!K28+医療従事者等!D26)</f>
        <v>3055031</v>
      </c>
      <c r="F29" s="34">
        <f t="shared" si="2"/>
        <v>0.82876167172147375</v>
      </c>
      <c r="G29" s="32">
        <f t="shared" si="5"/>
        <v>1647980</v>
      </c>
      <c r="H29" s="34">
        <f t="shared" si="3"/>
        <v>0.44706016396021986</v>
      </c>
      <c r="I29" s="38">
        <v>23166</v>
      </c>
      <c r="J29" s="38">
        <v>110680</v>
      </c>
      <c r="K29" s="38">
        <v>643841</v>
      </c>
      <c r="L29" s="38">
        <v>729154</v>
      </c>
      <c r="M29" s="38">
        <v>141139</v>
      </c>
      <c r="O29" s="1">
        <v>3686260</v>
      </c>
    </row>
    <row r="30" spans="1:15" x14ac:dyDescent="0.45">
      <c r="A30" s="36" t="s">
        <v>36</v>
      </c>
      <c r="B30" s="32">
        <f t="shared" si="4"/>
        <v>15118989</v>
      </c>
      <c r="C30" s="37">
        <f>SUM(一般接種!D29+一般接種!G29+一般接種!J29+医療従事者等!C27)</f>
        <v>5968232</v>
      </c>
      <c r="D30" s="33">
        <f t="shared" si="1"/>
        <v>0.78957379754093304</v>
      </c>
      <c r="E30" s="37">
        <f>SUM(一般接種!E29+一般接種!H29+一般接種!K29+医療従事者等!D27)</f>
        <v>5836192</v>
      </c>
      <c r="F30" s="34">
        <f t="shared" si="2"/>
        <v>0.7721054209383974</v>
      </c>
      <c r="G30" s="32">
        <f t="shared" si="5"/>
        <v>3314565</v>
      </c>
      <c r="H30" s="34">
        <f t="shared" si="3"/>
        <v>0.43850401161453889</v>
      </c>
      <c r="I30" s="38">
        <v>42566</v>
      </c>
      <c r="J30" s="38">
        <v>367341</v>
      </c>
      <c r="K30" s="38">
        <v>1336635</v>
      </c>
      <c r="L30" s="38">
        <v>1336676</v>
      </c>
      <c r="M30" s="38">
        <v>231347</v>
      </c>
      <c r="O30" s="1">
        <v>7558802</v>
      </c>
    </row>
    <row r="31" spans="1:15" x14ac:dyDescent="0.45">
      <c r="A31" s="36" t="s">
        <v>37</v>
      </c>
      <c r="B31" s="32">
        <f t="shared" si="4"/>
        <v>3718477</v>
      </c>
      <c r="C31" s="37">
        <f>SUM(一般接種!D30+一般接種!G30+一般接種!J30+医療従事者等!C28)</f>
        <v>1467652</v>
      </c>
      <c r="D31" s="33">
        <f t="shared" si="1"/>
        <v>0.81510999096390724</v>
      </c>
      <c r="E31" s="37">
        <f>SUM(一般接種!E30+一般接種!H30+一般接種!K30+医療従事者等!D28)</f>
        <v>1444202</v>
      </c>
      <c r="F31" s="34">
        <f t="shared" si="2"/>
        <v>0.80208624331248612</v>
      </c>
      <c r="G31" s="32">
        <f t="shared" si="5"/>
        <v>806623</v>
      </c>
      <c r="H31" s="34">
        <f t="shared" si="3"/>
        <v>0.4479852623382653</v>
      </c>
      <c r="I31" s="38">
        <v>16549</v>
      </c>
      <c r="J31" s="38">
        <v>65642</v>
      </c>
      <c r="K31" s="38">
        <v>344160</v>
      </c>
      <c r="L31" s="38">
        <v>344028</v>
      </c>
      <c r="M31" s="38">
        <v>36244</v>
      </c>
      <c r="O31" s="1">
        <v>1800557</v>
      </c>
    </row>
    <row r="32" spans="1:15" x14ac:dyDescent="0.45">
      <c r="A32" s="36" t="s">
        <v>38</v>
      </c>
      <c r="B32" s="32">
        <f t="shared" si="4"/>
        <v>2903442</v>
      </c>
      <c r="C32" s="37">
        <f>SUM(一般接種!D31+一般接種!G31+一般接種!J31+医療従事者等!C29)</f>
        <v>1149624</v>
      </c>
      <c r="D32" s="33">
        <f t="shared" si="1"/>
        <v>0.81025455247691258</v>
      </c>
      <c r="E32" s="37">
        <f>SUM(一般接種!E31+一般接種!H31+一般接種!K31+医療従事者等!D29)</f>
        <v>1130933</v>
      </c>
      <c r="F32" s="34">
        <f t="shared" si="2"/>
        <v>0.79708114287486354</v>
      </c>
      <c r="G32" s="32">
        <f t="shared" si="5"/>
        <v>622885</v>
      </c>
      <c r="H32" s="34">
        <f t="shared" si="3"/>
        <v>0.43900910812542332</v>
      </c>
      <c r="I32" s="38">
        <v>8602</v>
      </c>
      <c r="J32" s="38">
        <v>51724</v>
      </c>
      <c r="K32" s="38">
        <v>236972</v>
      </c>
      <c r="L32" s="38">
        <v>281562</v>
      </c>
      <c r="M32" s="38">
        <v>44025</v>
      </c>
      <c r="O32" s="1">
        <v>1418843</v>
      </c>
    </row>
    <row r="33" spans="1:15" x14ac:dyDescent="0.45">
      <c r="A33" s="36" t="s">
        <v>39</v>
      </c>
      <c r="B33" s="32">
        <f t="shared" si="4"/>
        <v>5068998</v>
      </c>
      <c r="C33" s="37">
        <f>SUM(一般接種!D32+一般接種!G32+一般接種!J32+医療従事者等!C30)</f>
        <v>2016317</v>
      </c>
      <c r="D33" s="33">
        <f t="shared" si="1"/>
        <v>0.79679254483822037</v>
      </c>
      <c r="E33" s="37">
        <f>SUM(一般接種!E32+一般接種!H32+一般接種!K32+医療従事者等!D30)</f>
        <v>1976127</v>
      </c>
      <c r="F33" s="34">
        <f t="shared" si="2"/>
        <v>0.7809105717273217</v>
      </c>
      <c r="G33" s="32">
        <f t="shared" si="5"/>
        <v>1076554</v>
      </c>
      <c r="H33" s="34">
        <f t="shared" si="3"/>
        <v>0.42542427669645477</v>
      </c>
      <c r="I33" s="38">
        <v>25294</v>
      </c>
      <c r="J33" s="38">
        <v>90685</v>
      </c>
      <c r="K33" s="38">
        <v>439150</v>
      </c>
      <c r="L33" s="38">
        <v>456813</v>
      </c>
      <c r="M33" s="38">
        <v>64612</v>
      </c>
      <c r="O33" s="1">
        <v>2530542</v>
      </c>
    </row>
    <row r="34" spans="1:15" x14ac:dyDescent="0.45">
      <c r="A34" s="36" t="s">
        <v>40</v>
      </c>
      <c r="B34" s="32">
        <f t="shared" si="4"/>
        <v>17205778</v>
      </c>
      <c r="C34" s="37">
        <f>SUM(一般接種!D33+一般接種!G33+一般接種!J33+医療従事者等!C31)</f>
        <v>6866348</v>
      </c>
      <c r="D34" s="33">
        <f t="shared" si="1"/>
        <v>0.77677916798791247</v>
      </c>
      <c r="E34" s="37">
        <f>SUM(一般接種!E33+一般接種!H33+一般接種!K33+医療従事者等!D31)</f>
        <v>6757539</v>
      </c>
      <c r="F34" s="34">
        <f t="shared" si="2"/>
        <v>0.76446977666524762</v>
      </c>
      <c r="G34" s="32">
        <f t="shared" si="5"/>
        <v>3581891</v>
      </c>
      <c r="H34" s="34">
        <f t="shared" si="3"/>
        <v>0.40521370469475065</v>
      </c>
      <c r="I34" s="38">
        <v>61536</v>
      </c>
      <c r="J34" s="38">
        <v>353425</v>
      </c>
      <c r="K34" s="38">
        <v>1481446</v>
      </c>
      <c r="L34" s="38">
        <v>1478512</v>
      </c>
      <c r="M34" s="38">
        <v>206972</v>
      </c>
      <c r="O34" s="1">
        <v>8839511</v>
      </c>
    </row>
    <row r="35" spans="1:15" x14ac:dyDescent="0.45">
      <c r="A35" s="36" t="s">
        <v>41</v>
      </c>
      <c r="B35" s="32">
        <f t="shared" si="4"/>
        <v>11180319</v>
      </c>
      <c r="C35" s="37">
        <f>SUM(一般接種!D34+一般接種!G34+一般接種!J34+医療従事者等!C32)</f>
        <v>4409546</v>
      </c>
      <c r="D35" s="33">
        <f t="shared" si="1"/>
        <v>0.79830654687818237</v>
      </c>
      <c r="E35" s="37">
        <f>SUM(一般接種!E34+一般接種!H34+一般接種!K34+医療従事者等!D32)</f>
        <v>4341647</v>
      </c>
      <c r="F35" s="34">
        <f t="shared" si="2"/>
        <v>0.78601407590124239</v>
      </c>
      <c r="G35" s="32">
        <f t="shared" si="5"/>
        <v>2429126</v>
      </c>
      <c r="H35" s="34">
        <f t="shared" si="3"/>
        <v>0.43977025956686056</v>
      </c>
      <c r="I35" s="38">
        <v>43215</v>
      </c>
      <c r="J35" s="38">
        <v>233724</v>
      </c>
      <c r="K35" s="38">
        <v>990319</v>
      </c>
      <c r="L35" s="38">
        <v>1009768</v>
      </c>
      <c r="M35" s="38">
        <v>152100</v>
      </c>
      <c r="O35" s="1">
        <v>5523625</v>
      </c>
    </row>
    <row r="36" spans="1:15" x14ac:dyDescent="0.45">
      <c r="A36" s="36" t="s">
        <v>42</v>
      </c>
      <c r="B36" s="32">
        <f t="shared" si="4"/>
        <v>2802127</v>
      </c>
      <c r="C36" s="37">
        <f>SUM(一般接種!D35+一般接種!G35+一般接種!J35+医療従事者等!C33)</f>
        <v>1090098</v>
      </c>
      <c r="D36" s="33">
        <f t="shared" si="1"/>
        <v>0.81063909055958072</v>
      </c>
      <c r="E36" s="37">
        <f>SUM(一般接種!E35+一般接種!H35+一般接種!K35+医療従事者等!D33)</f>
        <v>1074012</v>
      </c>
      <c r="F36" s="34">
        <f t="shared" si="2"/>
        <v>0.79867691797441731</v>
      </c>
      <c r="G36" s="32">
        <f t="shared" si="5"/>
        <v>638017</v>
      </c>
      <c r="H36" s="34">
        <f t="shared" si="3"/>
        <v>0.47445415058238066</v>
      </c>
      <c r="I36" s="38">
        <v>7372</v>
      </c>
      <c r="J36" s="38">
        <v>52357</v>
      </c>
      <c r="K36" s="38">
        <v>302571</v>
      </c>
      <c r="L36" s="38">
        <v>244844</v>
      </c>
      <c r="M36" s="38">
        <v>30873</v>
      </c>
      <c r="O36" s="1">
        <v>1344739</v>
      </c>
    </row>
    <row r="37" spans="1:15" x14ac:dyDescent="0.45">
      <c r="A37" s="36" t="s">
        <v>43</v>
      </c>
      <c r="B37" s="32">
        <f t="shared" si="4"/>
        <v>1958459</v>
      </c>
      <c r="C37" s="37">
        <f>SUM(一般接種!D36+一般接種!G36+一般接種!J36+医療従事者等!C34)</f>
        <v>746588</v>
      </c>
      <c r="D37" s="33">
        <f t="shared" si="1"/>
        <v>0.79051535737882661</v>
      </c>
      <c r="E37" s="37">
        <f>SUM(一般接種!E36+一般接種!H36+一般接種!K36+医療従事者等!D34)</f>
        <v>734279</v>
      </c>
      <c r="F37" s="34">
        <f t="shared" si="2"/>
        <v>0.77748212682331819</v>
      </c>
      <c r="G37" s="32">
        <f t="shared" si="5"/>
        <v>477592</v>
      </c>
      <c r="H37" s="34">
        <f t="shared" si="3"/>
        <v>0.50569231029867689</v>
      </c>
      <c r="I37" s="38">
        <v>7543</v>
      </c>
      <c r="J37" s="38">
        <v>43676</v>
      </c>
      <c r="K37" s="38">
        <v>209561</v>
      </c>
      <c r="L37" s="38">
        <v>193922</v>
      </c>
      <c r="M37" s="38">
        <v>22890</v>
      </c>
      <c r="O37" s="1">
        <v>944432</v>
      </c>
    </row>
    <row r="38" spans="1:15" x14ac:dyDescent="0.45">
      <c r="A38" s="36" t="s">
        <v>44</v>
      </c>
      <c r="B38" s="32">
        <f t="shared" si="4"/>
        <v>1135895</v>
      </c>
      <c r="C38" s="37">
        <f>SUM(一般接種!D37+一般接種!G37+一般接種!J37+医療従事者等!C35)</f>
        <v>439436</v>
      </c>
      <c r="D38" s="33">
        <f t="shared" si="1"/>
        <v>0.78923396337564744</v>
      </c>
      <c r="E38" s="37">
        <f>SUM(一般接種!E37+一般接種!H37+一般接種!K37+医療従事者等!D35)</f>
        <v>431175</v>
      </c>
      <c r="F38" s="34">
        <f t="shared" si="2"/>
        <v>0.77439707752322251</v>
      </c>
      <c r="G38" s="32">
        <f t="shared" si="5"/>
        <v>265284</v>
      </c>
      <c r="H38" s="34">
        <f t="shared" si="3"/>
        <v>0.47645423392745534</v>
      </c>
      <c r="I38" s="38">
        <v>4872</v>
      </c>
      <c r="J38" s="38">
        <v>22689</v>
      </c>
      <c r="K38" s="38">
        <v>107654</v>
      </c>
      <c r="L38" s="38">
        <v>109731</v>
      </c>
      <c r="M38" s="38">
        <v>20338</v>
      </c>
      <c r="O38" s="1">
        <v>556788</v>
      </c>
    </row>
    <row r="39" spans="1:15" x14ac:dyDescent="0.45">
      <c r="A39" s="36" t="s">
        <v>45</v>
      </c>
      <c r="B39" s="32">
        <f t="shared" si="4"/>
        <v>1412781</v>
      </c>
      <c r="C39" s="37">
        <f>SUM(一般接種!D38+一般接種!G38+一般接種!J38+医療従事者等!C36)</f>
        <v>556471</v>
      </c>
      <c r="D39" s="33">
        <f t="shared" si="1"/>
        <v>0.82707876607982878</v>
      </c>
      <c r="E39" s="37">
        <f>SUM(一般接種!E38+一般接種!H38+一般接種!K38+医療従事者等!D36)</f>
        <v>545027</v>
      </c>
      <c r="F39" s="34">
        <f t="shared" si="2"/>
        <v>0.81006963281139688</v>
      </c>
      <c r="G39" s="32">
        <f t="shared" si="5"/>
        <v>311283</v>
      </c>
      <c r="H39" s="34">
        <f t="shared" si="3"/>
        <v>0.46265763991587583</v>
      </c>
      <c r="I39" s="38">
        <v>4839</v>
      </c>
      <c r="J39" s="38">
        <v>30086</v>
      </c>
      <c r="K39" s="38">
        <v>110702</v>
      </c>
      <c r="L39" s="38">
        <v>140967</v>
      </c>
      <c r="M39" s="38">
        <v>24689</v>
      </c>
      <c r="O39" s="1">
        <v>672815</v>
      </c>
    </row>
    <row r="40" spans="1:15" x14ac:dyDescent="0.45">
      <c r="A40" s="36" t="s">
        <v>46</v>
      </c>
      <c r="B40" s="32">
        <f t="shared" si="4"/>
        <v>3838560</v>
      </c>
      <c r="C40" s="37">
        <f>SUM(一般接種!D39+一般接種!G39+一般接種!J39+医療従事者等!C37)</f>
        <v>1502572</v>
      </c>
      <c r="D40" s="33">
        <f t="shared" si="1"/>
        <v>0.79342018205810461</v>
      </c>
      <c r="E40" s="37">
        <f>SUM(一般接種!E39+一般接種!H39+一般接種!K39+医療従事者等!D37)</f>
        <v>1464520</v>
      </c>
      <c r="F40" s="34">
        <f t="shared" si="2"/>
        <v>0.77332715172899225</v>
      </c>
      <c r="G40" s="32">
        <f t="shared" si="5"/>
        <v>871468</v>
      </c>
      <c r="H40" s="34">
        <f t="shared" si="3"/>
        <v>0.46017115933067587</v>
      </c>
      <c r="I40" s="38">
        <v>21844</v>
      </c>
      <c r="J40" s="38">
        <v>136666</v>
      </c>
      <c r="K40" s="38">
        <v>360630</v>
      </c>
      <c r="L40" s="38">
        <v>313931</v>
      </c>
      <c r="M40" s="38">
        <v>38397</v>
      </c>
      <c r="O40" s="1">
        <v>1893791</v>
      </c>
    </row>
    <row r="41" spans="1:15" x14ac:dyDescent="0.45">
      <c r="A41" s="36" t="s">
        <v>47</v>
      </c>
      <c r="B41" s="32">
        <f t="shared" si="4"/>
        <v>5715273</v>
      </c>
      <c r="C41" s="37">
        <f>SUM(一般接種!D40+一般接種!G40+一般接種!J40+医療従事者等!C38)</f>
        <v>2225962</v>
      </c>
      <c r="D41" s="33">
        <f t="shared" si="1"/>
        <v>0.79147201017766466</v>
      </c>
      <c r="E41" s="37">
        <f>SUM(一般接種!E40+一般接種!H40+一般接種!K40+医療従事者等!D38)</f>
        <v>2189167</v>
      </c>
      <c r="F41" s="34">
        <f t="shared" si="2"/>
        <v>0.77838903184538089</v>
      </c>
      <c r="G41" s="32">
        <f t="shared" si="5"/>
        <v>1300144</v>
      </c>
      <c r="H41" s="34">
        <f t="shared" si="3"/>
        <v>0.46228443486475945</v>
      </c>
      <c r="I41" s="38">
        <v>22330</v>
      </c>
      <c r="J41" s="38">
        <v>119714</v>
      </c>
      <c r="K41" s="38">
        <v>541202</v>
      </c>
      <c r="L41" s="38">
        <v>524622</v>
      </c>
      <c r="M41" s="38">
        <v>92276</v>
      </c>
      <c r="O41" s="1">
        <v>2812433</v>
      </c>
    </row>
    <row r="42" spans="1:15" x14ac:dyDescent="0.45">
      <c r="A42" s="36" t="s">
        <v>48</v>
      </c>
      <c r="B42" s="32">
        <f t="shared" si="4"/>
        <v>2926599</v>
      </c>
      <c r="C42" s="37">
        <f>SUM(一般接種!D41+一般接種!G41+一般接種!J41+医療従事者等!C39)</f>
        <v>1113242</v>
      </c>
      <c r="D42" s="33">
        <f t="shared" si="1"/>
        <v>0.82090833339478364</v>
      </c>
      <c r="E42" s="37">
        <f>SUM(一般接種!E41+一般接種!H41+一般接種!K41+医療従事者等!D39)</f>
        <v>1084200</v>
      </c>
      <c r="F42" s="34">
        <f t="shared" si="2"/>
        <v>0.799492666524102</v>
      </c>
      <c r="G42" s="32">
        <f t="shared" si="5"/>
        <v>729157</v>
      </c>
      <c r="H42" s="34">
        <f t="shared" si="3"/>
        <v>0.53768278384496837</v>
      </c>
      <c r="I42" s="38">
        <v>44480</v>
      </c>
      <c r="J42" s="38">
        <v>45999</v>
      </c>
      <c r="K42" s="38">
        <v>285564</v>
      </c>
      <c r="L42" s="38">
        <v>306419</v>
      </c>
      <c r="M42" s="38">
        <v>46695</v>
      </c>
      <c r="O42" s="1">
        <v>1356110</v>
      </c>
    </row>
    <row r="43" spans="1:15" x14ac:dyDescent="0.45">
      <c r="A43" s="36" t="s">
        <v>49</v>
      </c>
      <c r="B43" s="32">
        <f t="shared" si="4"/>
        <v>1546892</v>
      </c>
      <c r="C43" s="37">
        <f>SUM(一般接種!D42+一般接種!G42+一般接種!J42+医療従事者等!C40)</f>
        <v>596017</v>
      </c>
      <c r="D43" s="33">
        <f t="shared" si="1"/>
        <v>0.81096375394755282</v>
      </c>
      <c r="E43" s="37">
        <f>SUM(一般接種!E42+一般接種!H42+一般接種!K42+医療従事者等!D40)</f>
        <v>585134</v>
      </c>
      <c r="F43" s="34">
        <f t="shared" si="2"/>
        <v>0.79615592374436861</v>
      </c>
      <c r="G43" s="32">
        <f t="shared" si="5"/>
        <v>365741</v>
      </c>
      <c r="H43" s="34">
        <f t="shared" si="3"/>
        <v>0.49764133293602686</v>
      </c>
      <c r="I43" s="38">
        <v>7729</v>
      </c>
      <c r="J43" s="38">
        <v>38787</v>
      </c>
      <c r="K43" s="38">
        <v>149021</v>
      </c>
      <c r="L43" s="38">
        <v>154366</v>
      </c>
      <c r="M43" s="38">
        <v>15838</v>
      </c>
      <c r="O43" s="1">
        <v>734949</v>
      </c>
    </row>
    <row r="44" spans="1:15" x14ac:dyDescent="0.45">
      <c r="A44" s="36" t="s">
        <v>50</v>
      </c>
      <c r="B44" s="32">
        <f t="shared" si="4"/>
        <v>1963528</v>
      </c>
      <c r="C44" s="37">
        <f>SUM(一般接種!D43+一般接種!G43+一般接種!J43+医療従事者等!C41)</f>
        <v>773396</v>
      </c>
      <c r="D44" s="33">
        <f t="shared" si="1"/>
        <v>0.79412586148829034</v>
      </c>
      <c r="E44" s="37">
        <f>SUM(一般接種!E43+一般接種!H43+一般接種!K43+医療従事者等!D41)</f>
        <v>759960</v>
      </c>
      <c r="F44" s="34">
        <f t="shared" si="2"/>
        <v>0.78032972719879745</v>
      </c>
      <c r="G44" s="32">
        <f t="shared" si="5"/>
        <v>430172</v>
      </c>
      <c r="H44" s="34">
        <f t="shared" si="3"/>
        <v>0.4417021940741106</v>
      </c>
      <c r="I44" s="38">
        <v>9304</v>
      </c>
      <c r="J44" s="38">
        <v>46811</v>
      </c>
      <c r="K44" s="38">
        <v>169183</v>
      </c>
      <c r="L44" s="38">
        <v>184558</v>
      </c>
      <c r="M44" s="38">
        <v>20316</v>
      </c>
      <c r="O44" s="1">
        <v>973896</v>
      </c>
    </row>
    <row r="45" spans="1:15" x14ac:dyDescent="0.45">
      <c r="A45" s="36" t="s">
        <v>51</v>
      </c>
      <c r="B45" s="32">
        <f t="shared" si="4"/>
        <v>2824793</v>
      </c>
      <c r="C45" s="37">
        <f>SUM(一般接種!D44+一般接種!G44+一般接種!J44+医療従事者等!C42)</f>
        <v>1103201</v>
      </c>
      <c r="D45" s="33">
        <f t="shared" si="1"/>
        <v>0.81343868505012829</v>
      </c>
      <c r="E45" s="37">
        <f>SUM(一般接種!E44+一般接種!H44+一般接種!K44+医療従事者等!D42)</f>
        <v>1085056</v>
      </c>
      <c r="F45" s="34">
        <f t="shared" si="2"/>
        <v>0.80005957739863542</v>
      </c>
      <c r="G45" s="32">
        <f t="shared" si="5"/>
        <v>636536</v>
      </c>
      <c r="H45" s="34">
        <f t="shared" si="3"/>
        <v>0.46934602744836934</v>
      </c>
      <c r="I45" s="38">
        <v>11923</v>
      </c>
      <c r="J45" s="38">
        <v>54801</v>
      </c>
      <c r="K45" s="38">
        <v>270998</v>
      </c>
      <c r="L45" s="38">
        <v>262265</v>
      </c>
      <c r="M45" s="38">
        <v>36549</v>
      </c>
      <c r="O45" s="1">
        <v>1356219</v>
      </c>
    </row>
    <row r="46" spans="1:15" x14ac:dyDescent="0.45">
      <c r="A46" s="36" t="s">
        <v>52</v>
      </c>
      <c r="B46" s="32">
        <f t="shared" si="4"/>
        <v>1431690</v>
      </c>
      <c r="C46" s="37">
        <f>SUM(一般接種!D45+一般接種!G45+一般接種!J45+医療従事者等!C43)</f>
        <v>561182</v>
      </c>
      <c r="D46" s="33">
        <f t="shared" si="1"/>
        <v>0.80035426652994224</v>
      </c>
      <c r="E46" s="37">
        <f>SUM(一般接種!E45+一般接種!H45+一般接種!K45+医療従事者等!D43)</f>
        <v>550662</v>
      </c>
      <c r="F46" s="34">
        <f t="shared" si="2"/>
        <v>0.78535070817651143</v>
      </c>
      <c r="G46" s="32">
        <f t="shared" si="5"/>
        <v>319846</v>
      </c>
      <c r="H46" s="34">
        <f t="shared" si="3"/>
        <v>0.45616236930716936</v>
      </c>
      <c r="I46" s="38">
        <v>10537</v>
      </c>
      <c r="J46" s="38">
        <v>33142</v>
      </c>
      <c r="K46" s="38">
        <v>140148</v>
      </c>
      <c r="L46" s="38">
        <v>124052</v>
      </c>
      <c r="M46" s="38">
        <v>11967</v>
      </c>
      <c r="O46" s="1">
        <v>701167</v>
      </c>
    </row>
    <row r="47" spans="1:15" x14ac:dyDescent="0.45">
      <c r="A47" s="36" t="s">
        <v>53</v>
      </c>
      <c r="B47" s="32">
        <f t="shared" si="4"/>
        <v>10422311</v>
      </c>
      <c r="C47" s="37">
        <f>SUM(一般接種!D46+一般接種!G46+一般接種!J46+医療従事者等!C44)</f>
        <v>4104145</v>
      </c>
      <c r="D47" s="33">
        <f t="shared" si="1"/>
        <v>0.80093849345357393</v>
      </c>
      <c r="E47" s="37">
        <f>SUM(一般接種!E46+一般接種!H46+一般接種!K46+医療従事者等!D44)</f>
        <v>4003097</v>
      </c>
      <c r="F47" s="34">
        <f t="shared" si="2"/>
        <v>0.7812186168686831</v>
      </c>
      <c r="G47" s="32">
        <f t="shared" si="5"/>
        <v>2315069</v>
      </c>
      <c r="H47" s="34">
        <f t="shared" si="3"/>
        <v>0.45179394906882481</v>
      </c>
      <c r="I47" s="38">
        <v>41877</v>
      </c>
      <c r="J47" s="38">
        <v>220936</v>
      </c>
      <c r="K47" s="38">
        <v>917012</v>
      </c>
      <c r="L47" s="38">
        <v>996494</v>
      </c>
      <c r="M47" s="38">
        <v>138750</v>
      </c>
      <c r="O47" s="1">
        <v>5124170</v>
      </c>
    </row>
    <row r="48" spans="1:15" x14ac:dyDescent="0.45">
      <c r="A48" s="36" t="s">
        <v>54</v>
      </c>
      <c r="B48" s="32">
        <f t="shared" si="4"/>
        <v>1686958</v>
      </c>
      <c r="C48" s="37">
        <f>SUM(一般接種!D47+一般接種!G47+一般接種!J47+医療従事者等!C45)</f>
        <v>652819</v>
      </c>
      <c r="D48" s="33">
        <f t="shared" si="1"/>
        <v>0.79785070555423832</v>
      </c>
      <c r="E48" s="37">
        <f>SUM(一般接種!E47+一般接種!H47+一般接種!K47+医療従事者等!D45)</f>
        <v>641442</v>
      </c>
      <c r="F48" s="34">
        <f t="shared" si="2"/>
        <v>0.78394616619939328</v>
      </c>
      <c r="G48" s="32">
        <f t="shared" si="5"/>
        <v>392697</v>
      </c>
      <c r="H48" s="34">
        <f t="shared" si="3"/>
        <v>0.47993942964134428</v>
      </c>
      <c r="I48" s="38">
        <v>8354</v>
      </c>
      <c r="J48" s="38">
        <v>55990</v>
      </c>
      <c r="K48" s="38">
        <v>164575</v>
      </c>
      <c r="L48" s="38">
        <v>144709</v>
      </c>
      <c r="M48" s="38">
        <v>19069</v>
      </c>
      <c r="O48" s="1">
        <v>818222</v>
      </c>
    </row>
    <row r="49" spans="1:15" x14ac:dyDescent="0.45">
      <c r="A49" s="36" t="s">
        <v>55</v>
      </c>
      <c r="B49" s="32">
        <f t="shared" si="4"/>
        <v>2832610</v>
      </c>
      <c r="C49" s="37">
        <f>SUM(一般接種!D48+一般接種!G48+一般接種!J48+医療従事者等!C46)</f>
        <v>1088073</v>
      </c>
      <c r="D49" s="33">
        <f t="shared" si="1"/>
        <v>0.81446369517148254</v>
      </c>
      <c r="E49" s="37">
        <f>SUM(一般接種!E48+一般接種!H48+一般接種!K48+医療従事者等!D46)</f>
        <v>1067202</v>
      </c>
      <c r="F49" s="34">
        <f t="shared" si="2"/>
        <v>0.79884096417648121</v>
      </c>
      <c r="G49" s="32">
        <f t="shared" si="5"/>
        <v>677335</v>
      </c>
      <c r="H49" s="34">
        <f t="shared" si="3"/>
        <v>0.50701080439361712</v>
      </c>
      <c r="I49" s="38">
        <v>14668</v>
      </c>
      <c r="J49" s="38">
        <v>64040</v>
      </c>
      <c r="K49" s="38">
        <v>271612</v>
      </c>
      <c r="L49" s="38">
        <v>294186</v>
      </c>
      <c r="M49" s="38">
        <v>32829</v>
      </c>
      <c r="O49" s="1">
        <v>1335938</v>
      </c>
    </row>
    <row r="50" spans="1:15" x14ac:dyDescent="0.45">
      <c r="A50" s="36" t="s">
        <v>56</v>
      </c>
      <c r="B50" s="32">
        <f t="shared" si="4"/>
        <v>3767226</v>
      </c>
      <c r="C50" s="37">
        <f>SUM(一般接種!D49+一般接種!G49+一般接種!J49+医療従事者等!C47)</f>
        <v>1445373</v>
      </c>
      <c r="D50" s="33">
        <f t="shared" si="1"/>
        <v>0.8218674035976562</v>
      </c>
      <c r="E50" s="37">
        <f>SUM(一般接種!E49+一般接種!H49+一般接種!K49+医療従事者等!D47)</f>
        <v>1420812</v>
      </c>
      <c r="F50" s="34">
        <f t="shared" si="2"/>
        <v>0.80790153783168295</v>
      </c>
      <c r="G50" s="32">
        <f t="shared" si="5"/>
        <v>901041</v>
      </c>
      <c r="H50" s="34">
        <f t="shared" si="3"/>
        <v>0.5123495645795485</v>
      </c>
      <c r="I50" s="38">
        <v>20916</v>
      </c>
      <c r="J50" s="38">
        <v>77162</v>
      </c>
      <c r="K50" s="38">
        <v>340968</v>
      </c>
      <c r="L50" s="38">
        <v>418633</v>
      </c>
      <c r="M50" s="38">
        <v>43362</v>
      </c>
      <c r="O50" s="1">
        <v>1758645</v>
      </c>
    </row>
    <row r="51" spans="1:15" x14ac:dyDescent="0.45">
      <c r="A51" s="36" t="s">
        <v>57</v>
      </c>
      <c r="B51" s="32">
        <f t="shared" si="4"/>
        <v>2338665</v>
      </c>
      <c r="C51" s="37">
        <f>SUM(一般接種!D50+一般接種!G50+一般接種!J50+医療従事者等!C48)</f>
        <v>917851</v>
      </c>
      <c r="D51" s="33">
        <f t="shared" si="1"/>
        <v>0.80390473846520361</v>
      </c>
      <c r="E51" s="37">
        <f>SUM(一般接種!E50+一般接種!H50+一般接種!K50+医療従事者等!D48)</f>
        <v>897135</v>
      </c>
      <c r="F51" s="34">
        <f t="shared" si="2"/>
        <v>0.78576051836624938</v>
      </c>
      <c r="G51" s="32">
        <f t="shared" si="5"/>
        <v>523679</v>
      </c>
      <c r="H51" s="34">
        <f t="shared" si="3"/>
        <v>0.45866707072794971</v>
      </c>
      <c r="I51" s="38">
        <v>19260</v>
      </c>
      <c r="J51" s="38">
        <v>50415</v>
      </c>
      <c r="K51" s="38">
        <v>214482</v>
      </c>
      <c r="L51" s="38">
        <v>213763</v>
      </c>
      <c r="M51" s="38">
        <v>25759</v>
      </c>
      <c r="O51" s="1">
        <v>1141741</v>
      </c>
    </row>
    <row r="52" spans="1:15" x14ac:dyDescent="0.45">
      <c r="A52" s="36" t="s">
        <v>58</v>
      </c>
      <c r="B52" s="32">
        <f t="shared" si="4"/>
        <v>2199294</v>
      </c>
      <c r="C52" s="37">
        <f>SUM(一般接種!D51+一般接種!G51+一般接種!J51+医療従事者等!C49)</f>
        <v>861995</v>
      </c>
      <c r="D52" s="33">
        <f t="shared" si="1"/>
        <v>0.79282790108172885</v>
      </c>
      <c r="E52" s="37">
        <f>SUM(一般接種!E51+一般接種!H51+一般接種!K51+医療従事者等!D49)</f>
        <v>845763</v>
      </c>
      <c r="F52" s="34">
        <f t="shared" si="2"/>
        <v>0.77789836843901217</v>
      </c>
      <c r="G52" s="32">
        <f t="shared" si="5"/>
        <v>491536</v>
      </c>
      <c r="H52" s="34">
        <f t="shared" si="3"/>
        <v>0.45209479774953298</v>
      </c>
      <c r="I52" s="38">
        <v>10782</v>
      </c>
      <c r="J52" s="38">
        <v>45744</v>
      </c>
      <c r="K52" s="38">
        <v>185561</v>
      </c>
      <c r="L52" s="38">
        <v>212437</v>
      </c>
      <c r="M52" s="38">
        <v>37012</v>
      </c>
      <c r="O52" s="1">
        <v>1087241</v>
      </c>
    </row>
    <row r="53" spans="1:15" x14ac:dyDescent="0.45">
      <c r="A53" s="36" t="s">
        <v>59</v>
      </c>
      <c r="B53" s="32">
        <f t="shared" si="4"/>
        <v>3336229</v>
      </c>
      <c r="C53" s="37">
        <f>SUM(一般接種!D52+一般接種!G52+一般接種!J52+医療従事者等!C50)</f>
        <v>1306775</v>
      </c>
      <c r="D53" s="33">
        <f t="shared" si="1"/>
        <v>0.80788949977032698</v>
      </c>
      <c r="E53" s="37">
        <f>SUM(一般接種!E52+一般接種!H52+一般接種!K52+医療従事者等!D50)</f>
        <v>1276102</v>
      </c>
      <c r="F53" s="34">
        <f t="shared" si="2"/>
        <v>0.78892648423478706</v>
      </c>
      <c r="G53" s="32">
        <f t="shared" si="5"/>
        <v>753352</v>
      </c>
      <c r="H53" s="34">
        <f t="shared" si="3"/>
        <v>0.46574595506569638</v>
      </c>
      <c r="I53" s="38">
        <v>17022</v>
      </c>
      <c r="J53" s="38">
        <v>70032</v>
      </c>
      <c r="K53" s="38">
        <v>339883</v>
      </c>
      <c r="L53" s="38">
        <v>294818</v>
      </c>
      <c r="M53" s="38">
        <v>31597</v>
      </c>
      <c r="O53" s="1">
        <v>1617517</v>
      </c>
    </row>
    <row r="54" spans="1:15" x14ac:dyDescent="0.45">
      <c r="A54" s="36" t="s">
        <v>60</v>
      </c>
      <c r="B54" s="32">
        <f t="shared" si="4"/>
        <v>2579789</v>
      </c>
      <c r="C54" s="37">
        <f>SUM(一般接種!D53+一般接種!G53+一般接種!J53+医療従事者等!C51)</f>
        <v>1051262</v>
      </c>
      <c r="D54" s="40">
        <f t="shared" si="1"/>
        <v>0.70786429091829739</v>
      </c>
      <c r="E54" s="37">
        <f>SUM(一般接種!E53+一般接種!H53+一般接種!K53+医療従事者等!D51)</f>
        <v>1026817</v>
      </c>
      <c r="F54" s="34">
        <f t="shared" si="2"/>
        <v>0.69140431938741564</v>
      </c>
      <c r="G54" s="32">
        <f t="shared" si="5"/>
        <v>501710</v>
      </c>
      <c r="H54" s="34">
        <f t="shared" si="3"/>
        <v>0.33782500784449448</v>
      </c>
      <c r="I54" s="38">
        <v>16973</v>
      </c>
      <c r="J54" s="38">
        <v>57244</v>
      </c>
      <c r="K54" s="38">
        <v>206442</v>
      </c>
      <c r="L54" s="38">
        <v>187252</v>
      </c>
      <c r="M54" s="38">
        <v>33799</v>
      </c>
      <c r="O54" s="1">
        <v>1485118</v>
      </c>
    </row>
    <row r="55" spans="1:1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5" x14ac:dyDescent="0.45">
      <c r="A56" s="87" t="s">
        <v>106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</row>
    <row r="57" spans="1:15" x14ac:dyDescent="0.45">
      <c r="A57" s="22" t="s">
        <v>107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5" x14ac:dyDescent="0.45">
      <c r="A58" s="22" t="s">
        <v>108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5" x14ac:dyDescent="0.45">
      <c r="A59" s="24" t="s">
        <v>109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5" x14ac:dyDescent="0.45">
      <c r="A60" s="87" t="s">
        <v>110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</row>
    <row r="61" spans="1:15" x14ac:dyDescent="0.45">
      <c r="A61" s="24" t="s">
        <v>111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M3"/>
    <mergeCell ref="G4:M4"/>
    <mergeCell ref="I6:M6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A2" sqref="A2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112</v>
      </c>
      <c r="B1" s="23"/>
      <c r="C1" s="24"/>
      <c r="D1" s="24"/>
    </row>
    <row r="2" spans="1:18" x14ac:dyDescent="0.45">
      <c r="B2"/>
      <c r="Q2" s="103" t="str">
        <f>'進捗状況 (都道府県別)'!H3</f>
        <v>（4月11日公表時点）</v>
      </c>
      <c r="R2" s="103"/>
    </row>
    <row r="3" spans="1:18" ht="37.5" customHeight="1" x14ac:dyDescent="0.45">
      <c r="A3" s="104" t="s">
        <v>3</v>
      </c>
      <c r="B3" s="107" t="s">
        <v>141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142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113</v>
      </c>
      <c r="D4" s="109"/>
      <c r="E4" s="109"/>
      <c r="F4" s="110" t="s">
        <v>114</v>
      </c>
      <c r="G4" s="111"/>
      <c r="H4" s="112"/>
      <c r="I4" s="110" t="s">
        <v>115</v>
      </c>
      <c r="J4" s="111"/>
      <c r="K4" s="112"/>
      <c r="M4" s="113" t="s">
        <v>116</v>
      </c>
      <c r="N4" s="113"/>
      <c r="O4" s="107" t="s">
        <v>117</v>
      </c>
      <c r="P4" s="107"/>
      <c r="Q4" s="109" t="s">
        <v>115</v>
      </c>
      <c r="R4" s="109"/>
    </row>
    <row r="5" spans="1:18" ht="36" x14ac:dyDescent="0.45">
      <c r="A5" s="106"/>
      <c r="B5" s="108"/>
      <c r="C5" s="41" t="s">
        <v>118</v>
      </c>
      <c r="D5" s="41" t="s">
        <v>96</v>
      </c>
      <c r="E5" s="41" t="s">
        <v>97</v>
      </c>
      <c r="F5" s="41" t="s">
        <v>118</v>
      </c>
      <c r="G5" s="41" t="s">
        <v>96</v>
      </c>
      <c r="H5" s="41" t="s">
        <v>97</v>
      </c>
      <c r="I5" s="41" t="s">
        <v>118</v>
      </c>
      <c r="J5" s="41" t="s">
        <v>96</v>
      </c>
      <c r="K5" s="41" t="s">
        <v>97</v>
      </c>
      <c r="M5" s="42" t="s">
        <v>119</v>
      </c>
      <c r="N5" s="42" t="s">
        <v>120</v>
      </c>
      <c r="O5" s="42" t="s">
        <v>121</v>
      </c>
      <c r="P5" s="42" t="s">
        <v>122</v>
      </c>
      <c r="Q5" s="42" t="s">
        <v>121</v>
      </c>
      <c r="R5" s="42" t="s">
        <v>120</v>
      </c>
    </row>
    <row r="6" spans="1:18" x14ac:dyDescent="0.45">
      <c r="A6" s="31" t="s">
        <v>123</v>
      </c>
      <c r="B6" s="43">
        <f>SUM(B7:B53)</f>
        <v>191299537</v>
      </c>
      <c r="C6" s="43">
        <f t="shared" ref="C6" si="0">SUM(C7:C53)</f>
        <v>158948189</v>
      </c>
      <c r="D6" s="43">
        <f>SUM(D7:D53)</f>
        <v>79990579</v>
      </c>
      <c r="E6" s="44">
        <f>SUM(E7:E53)</f>
        <v>78957610</v>
      </c>
      <c r="F6" s="44">
        <f t="shared" ref="F6:Q6" si="1">SUM(F7:F53)</f>
        <v>32234508</v>
      </c>
      <c r="G6" s="44">
        <f>SUM(G7:G53)</f>
        <v>16173480</v>
      </c>
      <c r="H6" s="44">
        <f t="shared" ref="H6:K6" si="2">SUM(H7:H53)</f>
        <v>16061028</v>
      </c>
      <c r="I6" s="44">
        <f>SUM(I7:I53)</f>
        <v>116840</v>
      </c>
      <c r="J6" s="44">
        <f t="shared" si="2"/>
        <v>58469</v>
      </c>
      <c r="K6" s="44">
        <f t="shared" si="2"/>
        <v>58371</v>
      </c>
      <c r="L6" s="45"/>
      <c r="M6" s="44">
        <f>SUM(M7:M53)</f>
        <v>169960410</v>
      </c>
      <c r="N6" s="46">
        <f>C6/M6</f>
        <v>0.93520714029814356</v>
      </c>
      <c r="O6" s="44">
        <f t="shared" si="1"/>
        <v>34257250</v>
      </c>
      <c r="P6" s="47">
        <f>F6/O6</f>
        <v>0.94095433813280405</v>
      </c>
      <c r="Q6" s="44">
        <f t="shared" si="1"/>
        <v>198640</v>
      </c>
      <c r="R6" s="47">
        <f>I6/Q6</f>
        <v>0.58819975835682647</v>
      </c>
    </row>
    <row r="7" spans="1:18" x14ac:dyDescent="0.45">
      <c r="A7" s="48" t="s">
        <v>14</v>
      </c>
      <c r="B7" s="43">
        <v>7845016</v>
      </c>
      <c r="C7" s="43">
        <v>6350797</v>
      </c>
      <c r="D7" s="43">
        <v>3196552</v>
      </c>
      <c r="E7" s="44">
        <v>3154245</v>
      </c>
      <c r="F7" s="49">
        <v>1493362</v>
      </c>
      <c r="G7" s="44">
        <v>748718</v>
      </c>
      <c r="H7" s="44">
        <v>744644</v>
      </c>
      <c r="I7" s="44">
        <v>857</v>
      </c>
      <c r="J7" s="44">
        <v>421</v>
      </c>
      <c r="K7" s="44">
        <v>436</v>
      </c>
      <c r="L7" s="45"/>
      <c r="M7" s="44">
        <v>7111160</v>
      </c>
      <c r="N7" s="46">
        <v>0.89307468823651837</v>
      </c>
      <c r="O7" s="50">
        <v>1518200</v>
      </c>
      <c r="P7" s="46">
        <v>0.98363983664866284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2004046</v>
      </c>
      <c r="C8" s="43">
        <v>1814578</v>
      </c>
      <c r="D8" s="43">
        <v>913180</v>
      </c>
      <c r="E8" s="44">
        <v>901398</v>
      </c>
      <c r="F8" s="49">
        <v>187067</v>
      </c>
      <c r="G8" s="44">
        <v>94223</v>
      </c>
      <c r="H8" s="44">
        <v>92844</v>
      </c>
      <c r="I8" s="44">
        <v>2401</v>
      </c>
      <c r="J8" s="44">
        <v>1209</v>
      </c>
      <c r="K8" s="44">
        <v>1192</v>
      </c>
      <c r="L8" s="45"/>
      <c r="M8" s="44">
        <v>1851155</v>
      </c>
      <c r="N8" s="46">
        <v>0.98024098468253607</v>
      </c>
      <c r="O8" s="50">
        <v>186500</v>
      </c>
      <c r="P8" s="46">
        <v>1.0030402144772117</v>
      </c>
      <c r="Q8" s="44">
        <v>3700</v>
      </c>
      <c r="R8" s="47">
        <v>0.64891891891891895</v>
      </c>
    </row>
    <row r="9" spans="1:18" x14ac:dyDescent="0.45">
      <c r="A9" s="48" t="s">
        <v>16</v>
      </c>
      <c r="B9" s="43">
        <v>1924396</v>
      </c>
      <c r="C9" s="43">
        <v>1680860</v>
      </c>
      <c r="D9" s="43">
        <v>846299</v>
      </c>
      <c r="E9" s="44">
        <v>834561</v>
      </c>
      <c r="F9" s="49">
        <v>243442</v>
      </c>
      <c r="G9" s="44">
        <v>122306</v>
      </c>
      <c r="H9" s="44">
        <v>121136</v>
      </c>
      <c r="I9" s="44">
        <v>94</v>
      </c>
      <c r="J9" s="44">
        <v>48</v>
      </c>
      <c r="K9" s="44">
        <v>46</v>
      </c>
      <c r="L9" s="45"/>
      <c r="M9" s="44">
        <v>1781085</v>
      </c>
      <c r="N9" s="46">
        <v>0.94372812078031088</v>
      </c>
      <c r="O9" s="50">
        <v>227500</v>
      </c>
      <c r="P9" s="46">
        <v>1.0700747252747254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3490266</v>
      </c>
      <c r="C10" s="43">
        <v>2749973</v>
      </c>
      <c r="D10" s="43">
        <v>1384755</v>
      </c>
      <c r="E10" s="44">
        <v>1365218</v>
      </c>
      <c r="F10" s="49">
        <v>740246</v>
      </c>
      <c r="G10" s="44">
        <v>371143</v>
      </c>
      <c r="H10" s="44">
        <v>369103</v>
      </c>
      <c r="I10" s="44">
        <v>47</v>
      </c>
      <c r="J10" s="44">
        <v>21</v>
      </c>
      <c r="K10" s="44">
        <v>26</v>
      </c>
      <c r="L10" s="45"/>
      <c r="M10" s="44">
        <v>2981565</v>
      </c>
      <c r="N10" s="46">
        <v>0.92232535597915855</v>
      </c>
      <c r="O10" s="50">
        <v>854400</v>
      </c>
      <c r="P10" s="46">
        <v>0.86639279026217231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1552797</v>
      </c>
      <c r="C11" s="43">
        <v>1457327</v>
      </c>
      <c r="D11" s="43">
        <v>733447</v>
      </c>
      <c r="E11" s="44">
        <v>723880</v>
      </c>
      <c r="F11" s="49">
        <v>95414</v>
      </c>
      <c r="G11" s="44">
        <v>47995</v>
      </c>
      <c r="H11" s="44">
        <v>47419</v>
      </c>
      <c r="I11" s="44">
        <v>56</v>
      </c>
      <c r="J11" s="44">
        <v>28</v>
      </c>
      <c r="K11" s="44">
        <v>28</v>
      </c>
      <c r="L11" s="45"/>
      <c r="M11" s="44">
        <v>1473055</v>
      </c>
      <c r="N11" s="46">
        <v>0.98932286981816697</v>
      </c>
      <c r="O11" s="50">
        <v>87900</v>
      </c>
      <c r="P11" s="46">
        <v>1.0854835039817976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1697644</v>
      </c>
      <c r="C12" s="43">
        <v>1620524</v>
      </c>
      <c r="D12" s="43">
        <v>816828</v>
      </c>
      <c r="E12" s="44">
        <v>803696</v>
      </c>
      <c r="F12" s="49">
        <v>76959</v>
      </c>
      <c r="G12" s="44">
        <v>38627</v>
      </c>
      <c r="H12" s="44">
        <v>38332</v>
      </c>
      <c r="I12" s="44">
        <v>161</v>
      </c>
      <c r="J12" s="44">
        <v>80</v>
      </c>
      <c r="K12" s="44">
        <v>81</v>
      </c>
      <c r="L12" s="45"/>
      <c r="M12" s="44">
        <v>1663695</v>
      </c>
      <c r="N12" s="46">
        <v>0.9740511331704429</v>
      </c>
      <c r="O12" s="50">
        <v>61700</v>
      </c>
      <c r="P12" s="46">
        <v>1.2473095623987034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2905829</v>
      </c>
      <c r="C13" s="43">
        <v>2698561</v>
      </c>
      <c r="D13" s="43">
        <v>1359635</v>
      </c>
      <c r="E13" s="44">
        <v>1338926</v>
      </c>
      <c r="F13" s="49">
        <v>207016</v>
      </c>
      <c r="G13" s="44">
        <v>104072</v>
      </c>
      <c r="H13" s="44">
        <v>102944</v>
      </c>
      <c r="I13" s="44">
        <v>252</v>
      </c>
      <c r="J13" s="44">
        <v>127</v>
      </c>
      <c r="K13" s="44">
        <v>125</v>
      </c>
      <c r="L13" s="45"/>
      <c r="M13" s="44">
        <v>2821940</v>
      </c>
      <c r="N13" s="46">
        <v>0.95627865936199918</v>
      </c>
      <c r="O13" s="50">
        <v>178600</v>
      </c>
      <c r="P13" s="46">
        <v>1.1591041433370661</v>
      </c>
      <c r="Q13" s="44">
        <v>560</v>
      </c>
      <c r="R13" s="47">
        <v>0.45</v>
      </c>
    </row>
    <row r="14" spans="1:18" x14ac:dyDescent="0.45">
      <c r="A14" s="48" t="s">
        <v>21</v>
      </c>
      <c r="B14" s="43">
        <v>4563170</v>
      </c>
      <c r="C14" s="43">
        <v>3693637</v>
      </c>
      <c r="D14" s="43">
        <v>1859119</v>
      </c>
      <c r="E14" s="44">
        <v>1834518</v>
      </c>
      <c r="F14" s="49">
        <v>869165</v>
      </c>
      <c r="G14" s="44">
        <v>436265</v>
      </c>
      <c r="H14" s="44">
        <v>432900</v>
      </c>
      <c r="I14" s="44">
        <v>368</v>
      </c>
      <c r="J14" s="44">
        <v>177</v>
      </c>
      <c r="K14" s="44">
        <v>191</v>
      </c>
      <c r="L14" s="45"/>
      <c r="M14" s="44">
        <v>3921905</v>
      </c>
      <c r="N14" s="46">
        <v>0.94179665239214105</v>
      </c>
      <c r="O14" s="50">
        <v>892500</v>
      </c>
      <c r="P14" s="46">
        <v>0.97385434173669472</v>
      </c>
      <c r="Q14" s="44">
        <v>860</v>
      </c>
      <c r="R14" s="47">
        <v>0.42790697674418604</v>
      </c>
    </row>
    <row r="15" spans="1:18" x14ac:dyDescent="0.45">
      <c r="A15" s="51" t="s">
        <v>22</v>
      </c>
      <c r="B15" s="43">
        <v>3028043</v>
      </c>
      <c r="C15" s="43">
        <v>2645774</v>
      </c>
      <c r="D15" s="43">
        <v>1332036</v>
      </c>
      <c r="E15" s="44">
        <v>1313738</v>
      </c>
      <c r="F15" s="49">
        <v>381442</v>
      </c>
      <c r="G15" s="44">
        <v>191863</v>
      </c>
      <c r="H15" s="44">
        <v>189579</v>
      </c>
      <c r="I15" s="44">
        <v>827</v>
      </c>
      <c r="J15" s="44">
        <v>417</v>
      </c>
      <c r="K15" s="44">
        <v>410</v>
      </c>
      <c r="L15" s="45"/>
      <c r="M15" s="44">
        <v>2741750</v>
      </c>
      <c r="N15" s="46">
        <v>0.96499462022430926</v>
      </c>
      <c r="O15" s="50">
        <v>375900</v>
      </c>
      <c r="P15" s="46">
        <v>1.0147432827879754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2972783</v>
      </c>
      <c r="C16" s="43">
        <v>2123563</v>
      </c>
      <c r="D16" s="43">
        <v>1069562</v>
      </c>
      <c r="E16" s="44">
        <v>1054001</v>
      </c>
      <c r="F16" s="49">
        <v>849006</v>
      </c>
      <c r="G16" s="44">
        <v>425945</v>
      </c>
      <c r="H16" s="44">
        <v>423061</v>
      </c>
      <c r="I16" s="44">
        <v>214</v>
      </c>
      <c r="J16" s="44">
        <v>94</v>
      </c>
      <c r="K16" s="44">
        <v>120</v>
      </c>
      <c r="L16" s="45"/>
      <c r="M16" s="44">
        <v>2360695</v>
      </c>
      <c r="N16" s="46">
        <v>0.89954992068013873</v>
      </c>
      <c r="O16" s="50">
        <v>887500</v>
      </c>
      <c r="P16" s="46">
        <v>0.95662647887323948</v>
      </c>
      <c r="Q16" s="44">
        <v>340</v>
      </c>
      <c r="R16" s="47">
        <v>0.62941176470588234</v>
      </c>
    </row>
    <row r="17" spans="1:18" x14ac:dyDescent="0.45">
      <c r="A17" s="48" t="s">
        <v>24</v>
      </c>
      <c r="B17" s="43">
        <v>11417132</v>
      </c>
      <c r="C17" s="43">
        <v>9725474</v>
      </c>
      <c r="D17" s="43">
        <v>4900019</v>
      </c>
      <c r="E17" s="44">
        <v>4825455</v>
      </c>
      <c r="F17" s="49">
        <v>1673637</v>
      </c>
      <c r="G17" s="44">
        <v>838275</v>
      </c>
      <c r="H17" s="44">
        <v>835362</v>
      </c>
      <c r="I17" s="44">
        <v>18021</v>
      </c>
      <c r="J17" s="44">
        <v>9042</v>
      </c>
      <c r="K17" s="44">
        <v>8979</v>
      </c>
      <c r="L17" s="45"/>
      <c r="M17" s="44">
        <v>10255910</v>
      </c>
      <c r="N17" s="46">
        <v>0.94827996735540776</v>
      </c>
      <c r="O17" s="50">
        <v>659400</v>
      </c>
      <c r="P17" s="46">
        <v>2.5381210191082801</v>
      </c>
      <c r="Q17" s="44">
        <v>37520</v>
      </c>
      <c r="R17" s="47">
        <v>0.48030383795309167</v>
      </c>
    </row>
    <row r="18" spans="1:18" x14ac:dyDescent="0.45">
      <c r="A18" s="48" t="s">
        <v>25</v>
      </c>
      <c r="B18" s="43">
        <v>9744410</v>
      </c>
      <c r="C18" s="43">
        <v>8045565</v>
      </c>
      <c r="D18" s="43">
        <v>4052908</v>
      </c>
      <c r="E18" s="44">
        <v>3992657</v>
      </c>
      <c r="F18" s="49">
        <v>1698056</v>
      </c>
      <c r="G18" s="44">
        <v>850902</v>
      </c>
      <c r="H18" s="44">
        <v>847154</v>
      </c>
      <c r="I18" s="44">
        <v>789</v>
      </c>
      <c r="J18" s="44">
        <v>365</v>
      </c>
      <c r="K18" s="44">
        <v>424</v>
      </c>
      <c r="L18" s="45"/>
      <c r="M18" s="44">
        <v>8482845</v>
      </c>
      <c r="N18" s="46">
        <v>0.948451256624399</v>
      </c>
      <c r="O18" s="50">
        <v>643300</v>
      </c>
      <c r="P18" s="46">
        <v>2.6396020519197885</v>
      </c>
      <c r="Q18" s="44">
        <v>4360</v>
      </c>
      <c r="R18" s="47">
        <v>0.18096330275229358</v>
      </c>
    </row>
    <row r="19" spans="1:18" x14ac:dyDescent="0.45">
      <c r="A19" s="48" t="s">
        <v>26</v>
      </c>
      <c r="B19" s="43">
        <v>21059502</v>
      </c>
      <c r="C19" s="43">
        <v>15698405</v>
      </c>
      <c r="D19" s="43">
        <v>7904792</v>
      </c>
      <c r="E19" s="44">
        <v>7793613</v>
      </c>
      <c r="F19" s="49">
        <v>5347686</v>
      </c>
      <c r="G19" s="44">
        <v>2683409</v>
      </c>
      <c r="H19" s="44">
        <v>2664277</v>
      </c>
      <c r="I19" s="44">
        <v>13411</v>
      </c>
      <c r="J19" s="44">
        <v>6587</v>
      </c>
      <c r="K19" s="44">
        <v>6824</v>
      </c>
      <c r="L19" s="45"/>
      <c r="M19" s="44">
        <v>17157090</v>
      </c>
      <c r="N19" s="46">
        <v>0.91498062899943988</v>
      </c>
      <c r="O19" s="50">
        <v>10132950</v>
      </c>
      <c r="P19" s="46">
        <v>0.52775213536038368</v>
      </c>
      <c r="Q19" s="44">
        <v>43540</v>
      </c>
      <c r="R19" s="47">
        <v>0.30801561782269177</v>
      </c>
    </row>
    <row r="20" spans="1:18" x14ac:dyDescent="0.45">
      <c r="A20" s="48" t="s">
        <v>27</v>
      </c>
      <c r="B20" s="43">
        <v>14212559</v>
      </c>
      <c r="C20" s="43">
        <v>10879136</v>
      </c>
      <c r="D20" s="43">
        <v>5473361</v>
      </c>
      <c r="E20" s="44">
        <v>5405775</v>
      </c>
      <c r="F20" s="49">
        <v>3327348</v>
      </c>
      <c r="G20" s="44">
        <v>1666556</v>
      </c>
      <c r="H20" s="44">
        <v>1660792</v>
      </c>
      <c r="I20" s="44">
        <v>6075</v>
      </c>
      <c r="J20" s="44">
        <v>3059</v>
      </c>
      <c r="K20" s="44">
        <v>3016</v>
      </c>
      <c r="L20" s="45"/>
      <c r="M20" s="44">
        <v>11465735</v>
      </c>
      <c r="N20" s="46">
        <v>0.94883895363009874</v>
      </c>
      <c r="O20" s="50">
        <v>1939600</v>
      </c>
      <c r="P20" s="46">
        <v>1.7154815425861003</v>
      </c>
      <c r="Q20" s="44">
        <v>11540</v>
      </c>
      <c r="R20" s="47">
        <v>0.52642980935875217</v>
      </c>
    </row>
    <row r="21" spans="1:18" x14ac:dyDescent="0.45">
      <c r="A21" s="48" t="s">
        <v>28</v>
      </c>
      <c r="B21" s="43">
        <v>3489047</v>
      </c>
      <c r="C21" s="43">
        <v>2918841</v>
      </c>
      <c r="D21" s="43">
        <v>1466681</v>
      </c>
      <c r="E21" s="44">
        <v>1452160</v>
      </c>
      <c r="F21" s="49">
        <v>570128</v>
      </c>
      <c r="G21" s="44">
        <v>286080</v>
      </c>
      <c r="H21" s="44">
        <v>284048</v>
      </c>
      <c r="I21" s="44">
        <v>78</v>
      </c>
      <c r="J21" s="44">
        <v>35</v>
      </c>
      <c r="K21" s="44">
        <v>43</v>
      </c>
      <c r="L21" s="45"/>
      <c r="M21" s="44">
        <v>3114205</v>
      </c>
      <c r="N21" s="46">
        <v>0.93726681448395333</v>
      </c>
      <c r="O21" s="50">
        <v>584800</v>
      </c>
      <c r="P21" s="46">
        <v>0.97491108071135435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1658347</v>
      </c>
      <c r="C22" s="43">
        <v>1472421</v>
      </c>
      <c r="D22" s="43">
        <v>740300</v>
      </c>
      <c r="E22" s="44">
        <v>732121</v>
      </c>
      <c r="F22" s="49">
        <v>185712</v>
      </c>
      <c r="G22" s="44">
        <v>93096</v>
      </c>
      <c r="H22" s="44">
        <v>92616</v>
      </c>
      <c r="I22" s="44">
        <v>214</v>
      </c>
      <c r="J22" s="44">
        <v>109</v>
      </c>
      <c r="K22" s="44">
        <v>105</v>
      </c>
      <c r="L22" s="45"/>
      <c r="M22" s="44">
        <v>1521920</v>
      </c>
      <c r="N22" s="46">
        <v>0.96747595142977294</v>
      </c>
      <c r="O22" s="50">
        <v>176600</v>
      </c>
      <c r="P22" s="46">
        <v>1.0515968289920725</v>
      </c>
      <c r="Q22" s="44">
        <v>440</v>
      </c>
      <c r="R22" s="47">
        <v>0.48636363636363639</v>
      </c>
    </row>
    <row r="23" spans="1:18" x14ac:dyDescent="0.45">
      <c r="A23" s="48" t="s">
        <v>30</v>
      </c>
      <c r="B23" s="43">
        <v>1712212</v>
      </c>
      <c r="C23" s="43">
        <v>1506195</v>
      </c>
      <c r="D23" s="43">
        <v>757903</v>
      </c>
      <c r="E23" s="44">
        <v>748292</v>
      </c>
      <c r="F23" s="49">
        <v>205020</v>
      </c>
      <c r="G23" s="44">
        <v>102919</v>
      </c>
      <c r="H23" s="44">
        <v>102101</v>
      </c>
      <c r="I23" s="44">
        <v>997</v>
      </c>
      <c r="J23" s="44">
        <v>503</v>
      </c>
      <c r="K23" s="44">
        <v>494</v>
      </c>
      <c r="L23" s="45"/>
      <c r="M23" s="44">
        <v>1554730</v>
      </c>
      <c r="N23" s="46">
        <v>0.96878236092440484</v>
      </c>
      <c r="O23" s="50">
        <v>220900</v>
      </c>
      <c r="P23" s="46">
        <v>0.9281122679945677</v>
      </c>
      <c r="Q23" s="44">
        <v>1080</v>
      </c>
      <c r="R23" s="47">
        <v>0.92314814814814816</v>
      </c>
    </row>
    <row r="24" spans="1:18" x14ac:dyDescent="0.45">
      <c r="A24" s="48" t="s">
        <v>31</v>
      </c>
      <c r="B24" s="43">
        <v>1180056</v>
      </c>
      <c r="C24" s="43">
        <v>1038070</v>
      </c>
      <c r="D24" s="43">
        <v>522964</v>
      </c>
      <c r="E24" s="44">
        <v>515106</v>
      </c>
      <c r="F24" s="49">
        <v>141923</v>
      </c>
      <c r="G24" s="44">
        <v>71347</v>
      </c>
      <c r="H24" s="44">
        <v>70576</v>
      </c>
      <c r="I24" s="44">
        <v>63</v>
      </c>
      <c r="J24" s="44">
        <v>21</v>
      </c>
      <c r="K24" s="44">
        <v>42</v>
      </c>
      <c r="L24" s="45"/>
      <c r="M24" s="44">
        <v>1091070</v>
      </c>
      <c r="N24" s="46">
        <v>0.95142383165149802</v>
      </c>
      <c r="O24" s="50">
        <v>145200</v>
      </c>
      <c r="P24" s="46">
        <v>0.97743112947658406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1259546</v>
      </c>
      <c r="C25" s="43">
        <v>1110337</v>
      </c>
      <c r="D25" s="43">
        <v>558354</v>
      </c>
      <c r="E25" s="44">
        <v>551983</v>
      </c>
      <c r="F25" s="49">
        <v>149182</v>
      </c>
      <c r="G25" s="44">
        <v>74899</v>
      </c>
      <c r="H25" s="44">
        <v>74283</v>
      </c>
      <c r="I25" s="44">
        <v>27</v>
      </c>
      <c r="J25" s="44">
        <v>10</v>
      </c>
      <c r="K25" s="44">
        <v>17</v>
      </c>
      <c r="L25" s="45"/>
      <c r="M25" s="44">
        <v>1207890</v>
      </c>
      <c r="N25" s="46">
        <v>0.91923685103776009</v>
      </c>
      <c r="O25" s="50">
        <v>139400</v>
      </c>
      <c r="P25" s="46">
        <v>1.0701721664275465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3189561</v>
      </c>
      <c r="C26" s="43">
        <v>2900724</v>
      </c>
      <c r="D26" s="43">
        <v>1459557</v>
      </c>
      <c r="E26" s="44">
        <v>1441167</v>
      </c>
      <c r="F26" s="49">
        <v>288716</v>
      </c>
      <c r="G26" s="44">
        <v>145147</v>
      </c>
      <c r="H26" s="44">
        <v>143569</v>
      </c>
      <c r="I26" s="44">
        <v>121</v>
      </c>
      <c r="J26" s="44">
        <v>55</v>
      </c>
      <c r="K26" s="44">
        <v>66</v>
      </c>
      <c r="L26" s="45"/>
      <c r="M26" s="44">
        <v>3028570</v>
      </c>
      <c r="N26" s="46">
        <v>0.95778667820126329</v>
      </c>
      <c r="O26" s="50">
        <v>268100</v>
      </c>
      <c r="P26" s="46">
        <v>1.0768966803431554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3087812</v>
      </c>
      <c r="C27" s="43">
        <v>2747376</v>
      </c>
      <c r="D27" s="43">
        <v>1380547</v>
      </c>
      <c r="E27" s="44">
        <v>1366829</v>
      </c>
      <c r="F27" s="49">
        <v>338309</v>
      </c>
      <c r="G27" s="44">
        <v>170392</v>
      </c>
      <c r="H27" s="44">
        <v>167917</v>
      </c>
      <c r="I27" s="44">
        <v>2127</v>
      </c>
      <c r="J27" s="44">
        <v>1066</v>
      </c>
      <c r="K27" s="44">
        <v>1061</v>
      </c>
      <c r="L27" s="45"/>
      <c r="M27" s="44">
        <v>2857325</v>
      </c>
      <c r="N27" s="46">
        <v>0.9615203030806786</v>
      </c>
      <c r="O27" s="50">
        <v>279600</v>
      </c>
      <c r="P27" s="46">
        <v>1.2099749642346209</v>
      </c>
      <c r="Q27" s="44">
        <v>2580</v>
      </c>
      <c r="R27" s="47">
        <v>0.82441860465116279</v>
      </c>
    </row>
    <row r="28" spans="1:18" x14ac:dyDescent="0.45">
      <c r="A28" s="48" t="s">
        <v>35</v>
      </c>
      <c r="B28" s="43">
        <v>5852823</v>
      </c>
      <c r="C28" s="43">
        <v>5073747</v>
      </c>
      <c r="D28" s="43">
        <v>2554422</v>
      </c>
      <c r="E28" s="44">
        <v>2519325</v>
      </c>
      <c r="F28" s="49">
        <v>778896</v>
      </c>
      <c r="G28" s="44">
        <v>390624</v>
      </c>
      <c r="H28" s="44">
        <v>388272</v>
      </c>
      <c r="I28" s="44">
        <v>180</v>
      </c>
      <c r="J28" s="44">
        <v>90</v>
      </c>
      <c r="K28" s="44">
        <v>90</v>
      </c>
      <c r="L28" s="45"/>
      <c r="M28" s="44">
        <v>5163820</v>
      </c>
      <c r="N28" s="46">
        <v>0.98255690554666897</v>
      </c>
      <c r="O28" s="50">
        <v>752600</v>
      </c>
      <c r="P28" s="46">
        <v>1.0349402072814244</v>
      </c>
      <c r="Q28" s="44">
        <v>1060</v>
      </c>
      <c r="R28" s="47">
        <v>0.16981132075471697</v>
      </c>
    </row>
    <row r="29" spans="1:18" x14ac:dyDescent="0.45">
      <c r="A29" s="48" t="s">
        <v>36</v>
      </c>
      <c r="B29" s="43">
        <v>11120822</v>
      </c>
      <c r="C29" s="43">
        <v>8690911</v>
      </c>
      <c r="D29" s="43">
        <v>4371345</v>
      </c>
      <c r="E29" s="44">
        <v>4319566</v>
      </c>
      <c r="F29" s="49">
        <v>2429188</v>
      </c>
      <c r="G29" s="44">
        <v>1218812</v>
      </c>
      <c r="H29" s="44">
        <v>1210376</v>
      </c>
      <c r="I29" s="44">
        <v>723</v>
      </c>
      <c r="J29" s="44">
        <v>340</v>
      </c>
      <c r="K29" s="44">
        <v>383</v>
      </c>
      <c r="L29" s="45"/>
      <c r="M29" s="44">
        <v>9694110</v>
      </c>
      <c r="N29" s="46">
        <v>0.89651458462922329</v>
      </c>
      <c r="O29" s="50">
        <v>2709600</v>
      </c>
      <c r="P29" s="46">
        <v>0.89651166223796874</v>
      </c>
      <c r="Q29" s="44">
        <v>1340</v>
      </c>
      <c r="R29" s="47">
        <v>0.53955223880597014</v>
      </c>
    </row>
    <row r="30" spans="1:18" x14ac:dyDescent="0.45">
      <c r="A30" s="48" t="s">
        <v>37</v>
      </c>
      <c r="B30" s="43">
        <v>2741126</v>
      </c>
      <c r="C30" s="43">
        <v>2470126</v>
      </c>
      <c r="D30" s="43">
        <v>1242006</v>
      </c>
      <c r="E30" s="44">
        <v>1228120</v>
      </c>
      <c r="F30" s="49">
        <v>270521</v>
      </c>
      <c r="G30" s="44">
        <v>136020</v>
      </c>
      <c r="H30" s="44">
        <v>134501</v>
      </c>
      <c r="I30" s="44">
        <v>479</v>
      </c>
      <c r="J30" s="44">
        <v>243</v>
      </c>
      <c r="K30" s="44">
        <v>236</v>
      </c>
      <c r="L30" s="45"/>
      <c r="M30" s="44">
        <v>2564415</v>
      </c>
      <c r="N30" s="46">
        <v>0.96323177020880002</v>
      </c>
      <c r="O30" s="50">
        <v>239400</v>
      </c>
      <c r="P30" s="46">
        <v>1.1299958228905598</v>
      </c>
      <c r="Q30" s="44">
        <v>780</v>
      </c>
      <c r="R30" s="47">
        <v>0.61410256410256414</v>
      </c>
    </row>
    <row r="31" spans="1:18" x14ac:dyDescent="0.45">
      <c r="A31" s="48" t="s">
        <v>38</v>
      </c>
      <c r="B31" s="43">
        <v>2159403</v>
      </c>
      <c r="C31" s="43">
        <v>1790907</v>
      </c>
      <c r="D31" s="43">
        <v>901850</v>
      </c>
      <c r="E31" s="44">
        <v>889057</v>
      </c>
      <c r="F31" s="49">
        <v>368402</v>
      </c>
      <c r="G31" s="44">
        <v>184601</v>
      </c>
      <c r="H31" s="44">
        <v>183801</v>
      </c>
      <c r="I31" s="44">
        <v>94</v>
      </c>
      <c r="J31" s="44">
        <v>47</v>
      </c>
      <c r="K31" s="44">
        <v>47</v>
      </c>
      <c r="L31" s="45"/>
      <c r="M31" s="44">
        <v>1851580</v>
      </c>
      <c r="N31" s="46">
        <v>0.96723176962378077</v>
      </c>
      <c r="O31" s="50">
        <v>348300</v>
      </c>
      <c r="P31" s="46">
        <v>1.0577146138386448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3729630</v>
      </c>
      <c r="C32" s="43">
        <v>3078522</v>
      </c>
      <c r="D32" s="43">
        <v>1547736</v>
      </c>
      <c r="E32" s="44">
        <v>1530786</v>
      </c>
      <c r="F32" s="49">
        <v>650614</v>
      </c>
      <c r="G32" s="44">
        <v>326664</v>
      </c>
      <c r="H32" s="44">
        <v>323950</v>
      </c>
      <c r="I32" s="44">
        <v>494</v>
      </c>
      <c r="J32" s="44">
        <v>254</v>
      </c>
      <c r="K32" s="44">
        <v>240</v>
      </c>
      <c r="L32" s="45"/>
      <c r="M32" s="44">
        <v>3282395</v>
      </c>
      <c r="N32" s="46">
        <v>0.93788894998926087</v>
      </c>
      <c r="O32" s="50">
        <v>704200</v>
      </c>
      <c r="P32" s="46">
        <v>0.92390514058506101</v>
      </c>
      <c r="Q32" s="44">
        <v>1060</v>
      </c>
      <c r="R32" s="47">
        <v>0.46603773584905661</v>
      </c>
    </row>
    <row r="33" spans="1:18" x14ac:dyDescent="0.45">
      <c r="A33" s="48" t="s">
        <v>40</v>
      </c>
      <c r="B33" s="43">
        <v>12835038</v>
      </c>
      <c r="C33" s="43">
        <v>9902561</v>
      </c>
      <c r="D33" s="43">
        <v>4975834</v>
      </c>
      <c r="E33" s="44">
        <v>4926727</v>
      </c>
      <c r="F33" s="49">
        <v>2868632</v>
      </c>
      <c r="G33" s="44">
        <v>1438381</v>
      </c>
      <c r="H33" s="44">
        <v>1430251</v>
      </c>
      <c r="I33" s="44">
        <v>63845</v>
      </c>
      <c r="J33" s="44">
        <v>32155</v>
      </c>
      <c r="K33" s="44">
        <v>31690</v>
      </c>
      <c r="L33" s="45"/>
      <c r="M33" s="44">
        <v>11091065</v>
      </c>
      <c r="N33" s="46">
        <v>0.89284130964880293</v>
      </c>
      <c r="O33" s="50">
        <v>3481300</v>
      </c>
      <c r="P33" s="46">
        <v>0.82401171975985987</v>
      </c>
      <c r="Q33" s="44">
        <v>72620</v>
      </c>
      <c r="R33" s="47">
        <v>0.8791655191407326</v>
      </c>
    </row>
    <row r="34" spans="1:18" x14ac:dyDescent="0.45">
      <c r="A34" s="48" t="s">
        <v>41</v>
      </c>
      <c r="B34" s="43">
        <v>8247368</v>
      </c>
      <c r="C34" s="43">
        <v>6862222</v>
      </c>
      <c r="D34" s="43">
        <v>3447953</v>
      </c>
      <c r="E34" s="44">
        <v>3414269</v>
      </c>
      <c r="F34" s="49">
        <v>1384031</v>
      </c>
      <c r="G34" s="44">
        <v>695334</v>
      </c>
      <c r="H34" s="44">
        <v>688697</v>
      </c>
      <c r="I34" s="44">
        <v>1115</v>
      </c>
      <c r="J34" s="44">
        <v>546</v>
      </c>
      <c r="K34" s="44">
        <v>569</v>
      </c>
      <c r="L34" s="45"/>
      <c r="M34" s="44">
        <v>7385435</v>
      </c>
      <c r="N34" s="46">
        <v>0.92915610251799652</v>
      </c>
      <c r="O34" s="50">
        <v>1135400</v>
      </c>
      <c r="P34" s="46">
        <v>1.2189809758675356</v>
      </c>
      <c r="Q34" s="44">
        <v>2440</v>
      </c>
      <c r="R34" s="47">
        <v>0.45696721311475408</v>
      </c>
    </row>
    <row r="35" spans="1:18" x14ac:dyDescent="0.45">
      <c r="A35" s="48" t="s">
        <v>42</v>
      </c>
      <c r="B35" s="43">
        <v>2025983</v>
      </c>
      <c r="C35" s="43">
        <v>1803975</v>
      </c>
      <c r="D35" s="43">
        <v>906884</v>
      </c>
      <c r="E35" s="44">
        <v>897091</v>
      </c>
      <c r="F35" s="49">
        <v>221816</v>
      </c>
      <c r="G35" s="44">
        <v>111183</v>
      </c>
      <c r="H35" s="44">
        <v>110633</v>
      </c>
      <c r="I35" s="44">
        <v>192</v>
      </c>
      <c r="J35" s="44">
        <v>92</v>
      </c>
      <c r="K35" s="44">
        <v>100</v>
      </c>
      <c r="L35" s="45"/>
      <c r="M35" s="44">
        <v>1945400</v>
      </c>
      <c r="N35" s="46">
        <v>0.92730286830471886</v>
      </c>
      <c r="O35" s="50">
        <v>127300</v>
      </c>
      <c r="P35" s="46">
        <v>1.7424666142969363</v>
      </c>
      <c r="Q35" s="44">
        <v>700</v>
      </c>
      <c r="R35" s="47">
        <v>0.2742857142857143</v>
      </c>
    </row>
    <row r="36" spans="1:18" x14ac:dyDescent="0.45">
      <c r="A36" s="48" t="s">
        <v>43</v>
      </c>
      <c r="B36" s="43">
        <v>1378878</v>
      </c>
      <c r="C36" s="43">
        <v>1316758</v>
      </c>
      <c r="D36" s="43">
        <v>661667</v>
      </c>
      <c r="E36" s="44">
        <v>655091</v>
      </c>
      <c r="F36" s="49">
        <v>62045</v>
      </c>
      <c r="G36" s="44">
        <v>31118</v>
      </c>
      <c r="H36" s="44">
        <v>30927</v>
      </c>
      <c r="I36" s="44">
        <v>75</v>
      </c>
      <c r="J36" s="44">
        <v>39</v>
      </c>
      <c r="K36" s="44">
        <v>36</v>
      </c>
      <c r="L36" s="45"/>
      <c r="M36" s="44">
        <v>1372845</v>
      </c>
      <c r="N36" s="46">
        <v>0.95914542428314919</v>
      </c>
      <c r="O36" s="50">
        <v>48100</v>
      </c>
      <c r="P36" s="46">
        <v>1.2899168399168399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805804</v>
      </c>
      <c r="C37" s="43">
        <v>706048</v>
      </c>
      <c r="D37" s="43">
        <v>355624</v>
      </c>
      <c r="E37" s="44">
        <v>350424</v>
      </c>
      <c r="F37" s="49">
        <v>99693</v>
      </c>
      <c r="G37" s="44">
        <v>50048</v>
      </c>
      <c r="H37" s="44">
        <v>49645</v>
      </c>
      <c r="I37" s="44">
        <v>63</v>
      </c>
      <c r="J37" s="44">
        <v>30</v>
      </c>
      <c r="K37" s="44">
        <v>33</v>
      </c>
      <c r="L37" s="45"/>
      <c r="M37" s="44">
        <v>784060</v>
      </c>
      <c r="N37" s="46">
        <v>0.90050251256281411</v>
      </c>
      <c r="O37" s="50">
        <v>110800</v>
      </c>
      <c r="P37" s="46">
        <v>0.89975631768953068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1025531</v>
      </c>
      <c r="C38" s="43">
        <v>970178</v>
      </c>
      <c r="D38" s="43">
        <v>487787</v>
      </c>
      <c r="E38" s="44">
        <v>482391</v>
      </c>
      <c r="F38" s="49">
        <v>55243</v>
      </c>
      <c r="G38" s="44">
        <v>27716</v>
      </c>
      <c r="H38" s="44">
        <v>27527</v>
      </c>
      <c r="I38" s="44">
        <v>110</v>
      </c>
      <c r="J38" s="44">
        <v>52</v>
      </c>
      <c r="K38" s="44">
        <v>58</v>
      </c>
      <c r="L38" s="45"/>
      <c r="M38" s="44">
        <v>1017100</v>
      </c>
      <c r="N38" s="46">
        <v>0.95386687641333201</v>
      </c>
      <c r="O38" s="50">
        <v>47400</v>
      </c>
      <c r="P38" s="46">
        <v>1.165464135021097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2721633</v>
      </c>
      <c r="C39" s="43">
        <v>2388906</v>
      </c>
      <c r="D39" s="43">
        <v>1202625</v>
      </c>
      <c r="E39" s="44">
        <v>1186281</v>
      </c>
      <c r="F39" s="49">
        <v>332418</v>
      </c>
      <c r="G39" s="44">
        <v>166878</v>
      </c>
      <c r="H39" s="44">
        <v>165540</v>
      </c>
      <c r="I39" s="44">
        <v>309</v>
      </c>
      <c r="J39" s="44">
        <v>155</v>
      </c>
      <c r="K39" s="44">
        <v>154</v>
      </c>
      <c r="L39" s="45"/>
      <c r="M39" s="44">
        <v>2660630</v>
      </c>
      <c r="N39" s="46">
        <v>0.89787230843822707</v>
      </c>
      <c r="O39" s="50">
        <v>385900</v>
      </c>
      <c r="P39" s="46">
        <v>0.86140969162995595</v>
      </c>
      <c r="Q39" s="44">
        <v>720</v>
      </c>
      <c r="R39" s="47">
        <v>0.42916666666666664</v>
      </c>
    </row>
    <row r="40" spans="1:18" x14ac:dyDescent="0.45">
      <c r="A40" s="48" t="s">
        <v>47</v>
      </c>
      <c r="B40" s="43">
        <v>4098014</v>
      </c>
      <c r="C40" s="43">
        <v>3505573</v>
      </c>
      <c r="D40" s="43">
        <v>1762330</v>
      </c>
      <c r="E40" s="44">
        <v>1743243</v>
      </c>
      <c r="F40" s="49">
        <v>592325</v>
      </c>
      <c r="G40" s="44">
        <v>297356</v>
      </c>
      <c r="H40" s="44">
        <v>294969</v>
      </c>
      <c r="I40" s="44">
        <v>116</v>
      </c>
      <c r="J40" s="44">
        <v>57</v>
      </c>
      <c r="K40" s="44">
        <v>59</v>
      </c>
      <c r="L40" s="45"/>
      <c r="M40" s="44">
        <v>3789130</v>
      </c>
      <c r="N40" s="46">
        <v>0.92516567127546434</v>
      </c>
      <c r="O40" s="50">
        <v>616200</v>
      </c>
      <c r="P40" s="46">
        <v>0.96125446283674132</v>
      </c>
      <c r="Q40" s="44">
        <v>1140</v>
      </c>
      <c r="R40" s="47">
        <v>0.10175438596491228</v>
      </c>
    </row>
    <row r="41" spans="1:18" x14ac:dyDescent="0.45">
      <c r="A41" s="48" t="s">
        <v>48</v>
      </c>
      <c r="B41" s="43">
        <v>2011811</v>
      </c>
      <c r="C41" s="43">
        <v>1799477</v>
      </c>
      <c r="D41" s="43">
        <v>904907</v>
      </c>
      <c r="E41" s="44">
        <v>894570</v>
      </c>
      <c r="F41" s="49">
        <v>212280</v>
      </c>
      <c r="G41" s="44">
        <v>106620</v>
      </c>
      <c r="H41" s="44">
        <v>105660</v>
      </c>
      <c r="I41" s="44">
        <v>54</v>
      </c>
      <c r="J41" s="44">
        <v>30</v>
      </c>
      <c r="K41" s="44">
        <v>24</v>
      </c>
      <c r="L41" s="45"/>
      <c r="M41" s="44">
        <v>1928875</v>
      </c>
      <c r="N41" s="46">
        <v>0.9329153003693863</v>
      </c>
      <c r="O41" s="50">
        <v>210200</v>
      </c>
      <c r="P41" s="46">
        <v>1.0098953377735489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1082908</v>
      </c>
      <c r="C42" s="43">
        <v>931064</v>
      </c>
      <c r="D42" s="43">
        <v>468548</v>
      </c>
      <c r="E42" s="44">
        <v>462516</v>
      </c>
      <c r="F42" s="49">
        <v>151681</v>
      </c>
      <c r="G42" s="44">
        <v>76073</v>
      </c>
      <c r="H42" s="44">
        <v>75608</v>
      </c>
      <c r="I42" s="44">
        <v>163</v>
      </c>
      <c r="J42" s="44">
        <v>79</v>
      </c>
      <c r="K42" s="44">
        <v>84</v>
      </c>
      <c r="L42" s="45"/>
      <c r="M42" s="44">
        <v>992005</v>
      </c>
      <c r="N42" s="46">
        <v>0.93856784996043363</v>
      </c>
      <c r="O42" s="50">
        <v>152900</v>
      </c>
      <c r="P42" s="46">
        <v>0.99202746893394378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1428519</v>
      </c>
      <c r="C43" s="43">
        <v>1316434</v>
      </c>
      <c r="D43" s="43">
        <v>662551</v>
      </c>
      <c r="E43" s="44">
        <v>653883</v>
      </c>
      <c r="F43" s="49">
        <v>111912</v>
      </c>
      <c r="G43" s="44">
        <v>56065</v>
      </c>
      <c r="H43" s="44">
        <v>55847</v>
      </c>
      <c r="I43" s="44">
        <v>173</v>
      </c>
      <c r="J43" s="44">
        <v>85</v>
      </c>
      <c r="K43" s="44">
        <v>88</v>
      </c>
      <c r="L43" s="45"/>
      <c r="M43" s="44">
        <v>1382610</v>
      </c>
      <c r="N43" s="46">
        <v>0.95213690049977939</v>
      </c>
      <c r="O43" s="50">
        <v>102300</v>
      </c>
      <c r="P43" s="46">
        <v>1.093958944281525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2029452</v>
      </c>
      <c r="C44" s="43">
        <v>1897225</v>
      </c>
      <c r="D44" s="43">
        <v>954932</v>
      </c>
      <c r="E44" s="44">
        <v>942293</v>
      </c>
      <c r="F44" s="49">
        <v>132171</v>
      </c>
      <c r="G44" s="44">
        <v>66363</v>
      </c>
      <c r="H44" s="44">
        <v>65808</v>
      </c>
      <c r="I44" s="44">
        <v>56</v>
      </c>
      <c r="J44" s="44">
        <v>26</v>
      </c>
      <c r="K44" s="44">
        <v>30</v>
      </c>
      <c r="L44" s="45"/>
      <c r="M44" s="44">
        <v>1994150</v>
      </c>
      <c r="N44" s="46">
        <v>0.95139533134418175</v>
      </c>
      <c r="O44" s="50">
        <v>128400</v>
      </c>
      <c r="P44" s="46">
        <v>1.0293691588785048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1025764</v>
      </c>
      <c r="C45" s="43">
        <v>967234</v>
      </c>
      <c r="D45" s="43">
        <v>487422</v>
      </c>
      <c r="E45" s="44">
        <v>479812</v>
      </c>
      <c r="F45" s="49">
        <v>58457</v>
      </c>
      <c r="G45" s="44">
        <v>29435</v>
      </c>
      <c r="H45" s="44">
        <v>29022</v>
      </c>
      <c r="I45" s="44">
        <v>73</v>
      </c>
      <c r="J45" s="44">
        <v>32</v>
      </c>
      <c r="K45" s="44">
        <v>41</v>
      </c>
      <c r="L45" s="45"/>
      <c r="M45" s="44">
        <v>1024795</v>
      </c>
      <c r="N45" s="46">
        <v>0.94383169316790183</v>
      </c>
      <c r="O45" s="50">
        <v>55600</v>
      </c>
      <c r="P45" s="46">
        <v>1.0513848920863309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7582308</v>
      </c>
      <c r="C46" s="43">
        <v>6606676</v>
      </c>
      <c r="D46" s="43">
        <v>3327579</v>
      </c>
      <c r="E46" s="44">
        <v>3279097</v>
      </c>
      <c r="F46" s="49">
        <v>975439</v>
      </c>
      <c r="G46" s="44">
        <v>492115</v>
      </c>
      <c r="H46" s="44">
        <v>483324</v>
      </c>
      <c r="I46" s="44">
        <v>193</v>
      </c>
      <c r="J46" s="44">
        <v>95</v>
      </c>
      <c r="K46" s="44">
        <v>98</v>
      </c>
      <c r="L46" s="45"/>
      <c r="M46" s="44">
        <v>6774430</v>
      </c>
      <c r="N46" s="46">
        <v>0.97523717862609838</v>
      </c>
      <c r="O46" s="50">
        <v>1044200</v>
      </c>
      <c r="P46" s="46">
        <v>0.93414958820149396</v>
      </c>
      <c r="Q46" s="44">
        <v>720</v>
      </c>
      <c r="R46" s="47">
        <v>0.26805555555555555</v>
      </c>
    </row>
    <row r="47" spans="1:18" x14ac:dyDescent="0.45">
      <c r="A47" s="48" t="s">
        <v>54</v>
      </c>
      <c r="B47" s="43">
        <v>1178215</v>
      </c>
      <c r="C47" s="43">
        <v>1094777</v>
      </c>
      <c r="D47" s="43">
        <v>550700</v>
      </c>
      <c r="E47" s="44">
        <v>544077</v>
      </c>
      <c r="F47" s="49">
        <v>83422</v>
      </c>
      <c r="G47" s="44">
        <v>42029</v>
      </c>
      <c r="H47" s="44">
        <v>41393</v>
      </c>
      <c r="I47" s="44">
        <v>16</v>
      </c>
      <c r="J47" s="44">
        <v>5</v>
      </c>
      <c r="K47" s="44">
        <v>11</v>
      </c>
      <c r="L47" s="45"/>
      <c r="M47" s="44">
        <v>1189005</v>
      </c>
      <c r="N47" s="46">
        <v>0.92075054352168406</v>
      </c>
      <c r="O47" s="50">
        <v>74400</v>
      </c>
      <c r="P47" s="46">
        <v>1.1212634408602151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2004096</v>
      </c>
      <c r="C48" s="43">
        <v>1720259</v>
      </c>
      <c r="D48" s="43">
        <v>865816</v>
      </c>
      <c r="E48" s="44">
        <v>854443</v>
      </c>
      <c r="F48" s="49">
        <v>283808</v>
      </c>
      <c r="G48" s="44">
        <v>142241</v>
      </c>
      <c r="H48" s="44">
        <v>141567</v>
      </c>
      <c r="I48" s="44">
        <v>29</v>
      </c>
      <c r="J48" s="44">
        <v>12</v>
      </c>
      <c r="K48" s="44">
        <v>17</v>
      </c>
      <c r="L48" s="45"/>
      <c r="M48" s="44">
        <v>1821250</v>
      </c>
      <c r="N48" s="46">
        <v>0.94454852436513381</v>
      </c>
      <c r="O48" s="50">
        <v>288800</v>
      </c>
      <c r="P48" s="46">
        <v>0.98271468144044316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2631988</v>
      </c>
      <c r="C49" s="43">
        <v>2264154</v>
      </c>
      <c r="D49" s="43">
        <v>1139829</v>
      </c>
      <c r="E49" s="44">
        <v>1124325</v>
      </c>
      <c r="F49" s="49">
        <v>367585</v>
      </c>
      <c r="G49" s="44">
        <v>184388</v>
      </c>
      <c r="H49" s="44">
        <v>183197</v>
      </c>
      <c r="I49" s="44">
        <v>249</v>
      </c>
      <c r="J49" s="44">
        <v>124</v>
      </c>
      <c r="K49" s="44">
        <v>125</v>
      </c>
      <c r="L49" s="45"/>
      <c r="M49" s="44">
        <v>2400255</v>
      </c>
      <c r="N49" s="46">
        <v>0.94329727466456692</v>
      </c>
      <c r="O49" s="50">
        <v>349700</v>
      </c>
      <c r="P49" s="46">
        <v>1.0511438375750644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1675861</v>
      </c>
      <c r="C50" s="43">
        <v>1540333</v>
      </c>
      <c r="D50" s="43">
        <v>775945</v>
      </c>
      <c r="E50" s="44">
        <v>764388</v>
      </c>
      <c r="F50" s="49">
        <v>135433</v>
      </c>
      <c r="G50" s="44">
        <v>67952</v>
      </c>
      <c r="H50" s="44">
        <v>67481</v>
      </c>
      <c r="I50" s="44">
        <v>95</v>
      </c>
      <c r="J50" s="44">
        <v>40</v>
      </c>
      <c r="K50" s="44">
        <v>55</v>
      </c>
      <c r="L50" s="45"/>
      <c r="M50" s="44">
        <v>1605825</v>
      </c>
      <c r="N50" s="46">
        <v>0.95921597932526892</v>
      </c>
      <c r="O50" s="50">
        <v>125500</v>
      </c>
      <c r="P50" s="46">
        <v>1.0791474103585657</v>
      </c>
      <c r="Q50" s="44">
        <v>340</v>
      </c>
      <c r="R50" s="47">
        <v>0.27941176470588236</v>
      </c>
    </row>
    <row r="51" spans="1:18" x14ac:dyDescent="0.45">
      <c r="A51" s="48" t="s">
        <v>58</v>
      </c>
      <c r="B51" s="43">
        <v>1589956</v>
      </c>
      <c r="C51" s="43">
        <v>1527137</v>
      </c>
      <c r="D51" s="43">
        <v>768586</v>
      </c>
      <c r="E51" s="44">
        <v>758551</v>
      </c>
      <c r="F51" s="49">
        <v>62792</v>
      </c>
      <c r="G51" s="44">
        <v>31513</v>
      </c>
      <c r="H51" s="44">
        <v>31279</v>
      </c>
      <c r="I51" s="44">
        <v>27</v>
      </c>
      <c r="J51" s="44">
        <v>10</v>
      </c>
      <c r="K51" s="44">
        <v>17</v>
      </c>
      <c r="L51" s="45"/>
      <c r="M51" s="44">
        <v>1603495</v>
      </c>
      <c r="N51" s="46">
        <v>0.95238026934914044</v>
      </c>
      <c r="O51" s="50">
        <v>55600</v>
      </c>
      <c r="P51" s="46">
        <v>1.1293525179856114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2378006</v>
      </c>
      <c r="C52" s="43">
        <v>2179523</v>
      </c>
      <c r="D52" s="43">
        <v>1097858</v>
      </c>
      <c r="E52" s="44">
        <v>1081665</v>
      </c>
      <c r="F52" s="49">
        <v>198247</v>
      </c>
      <c r="G52" s="44">
        <v>99669</v>
      </c>
      <c r="H52" s="44">
        <v>98578</v>
      </c>
      <c r="I52" s="44">
        <v>236</v>
      </c>
      <c r="J52" s="44">
        <v>115</v>
      </c>
      <c r="K52" s="44">
        <v>121</v>
      </c>
      <c r="L52" s="45"/>
      <c r="M52" s="44">
        <v>2299710</v>
      </c>
      <c r="N52" s="46">
        <v>0.9477381930765183</v>
      </c>
      <c r="O52" s="50">
        <v>197100</v>
      </c>
      <c r="P52" s="46">
        <v>1.0058193810248606</v>
      </c>
      <c r="Q52" s="44">
        <v>340</v>
      </c>
      <c r="R52" s="47">
        <v>0.69411764705882351</v>
      </c>
    </row>
    <row r="53" spans="1:18" x14ac:dyDescent="0.45">
      <c r="A53" s="48" t="s">
        <v>60</v>
      </c>
      <c r="B53" s="43">
        <v>1944426</v>
      </c>
      <c r="C53" s="43">
        <v>1665324</v>
      </c>
      <c r="D53" s="43">
        <v>839044</v>
      </c>
      <c r="E53" s="44">
        <v>826280</v>
      </c>
      <c r="F53" s="49">
        <v>278621</v>
      </c>
      <c r="G53" s="44">
        <v>140103</v>
      </c>
      <c r="H53" s="44">
        <v>138518</v>
      </c>
      <c r="I53" s="44">
        <v>481</v>
      </c>
      <c r="J53" s="44">
        <v>242</v>
      </c>
      <c r="K53" s="44">
        <v>239</v>
      </c>
      <c r="L53" s="45"/>
      <c r="M53" s="44">
        <v>1896725</v>
      </c>
      <c r="N53" s="46">
        <v>0.87799971002649302</v>
      </c>
      <c r="O53" s="50">
        <v>305500</v>
      </c>
      <c r="P53" s="46">
        <v>0.91201636661211127</v>
      </c>
      <c r="Q53" s="44">
        <v>1160</v>
      </c>
      <c r="R53" s="47">
        <v>0.41465517241379313</v>
      </c>
    </row>
    <row r="55" spans="1:18" x14ac:dyDescent="0.45">
      <c r="A55" s="102" t="s">
        <v>124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125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126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127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128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129</v>
      </c>
    </row>
    <row r="61" spans="1:18" x14ac:dyDescent="0.45">
      <c r="A61" s="22" t="s">
        <v>130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B23" sqref="B23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131</v>
      </c>
    </row>
    <row r="2" spans="1:6" x14ac:dyDescent="0.45">
      <c r="D2" s="52" t="s">
        <v>132</v>
      </c>
    </row>
    <row r="3" spans="1:6" ht="36" x14ac:dyDescent="0.45">
      <c r="A3" s="48" t="s">
        <v>3</v>
      </c>
      <c r="B3" s="42" t="s">
        <v>133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134</v>
      </c>
    </row>
    <row r="54" spans="1:4" x14ac:dyDescent="0.45">
      <c r="A54" t="s">
        <v>135</v>
      </c>
    </row>
    <row r="55" spans="1:4" x14ac:dyDescent="0.45">
      <c r="A55" t="s">
        <v>136</v>
      </c>
    </row>
    <row r="56" spans="1:4" x14ac:dyDescent="0.45">
      <c r="A56" t="s">
        <v>137</v>
      </c>
    </row>
    <row r="57" spans="1:4" x14ac:dyDescent="0.45">
      <c r="A57" s="22" t="s">
        <v>138</v>
      </c>
    </row>
    <row r="58" spans="1:4" x14ac:dyDescent="0.45">
      <c r="A58" t="s">
        <v>139</v>
      </c>
    </row>
    <row r="59" spans="1:4" x14ac:dyDescent="0.45">
      <c r="A59" t="s">
        <v>140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DIGI-808455956-3558216</_dlc_DocId>
    <_dlc_DocIdUrl xmlns="89559dea-130d-4237-8e78-1ce7f44b9a24">
      <Url>https://digitalgojp.sharepoint.com/sites/digi_portal/_layouts/15/DocIdRedir.aspx?ID=DIGI-808455956-3558216</Url>
      <Description>DIGI-808455956-3558216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2022-04-11T04:11:48Z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e3419962-c266-419f-9fb8-f08fb61331c4</vt:lpwstr>
  </property>
</Properties>
</file>