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5588" yWindow="32280" windowWidth="29040" windowHeight="15840"/>
  </bookViews>
  <sheets>
    <sheet name="進捗状況 (都道府県別)" sheetId="9" r:id="rId1"/>
    <sheet name="進捗状況（政令市・特別区）" sheetId="10" r:id="rId2"/>
    <sheet name="総接種回数" sheetId="11" r:id="rId3"/>
    <sheet name="一般接種" sheetId="12" r:id="rId4"/>
    <sheet name="医療従事者等" sheetId="13" r:id="rId5"/>
  </sheets>
  <definedNames>
    <definedName name="_xlnm.Print_Area" localSheetId="0">'進捗状況 (都道府県別)'!$A$1:$H$63</definedName>
    <definedName name="_xlnm.Print_Area" localSheetId="1">'進捗状況（政令市・特別区）'!$A$1:$H$45</definedName>
    <definedName name="_xlnm.Print_Area" localSheetId="2">総接種回数!$A$1:$L$61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1" l="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8" i="11"/>
  <c r="L7" i="11"/>
  <c r="J7" i="11" l="1"/>
  <c r="K7" i="11"/>
  <c r="I7" i="11"/>
  <c r="Q2" i="12"/>
  <c r="L2" i="11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D4" i="13"/>
  <c r="C4" i="13"/>
  <c r="H54" i="11"/>
  <c r="H53" i="11"/>
  <c r="H52" i="11"/>
  <c r="H51" i="11"/>
  <c r="H50" i="11"/>
  <c r="H49" i="11"/>
  <c r="H46" i="11"/>
  <c r="H45" i="11"/>
  <c r="H44" i="11"/>
  <c r="H43" i="11"/>
  <c r="H42" i="11"/>
  <c r="H41" i="11"/>
  <c r="H38" i="11"/>
  <c r="H37" i="11"/>
  <c r="H36" i="11"/>
  <c r="H34" i="11"/>
  <c r="H33" i="11"/>
  <c r="H30" i="11"/>
  <c r="H29" i="11"/>
  <c r="H28" i="11"/>
  <c r="H27" i="11"/>
  <c r="H26" i="11"/>
  <c r="H24" i="11"/>
  <c r="H22" i="11"/>
  <c r="H21" i="11"/>
  <c r="H20" i="11"/>
  <c r="H18" i="11"/>
  <c r="H16" i="11"/>
  <c r="H14" i="11"/>
  <c r="H13" i="11"/>
  <c r="H12" i="11"/>
  <c r="H11" i="11"/>
  <c r="H10" i="11"/>
  <c r="H8" i="11"/>
  <c r="B4" i="13" l="1"/>
  <c r="O6" i="12"/>
  <c r="E16" i="11"/>
  <c r="F16" i="11" s="1"/>
  <c r="E28" i="11"/>
  <c r="F28" i="11" s="1"/>
  <c r="C31" i="11"/>
  <c r="D31" i="11" s="1"/>
  <c r="C34" i="11"/>
  <c r="D34" i="11" s="1"/>
  <c r="E40" i="11"/>
  <c r="F40" i="11" s="1"/>
  <c r="C43" i="11"/>
  <c r="C15" i="11"/>
  <c r="D15" i="11" s="1"/>
  <c r="C19" i="11"/>
  <c r="D19" i="11" s="1"/>
  <c r="C22" i="11"/>
  <c r="C46" i="11"/>
  <c r="Q6" i="12"/>
  <c r="E15" i="11"/>
  <c r="F15" i="11" s="1"/>
  <c r="E36" i="11"/>
  <c r="F36" i="11" s="1"/>
  <c r="C39" i="11"/>
  <c r="D39" i="11" s="1"/>
  <c r="C42" i="11"/>
  <c r="D42" i="11" s="1"/>
  <c r="C18" i="11"/>
  <c r="D18" i="11" s="1"/>
  <c r="C14" i="11"/>
  <c r="E24" i="11"/>
  <c r="F24" i="11" s="1"/>
  <c r="C27" i="11"/>
  <c r="C30" i="11"/>
  <c r="E44" i="11"/>
  <c r="F44" i="11" s="1"/>
  <c r="C47" i="11"/>
  <c r="D47" i="11" s="1"/>
  <c r="G6" i="12"/>
  <c r="E32" i="11"/>
  <c r="F32" i="11" s="1"/>
  <c r="C35" i="11"/>
  <c r="D35" i="11" s="1"/>
  <c r="C38" i="11"/>
  <c r="D38" i="11" s="1"/>
  <c r="H6" i="12"/>
  <c r="E20" i="11"/>
  <c r="F20" i="11" s="1"/>
  <c r="C23" i="11"/>
  <c r="D23" i="11" s="1"/>
  <c r="C26" i="11"/>
  <c r="D26" i="11" s="1"/>
  <c r="J6" i="12"/>
  <c r="E14" i="11"/>
  <c r="F14" i="11" s="1"/>
  <c r="E18" i="11"/>
  <c r="F18" i="11" s="1"/>
  <c r="E22" i="11"/>
  <c r="F22" i="11" s="1"/>
  <c r="E26" i="11"/>
  <c r="F26" i="11" s="1"/>
  <c r="E30" i="11"/>
  <c r="F30" i="11" s="1"/>
  <c r="E34" i="11"/>
  <c r="F34" i="11" s="1"/>
  <c r="E38" i="11"/>
  <c r="F38" i="11" s="1"/>
  <c r="E42" i="11"/>
  <c r="F42" i="11" s="1"/>
  <c r="E46" i="11"/>
  <c r="F46" i="11" s="1"/>
  <c r="K6" i="12"/>
  <c r="C13" i="11"/>
  <c r="D13" i="11" s="1"/>
  <c r="C17" i="11"/>
  <c r="D17" i="11" s="1"/>
  <c r="C21" i="11"/>
  <c r="D21" i="11" s="1"/>
  <c r="C25" i="11"/>
  <c r="D25" i="11" s="1"/>
  <c r="C29" i="11"/>
  <c r="D29" i="11" s="1"/>
  <c r="C33" i="11"/>
  <c r="D33" i="11" s="1"/>
  <c r="C37" i="11"/>
  <c r="D37" i="11" s="1"/>
  <c r="C41" i="11"/>
  <c r="C45" i="11"/>
  <c r="D45" i="11" s="1"/>
  <c r="D6" i="12"/>
  <c r="C8" i="11"/>
  <c r="D8" i="11" s="1"/>
  <c r="M6" i="12"/>
  <c r="C9" i="11"/>
  <c r="D9" i="11" s="1"/>
  <c r="C10" i="11"/>
  <c r="D10" i="11" s="1"/>
  <c r="C11" i="11"/>
  <c r="D11" i="11" s="1"/>
  <c r="C12" i="11"/>
  <c r="E13" i="11"/>
  <c r="F13" i="11" s="1"/>
  <c r="E17" i="11"/>
  <c r="F17" i="11" s="1"/>
  <c r="E21" i="11"/>
  <c r="F21" i="11" s="1"/>
  <c r="E25" i="11"/>
  <c r="F25" i="11" s="1"/>
  <c r="E29" i="11"/>
  <c r="F29" i="11" s="1"/>
  <c r="E33" i="11"/>
  <c r="F33" i="11" s="1"/>
  <c r="E37" i="11"/>
  <c r="F37" i="11" s="1"/>
  <c r="E41" i="11"/>
  <c r="F41" i="11" s="1"/>
  <c r="E45" i="11"/>
  <c r="F45" i="11" s="1"/>
  <c r="E8" i="11"/>
  <c r="F8" i="11" s="1"/>
  <c r="E6" i="12"/>
  <c r="E9" i="11"/>
  <c r="F9" i="11" s="1"/>
  <c r="E10" i="11"/>
  <c r="F10" i="11" s="1"/>
  <c r="E11" i="11"/>
  <c r="F11" i="11" s="1"/>
  <c r="E12" i="11"/>
  <c r="F12" i="11" s="1"/>
  <c r="C16" i="11"/>
  <c r="D16" i="11" s="1"/>
  <c r="C20" i="11"/>
  <c r="D20" i="11" s="1"/>
  <c r="C24" i="11"/>
  <c r="D24" i="11" s="1"/>
  <c r="C28" i="11"/>
  <c r="D28" i="11" s="1"/>
  <c r="C32" i="11"/>
  <c r="D32" i="11" s="1"/>
  <c r="C36" i="11"/>
  <c r="D36" i="11" s="1"/>
  <c r="C40" i="11"/>
  <c r="D40" i="11" s="1"/>
  <c r="C44" i="11"/>
  <c r="D44" i="11" s="1"/>
  <c r="E19" i="11"/>
  <c r="F19" i="11" s="1"/>
  <c r="E23" i="11"/>
  <c r="F23" i="11" s="1"/>
  <c r="E27" i="11"/>
  <c r="F27" i="11" s="1"/>
  <c r="E31" i="11"/>
  <c r="F31" i="11" s="1"/>
  <c r="E35" i="11"/>
  <c r="F35" i="11" s="1"/>
  <c r="E39" i="11"/>
  <c r="F39" i="11" s="1"/>
  <c r="E43" i="11"/>
  <c r="F43" i="11" s="1"/>
  <c r="E47" i="11"/>
  <c r="F47" i="11" s="1"/>
  <c r="C48" i="11"/>
  <c r="D48" i="11" s="1"/>
  <c r="C49" i="11"/>
  <c r="C50" i="11"/>
  <c r="D50" i="11" s="1"/>
  <c r="C51" i="11"/>
  <c r="D51" i="11" s="1"/>
  <c r="C52" i="11"/>
  <c r="D52" i="11" s="1"/>
  <c r="C53" i="11"/>
  <c r="D53" i="11" s="1"/>
  <c r="C54" i="11"/>
  <c r="D54" i="11" s="1"/>
  <c r="E48" i="11"/>
  <c r="F48" i="11" s="1"/>
  <c r="E49" i="11"/>
  <c r="F49" i="11" s="1"/>
  <c r="E50" i="11"/>
  <c r="F50" i="11" s="1"/>
  <c r="E51" i="11"/>
  <c r="F51" i="11" s="1"/>
  <c r="E52" i="11"/>
  <c r="F52" i="11" s="1"/>
  <c r="E53" i="11"/>
  <c r="F53" i="11" s="1"/>
  <c r="E54" i="11"/>
  <c r="F54" i="11" s="1"/>
  <c r="H35" i="11"/>
  <c r="H23" i="11"/>
  <c r="H17" i="11"/>
  <c r="H47" i="11"/>
  <c r="H19" i="11"/>
  <c r="H39" i="11"/>
  <c r="H31" i="11"/>
  <c r="H9" i="11"/>
  <c r="H25" i="11"/>
  <c r="H15" i="11"/>
  <c r="G7" i="11"/>
  <c r="H7" i="11" s="1"/>
  <c r="B45" i="11"/>
  <c r="D30" i="11"/>
  <c r="D46" i="11"/>
  <c r="H32" i="11"/>
  <c r="H40" i="11"/>
  <c r="H48" i="11"/>
  <c r="B30" i="11" l="1"/>
  <c r="B37" i="11"/>
  <c r="B47" i="11"/>
  <c r="B28" i="11"/>
  <c r="B39" i="11"/>
  <c r="B31" i="11"/>
  <c r="B23" i="11"/>
  <c r="B33" i="11"/>
  <c r="B8" i="11"/>
  <c r="B46" i="11"/>
  <c r="B14" i="11"/>
  <c r="B22" i="11"/>
  <c r="B11" i="11"/>
  <c r="B42" i="11"/>
  <c r="D22" i="11"/>
  <c r="B38" i="11"/>
  <c r="C7" i="11"/>
  <c r="D7" i="11" s="1"/>
  <c r="B20" i="11"/>
  <c r="B10" i="11"/>
  <c r="B16" i="11"/>
  <c r="B15" i="11"/>
  <c r="E7" i="11"/>
  <c r="F7" i="11" s="1"/>
  <c r="B19" i="11"/>
  <c r="B25" i="11"/>
  <c r="B24" i="11"/>
  <c r="B35" i="11"/>
  <c r="I6" i="12"/>
  <c r="R6" i="12" s="1"/>
  <c r="B26" i="11"/>
  <c r="D14" i="11"/>
  <c r="B51" i="11"/>
  <c r="B21" i="11"/>
  <c r="B32" i="11"/>
  <c r="B48" i="11"/>
  <c r="B52" i="11"/>
  <c r="B13" i="11"/>
  <c r="D41" i="11"/>
  <c r="B41" i="11"/>
  <c r="B34" i="11"/>
  <c r="B44" i="11"/>
  <c r="B18" i="11"/>
  <c r="B36" i="11"/>
  <c r="B12" i="11"/>
  <c r="B53" i="11"/>
  <c r="B40" i="11"/>
  <c r="B29" i="11"/>
  <c r="B50" i="11"/>
  <c r="D12" i="11"/>
  <c r="B9" i="11"/>
  <c r="B54" i="11"/>
  <c r="B6" i="12"/>
  <c r="C6" i="12"/>
  <c r="N6" i="12" s="1"/>
  <c r="D27" i="11"/>
  <c r="B27" i="11"/>
  <c r="D43" i="11"/>
  <c r="B43" i="11"/>
  <c r="B17" i="11"/>
  <c r="D49" i="11"/>
  <c r="B49" i="11"/>
  <c r="F6" i="12"/>
  <c r="P6" i="12" s="1"/>
  <c r="B7" i="11" l="1"/>
  <c r="H39" i="10"/>
  <c r="H26" i="10"/>
  <c r="H18" i="10"/>
  <c r="F25" i="10"/>
  <c r="F23" i="10"/>
  <c r="F17" i="10"/>
  <c r="F15" i="10"/>
  <c r="D25" i="10"/>
  <c r="D17" i="10"/>
  <c r="H53" i="9"/>
  <c r="H50" i="9"/>
  <c r="H45" i="9"/>
  <c r="H42" i="9"/>
  <c r="H29" i="9"/>
  <c r="H26" i="9"/>
  <c r="H21" i="9"/>
  <c r="H18" i="9"/>
  <c r="H13" i="9"/>
  <c r="H23" i="10"/>
  <c r="H15" i="10"/>
  <c r="D18" i="10"/>
  <c r="D13" i="10"/>
  <c r="H44" i="9"/>
  <c r="H36" i="9"/>
  <c r="H34" i="9"/>
  <c r="H28" i="9"/>
  <c r="H20" i="9"/>
  <c r="H12" i="9"/>
  <c r="F52" i="9"/>
  <c r="F44" i="9"/>
  <c r="F36" i="9"/>
  <c r="F28" i="9"/>
  <c r="F20" i="9"/>
  <c r="F12" i="9"/>
  <c r="C10" i="10"/>
  <c r="D10" i="10" s="1"/>
  <c r="E10" i="10"/>
  <c r="G10" i="10"/>
  <c r="F39" i="10"/>
  <c r="H29" i="10"/>
  <c r="H28" i="10"/>
  <c r="H21" i="10"/>
  <c r="H20" i="10"/>
  <c r="H13" i="10"/>
  <c r="H12" i="10"/>
  <c r="F29" i="10"/>
  <c r="F28" i="10"/>
  <c r="F21" i="10"/>
  <c r="F20" i="10"/>
  <c r="F13" i="10"/>
  <c r="F12" i="10"/>
  <c r="D23" i="10"/>
  <c r="D15" i="10"/>
  <c r="F50" i="9"/>
  <c r="F42" i="9"/>
  <c r="F34" i="9"/>
  <c r="F26" i="9"/>
  <c r="F18" i="9"/>
  <c r="H30" i="10"/>
  <c r="H22" i="10"/>
  <c r="H17" i="10"/>
  <c r="H14" i="10"/>
  <c r="F30" i="10"/>
  <c r="F14" i="10"/>
  <c r="H52" i="9"/>
  <c r="F51" i="9"/>
  <c r="F43" i="9"/>
  <c r="F35" i="9"/>
  <c r="F11" i="9"/>
  <c r="E5" i="10"/>
  <c r="E34" i="10" s="1"/>
  <c r="F22" i="10"/>
  <c r="H11" i="10"/>
  <c r="H16" i="10"/>
  <c r="H19" i="10"/>
  <c r="H24" i="10"/>
  <c r="H25" i="10"/>
  <c r="H27" i="10"/>
  <c r="F11" i="10"/>
  <c r="F16" i="10"/>
  <c r="F18" i="10"/>
  <c r="F19" i="10"/>
  <c r="F24" i="10"/>
  <c r="F26" i="10"/>
  <c r="F27" i="10"/>
  <c r="D11" i="10"/>
  <c r="D12" i="10"/>
  <c r="D14" i="10"/>
  <c r="D16" i="10"/>
  <c r="D19" i="10"/>
  <c r="D20" i="10"/>
  <c r="D21" i="10"/>
  <c r="D22" i="10"/>
  <c r="D24" i="10"/>
  <c r="D26" i="10"/>
  <c r="D27" i="10"/>
  <c r="D28" i="10"/>
  <c r="D29" i="10"/>
  <c r="D30" i="10"/>
  <c r="H3" i="10"/>
  <c r="H11" i="9"/>
  <c r="H14" i="9"/>
  <c r="H15" i="9"/>
  <c r="H16" i="9"/>
  <c r="H17" i="9"/>
  <c r="H19" i="9"/>
  <c r="H22" i="9"/>
  <c r="H23" i="9"/>
  <c r="H24" i="9"/>
  <c r="H25" i="9"/>
  <c r="H27" i="9"/>
  <c r="H30" i="9"/>
  <c r="H31" i="9"/>
  <c r="H32" i="9"/>
  <c r="H33" i="9"/>
  <c r="H35" i="9"/>
  <c r="H37" i="9"/>
  <c r="H38" i="9"/>
  <c r="H39" i="9"/>
  <c r="H40" i="9"/>
  <c r="H41" i="9"/>
  <c r="H43" i="9"/>
  <c r="H46" i="9"/>
  <c r="H47" i="9"/>
  <c r="H48" i="9"/>
  <c r="H49" i="9"/>
  <c r="H51" i="9"/>
  <c r="H54" i="9"/>
  <c r="H55" i="9"/>
  <c r="H56" i="9"/>
  <c r="H57" i="9"/>
  <c r="F13" i="9"/>
  <c r="F14" i="9"/>
  <c r="F15" i="9"/>
  <c r="F16" i="9"/>
  <c r="F17" i="9"/>
  <c r="F19" i="9"/>
  <c r="F21" i="9"/>
  <c r="F22" i="9"/>
  <c r="F23" i="9"/>
  <c r="F24" i="9"/>
  <c r="F25" i="9"/>
  <c r="F27" i="9"/>
  <c r="F29" i="9"/>
  <c r="F30" i="9"/>
  <c r="F31" i="9"/>
  <c r="F32" i="9"/>
  <c r="F33" i="9"/>
  <c r="F37" i="9"/>
  <c r="F38" i="9"/>
  <c r="F39" i="9"/>
  <c r="F40" i="9"/>
  <c r="F41" i="9"/>
  <c r="F45" i="9"/>
  <c r="F46" i="9"/>
  <c r="F47" i="9"/>
  <c r="F48" i="9"/>
  <c r="F49" i="9"/>
  <c r="F53" i="9"/>
  <c r="F54" i="9"/>
  <c r="F55" i="9"/>
  <c r="F56" i="9"/>
  <c r="F57" i="9"/>
  <c r="G10" i="9"/>
  <c r="H10" i="9" s="1"/>
  <c r="G34" i="10"/>
  <c r="G5" i="10"/>
  <c r="D39" i="10" l="1"/>
  <c r="E10" i="9"/>
  <c r="F10" i="9" s="1"/>
  <c r="H10" i="10"/>
  <c r="F10" i="10"/>
  <c r="D11" i="9"/>
  <c r="D12" i="9"/>
  <c r="D14" i="9"/>
  <c r="D15" i="9"/>
  <c r="D16" i="9"/>
  <c r="D17" i="9"/>
  <c r="D18" i="9"/>
  <c r="D19" i="9"/>
  <c r="D20" i="9"/>
  <c r="D21" i="9"/>
  <c r="D22" i="9"/>
  <c r="D23" i="9"/>
  <c r="D24" i="9"/>
  <c r="D25" i="9"/>
  <c r="D27" i="9"/>
  <c r="D30" i="9"/>
  <c r="D32" i="9"/>
  <c r="D33" i="9"/>
  <c r="D35" i="9"/>
  <c r="D36" i="9"/>
  <c r="D37" i="9"/>
  <c r="D38" i="9"/>
  <c r="D39" i="9"/>
  <c r="D40" i="9"/>
  <c r="D41" i="9"/>
  <c r="D43" i="9"/>
  <c r="D46" i="9"/>
  <c r="D49" i="9"/>
  <c r="D51" i="9"/>
  <c r="D52" i="9"/>
  <c r="D54" i="9"/>
  <c r="D57" i="9"/>
  <c r="D48" i="9" l="1"/>
  <c r="D29" i="9"/>
  <c r="D26" i="9"/>
  <c r="D50" i="9"/>
  <c r="D45" i="9"/>
  <c r="D28" i="9"/>
  <c r="D13" i="9"/>
  <c r="D53" i="9"/>
  <c r="D55" i="9"/>
  <c r="D42" i="9"/>
  <c r="D47" i="9"/>
  <c r="D56" i="9"/>
  <c r="D31" i="9"/>
  <c r="D44" i="9"/>
  <c r="D34" i="9"/>
  <c r="C10" i="9" l="1"/>
  <c r="D10" i="9" s="1"/>
</calcChain>
</file>

<file path=xl/sharedStrings.xml><?xml version="1.0" encoding="utf-8"?>
<sst xmlns="http://schemas.openxmlformats.org/spreadsheetml/2006/main" count="333" uniqueCount="141">
  <si>
    <t>３回目接種の進捗状況（都道府県別）</t>
    <rPh sb="1" eb="3">
      <t>カイメ</t>
    </rPh>
    <rPh sb="3" eb="5">
      <t>セッシュ</t>
    </rPh>
    <rPh sb="6" eb="8">
      <t>シンチョク</t>
    </rPh>
    <rPh sb="8" eb="10">
      <t>ジョウキョウ</t>
    </rPh>
    <rPh sb="11" eb="15">
      <t>トドウフケン</t>
    </rPh>
    <rPh sb="15" eb="16">
      <t>ベツ</t>
    </rPh>
    <phoneticPr fontId="2"/>
  </si>
  <si>
    <t>（3月3日公表時点）</t>
  </si>
  <si>
    <t>（単位：人口（人）、増加回数（回））</t>
    <rPh sb="1" eb="3">
      <t>タンイ</t>
    </rPh>
    <rPh sb="4" eb="6">
      <t>ジンコウ</t>
    </rPh>
    <rPh sb="7" eb="8">
      <t>ヒト</t>
    </rPh>
    <rPh sb="10" eb="12">
      <t>ゾウカ</t>
    </rPh>
    <rPh sb="12" eb="14">
      <t>カイスウ</t>
    </rPh>
    <rPh sb="15" eb="16">
      <t>カイ</t>
    </rPh>
    <rPh sb="16" eb="17">
      <t>マンカイ</t>
    </rPh>
    <phoneticPr fontId="2"/>
  </si>
  <si>
    <t>都道府県名</t>
    <rPh sb="0" eb="4">
      <t>トドウフケン</t>
    </rPh>
    <rPh sb="4" eb="5">
      <t>メイ</t>
    </rPh>
    <phoneticPr fontId="2"/>
  </si>
  <si>
    <t>人口</t>
    <rPh sb="0" eb="2">
      <t>ジンコウ</t>
    </rPh>
    <phoneticPr fontId="2"/>
  </si>
  <si>
    <t>累計接種回数</t>
    <rPh sb="0" eb="2">
      <t>ルイケイ</t>
    </rPh>
    <rPh sb="2" eb="4">
      <t>セッシュ</t>
    </rPh>
    <rPh sb="4" eb="6">
      <t>カイスウ</t>
    </rPh>
    <phoneticPr fontId="2"/>
  </si>
  <si>
    <t>直近1週間</t>
    <rPh sb="3" eb="5">
      <t>シュウカン</t>
    </rPh>
    <phoneticPr fontId="1"/>
  </si>
  <si>
    <t>（増加回数ベース）※1</t>
    <phoneticPr fontId="2"/>
  </si>
  <si>
    <t>（増加回数ベース）※2</t>
    <phoneticPr fontId="2"/>
  </si>
  <si>
    <t>接種回数</t>
    <rPh sb="0" eb="2">
      <t>セッシュ</t>
    </rPh>
    <rPh sb="2" eb="4">
      <t>カイスウ</t>
    </rPh>
    <phoneticPr fontId="2"/>
  </si>
  <si>
    <t>増加回数</t>
    <rPh sb="0" eb="2">
      <t>ゾウカ</t>
    </rPh>
    <rPh sb="2" eb="4">
      <t>カイスウ</t>
    </rPh>
    <phoneticPr fontId="2"/>
  </si>
  <si>
    <t>人口比</t>
    <rPh sb="0" eb="3">
      <t>ジンコウヒ</t>
    </rPh>
    <phoneticPr fontId="2"/>
  </si>
  <si>
    <t>人口比</t>
    <rPh sb="0" eb="2">
      <t>ジンコウ</t>
    </rPh>
    <rPh sb="2" eb="3">
      <t>ヒ</t>
    </rPh>
    <phoneticPr fontId="2"/>
  </si>
  <si>
    <t>合計</t>
    <rPh sb="0" eb="2">
      <t>ゴウケイ</t>
    </rPh>
    <phoneticPr fontId="2"/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</si>
  <si>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</si>
  <si>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</si>
  <si>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</si>
  <si>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</si>
  <si>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</si>
  <si>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</si>
  <si>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</si>
  <si>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</si>
  <si>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</si>
  <si>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</si>
  <si>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</si>
  <si>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</si>
  <si>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</si>
  <si>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</si>
  <si>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</si>
  <si>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</si>
  <si>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</si>
  <si>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</si>
  <si>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</si>
  <si>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</si>
  <si>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</si>
  <si>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</si>
  <si>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</si>
  <si>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</si>
  <si>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</si>
  <si>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</si>
  <si>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</si>
  <si>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</si>
  <si>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</si>
  <si>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</si>
  <si>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</si>
  <si>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</si>
  <si>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</si>
  <si>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</si>
  <si>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</si>
  <si>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</si>
  <si>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</si>
  <si>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</si>
  <si>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</si>
  <si>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</si>
  <si>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</si>
  <si>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</si>
  <si>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</si>
  <si>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</si>
  <si>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</si>
  <si>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</si>
  <si>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</si>
  <si>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注：人口は、総務省が公表している、「令和3年住民基本台帳年齢階級別人口（市区町村別）」のうち、</t>
  </si>
  <si>
    <t>各市町村の性別及び年齢階級の数字を集計したものを使用</t>
    <phoneticPr fontId="2"/>
  </si>
  <si>
    <t>※1：前週同曜日の公表分との差を使用</t>
    <rPh sb="3" eb="5">
      <t>ゼンシュウ</t>
    </rPh>
    <rPh sb="5" eb="6">
      <t>ドウ</t>
    </rPh>
    <rPh sb="6" eb="8">
      <t>ヨウビ</t>
    </rPh>
    <rPh sb="9" eb="11">
      <t>コウヒョウ</t>
    </rPh>
    <rPh sb="11" eb="12">
      <t>ブン</t>
    </rPh>
    <rPh sb="14" eb="15">
      <t>サ</t>
    </rPh>
    <rPh sb="16" eb="18">
      <t>シヨウ</t>
    </rPh>
    <phoneticPr fontId="2"/>
  </si>
  <si>
    <t>※2：直近の公表分との差を使用。</t>
    <rPh sb="3" eb="5">
      <t>チョッキン</t>
    </rPh>
    <rPh sb="6" eb="8">
      <t>コウヒョウ</t>
    </rPh>
    <rPh sb="8" eb="9">
      <t>ブン</t>
    </rPh>
    <rPh sb="11" eb="12">
      <t>サ</t>
    </rPh>
    <rPh sb="13" eb="15">
      <t>シヨウ</t>
    </rPh>
    <phoneticPr fontId="2"/>
  </si>
  <si>
    <t>ただし、土日祝日直後の公表においては、直近の平日１日の入力数（直近の公表分とその翌日の集計値との差）を使用。</t>
    <phoneticPr fontId="2"/>
  </si>
  <si>
    <t>３回目接種の進捗状況（政令指定都市・特別区）</t>
    <rPh sb="1" eb="3">
      <t>カイメ</t>
    </rPh>
    <rPh sb="3" eb="5">
      <t>セッシュ</t>
    </rPh>
    <rPh sb="6" eb="8">
      <t>シンチョク</t>
    </rPh>
    <rPh sb="8" eb="10">
      <t>ジョウキョウ</t>
    </rPh>
    <rPh sb="11" eb="13">
      <t>セイレイ</t>
    </rPh>
    <rPh sb="13" eb="15">
      <t>シテイ</t>
    </rPh>
    <rPh sb="15" eb="17">
      <t>トシ</t>
    </rPh>
    <rPh sb="18" eb="21">
      <t>トクベツク</t>
    </rPh>
    <phoneticPr fontId="2"/>
  </si>
  <si>
    <t>（１）政令指定都市</t>
    <rPh sb="3" eb="5">
      <t>セイレイ</t>
    </rPh>
    <rPh sb="5" eb="7">
      <t>シテイ</t>
    </rPh>
    <rPh sb="7" eb="9">
      <t>トシ</t>
    </rPh>
    <phoneticPr fontId="2"/>
  </si>
  <si>
    <t>政令指定
都市名</t>
    <rPh sb="0" eb="2">
      <t>セイレイ</t>
    </rPh>
    <rPh sb="2" eb="4">
      <t>シテイ</t>
    </rPh>
    <rPh sb="5" eb="7">
      <t>トシ</t>
    </rPh>
    <rPh sb="7" eb="8">
      <t>メイ</t>
    </rPh>
    <phoneticPr fontId="2"/>
  </si>
  <si>
    <t>合計</t>
    <rPh sb="0" eb="2">
      <t>ゴウケイ</t>
    </rPh>
    <phoneticPr fontId="1"/>
  </si>
  <si>
    <t>札幌市</t>
  </si>
  <si>
    <t>仙台市</t>
  </si>
  <si>
    <t>さいたま市</t>
  </si>
  <si>
    <t>千葉市</t>
  </si>
  <si>
    <t>横浜市</t>
  </si>
  <si>
    <t>川崎市</t>
  </si>
  <si>
    <t>相模原市</t>
  </si>
  <si>
    <t>新潟市</t>
  </si>
  <si>
    <t>静岡市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</si>
  <si>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</si>
  <si>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</si>
  <si>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</si>
  <si>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</si>
  <si>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</si>
  <si>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</si>
  <si>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</si>
  <si>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</si>
  <si>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</si>
  <si>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</si>
  <si>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熊本市</t>
  </si>
  <si>
    <t>（２）特別区</t>
    <rPh sb="3" eb="6">
      <t>トクベツク</t>
    </rPh>
    <phoneticPr fontId="2"/>
  </si>
  <si>
    <t>注：人口は、総務省が公表している、「令和3年住民基本台帳年齢階級別人口（市区町村別）」のうち、</t>
    <rPh sb="0" eb="1">
      <t>チュウ</t>
    </rPh>
    <rPh sb="2" eb="4">
      <t>ジンコウ</t>
    </rPh>
    <rPh sb="6" eb="9">
      <t>ソウムショウ</t>
    </rPh>
    <rPh sb="10" eb="12">
      <t>コウヒョウ</t>
    </rPh>
    <rPh sb="18" eb="20">
      <t>レイワ</t>
    </rPh>
    <rPh sb="21" eb="22">
      <t>ネン</t>
    </rPh>
    <rPh sb="22" eb="24">
      <t>ジュウミン</t>
    </rPh>
    <rPh sb="24" eb="26">
      <t>キホン</t>
    </rPh>
    <rPh sb="26" eb="28">
      <t>ダイチョウ</t>
    </rPh>
    <rPh sb="28" eb="30">
      <t>ネンレイ</t>
    </rPh>
    <rPh sb="30" eb="32">
      <t>カイキュウ</t>
    </rPh>
    <rPh sb="32" eb="33">
      <t>ベツ</t>
    </rPh>
    <rPh sb="33" eb="35">
      <t>ジンコウ</t>
    </rPh>
    <rPh sb="36" eb="38">
      <t>シク</t>
    </rPh>
    <rPh sb="38" eb="40">
      <t>チョウソン</t>
    </rPh>
    <rPh sb="40" eb="41">
      <t>ベツ</t>
    </rPh>
    <phoneticPr fontId="2"/>
  </si>
  <si>
    <t>各市町村の性別及び年齢階級の数字を集計したものを使用</t>
  </si>
  <si>
    <t>※2：直近の公表分との差を使用</t>
    <rPh sb="3" eb="5">
      <t>チョッキン</t>
    </rPh>
    <rPh sb="6" eb="8">
      <t>コウヒョウ</t>
    </rPh>
    <rPh sb="8" eb="9">
      <t>ブン</t>
    </rPh>
    <rPh sb="11" eb="12">
      <t>サ</t>
    </rPh>
    <rPh sb="13" eb="15">
      <t>シヨウ</t>
    </rPh>
    <phoneticPr fontId="2"/>
  </si>
  <si>
    <t>これまでのワクチン総接種回数（都道府県別）</t>
    <rPh sb="9" eb="10">
      <t>ソウ</t>
    </rPh>
    <rPh sb="10" eb="12">
      <t>セッシュ</t>
    </rPh>
    <rPh sb="12" eb="14">
      <t>カイスウ</t>
    </rPh>
    <rPh sb="15" eb="19">
      <t>トドウフケン</t>
    </rPh>
    <rPh sb="19" eb="20">
      <t>ベツ</t>
    </rPh>
    <phoneticPr fontId="2"/>
  </si>
  <si>
    <t>接種回数（3月2日まで）</t>
  </si>
  <si>
    <t>内１回目</t>
    <rPh sb="0" eb="1">
      <t>ウチ</t>
    </rPh>
    <phoneticPr fontId="2"/>
  </si>
  <si>
    <t>内２回目</t>
    <rPh sb="0" eb="1">
      <t>ウチ</t>
    </rPh>
    <phoneticPr fontId="2"/>
  </si>
  <si>
    <t>内３回目</t>
    <rPh sb="0" eb="1">
      <t>ウチ</t>
    </rPh>
    <phoneticPr fontId="2"/>
  </si>
  <si>
    <t>内12月分</t>
    <rPh sb="0" eb="1">
      <t>ウチ</t>
    </rPh>
    <rPh sb="3" eb="4">
      <t>ガツ</t>
    </rPh>
    <rPh sb="4" eb="5">
      <t>ブン</t>
    </rPh>
    <phoneticPr fontId="2"/>
  </si>
  <si>
    <t>内1月分</t>
    <rPh sb="0" eb="1">
      <t>ウチ</t>
    </rPh>
    <rPh sb="2" eb="3">
      <t>ガツ</t>
    </rPh>
    <rPh sb="3" eb="4">
      <t>ブン</t>
    </rPh>
    <phoneticPr fontId="2"/>
  </si>
  <si>
    <t>内2月分</t>
    <rPh sb="0" eb="1">
      <t>ウチ</t>
    </rPh>
    <rPh sb="2" eb="3">
      <t>ガツ</t>
    </rPh>
    <rPh sb="3" eb="4">
      <t>ブン</t>
    </rPh>
    <phoneticPr fontId="2"/>
  </si>
  <si>
    <t>内3月分</t>
    <rPh sb="0" eb="1">
      <t>ウチ</t>
    </rPh>
    <rPh sb="2" eb="3">
      <t>ガツ</t>
    </rPh>
    <rPh sb="3" eb="4">
      <t>ブン</t>
    </rPh>
    <phoneticPr fontId="2"/>
  </si>
  <si>
    <t>接種率</t>
    <rPh sb="0" eb="2">
      <t>セッシュ</t>
    </rPh>
    <rPh sb="2" eb="3">
      <t>リツ</t>
    </rPh>
    <phoneticPr fontId="2"/>
  </si>
  <si>
    <t>参考：人口</t>
    <rPh sb="0" eb="2">
      <t>サンコウ</t>
    </rPh>
    <rPh sb="3" eb="5">
      <t>ジンコウ</t>
    </rPh>
    <phoneticPr fontId="2"/>
  </si>
  <si>
    <t>注：１回目及び２回目は、接種回数は一般接種（高齢者含む）と医療従事者等の合計。</t>
    <rPh sb="0" eb="1">
      <t>チュウ</t>
    </rPh>
    <rPh sb="3" eb="5">
      <t>カイメ</t>
    </rPh>
    <rPh sb="5" eb="6">
      <t>オヨ</t>
    </rPh>
    <rPh sb="8" eb="10">
      <t>カイメ</t>
    </rPh>
    <rPh sb="12" eb="14">
      <t>セッシュ</t>
    </rPh>
    <rPh sb="14" eb="16">
      <t>カイスウ</t>
    </rPh>
    <rPh sb="17" eb="19">
      <t>イッパン</t>
    </rPh>
    <rPh sb="19" eb="21">
      <t>セッシュ</t>
    </rPh>
    <rPh sb="22" eb="25">
      <t>コウレイシャ</t>
    </rPh>
    <rPh sb="25" eb="26">
      <t>フク</t>
    </rPh>
    <rPh sb="29" eb="31">
      <t>イリョウ</t>
    </rPh>
    <rPh sb="31" eb="34">
      <t>ジュウジシャ</t>
    </rPh>
    <rPh sb="34" eb="35">
      <t>トウ</t>
    </rPh>
    <rPh sb="36" eb="38">
      <t>ゴウケイ</t>
    </rPh>
    <phoneticPr fontId="2"/>
  </si>
  <si>
    <t>　　一般接種（高齢者含む）はワクチン接種記録システム(VRS)への報告と、</t>
    <rPh sb="7" eb="10">
      <t>コウレイシャ</t>
    </rPh>
    <rPh sb="10" eb="11">
      <t>フク</t>
    </rPh>
    <phoneticPr fontId="2"/>
  </si>
  <si>
    <t>　　医療従事者等はワクチン接種円滑化システム（V-SYS）への報告を、公表日で集計したもの。</t>
    <rPh sb="39" eb="41">
      <t>シュウケイ</t>
    </rPh>
    <phoneticPr fontId="2"/>
  </si>
  <si>
    <t>注：３回目は、ワクチン接種記録システム（VRS）への報告を、公表日で集計したもの。</t>
    <rPh sb="0" eb="1">
      <t>チュウ</t>
    </rPh>
    <rPh sb="3" eb="5">
      <t>カイメ</t>
    </rPh>
    <rPh sb="11" eb="13">
      <t>セッシュ</t>
    </rPh>
    <rPh sb="13" eb="15">
      <t>キロク</t>
    </rPh>
    <rPh sb="26" eb="28">
      <t>ホウコク</t>
    </rPh>
    <rPh sb="30" eb="32">
      <t>コウヒョウ</t>
    </rPh>
    <rPh sb="32" eb="33">
      <t>ビ</t>
    </rPh>
    <rPh sb="34" eb="36">
      <t>シュウケイ</t>
    </rPh>
    <phoneticPr fontId="2"/>
  </si>
  <si>
    <t>　　月ごとの内訳は、公表日時点で、各月を接種日とする接種実績を集計したもの。</t>
    <rPh sb="2" eb="3">
      <t>ツキ</t>
    </rPh>
    <rPh sb="6" eb="8">
      <t>ウチワケ</t>
    </rPh>
    <rPh sb="10" eb="12">
      <t>コウヒョウ</t>
    </rPh>
    <rPh sb="12" eb="13">
      <t>ビ</t>
    </rPh>
    <rPh sb="13" eb="15">
      <t>ジテン</t>
    </rPh>
    <rPh sb="17" eb="19">
      <t>カクツキ</t>
    </rPh>
    <rPh sb="20" eb="22">
      <t>セッシュ</t>
    </rPh>
    <rPh sb="22" eb="23">
      <t>ビ</t>
    </rPh>
    <rPh sb="26" eb="28">
      <t>セッシュ</t>
    </rPh>
    <rPh sb="28" eb="30">
      <t>ジッセキ</t>
    </rPh>
    <rPh sb="31" eb="33">
      <t>シュウケイ</t>
    </rPh>
    <phoneticPr fontId="2"/>
  </si>
  <si>
    <t>注：公表日におけるデータの計上方法等の注釈については、以下を参照（https://www.kantei.go.jp/jp/content/000086996.pdf）</t>
    <rPh sb="2" eb="5">
      <t>コウヒョウビ</t>
    </rPh>
    <rPh sb="13" eb="15">
      <t>ケイジョウ</t>
    </rPh>
    <rPh sb="15" eb="17">
      <t>ホウホウ</t>
    </rPh>
    <rPh sb="17" eb="18">
      <t>トウ</t>
    </rPh>
    <rPh sb="19" eb="21">
      <t>チュウシャク</t>
    </rPh>
    <rPh sb="27" eb="29">
      <t>イカ</t>
    </rPh>
    <rPh sb="30" eb="32">
      <t>サンショウ</t>
    </rPh>
    <phoneticPr fontId="2"/>
  </si>
  <si>
    <r>
      <t>これまでのワクチン総接種回数およびワクチン供給量（</t>
    </r>
    <r>
      <rPr>
        <sz val="11"/>
        <rFont val="游ゴシック"/>
        <family val="3"/>
        <charset val="128"/>
        <scheme val="minor"/>
      </rPr>
      <t>一般接種（高齢者含む）、都道府県別）</t>
    </r>
    <rPh sb="9" eb="10">
      <t>ソウ</t>
    </rPh>
    <rPh sb="10" eb="12">
      <t>セッシュ</t>
    </rPh>
    <rPh sb="12" eb="14">
      <t>カイスウ</t>
    </rPh>
    <rPh sb="21" eb="24">
      <t>キョウキュウリョウ</t>
    </rPh>
    <rPh sb="25" eb="27">
      <t>イッパン</t>
    </rPh>
    <rPh sb="27" eb="29">
      <t>セッシュ</t>
    </rPh>
    <rPh sb="30" eb="33">
      <t>コウレイシャ</t>
    </rPh>
    <rPh sb="33" eb="34">
      <t>フク</t>
    </rPh>
    <rPh sb="37" eb="41">
      <t>トドウフケン</t>
    </rPh>
    <rPh sb="41" eb="42">
      <t>ベツ</t>
    </rPh>
    <phoneticPr fontId="2"/>
  </si>
  <si>
    <t>接種回数
（3月2日まで）</t>
  </si>
  <si>
    <t>ワクチン供給量
（3月2日まで）※4</t>
  </si>
  <si>
    <t>ファイザー社</t>
    <rPh sb="5" eb="6">
      <t>シャ</t>
    </rPh>
    <phoneticPr fontId="2"/>
  </si>
  <si>
    <t>武田/モデルナ社</t>
    <rPh sb="0" eb="2">
      <t>タケダ</t>
    </rPh>
    <rPh sb="7" eb="8">
      <t>シャ</t>
    </rPh>
    <phoneticPr fontId="2"/>
  </si>
  <si>
    <t>アストラゼネカ社</t>
    <rPh sb="7" eb="8">
      <t>シャ</t>
    </rPh>
    <phoneticPr fontId="2"/>
  </si>
  <si>
    <r>
      <t>ファイザー社</t>
    </r>
    <r>
      <rPr>
        <sz val="8"/>
        <rFont val="游ゴシック"/>
        <family val="3"/>
        <charset val="128"/>
        <scheme val="minor"/>
      </rPr>
      <t>※5※6</t>
    </r>
    <rPh sb="5" eb="6">
      <t>シャ</t>
    </rPh>
    <phoneticPr fontId="2"/>
  </si>
  <si>
    <r>
      <t>武田/モデルナ社</t>
    </r>
    <r>
      <rPr>
        <sz val="8"/>
        <color theme="1"/>
        <rFont val="游ゴシック"/>
        <family val="3"/>
        <charset val="128"/>
        <scheme val="minor"/>
      </rPr>
      <t>※1</t>
    </r>
    <rPh sb="0" eb="2">
      <t>タケダ</t>
    </rPh>
    <rPh sb="7" eb="8">
      <t>シャ</t>
    </rPh>
    <phoneticPr fontId="2"/>
  </si>
  <si>
    <t>計</t>
    <rPh sb="0" eb="1">
      <t>ケイ</t>
    </rPh>
    <phoneticPr fontId="2"/>
  </si>
  <si>
    <t>ワクチン
累積供給量</t>
    <phoneticPr fontId="2"/>
  </si>
  <si>
    <r>
      <t>対供給量
接種率</t>
    </r>
    <r>
      <rPr>
        <sz val="8"/>
        <color theme="1"/>
        <rFont val="游ゴシック"/>
        <family val="3"/>
        <charset val="128"/>
        <scheme val="minor"/>
      </rPr>
      <t>※3</t>
    </r>
    <rPh sb="0" eb="1">
      <t>タイ</t>
    </rPh>
    <rPh sb="1" eb="4">
      <t>キョウキュウリョウセッシュリツ</t>
    </rPh>
    <phoneticPr fontId="2"/>
  </si>
  <si>
    <r>
      <t>ワクチン
累積供給量</t>
    </r>
    <r>
      <rPr>
        <sz val="8"/>
        <color theme="1"/>
        <rFont val="游ゴシック"/>
        <family val="3"/>
        <charset val="128"/>
        <scheme val="minor"/>
      </rPr>
      <t>※2</t>
    </r>
    <rPh sb="5" eb="7">
      <t>ルイセキ</t>
    </rPh>
    <rPh sb="7" eb="10">
      <t>キョウキュウリョウ</t>
    </rPh>
    <phoneticPr fontId="2"/>
  </si>
  <si>
    <r>
      <t>対供給量
接種率</t>
    </r>
    <r>
      <rPr>
        <sz val="8"/>
        <color theme="1"/>
        <rFont val="游ゴシック"/>
        <family val="3"/>
        <charset val="128"/>
        <scheme val="minor"/>
      </rPr>
      <t>※3</t>
    </r>
    <phoneticPr fontId="2"/>
  </si>
  <si>
    <t>全国</t>
    <rPh sb="0" eb="2">
      <t>ゼンコク</t>
    </rPh>
    <phoneticPr fontId="2"/>
  </si>
  <si>
    <t>注：ワクチン接種記録システム(VRS)への報告を居住地の都道府県別に集計。</t>
    <rPh sb="0" eb="1">
      <t>チュウ</t>
    </rPh>
    <rPh sb="8" eb="10">
      <t>キロク</t>
    </rPh>
    <rPh sb="21" eb="23">
      <t>ホウコク</t>
    </rPh>
    <phoneticPr fontId="2"/>
  </si>
  <si>
    <t>※1：武田/モデルナ社のワクチンは、大規模接種会場（一部会場を除く）と職域接種会場で利用。</t>
    <rPh sb="3" eb="5">
      <t>タケダ</t>
    </rPh>
    <rPh sb="10" eb="11">
      <t>シャ</t>
    </rPh>
    <rPh sb="18" eb="25">
      <t>ダイキボセッシュカイジョウ</t>
    </rPh>
    <rPh sb="26" eb="28">
      <t>イチブ</t>
    </rPh>
    <rPh sb="28" eb="30">
      <t>カイジョウ</t>
    </rPh>
    <rPh sb="31" eb="32">
      <t>ノゾ</t>
    </rPh>
    <rPh sb="35" eb="37">
      <t>ショクイキ</t>
    </rPh>
    <rPh sb="37" eb="39">
      <t>セッシュ</t>
    </rPh>
    <rPh sb="39" eb="41">
      <t>カイジョウ</t>
    </rPh>
    <rPh sb="42" eb="44">
      <t>リヨウ</t>
    </rPh>
    <phoneticPr fontId="2"/>
  </si>
  <si>
    <t>※2：職域接種等の会場の種別を問わず、ワクチンが配送された先の施設が所在する都道府県ごとに集計。</t>
    <rPh sb="3" eb="5">
      <t>ショクイキ</t>
    </rPh>
    <rPh sb="5" eb="7">
      <t>セッシュ</t>
    </rPh>
    <rPh sb="7" eb="8">
      <t>トウ</t>
    </rPh>
    <rPh sb="9" eb="11">
      <t>カイジョウ</t>
    </rPh>
    <rPh sb="12" eb="14">
      <t>シュベツ</t>
    </rPh>
    <rPh sb="15" eb="16">
      <t>ト</t>
    </rPh>
    <rPh sb="24" eb="26">
      <t>ハイソウ</t>
    </rPh>
    <rPh sb="29" eb="30">
      <t>サキ</t>
    </rPh>
    <rPh sb="31" eb="33">
      <t>シセツ</t>
    </rPh>
    <rPh sb="34" eb="36">
      <t>ショザイ</t>
    </rPh>
    <rPh sb="38" eb="42">
      <t>トドウフケン</t>
    </rPh>
    <rPh sb="45" eb="47">
      <t>シュウケイ</t>
    </rPh>
    <phoneticPr fontId="2"/>
  </si>
  <si>
    <t>※3：VRSに登録された接種回数を、ワクチン接種円滑化システム(V-SYS)に登録されたワクチンの累計供給量で除したもの。</t>
    <phoneticPr fontId="2"/>
  </si>
  <si>
    <t>※4：一般接種用の1、2回目向け供給が対象。</t>
  </si>
  <si>
    <t>※5：ファイザー社から無償提供された、2020年東京オリンピック・パラリンピック競技大会関係者分を含む。</t>
    <phoneticPr fontId="2"/>
  </si>
  <si>
    <t>これまでのワクチン総接種回数（医療従事者等、都道府県別）</t>
    <rPh sb="9" eb="10">
      <t>ソウ</t>
    </rPh>
    <rPh sb="10" eb="12">
      <t>セッシュ</t>
    </rPh>
    <rPh sb="12" eb="14">
      <t>カイスウ</t>
    </rPh>
    <rPh sb="15" eb="17">
      <t>イリョウ</t>
    </rPh>
    <rPh sb="17" eb="20">
      <t>ジュウジシャ</t>
    </rPh>
    <rPh sb="20" eb="21">
      <t>トウ</t>
    </rPh>
    <rPh sb="22" eb="26">
      <t>トドウフケン</t>
    </rPh>
    <rPh sb="26" eb="27">
      <t>ベツ</t>
    </rPh>
    <phoneticPr fontId="2"/>
  </si>
  <si>
    <t>（8月2日公表時点）</t>
    <rPh sb="2" eb="3">
      <t>ガツ</t>
    </rPh>
    <rPh sb="4" eb="5">
      <t>ニチ</t>
    </rPh>
    <rPh sb="5" eb="7">
      <t>コウヒョウ</t>
    </rPh>
    <rPh sb="7" eb="9">
      <t>ジテン</t>
    </rPh>
    <phoneticPr fontId="2"/>
  </si>
  <si>
    <t>接種回数
（7月30日まで）</t>
    <rPh sb="0" eb="2">
      <t>セッシュ</t>
    </rPh>
    <rPh sb="2" eb="4">
      <t>カイスウ</t>
    </rPh>
    <rPh sb="7" eb="8">
      <t>ガツ</t>
    </rPh>
    <rPh sb="10" eb="11">
      <t>ニチ</t>
    </rPh>
    <phoneticPr fontId="2"/>
  </si>
  <si>
    <t>注：ワクチン接種円滑化システム（V-SYS）への報告（17時時点）を</t>
    <rPh sb="6" eb="8">
      <t>セッシュ</t>
    </rPh>
    <rPh sb="8" eb="11">
      <t>エンカツカ</t>
    </rPh>
    <rPh sb="24" eb="26">
      <t>ホウコク</t>
    </rPh>
    <rPh sb="29" eb="30">
      <t>ジ</t>
    </rPh>
    <rPh sb="30" eb="32">
      <t>ジテン</t>
    </rPh>
    <phoneticPr fontId="2"/>
  </si>
  <si>
    <r>
      <t>　　接種実施機関所在地の都道府県別に集計（</t>
    </r>
    <r>
      <rPr>
        <sz val="11"/>
        <rFont val="游ゴシック"/>
        <family val="3"/>
        <charset val="128"/>
        <scheme val="minor"/>
      </rPr>
      <t>高齢者、基礎疾患保有者、その他</t>
    </r>
    <r>
      <rPr>
        <sz val="11"/>
        <color theme="1"/>
        <rFont val="游ゴシック"/>
        <family val="2"/>
        <charset val="128"/>
        <scheme val="minor"/>
      </rPr>
      <t>を除く）。</t>
    </r>
    <rPh sb="2" eb="4">
      <t>セッシュ</t>
    </rPh>
    <rPh sb="4" eb="6">
      <t>ジッシ</t>
    </rPh>
    <rPh sb="6" eb="8">
      <t>キカン</t>
    </rPh>
    <rPh sb="8" eb="11">
      <t>ショザイチ</t>
    </rPh>
    <rPh sb="12" eb="16">
      <t>トドウフケン</t>
    </rPh>
    <rPh sb="16" eb="17">
      <t>ベツ</t>
    </rPh>
    <rPh sb="21" eb="24">
      <t>コウレイシャ</t>
    </rPh>
    <rPh sb="25" eb="27">
      <t>キソ</t>
    </rPh>
    <rPh sb="27" eb="29">
      <t>シッカン</t>
    </rPh>
    <rPh sb="29" eb="32">
      <t>ホユウシャ</t>
    </rPh>
    <rPh sb="35" eb="36">
      <t>ホカ</t>
    </rPh>
    <phoneticPr fontId="2"/>
  </si>
  <si>
    <t>　　医療従事者等向け優先接種の接種実績は、45都道府県は7月21日時点まで、兵庫県、沖縄県は７月27日時点までの実績を集計。</t>
    <phoneticPr fontId="2"/>
  </si>
  <si>
    <t>　　高齢者施設等従事者向け優先接種の接種実績は、７月30日時点までの実績を集計。</t>
    <phoneticPr fontId="2"/>
  </si>
  <si>
    <r>
      <t>　　</t>
    </r>
    <r>
      <rPr>
        <sz val="11"/>
        <rFont val="游ゴシック"/>
        <family val="3"/>
        <charset val="128"/>
        <scheme val="minor"/>
      </rPr>
      <t>医療従事者等は、令和３年７月30日で集計を終了。</t>
    </r>
    <rPh sb="10" eb="12">
      <t>レイワ</t>
    </rPh>
    <rPh sb="13" eb="14">
      <t>ネン</t>
    </rPh>
    <rPh sb="15" eb="16">
      <t>ガツ</t>
    </rPh>
    <rPh sb="18" eb="19">
      <t>ニチ</t>
    </rPh>
    <rPh sb="20" eb="22">
      <t>シュウケイ</t>
    </rPh>
    <rPh sb="23" eb="25">
      <t>シュウリョウ</t>
    </rPh>
    <phoneticPr fontId="2"/>
  </si>
  <si>
    <t>　　4月9日までの接種実績は厚生労働省の「新型コロナワクチン接種実績」のページをご覧ください。</t>
    <rPh sb="3" eb="4">
      <t>ガツ</t>
    </rPh>
    <rPh sb="5" eb="6">
      <t>ニチ</t>
    </rPh>
    <rPh sb="9" eb="11">
      <t>セッシュ</t>
    </rPh>
    <rPh sb="11" eb="13">
      <t>ジッセキ</t>
    </rPh>
    <rPh sb="14" eb="16">
      <t>コウセイ</t>
    </rPh>
    <rPh sb="16" eb="19">
      <t>ロウドウショウ</t>
    </rPh>
    <rPh sb="21" eb="23">
      <t>シンガタ</t>
    </rPh>
    <rPh sb="30" eb="32">
      <t>セッシュ</t>
    </rPh>
    <rPh sb="32" eb="34">
      <t>ジッセキ</t>
    </rPh>
    <rPh sb="41" eb="42">
      <t>ラン</t>
    </rPh>
    <phoneticPr fontId="2"/>
  </si>
  <si>
    <t>　　https://www.mhlw.go.jp/stf/seisakunitsuite/bunya/vaccine_sesshujisseki.html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</si>
</sst>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_ "/>
    <numFmt numFmtId="177" formatCode="0.0%"/>
    <numFmt numFmtId="178" formatCode="#,##0.0;[Red]\-#,##0.0"/>
    <numFmt numFmtId="179" formatCode="#,##0_ ;[Red]\-#,##0\ "/>
    <numFmt numFmtId="180" formatCode="#,##0_);[Red]\(#,##0\)"/>
  </numFmts>
  <fonts count="1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8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4" fillId="0" borderId="0"/>
    <xf numFmtId="9" fontId="1" fillId="0" borderId="0" applyFont="0" applyFill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38" fontId="0" fillId="0" borderId="0" xfId="1" applyFont="1">
      <alignment vertical="center"/>
    </xf>
    <xf numFmtId="0" fontId="5" fillId="0" borderId="0" xfId="0" applyFont="1" applyAlignment="1">
      <alignment horizontal="left" vertical="center"/>
    </xf>
    <xf numFmtId="38" fontId="5" fillId="0" borderId="0" xfId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38" fontId="5" fillId="0" borderId="0" xfId="1" applyFont="1" applyAlignment="1">
      <alignment horizontal="center" vertical="center"/>
    </xf>
    <xf numFmtId="176" fontId="6" fillId="0" borderId="0" xfId="0" applyNumberFormat="1" applyFont="1">
      <alignment vertical="center"/>
    </xf>
    <xf numFmtId="0" fontId="5" fillId="0" borderId="0" xfId="0" applyFont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7" fontId="5" fillId="0" borderId="1" xfId="3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38" fontId="3" fillId="0" borderId="0" xfId="1" applyFont="1" applyFill="1" applyBorder="1" applyAlignment="1">
      <alignment horizontal="center" vertical="center"/>
    </xf>
    <xf numFmtId="38" fontId="5" fillId="0" borderId="0" xfId="1" applyFont="1" applyFill="1" applyBorder="1" applyAlignment="1">
      <alignment horizontal="center" vertical="center"/>
    </xf>
    <xf numFmtId="177" fontId="5" fillId="0" borderId="0" xfId="3" applyNumberFormat="1" applyFont="1" applyFill="1" applyBorder="1" applyAlignment="1">
      <alignment horizontal="center" vertical="center"/>
    </xf>
    <xf numFmtId="178" fontId="5" fillId="0" borderId="0" xfId="1" applyNumberFormat="1" applyFont="1" applyFill="1" applyBorder="1" applyAlignment="1">
      <alignment horizontal="center" vertical="center"/>
    </xf>
    <xf numFmtId="38" fontId="5" fillId="0" borderId="0" xfId="1" applyFont="1">
      <alignment vertical="center"/>
    </xf>
    <xf numFmtId="0" fontId="5" fillId="0" borderId="0" xfId="0" applyFont="1">
      <alignment vertical="center"/>
    </xf>
    <xf numFmtId="38" fontId="6" fillId="0" borderId="0" xfId="1" applyFont="1">
      <alignment vertical="center"/>
    </xf>
    <xf numFmtId="179" fontId="3" fillId="0" borderId="1" xfId="1" applyNumberFormat="1" applyFont="1" applyFill="1" applyBorder="1" applyAlignment="1">
      <alignment vertical="center"/>
    </xf>
    <xf numFmtId="179" fontId="5" fillId="0" borderId="1" xfId="1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180" fontId="3" fillId="0" borderId="1" xfId="1" applyNumberFormat="1" applyFont="1" applyBorder="1">
      <alignment vertical="center"/>
    </xf>
    <xf numFmtId="10" fontId="3" fillId="0" borderId="1" xfId="3" applyNumberFormat="1" applyFont="1" applyBorder="1">
      <alignment vertical="center"/>
    </xf>
    <xf numFmtId="10" fontId="3" fillId="0" borderId="6" xfId="3" applyNumberFormat="1" applyFont="1" applyBorder="1">
      <alignment vertical="center"/>
    </xf>
    <xf numFmtId="180" fontId="3" fillId="0" borderId="6" xfId="1" applyNumberFormat="1" applyFont="1" applyBorder="1">
      <alignment vertical="center"/>
    </xf>
    <xf numFmtId="0" fontId="3" fillId="0" borderId="1" xfId="0" applyFont="1" applyBorder="1" applyAlignment="1">
      <alignment horizontal="left" vertical="center"/>
    </xf>
    <xf numFmtId="180" fontId="3" fillId="0" borderId="1" xfId="1" applyNumberFormat="1" applyFont="1" applyFill="1" applyBorder="1">
      <alignment vertical="center"/>
    </xf>
    <xf numFmtId="180" fontId="3" fillId="0" borderId="1" xfId="0" applyNumberFormat="1" applyFont="1" applyBorder="1">
      <alignment vertical="center"/>
    </xf>
    <xf numFmtId="38" fontId="3" fillId="0" borderId="1" xfId="1" applyFont="1" applyBorder="1" applyAlignment="1">
      <alignment horizontal="left" vertical="center"/>
    </xf>
    <xf numFmtId="10" fontId="3" fillId="0" borderId="1" xfId="3" applyNumberFormat="1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180" fontId="0" fillId="0" borderId="1" xfId="1" applyNumberFormat="1" applyFont="1" applyBorder="1">
      <alignment vertical="center"/>
    </xf>
    <xf numFmtId="180" fontId="0" fillId="0" borderId="1" xfId="0" applyNumberFormat="1" applyBorder="1">
      <alignment vertical="center"/>
    </xf>
    <xf numFmtId="180" fontId="0" fillId="0" borderId="0" xfId="0" applyNumberFormat="1">
      <alignment vertical="center"/>
    </xf>
    <xf numFmtId="10" fontId="0" fillId="0" borderId="1" xfId="0" applyNumberFormat="1" applyBorder="1">
      <alignment vertical="center"/>
    </xf>
    <xf numFmtId="10" fontId="0" fillId="0" borderId="1" xfId="3" applyNumberFormat="1" applyFont="1" applyBorder="1">
      <alignment vertical="center"/>
    </xf>
    <xf numFmtId="0" fontId="0" fillId="0" borderId="1" xfId="0" applyBorder="1" applyAlignment="1">
      <alignment horizontal="left" vertical="center"/>
    </xf>
    <xf numFmtId="180" fontId="4" fillId="0" borderId="1" xfId="3" applyNumberFormat="1" applyFont="1" applyBorder="1" applyAlignment="1"/>
    <xf numFmtId="176" fontId="0" fillId="0" borderId="1" xfId="0" applyNumberFormat="1" applyBorder="1">
      <alignment vertical="center"/>
    </xf>
    <xf numFmtId="38" fontId="0" fillId="0" borderId="1" xfId="1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38" fontId="3" fillId="0" borderId="0" xfId="1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38" fontId="11" fillId="0" borderId="0" xfId="1" applyFont="1" applyFill="1">
      <alignment vertical="center"/>
    </xf>
    <xf numFmtId="38" fontId="0" fillId="0" borderId="0" xfId="1" applyFont="1" applyFill="1">
      <alignment vertical="center"/>
    </xf>
    <xf numFmtId="38" fontId="3" fillId="0" borderId="0" xfId="1" applyFont="1" applyFill="1">
      <alignment vertical="center"/>
    </xf>
    <xf numFmtId="0" fontId="0" fillId="0" borderId="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38" fontId="5" fillId="0" borderId="1" xfId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56" fontId="5" fillId="0" borderId="2" xfId="0" applyNumberFormat="1" applyFont="1" applyBorder="1" applyAlignment="1">
      <alignment horizontal="center" vertical="center" wrapText="1"/>
    </xf>
    <xf numFmtId="56" fontId="5" fillId="0" borderId="2" xfId="0" applyNumberFormat="1" applyFont="1" applyBorder="1" applyAlignment="1">
      <alignment horizontal="center" vertical="center"/>
    </xf>
    <xf numFmtId="56" fontId="3" fillId="0" borderId="7" xfId="0" applyNumberFormat="1" applyFont="1" applyBorder="1" applyAlignment="1">
      <alignment horizontal="center" vertical="center" wrapText="1"/>
    </xf>
    <xf numFmtId="56" fontId="3" fillId="0" borderId="8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56" fontId="5" fillId="0" borderId="9" xfId="0" applyNumberFormat="1" applyFont="1" applyBorder="1" applyAlignment="1">
      <alignment horizontal="center" vertical="center" wrapText="1"/>
    </xf>
    <xf numFmtId="56" fontId="5" fillId="0" borderId="10" xfId="0" applyNumberFormat="1" applyFont="1" applyBorder="1" applyAlignment="1">
      <alignment horizontal="center" vertical="center" wrapText="1"/>
    </xf>
    <xf numFmtId="38" fontId="5" fillId="0" borderId="3" xfId="1" applyFont="1" applyFill="1" applyBorder="1" applyAlignment="1">
      <alignment horizontal="center" vertical="center"/>
    </xf>
    <xf numFmtId="38" fontId="5" fillId="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56" fontId="3" fillId="0" borderId="2" xfId="0" applyNumberFormat="1" applyFont="1" applyBorder="1" applyAlignment="1">
      <alignment horizontal="center" vertical="center" wrapText="1"/>
    </xf>
    <xf numFmtId="56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パーセント" xfId="3" builtinId="5"/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3"/>
  <sheetViews>
    <sheetView tabSelected="1" view="pageBreakPreview" zoomScaleNormal="100" zoomScaleSheetLayoutView="100" workbookViewId="0">
      <selection activeCell="B3" sqref="B3"/>
    </sheetView>
  </sheetViews>
  <sheetFormatPr defaultRowHeight="18" x14ac:dyDescent="0.45"/>
  <cols>
    <col min="1" max="1" width="13.59765625" customWidth="1"/>
    <col min="2" max="3" width="13.59765625" style="1" customWidth="1"/>
    <col min="4" max="8" width="13.59765625" customWidth="1"/>
    <col min="10" max="10" width="10.5" bestFit="1" customWidth="1"/>
  </cols>
  <sheetData>
    <row r="1" spans="1:8" x14ac:dyDescent="0.45">
      <c r="A1" s="67" t="s">
        <v>0</v>
      </c>
      <c r="B1" s="67"/>
      <c r="C1" s="67"/>
      <c r="D1" s="67"/>
      <c r="E1" s="67"/>
      <c r="F1" s="67"/>
      <c r="G1" s="67"/>
      <c r="H1" s="67"/>
    </row>
    <row r="2" spans="1:8" x14ac:dyDescent="0.45">
      <c r="A2" s="2"/>
      <c r="B2" s="3"/>
      <c r="C2" s="3"/>
      <c r="D2" s="2"/>
      <c r="E2" s="2"/>
      <c r="F2" s="2"/>
      <c r="G2" s="2"/>
      <c r="H2" s="2"/>
    </row>
    <row r="3" spans="1:8" x14ac:dyDescent="0.45">
      <c r="A3" s="2"/>
      <c r="B3" s="3"/>
      <c r="C3" s="3"/>
      <c r="D3" s="2"/>
      <c r="E3" s="2"/>
      <c r="F3" s="2"/>
      <c r="G3" s="57"/>
      <c r="H3" s="56" t="s">
        <v>1</v>
      </c>
    </row>
    <row r="4" spans="1:8" x14ac:dyDescent="0.45">
      <c r="A4" s="4"/>
      <c r="B4" s="5"/>
      <c r="C4" s="5"/>
      <c r="D4" s="4"/>
      <c r="E4" s="6"/>
      <c r="F4" s="6"/>
      <c r="G4" s="6"/>
      <c r="H4" s="7" t="s">
        <v>2</v>
      </c>
    </row>
    <row r="5" spans="1:8" ht="19.5" customHeight="1" x14ac:dyDescent="0.45">
      <c r="A5" s="63" t="s">
        <v>3</v>
      </c>
      <c r="B5" s="68" t="s">
        <v>4</v>
      </c>
      <c r="C5" s="64" t="s">
        <v>5</v>
      </c>
      <c r="D5" s="69"/>
      <c r="E5" s="72" t="s">
        <v>6</v>
      </c>
      <c r="F5" s="73"/>
      <c r="G5" s="74">
        <v>44622</v>
      </c>
      <c r="H5" s="75"/>
    </row>
    <row r="6" spans="1:8" ht="21.75" customHeight="1" x14ac:dyDescent="0.45">
      <c r="A6" s="63"/>
      <c r="B6" s="68"/>
      <c r="C6" s="70"/>
      <c r="D6" s="71"/>
      <c r="E6" s="76" t="s">
        <v>7</v>
      </c>
      <c r="F6" s="77"/>
      <c r="G6" s="78" t="s">
        <v>8</v>
      </c>
      <c r="H6" s="79"/>
    </row>
    <row r="7" spans="1:8" ht="18.75" customHeight="1" x14ac:dyDescent="0.45">
      <c r="A7" s="63"/>
      <c r="B7" s="68"/>
      <c r="C7" s="80" t="s">
        <v>9</v>
      </c>
      <c r="D7" s="8"/>
      <c r="E7" s="62" t="s">
        <v>10</v>
      </c>
      <c r="F7" s="8"/>
      <c r="G7" s="62" t="s">
        <v>10</v>
      </c>
      <c r="H7" s="9"/>
    </row>
    <row r="8" spans="1:8" ht="18.75" customHeight="1" x14ac:dyDescent="0.45">
      <c r="A8" s="63"/>
      <c r="B8" s="68"/>
      <c r="C8" s="81"/>
      <c r="D8" s="64" t="s">
        <v>11</v>
      </c>
      <c r="E8" s="63"/>
      <c r="F8" s="64" t="s">
        <v>12</v>
      </c>
      <c r="G8" s="63"/>
      <c r="H8" s="66" t="s">
        <v>12</v>
      </c>
    </row>
    <row r="9" spans="1:8" ht="35.1" customHeight="1" x14ac:dyDescent="0.45">
      <c r="A9" s="63"/>
      <c r="B9" s="68"/>
      <c r="C9" s="81"/>
      <c r="D9" s="65"/>
      <c r="E9" s="63"/>
      <c r="F9" s="65"/>
      <c r="G9" s="63"/>
      <c r="H9" s="65"/>
    </row>
    <row r="10" spans="1:8" x14ac:dyDescent="0.45">
      <c r="A10" s="10" t="s">
        <v>13</v>
      </c>
      <c r="B10" s="20">
        <v>126645025.00000003</v>
      </c>
      <c r="C10" s="21">
        <f>SUM(C11:C57)</f>
        <v>28016871</v>
      </c>
      <c r="D10" s="11">
        <f>C10/$B10</f>
        <v>0.2212236209041768</v>
      </c>
      <c r="E10" s="21">
        <f>SUM(E11:E57)</f>
        <v>7143903</v>
      </c>
      <c r="F10" s="11">
        <f>E10/$B10</f>
        <v>5.6408871963190013E-2</v>
      </c>
      <c r="G10" s="21">
        <f>SUM(G11:G57)</f>
        <v>1059919</v>
      </c>
      <c r="H10" s="11">
        <f>G10/$B10</f>
        <v>8.3692115027810977E-3</v>
      </c>
    </row>
    <row r="11" spans="1:8" x14ac:dyDescent="0.45">
      <c r="A11" s="12" t="s">
        <v>14</v>
      </c>
      <c r="B11" s="20">
        <v>5226603</v>
      </c>
      <c r="C11" s="21">
        <v>1065084</v>
      </c>
      <c r="D11" s="11">
        <f t="shared" ref="D11:D57" si="0">C11/$B11</f>
        <v>0.20378130881568773</v>
      </c>
      <c r="E11" s="21">
        <v>318147</v>
      </c>
      <c r="F11" s="11">
        <f t="shared" ref="F11:F57" si="1">E11/$B11</f>
        <v>6.0870703208183212E-2</v>
      </c>
      <c r="G11" s="21">
        <v>62742</v>
      </c>
      <c r="H11" s="11">
        <f t="shared" ref="H11:H57" si="2">G11/$B11</f>
        <v>1.2004355410196642E-2</v>
      </c>
    </row>
    <row r="12" spans="1:8" x14ac:dyDescent="0.45">
      <c r="A12" s="12" t="s">
        <v>15</v>
      </c>
      <c r="B12" s="20">
        <v>1259615</v>
      </c>
      <c r="C12" s="21">
        <v>256443</v>
      </c>
      <c r="D12" s="11">
        <f t="shared" si="0"/>
        <v>0.20358839804225895</v>
      </c>
      <c r="E12" s="21">
        <v>71949</v>
      </c>
      <c r="F12" s="11">
        <f t="shared" si="1"/>
        <v>5.7119834235063886E-2</v>
      </c>
      <c r="G12" s="21">
        <v>13443</v>
      </c>
      <c r="H12" s="11">
        <f t="shared" si="2"/>
        <v>1.0672308602231634E-2</v>
      </c>
    </row>
    <row r="13" spans="1:8" x14ac:dyDescent="0.45">
      <c r="A13" s="12" t="s">
        <v>16</v>
      </c>
      <c r="B13" s="20">
        <v>1220823</v>
      </c>
      <c r="C13" s="21">
        <v>260265</v>
      </c>
      <c r="D13" s="11">
        <f t="shared" si="0"/>
        <v>0.21318815258231538</v>
      </c>
      <c r="E13" s="21">
        <v>74722</v>
      </c>
      <c r="F13" s="11">
        <f t="shared" si="1"/>
        <v>6.1206251848138507E-2</v>
      </c>
      <c r="G13" s="21">
        <v>11662</v>
      </c>
      <c r="H13" s="11">
        <f t="shared" si="2"/>
        <v>9.5525723221138534E-3</v>
      </c>
    </row>
    <row r="14" spans="1:8" x14ac:dyDescent="0.45">
      <c r="A14" s="12" t="s">
        <v>17</v>
      </c>
      <c r="B14" s="20">
        <v>2281989</v>
      </c>
      <c r="C14" s="21">
        <v>554074</v>
      </c>
      <c r="D14" s="11">
        <f t="shared" si="0"/>
        <v>0.2428030985250148</v>
      </c>
      <c r="E14" s="21">
        <v>134269</v>
      </c>
      <c r="F14" s="11">
        <f t="shared" si="1"/>
        <v>5.8838583358640201E-2</v>
      </c>
      <c r="G14" s="21">
        <v>22766</v>
      </c>
      <c r="H14" s="11">
        <f t="shared" si="2"/>
        <v>9.9763846363851889E-3</v>
      </c>
    </row>
    <row r="15" spans="1:8" x14ac:dyDescent="0.45">
      <c r="A15" s="12" t="s">
        <v>18</v>
      </c>
      <c r="B15" s="20">
        <v>971288</v>
      </c>
      <c r="C15" s="21">
        <v>160752</v>
      </c>
      <c r="D15" s="11">
        <f t="shared" si="0"/>
        <v>0.1655039493950301</v>
      </c>
      <c r="E15" s="21">
        <v>51336</v>
      </c>
      <c r="F15" s="11">
        <f t="shared" si="1"/>
        <v>5.2853530569717734E-2</v>
      </c>
      <c r="G15" s="21">
        <v>6378</v>
      </c>
      <c r="H15" s="11">
        <f t="shared" si="2"/>
        <v>6.5665384520348239E-3</v>
      </c>
    </row>
    <row r="16" spans="1:8" x14ac:dyDescent="0.45">
      <c r="A16" s="12" t="s">
        <v>19</v>
      </c>
      <c r="B16" s="20">
        <v>1069562</v>
      </c>
      <c r="C16" s="21">
        <v>234649</v>
      </c>
      <c r="D16" s="11">
        <f t="shared" si="0"/>
        <v>0.21938793637021509</v>
      </c>
      <c r="E16" s="21">
        <v>69784</v>
      </c>
      <c r="F16" s="11">
        <f t="shared" si="1"/>
        <v>6.5245399518681482E-2</v>
      </c>
      <c r="G16" s="21">
        <v>10317</v>
      </c>
      <c r="H16" s="11">
        <f t="shared" si="2"/>
        <v>9.6460046261927779E-3</v>
      </c>
    </row>
    <row r="17" spans="1:8" x14ac:dyDescent="0.45">
      <c r="A17" s="12" t="s">
        <v>20</v>
      </c>
      <c r="B17" s="20">
        <v>1862059.0000000002</v>
      </c>
      <c r="C17" s="21">
        <v>431065</v>
      </c>
      <c r="D17" s="11">
        <f t="shared" si="0"/>
        <v>0.23149910931930726</v>
      </c>
      <c r="E17" s="21">
        <v>109079</v>
      </c>
      <c r="F17" s="11">
        <f t="shared" si="1"/>
        <v>5.8579776473248156E-2</v>
      </c>
      <c r="G17" s="21">
        <v>16480</v>
      </c>
      <c r="H17" s="11">
        <f t="shared" si="2"/>
        <v>8.8504177364949217E-3</v>
      </c>
    </row>
    <row r="18" spans="1:8" x14ac:dyDescent="0.45">
      <c r="A18" s="12" t="s">
        <v>21</v>
      </c>
      <c r="B18" s="20">
        <v>2907675</v>
      </c>
      <c r="C18" s="21">
        <v>719483</v>
      </c>
      <c r="D18" s="11">
        <f t="shared" si="0"/>
        <v>0.24744271625955447</v>
      </c>
      <c r="E18" s="21">
        <v>170541</v>
      </c>
      <c r="F18" s="11">
        <f t="shared" si="1"/>
        <v>5.8652015785808247E-2</v>
      </c>
      <c r="G18" s="21">
        <v>21918</v>
      </c>
      <c r="H18" s="11">
        <f t="shared" si="2"/>
        <v>7.5379813768732748E-3</v>
      </c>
    </row>
    <row r="19" spans="1:8" x14ac:dyDescent="0.45">
      <c r="A19" s="12" t="s">
        <v>22</v>
      </c>
      <c r="B19" s="20">
        <v>1955401</v>
      </c>
      <c r="C19" s="21">
        <v>445296</v>
      </c>
      <c r="D19" s="11">
        <f t="shared" si="0"/>
        <v>0.22772617994979036</v>
      </c>
      <c r="E19" s="21">
        <v>109795</v>
      </c>
      <c r="F19" s="11">
        <f t="shared" si="1"/>
        <v>5.614960818778348E-2</v>
      </c>
      <c r="G19" s="21">
        <v>14761</v>
      </c>
      <c r="H19" s="11">
        <f t="shared" si="2"/>
        <v>7.5488352516951763E-3</v>
      </c>
    </row>
    <row r="20" spans="1:8" x14ac:dyDescent="0.45">
      <c r="A20" s="12" t="s">
        <v>23</v>
      </c>
      <c r="B20" s="20">
        <v>1958101</v>
      </c>
      <c r="C20" s="21">
        <v>505852</v>
      </c>
      <c r="D20" s="11">
        <f t="shared" si="0"/>
        <v>0.25833805304220775</v>
      </c>
      <c r="E20" s="21">
        <v>122475</v>
      </c>
      <c r="F20" s="11">
        <f t="shared" si="1"/>
        <v>6.2547846101912011E-2</v>
      </c>
      <c r="G20" s="21">
        <v>19545</v>
      </c>
      <c r="H20" s="11">
        <f t="shared" si="2"/>
        <v>9.9816097331036548E-3</v>
      </c>
    </row>
    <row r="21" spans="1:8" x14ac:dyDescent="0.45">
      <c r="A21" s="12" t="s">
        <v>24</v>
      </c>
      <c r="B21" s="20">
        <v>7393799</v>
      </c>
      <c r="C21" s="21">
        <v>1568651</v>
      </c>
      <c r="D21" s="11">
        <f t="shared" si="0"/>
        <v>0.21215764723926089</v>
      </c>
      <c r="E21" s="21">
        <v>410811</v>
      </c>
      <c r="F21" s="11">
        <f t="shared" si="1"/>
        <v>5.5561559084849346E-2</v>
      </c>
      <c r="G21" s="21">
        <v>59633</v>
      </c>
      <c r="H21" s="11">
        <f t="shared" si="2"/>
        <v>8.0652719934637112E-3</v>
      </c>
    </row>
    <row r="22" spans="1:8" x14ac:dyDescent="0.45">
      <c r="A22" s="12" t="s">
        <v>25</v>
      </c>
      <c r="B22" s="20">
        <v>6322892.0000000009</v>
      </c>
      <c r="C22" s="21">
        <v>1317245</v>
      </c>
      <c r="D22" s="11">
        <f t="shared" si="0"/>
        <v>0.20832951124264021</v>
      </c>
      <c r="E22" s="21">
        <v>332298</v>
      </c>
      <c r="F22" s="11">
        <f t="shared" si="1"/>
        <v>5.2554748681457777E-2</v>
      </c>
      <c r="G22" s="21">
        <v>50973</v>
      </c>
      <c r="H22" s="11">
        <f t="shared" si="2"/>
        <v>8.0616591268678935E-3</v>
      </c>
    </row>
    <row r="23" spans="1:8" x14ac:dyDescent="0.45">
      <c r="A23" s="12" t="s">
        <v>26</v>
      </c>
      <c r="B23" s="20">
        <v>13843329.000000002</v>
      </c>
      <c r="C23" s="21">
        <v>3143728</v>
      </c>
      <c r="D23" s="11">
        <f t="shared" si="0"/>
        <v>0.22709335305113384</v>
      </c>
      <c r="E23" s="21">
        <v>802981</v>
      </c>
      <c r="F23" s="11">
        <f t="shared" si="1"/>
        <v>5.800490618983338E-2</v>
      </c>
      <c r="G23" s="21">
        <v>126886</v>
      </c>
      <c r="H23" s="11">
        <f t="shared" si="2"/>
        <v>9.165858876864082E-3</v>
      </c>
    </row>
    <row r="24" spans="1:8" x14ac:dyDescent="0.45">
      <c r="A24" s="12" t="s">
        <v>27</v>
      </c>
      <c r="B24" s="20">
        <v>9220206</v>
      </c>
      <c r="C24" s="21">
        <v>1716046</v>
      </c>
      <c r="D24" s="11">
        <f t="shared" si="0"/>
        <v>0.18611796742936113</v>
      </c>
      <c r="E24" s="21">
        <v>481572</v>
      </c>
      <c r="F24" s="11">
        <f t="shared" si="1"/>
        <v>5.2230069480009446E-2</v>
      </c>
      <c r="G24" s="21">
        <v>69435</v>
      </c>
      <c r="H24" s="11">
        <f t="shared" si="2"/>
        <v>7.5307428055295077E-3</v>
      </c>
    </row>
    <row r="25" spans="1:8" x14ac:dyDescent="0.45">
      <c r="A25" s="12" t="s">
        <v>28</v>
      </c>
      <c r="B25" s="20">
        <v>2213174</v>
      </c>
      <c r="C25" s="21">
        <v>415567</v>
      </c>
      <c r="D25" s="11">
        <f t="shared" si="0"/>
        <v>0.18776969185432324</v>
      </c>
      <c r="E25" s="21">
        <v>123107</v>
      </c>
      <c r="F25" s="11">
        <f t="shared" si="1"/>
        <v>5.5624636833796169E-2</v>
      </c>
      <c r="G25" s="21">
        <v>19516</v>
      </c>
      <c r="H25" s="11">
        <f t="shared" si="2"/>
        <v>8.8181046768125784E-3</v>
      </c>
    </row>
    <row r="26" spans="1:8" x14ac:dyDescent="0.45">
      <c r="A26" s="12" t="s">
        <v>29</v>
      </c>
      <c r="B26" s="20">
        <v>1047674</v>
      </c>
      <c r="C26" s="21">
        <v>252124</v>
      </c>
      <c r="D26" s="11">
        <f t="shared" si="0"/>
        <v>0.2406511949327749</v>
      </c>
      <c r="E26" s="21">
        <v>62544</v>
      </c>
      <c r="F26" s="11">
        <f t="shared" si="1"/>
        <v>5.9697959479761836E-2</v>
      </c>
      <c r="G26" s="21">
        <v>9003</v>
      </c>
      <c r="H26" s="11">
        <f t="shared" si="2"/>
        <v>8.5933219684749262E-3</v>
      </c>
    </row>
    <row r="27" spans="1:8" x14ac:dyDescent="0.45">
      <c r="A27" s="12" t="s">
        <v>30</v>
      </c>
      <c r="B27" s="20">
        <v>1132656</v>
      </c>
      <c r="C27" s="21">
        <v>264975</v>
      </c>
      <c r="D27" s="11">
        <f t="shared" si="0"/>
        <v>0.2339412849090986</v>
      </c>
      <c r="E27" s="21">
        <v>61565</v>
      </c>
      <c r="F27" s="11">
        <f t="shared" si="1"/>
        <v>5.4354543656679521E-2</v>
      </c>
      <c r="G27" s="21">
        <v>8420</v>
      </c>
      <c r="H27" s="11">
        <f t="shared" si="2"/>
        <v>7.4338545860349482E-3</v>
      </c>
    </row>
    <row r="28" spans="1:8" x14ac:dyDescent="0.45">
      <c r="A28" s="12" t="s">
        <v>31</v>
      </c>
      <c r="B28" s="20">
        <v>774582.99999999988</v>
      </c>
      <c r="C28" s="21">
        <v>173559</v>
      </c>
      <c r="D28" s="11">
        <f t="shared" si="0"/>
        <v>0.22406765963105313</v>
      </c>
      <c r="E28" s="21">
        <v>46584</v>
      </c>
      <c r="F28" s="11">
        <f t="shared" si="1"/>
        <v>6.0140746698546195E-2</v>
      </c>
      <c r="G28" s="21">
        <v>3994</v>
      </c>
      <c r="H28" s="11">
        <f t="shared" si="2"/>
        <v>5.156322821440699E-3</v>
      </c>
    </row>
    <row r="29" spans="1:8" x14ac:dyDescent="0.45">
      <c r="A29" s="12" t="s">
        <v>32</v>
      </c>
      <c r="B29" s="20">
        <v>820997</v>
      </c>
      <c r="C29" s="21">
        <v>203802</v>
      </c>
      <c r="D29" s="11">
        <f t="shared" si="0"/>
        <v>0.24823720427723853</v>
      </c>
      <c r="E29" s="21">
        <v>49589</v>
      </c>
      <c r="F29" s="11">
        <f t="shared" si="1"/>
        <v>6.0400951526010445E-2</v>
      </c>
      <c r="G29" s="21">
        <v>6327</v>
      </c>
      <c r="H29" s="11">
        <f t="shared" si="2"/>
        <v>7.7064837021328944E-3</v>
      </c>
    </row>
    <row r="30" spans="1:8" x14ac:dyDescent="0.45">
      <c r="A30" s="12" t="s">
        <v>33</v>
      </c>
      <c r="B30" s="20">
        <v>2071737</v>
      </c>
      <c r="C30" s="21">
        <v>502397</v>
      </c>
      <c r="D30" s="11">
        <f t="shared" si="0"/>
        <v>0.24250037528894836</v>
      </c>
      <c r="E30" s="21">
        <v>146219</v>
      </c>
      <c r="F30" s="11">
        <f t="shared" si="1"/>
        <v>7.0577973941673103E-2</v>
      </c>
      <c r="G30" s="21">
        <v>20404</v>
      </c>
      <c r="H30" s="11">
        <f t="shared" si="2"/>
        <v>9.8487404530594371E-3</v>
      </c>
    </row>
    <row r="31" spans="1:8" x14ac:dyDescent="0.45">
      <c r="A31" s="12" t="s">
        <v>34</v>
      </c>
      <c r="B31" s="20">
        <v>2016791</v>
      </c>
      <c r="C31" s="21">
        <v>574349</v>
      </c>
      <c r="D31" s="11">
        <f t="shared" si="0"/>
        <v>0.28478359929214281</v>
      </c>
      <c r="E31" s="21">
        <v>134629</v>
      </c>
      <c r="F31" s="11">
        <f t="shared" si="1"/>
        <v>6.6754066236908036E-2</v>
      </c>
      <c r="G31" s="21">
        <v>17200</v>
      </c>
      <c r="H31" s="11">
        <f t="shared" si="2"/>
        <v>8.5283998193169241E-3</v>
      </c>
    </row>
    <row r="32" spans="1:8" x14ac:dyDescent="0.45">
      <c r="A32" s="12" t="s">
        <v>35</v>
      </c>
      <c r="B32" s="20">
        <v>3686259.9999999995</v>
      </c>
      <c r="C32" s="21">
        <v>767674</v>
      </c>
      <c r="D32" s="11">
        <f t="shared" si="0"/>
        <v>0.20825280908020599</v>
      </c>
      <c r="E32" s="21">
        <v>195872</v>
      </c>
      <c r="F32" s="11">
        <f t="shared" si="1"/>
        <v>5.3135698512855857E-2</v>
      </c>
      <c r="G32" s="21">
        <v>26510</v>
      </c>
      <c r="H32" s="11">
        <f t="shared" si="2"/>
        <v>7.1915708604384943E-3</v>
      </c>
    </row>
    <row r="33" spans="1:8" x14ac:dyDescent="0.45">
      <c r="A33" s="12" t="s">
        <v>36</v>
      </c>
      <c r="B33" s="20">
        <v>7558801.9999999991</v>
      </c>
      <c r="C33" s="21">
        <v>1749358</v>
      </c>
      <c r="D33" s="11">
        <f t="shared" si="0"/>
        <v>0.23143323505497301</v>
      </c>
      <c r="E33" s="21">
        <v>384041</v>
      </c>
      <c r="F33" s="11">
        <f t="shared" si="1"/>
        <v>5.0807125256092177E-2</v>
      </c>
      <c r="G33" s="21">
        <v>50635</v>
      </c>
      <c r="H33" s="11">
        <f t="shared" si="2"/>
        <v>6.6988128542062623E-3</v>
      </c>
    </row>
    <row r="34" spans="1:8" x14ac:dyDescent="0.45">
      <c r="A34" s="12" t="s">
        <v>37</v>
      </c>
      <c r="B34" s="20">
        <v>1800557</v>
      </c>
      <c r="C34" s="21">
        <v>383702</v>
      </c>
      <c r="D34" s="11">
        <f t="shared" si="0"/>
        <v>0.2131018345989602</v>
      </c>
      <c r="E34" s="21">
        <v>104038</v>
      </c>
      <c r="F34" s="11">
        <f t="shared" si="1"/>
        <v>5.7781008876697598E-2</v>
      </c>
      <c r="G34" s="21">
        <v>12874</v>
      </c>
      <c r="H34" s="11">
        <f t="shared" si="2"/>
        <v>7.1500096914454804E-3</v>
      </c>
    </row>
    <row r="35" spans="1:8" x14ac:dyDescent="0.45">
      <c r="A35" s="12" t="s">
        <v>38</v>
      </c>
      <c r="B35" s="20">
        <v>1418843</v>
      </c>
      <c r="C35" s="21">
        <v>288849</v>
      </c>
      <c r="D35" s="11">
        <f t="shared" si="0"/>
        <v>0.2035806639635252</v>
      </c>
      <c r="E35" s="21">
        <v>77649</v>
      </c>
      <c r="F35" s="11">
        <f t="shared" si="1"/>
        <v>5.4726985297175235E-2</v>
      </c>
      <c r="G35" s="21">
        <v>11637</v>
      </c>
      <c r="H35" s="11">
        <f t="shared" si="2"/>
        <v>8.2017531185620968E-3</v>
      </c>
    </row>
    <row r="36" spans="1:8" x14ac:dyDescent="0.45">
      <c r="A36" s="12" t="s">
        <v>39</v>
      </c>
      <c r="B36" s="20">
        <v>2530542</v>
      </c>
      <c r="C36" s="21">
        <v>505271</v>
      </c>
      <c r="D36" s="11">
        <f t="shared" si="0"/>
        <v>0.1996690827498615</v>
      </c>
      <c r="E36" s="21">
        <v>126348</v>
      </c>
      <c r="F36" s="11">
        <f t="shared" si="1"/>
        <v>4.992922464831645E-2</v>
      </c>
      <c r="G36" s="21">
        <v>16393</v>
      </c>
      <c r="H36" s="11">
        <f t="shared" si="2"/>
        <v>6.4780588506335793E-3</v>
      </c>
    </row>
    <row r="37" spans="1:8" x14ac:dyDescent="0.45">
      <c r="A37" s="12" t="s">
        <v>40</v>
      </c>
      <c r="B37" s="20">
        <v>8839511</v>
      </c>
      <c r="C37" s="21">
        <v>1695729</v>
      </c>
      <c r="D37" s="11">
        <f t="shared" si="0"/>
        <v>0.19183515920733624</v>
      </c>
      <c r="E37" s="21">
        <v>428566</v>
      </c>
      <c r="F37" s="11">
        <f t="shared" si="1"/>
        <v>4.8482998663613858E-2</v>
      </c>
      <c r="G37" s="21">
        <v>69484</v>
      </c>
      <c r="H37" s="11">
        <f t="shared" si="2"/>
        <v>7.8606158191329815E-3</v>
      </c>
    </row>
    <row r="38" spans="1:8" x14ac:dyDescent="0.45">
      <c r="A38" s="12" t="s">
        <v>41</v>
      </c>
      <c r="B38" s="20">
        <v>5523625</v>
      </c>
      <c r="C38" s="21">
        <v>1200685</v>
      </c>
      <c r="D38" s="11">
        <f t="shared" si="0"/>
        <v>0.21737264930186245</v>
      </c>
      <c r="E38" s="21">
        <v>308572</v>
      </c>
      <c r="F38" s="11">
        <f t="shared" si="1"/>
        <v>5.5864038561632988E-2</v>
      </c>
      <c r="G38" s="21">
        <v>54025</v>
      </c>
      <c r="H38" s="11">
        <f t="shared" si="2"/>
        <v>9.7807146574939458E-3</v>
      </c>
    </row>
    <row r="39" spans="1:8" x14ac:dyDescent="0.45">
      <c r="A39" s="12" t="s">
        <v>42</v>
      </c>
      <c r="B39" s="20">
        <v>1344738.9999999998</v>
      </c>
      <c r="C39" s="21">
        <v>334950</v>
      </c>
      <c r="D39" s="11">
        <f t="shared" si="0"/>
        <v>0.24908179208009887</v>
      </c>
      <c r="E39" s="21">
        <v>88020</v>
      </c>
      <c r="F39" s="11">
        <f t="shared" si="1"/>
        <v>6.5455080874429916E-2</v>
      </c>
      <c r="G39" s="21">
        <v>12213</v>
      </c>
      <c r="H39" s="11">
        <f t="shared" si="2"/>
        <v>9.082059790041043E-3</v>
      </c>
    </row>
    <row r="40" spans="1:8" x14ac:dyDescent="0.45">
      <c r="A40" s="12" t="s">
        <v>43</v>
      </c>
      <c r="B40" s="20">
        <v>944432</v>
      </c>
      <c r="C40" s="21">
        <v>254137</v>
      </c>
      <c r="D40" s="11">
        <f t="shared" si="0"/>
        <v>0.26908978094770192</v>
      </c>
      <c r="E40" s="21">
        <v>61699</v>
      </c>
      <c r="F40" s="11">
        <f t="shared" si="1"/>
        <v>6.532921374964E-2</v>
      </c>
      <c r="G40" s="21">
        <v>7920</v>
      </c>
      <c r="H40" s="11">
        <f t="shared" si="2"/>
        <v>8.3859928507293274E-3</v>
      </c>
    </row>
    <row r="41" spans="1:8" x14ac:dyDescent="0.45">
      <c r="A41" s="12" t="s">
        <v>44</v>
      </c>
      <c r="B41" s="20">
        <v>556788</v>
      </c>
      <c r="C41" s="21">
        <v>139092</v>
      </c>
      <c r="D41" s="11">
        <f t="shared" si="0"/>
        <v>0.24981141834953338</v>
      </c>
      <c r="E41" s="21">
        <v>32231</v>
      </c>
      <c r="F41" s="11">
        <f t="shared" si="1"/>
        <v>5.7887382630372783E-2</v>
      </c>
      <c r="G41" s="21">
        <v>4022</v>
      </c>
      <c r="H41" s="11">
        <f t="shared" si="2"/>
        <v>7.2235752207303319E-3</v>
      </c>
    </row>
    <row r="42" spans="1:8" x14ac:dyDescent="0.45">
      <c r="A42" s="12" t="s">
        <v>45</v>
      </c>
      <c r="B42" s="20">
        <v>672814.99999999988</v>
      </c>
      <c r="C42" s="21">
        <v>148521</v>
      </c>
      <c r="D42" s="11">
        <f t="shared" si="0"/>
        <v>0.22074567303047646</v>
      </c>
      <c r="E42" s="21">
        <v>36320</v>
      </c>
      <c r="F42" s="11">
        <f t="shared" si="1"/>
        <v>5.3982149625082687E-2</v>
      </c>
      <c r="G42" s="21">
        <v>6153</v>
      </c>
      <c r="H42" s="11">
        <f t="shared" si="2"/>
        <v>9.1451587732140349E-3</v>
      </c>
    </row>
    <row r="43" spans="1:8" x14ac:dyDescent="0.45">
      <c r="A43" s="12" t="s">
        <v>46</v>
      </c>
      <c r="B43" s="20">
        <v>1893791</v>
      </c>
      <c r="C43" s="21">
        <v>500325</v>
      </c>
      <c r="D43" s="11">
        <f t="shared" si="0"/>
        <v>0.2641922999950892</v>
      </c>
      <c r="E43" s="21">
        <v>96908</v>
      </c>
      <c r="F43" s="11">
        <f t="shared" si="1"/>
        <v>5.1171433384148514E-2</v>
      </c>
      <c r="G43" s="21">
        <v>13274</v>
      </c>
      <c r="H43" s="11">
        <f t="shared" si="2"/>
        <v>7.0092211864984048E-3</v>
      </c>
    </row>
    <row r="44" spans="1:8" x14ac:dyDescent="0.45">
      <c r="A44" s="12" t="s">
        <v>47</v>
      </c>
      <c r="B44" s="20">
        <v>2812432.9999999995</v>
      </c>
      <c r="C44" s="21">
        <v>693761</v>
      </c>
      <c r="D44" s="11">
        <f t="shared" si="0"/>
        <v>0.24667645415908579</v>
      </c>
      <c r="E44" s="21">
        <v>162058</v>
      </c>
      <c r="F44" s="11">
        <f t="shared" si="1"/>
        <v>5.7621994906189772E-2</v>
      </c>
      <c r="G44" s="21">
        <v>23099</v>
      </c>
      <c r="H44" s="11">
        <f t="shared" si="2"/>
        <v>8.2131734338204698E-3</v>
      </c>
    </row>
    <row r="45" spans="1:8" x14ac:dyDescent="0.45">
      <c r="A45" s="12" t="s">
        <v>48</v>
      </c>
      <c r="B45" s="20">
        <v>1356110</v>
      </c>
      <c r="C45" s="21">
        <v>385800</v>
      </c>
      <c r="D45" s="11">
        <f t="shared" si="0"/>
        <v>0.28449019622302024</v>
      </c>
      <c r="E45" s="21">
        <v>97221</v>
      </c>
      <c r="F45" s="11">
        <f t="shared" si="1"/>
        <v>7.1691087006216306E-2</v>
      </c>
      <c r="G45" s="21">
        <v>12660</v>
      </c>
      <c r="H45" s="11">
        <f t="shared" si="2"/>
        <v>9.3355258791690942E-3</v>
      </c>
    </row>
    <row r="46" spans="1:8" x14ac:dyDescent="0.45">
      <c r="A46" s="12" t="s">
        <v>49</v>
      </c>
      <c r="B46" s="20">
        <v>734949</v>
      </c>
      <c r="C46" s="21">
        <v>185062</v>
      </c>
      <c r="D46" s="11">
        <f t="shared" si="0"/>
        <v>0.25180250602422755</v>
      </c>
      <c r="E46" s="21">
        <v>49063</v>
      </c>
      <c r="F46" s="11">
        <f t="shared" si="1"/>
        <v>6.6757013071655311E-2</v>
      </c>
      <c r="G46" s="21">
        <v>11330</v>
      </c>
      <c r="H46" s="11">
        <f t="shared" si="2"/>
        <v>1.5416035670502306E-2</v>
      </c>
    </row>
    <row r="47" spans="1:8" x14ac:dyDescent="0.45">
      <c r="A47" s="12" t="s">
        <v>50</v>
      </c>
      <c r="B47" s="20">
        <v>973896</v>
      </c>
      <c r="C47" s="21">
        <v>195390</v>
      </c>
      <c r="D47" s="11">
        <f t="shared" si="0"/>
        <v>0.20062717168979027</v>
      </c>
      <c r="E47" s="21">
        <v>51742</v>
      </c>
      <c r="F47" s="11">
        <f t="shared" si="1"/>
        <v>5.3128876183904647E-2</v>
      </c>
      <c r="G47" s="21">
        <v>3821</v>
      </c>
      <c r="H47" s="11">
        <f t="shared" si="2"/>
        <v>3.9234168740810106E-3</v>
      </c>
    </row>
    <row r="48" spans="1:8" x14ac:dyDescent="0.45">
      <c r="A48" s="12" t="s">
        <v>51</v>
      </c>
      <c r="B48" s="20">
        <v>1356219</v>
      </c>
      <c r="C48" s="21">
        <v>332131</v>
      </c>
      <c r="D48" s="11">
        <f t="shared" si="0"/>
        <v>0.24489481418561457</v>
      </c>
      <c r="E48" s="21">
        <v>91637</v>
      </c>
      <c r="F48" s="11">
        <f t="shared" si="1"/>
        <v>6.756799602424092E-2</v>
      </c>
      <c r="G48" s="21">
        <v>7216</v>
      </c>
      <c r="H48" s="11">
        <f t="shared" si="2"/>
        <v>5.3206746108113807E-3</v>
      </c>
    </row>
    <row r="49" spans="1:8" x14ac:dyDescent="0.45">
      <c r="A49" s="12" t="s">
        <v>52</v>
      </c>
      <c r="B49" s="20">
        <v>701167</v>
      </c>
      <c r="C49" s="21">
        <v>180231</v>
      </c>
      <c r="D49" s="11">
        <f t="shared" si="0"/>
        <v>0.25704432752824935</v>
      </c>
      <c r="E49" s="21">
        <v>47010</v>
      </c>
      <c r="F49" s="11">
        <f t="shared" si="1"/>
        <v>6.7045368649694015E-2</v>
      </c>
      <c r="G49" s="21">
        <v>9304</v>
      </c>
      <c r="H49" s="11">
        <f t="shared" si="2"/>
        <v>1.3269306741475284E-2</v>
      </c>
    </row>
    <row r="50" spans="1:8" x14ac:dyDescent="0.45">
      <c r="A50" s="12" t="s">
        <v>53</v>
      </c>
      <c r="B50" s="20">
        <v>5124170</v>
      </c>
      <c r="C50" s="21">
        <v>1143683</v>
      </c>
      <c r="D50" s="11">
        <f t="shared" si="0"/>
        <v>0.22319380504550004</v>
      </c>
      <c r="E50" s="21">
        <v>284460</v>
      </c>
      <c r="F50" s="11">
        <f t="shared" si="1"/>
        <v>5.5513380703606632E-2</v>
      </c>
      <c r="G50" s="21">
        <v>35255</v>
      </c>
      <c r="H50" s="11">
        <f t="shared" si="2"/>
        <v>6.8801386370865919E-3</v>
      </c>
    </row>
    <row r="51" spans="1:8" x14ac:dyDescent="0.45">
      <c r="A51" s="12" t="s">
        <v>54</v>
      </c>
      <c r="B51" s="20">
        <v>818222</v>
      </c>
      <c r="C51" s="21">
        <v>233594</v>
      </c>
      <c r="D51" s="11">
        <f t="shared" si="0"/>
        <v>0.2854897570585978</v>
      </c>
      <c r="E51" s="21">
        <v>48950</v>
      </c>
      <c r="F51" s="11">
        <f t="shared" si="1"/>
        <v>5.9824839713427405E-2</v>
      </c>
      <c r="G51" s="21">
        <v>6907</v>
      </c>
      <c r="H51" s="11">
        <f t="shared" si="2"/>
        <v>8.4414743187056808E-3</v>
      </c>
    </row>
    <row r="52" spans="1:8" x14ac:dyDescent="0.45">
      <c r="A52" s="12" t="s">
        <v>55</v>
      </c>
      <c r="B52" s="20">
        <v>1335937.9999999998</v>
      </c>
      <c r="C52" s="21">
        <v>321283</v>
      </c>
      <c r="D52" s="11">
        <f t="shared" si="0"/>
        <v>0.24049244800282651</v>
      </c>
      <c r="E52" s="21">
        <v>84761</v>
      </c>
      <c r="F52" s="11">
        <f t="shared" si="1"/>
        <v>6.3446806663183489E-2</v>
      </c>
      <c r="G52" s="21">
        <v>10479</v>
      </c>
      <c r="H52" s="11">
        <f t="shared" si="2"/>
        <v>7.8439268888226867E-3</v>
      </c>
    </row>
    <row r="53" spans="1:8" x14ac:dyDescent="0.45">
      <c r="A53" s="12" t="s">
        <v>56</v>
      </c>
      <c r="B53" s="20">
        <v>1758645</v>
      </c>
      <c r="C53" s="21">
        <v>418117</v>
      </c>
      <c r="D53" s="11">
        <f t="shared" si="0"/>
        <v>0.23774951738412242</v>
      </c>
      <c r="E53" s="21">
        <v>111749</v>
      </c>
      <c r="F53" s="11">
        <f t="shared" si="1"/>
        <v>6.3542670635631404E-2</v>
      </c>
      <c r="G53" s="21">
        <v>15315</v>
      </c>
      <c r="H53" s="11">
        <f t="shared" si="2"/>
        <v>8.7084090308163394E-3</v>
      </c>
    </row>
    <row r="54" spans="1:8" x14ac:dyDescent="0.45">
      <c r="A54" s="12" t="s">
        <v>57</v>
      </c>
      <c r="B54" s="20">
        <v>1141741</v>
      </c>
      <c r="C54" s="21">
        <v>262647</v>
      </c>
      <c r="D54" s="11">
        <f t="shared" si="0"/>
        <v>0.23004078858515198</v>
      </c>
      <c r="E54" s="21">
        <v>71709</v>
      </c>
      <c r="F54" s="11">
        <f t="shared" si="1"/>
        <v>6.2806713606676126E-2</v>
      </c>
      <c r="G54" s="21">
        <v>14958</v>
      </c>
      <c r="H54" s="11">
        <f t="shared" si="2"/>
        <v>1.3101044807885501E-2</v>
      </c>
    </row>
    <row r="55" spans="1:8" x14ac:dyDescent="0.45">
      <c r="A55" s="12" t="s">
        <v>58</v>
      </c>
      <c r="B55" s="20">
        <v>1087241</v>
      </c>
      <c r="C55" s="21">
        <v>251125</v>
      </c>
      <c r="D55" s="11">
        <f t="shared" si="0"/>
        <v>0.23097454934094649</v>
      </c>
      <c r="E55" s="21">
        <v>60527</v>
      </c>
      <c r="F55" s="11">
        <f t="shared" si="1"/>
        <v>5.5670269976941633E-2</v>
      </c>
      <c r="G55" s="21">
        <v>10208</v>
      </c>
      <c r="H55" s="11">
        <f t="shared" si="2"/>
        <v>9.3889027363758364E-3</v>
      </c>
    </row>
    <row r="56" spans="1:8" x14ac:dyDescent="0.45">
      <c r="A56" s="12" t="s">
        <v>59</v>
      </c>
      <c r="B56" s="20">
        <v>1617517</v>
      </c>
      <c r="C56" s="21">
        <v>400938</v>
      </c>
      <c r="D56" s="11">
        <f t="shared" si="0"/>
        <v>0.24787251076804756</v>
      </c>
      <c r="E56" s="21">
        <v>102497</v>
      </c>
      <c r="F56" s="11">
        <f t="shared" si="1"/>
        <v>6.3366876515053627E-2</v>
      </c>
      <c r="G56" s="21">
        <v>15976</v>
      </c>
      <c r="H56" s="11">
        <f t="shared" si="2"/>
        <v>9.876866827365648E-3</v>
      </c>
    </row>
    <row r="57" spans="1:8" x14ac:dyDescent="0.45">
      <c r="A57" s="12" t="s">
        <v>60</v>
      </c>
      <c r="B57" s="20">
        <v>1485118</v>
      </c>
      <c r="C57" s="21">
        <v>279410</v>
      </c>
      <c r="D57" s="11">
        <f t="shared" si="0"/>
        <v>0.18813993231514264</v>
      </c>
      <c r="E57" s="21">
        <v>56259</v>
      </c>
      <c r="F57" s="11">
        <f t="shared" si="1"/>
        <v>3.7881838345505209E-2</v>
      </c>
      <c r="G57" s="21">
        <v>6448</v>
      </c>
      <c r="H57" s="11">
        <f t="shared" si="2"/>
        <v>4.3417425416700899E-3</v>
      </c>
    </row>
    <row r="58" spans="1:8" ht="9.75" customHeight="1" x14ac:dyDescent="0.45">
      <c r="A58" s="4"/>
      <c r="B58" s="13"/>
      <c r="C58" s="14"/>
      <c r="D58" s="15"/>
      <c r="E58" s="16"/>
      <c r="F58" s="15"/>
      <c r="G58" s="16"/>
      <c r="H58" s="15"/>
    </row>
    <row r="59" spans="1:8" ht="18.75" customHeight="1" x14ac:dyDescent="0.45">
      <c r="A59" s="2" t="s">
        <v>61</v>
      </c>
      <c r="B59" s="13"/>
      <c r="C59" s="14"/>
      <c r="D59" s="15"/>
      <c r="E59" s="16"/>
      <c r="F59" s="15"/>
      <c r="G59" s="16"/>
      <c r="H59" s="15"/>
    </row>
    <row r="60" spans="1:8" ht="18.75" customHeight="1" x14ac:dyDescent="0.45">
      <c r="A60" s="2" t="s">
        <v>62</v>
      </c>
      <c r="B60" s="13"/>
      <c r="C60" s="14"/>
      <c r="D60" s="15"/>
      <c r="E60" s="16"/>
      <c r="F60" s="15"/>
      <c r="G60" s="16"/>
      <c r="H60" s="15"/>
    </row>
    <row r="61" spans="1:8" x14ac:dyDescent="0.45">
      <c r="A61" s="2" t="s">
        <v>63</v>
      </c>
      <c r="B61" s="17"/>
      <c r="C61" s="17"/>
      <c r="D61" s="18"/>
      <c r="E61" s="18"/>
      <c r="F61" s="18"/>
      <c r="G61" s="18"/>
      <c r="H61" s="18"/>
    </row>
    <row r="62" spans="1:8" x14ac:dyDescent="0.45">
      <c r="A62" s="2" t="s">
        <v>64</v>
      </c>
    </row>
    <row r="63" spans="1:8" x14ac:dyDescent="0.45">
      <c r="A63" s="57" t="s">
        <v>65</v>
      </c>
      <c r="B63" s="60"/>
      <c r="C63" s="60"/>
      <c r="D63" s="24"/>
      <c r="E63" s="24"/>
      <c r="F63" s="24"/>
      <c r="G63" s="24"/>
      <c r="H63" s="24"/>
    </row>
  </sheetData>
  <mergeCells count="14">
    <mergeCell ref="G7:G9"/>
    <mergeCell ref="D8:D9"/>
    <mergeCell ref="F8:F9"/>
    <mergeCell ref="H8:H9"/>
    <mergeCell ref="A1:H1"/>
    <mergeCell ref="A5:A9"/>
    <mergeCell ref="B5:B9"/>
    <mergeCell ref="C5:D6"/>
    <mergeCell ref="E5:F5"/>
    <mergeCell ref="G5:H5"/>
    <mergeCell ref="E6:F6"/>
    <mergeCell ref="G6:H6"/>
    <mergeCell ref="C7:C9"/>
    <mergeCell ref="E7:E9"/>
  </mergeCells>
  <phoneticPr fontId="2"/>
  <pageMargins left="0.7" right="0.7" top="0.75" bottom="0.75" header="0.3" footer="0.3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view="pageBreakPreview" zoomScaleNormal="100" zoomScaleSheetLayoutView="100" workbookViewId="0">
      <selection activeCell="O23" sqref="O23"/>
    </sheetView>
  </sheetViews>
  <sheetFormatPr defaultRowHeight="18" x14ac:dyDescent="0.45"/>
  <cols>
    <col min="1" max="1" width="13.59765625" customWidth="1"/>
    <col min="2" max="3" width="13.59765625" style="1" customWidth="1"/>
    <col min="4" max="4" width="13.59765625" customWidth="1"/>
    <col min="5" max="5" width="13.59765625" style="1" customWidth="1"/>
    <col min="6" max="6" width="13.59765625" customWidth="1"/>
    <col min="7" max="7" width="13.59765625" style="1" customWidth="1"/>
    <col min="8" max="8" width="13.59765625" customWidth="1"/>
    <col min="10" max="10" width="9.5" bestFit="1" customWidth="1"/>
  </cols>
  <sheetData>
    <row r="1" spans="1:8" x14ac:dyDescent="0.45">
      <c r="A1" s="67" t="s">
        <v>66</v>
      </c>
      <c r="B1" s="67"/>
      <c r="C1" s="67"/>
      <c r="D1" s="67"/>
      <c r="E1" s="67"/>
      <c r="F1" s="67"/>
      <c r="G1" s="67"/>
      <c r="H1" s="67"/>
    </row>
    <row r="2" spans="1:8" x14ac:dyDescent="0.45">
      <c r="A2" s="2"/>
      <c r="B2" s="3"/>
      <c r="C2" s="3"/>
      <c r="D2" s="2"/>
      <c r="E2" s="3"/>
      <c r="F2" s="2"/>
      <c r="G2" s="3"/>
      <c r="H2" s="2"/>
    </row>
    <row r="3" spans="1:8" x14ac:dyDescent="0.45">
      <c r="A3" s="4"/>
      <c r="B3" s="5"/>
      <c r="C3" s="5"/>
      <c r="D3" s="4"/>
      <c r="E3" s="19"/>
      <c r="F3" s="6"/>
      <c r="G3" s="58"/>
      <c r="H3" s="56" t="str">
        <f>'進捗状況 (都道府県別)'!H3</f>
        <v>（3月3日公表時点）</v>
      </c>
    </row>
    <row r="4" spans="1:8" x14ac:dyDescent="0.45">
      <c r="A4" s="2" t="s">
        <v>67</v>
      </c>
      <c r="B4" s="5"/>
      <c r="C4" s="5"/>
      <c r="D4" s="4"/>
      <c r="E4" s="19"/>
      <c r="F4" s="6"/>
      <c r="G4" s="19"/>
      <c r="H4" s="7" t="s">
        <v>2</v>
      </c>
    </row>
    <row r="5" spans="1:8" ht="24" customHeight="1" x14ac:dyDescent="0.45">
      <c r="A5" s="82" t="s">
        <v>68</v>
      </c>
      <c r="B5" s="68" t="s">
        <v>4</v>
      </c>
      <c r="C5" s="64" t="s">
        <v>5</v>
      </c>
      <c r="D5" s="69"/>
      <c r="E5" s="72" t="str">
        <f>'進捗状況 (都道府県別)'!E5</f>
        <v>直近1週間</v>
      </c>
      <c r="F5" s="73"/>
      <c r="G5" s="83">
        <f>'進捗状況 (都道府県別)'!G5:H5</f>
        <v>44622</v>
      </c>
      <c r="H5" s="84"/>
    </row>
    <row r="6" spans="1:8" ht="23.25" customHeight="1" x14ac:dyDescent="0.45">
      <c r="A6" s="82"/>
      <c r="B6" s="68"/>
      <c r="C6" s="70"/>
      <c r="D6" s="71"/>
      <c r="E6" s="76" t="s">
        <v>7</v>
      </c>
      <c r="F6" s="77"/>
      <c r="G6" s="78" t="s">
        <v>8</v>
      </c>
      <c r="H6" s="79"/>
    </row>
    <row r="7" spans="1:8" ht="18.75" customHeight="1" x14ac:dyDescent="0.45">
      <c r="A7" s="63"/>
      <c r="B7" s="68"/>
      <c r="C7" s="80" t="s">
        <v>9</v>
      </c>
      <c r="D7" s="8"/>
      <c r="E7" s="80" t="s">
        <v>10</v>
      </c>
      <c r="F7" s="8"/>
      <c r="G7" s="80" t="s">
        <v>10</v>
      </c>
      <c r="H7" s="9"/>
    </row>
    <row r="8" spans="1:8" ht="18.75" customHeight="1" x14ac:dyDescent="0.45">
      <c r="A8" s="63"/>
      <c r="B8" s="68"/>
      <c r="C8" s="81"/>
      <c r="D8" s="66" t="s">
        <v>11</v>
      </c>
      <c r="E8" s="81"/>
      <c r="F8" s="64" t="s">
        <v>12</v>
      </c>
      <c r="G8" s="81"/>
      <c r="H8" s="66" t="s">
        <v>12</v>
      </c>
    </row>
    <row r="9" spans="1:8" ht="35.1" customHeight="1" x14ac:dyDescent="0.45">
      <c r="A9" s="63"/>
      <c r="B9" s="68"/>
      <c r="C9" s="81"/>
      <c r="D9" s="65"/>
      <c r="E9" s="81"/>
      <c r="F9" s="65"/>
      <c r="G9" s="81"/>
      <c r="H9" s="65"/>
    </row>
    <row r="10" spans="1:8" x14ac:dyDescent="0.45">
      <c r="A10" s="10" t="s">
        <v>69</v>
      </c>
      <c r="B10" s="20">
        <v>27549031.999999996</v>
      </c>
      <c r="C10" s="21">
        <f>SUM(C11:C30)</f>
        <v>5405899</v>
      </c>
      <c r="D10" s="11">
        <f>C10/$B10</f>
        <v>0.19622827400977286</v>
      </c>
      <c r="E10" s="21">
        <f>SUM(E11:E30)</f>
        <v>1363634</v>
      </c>
      <c r="F10" s="11">
        <f>E10/$B10</f>
        <v>4.9498436097500639E-2</v>
      </c>
      <c r="G10" s="21">
        <f>SUM(G11:G30)</f>
        <v>219280</v>
      </c>
      <c r="H10" s="11">
        <f>G10/$B10</f>
        <v>7.9596263128228987E-3</v>
      </c>
    </row>
    <row r="11" spans="1:8" x14ac:dyDescent="0.45">
      <c r="A11" s="12" t="s">
        <v>70</v>
      </c>
      <c r="B11" s="20">
        <v>1961575</v>
      </c>
      <c r="C11" s="21">
        <v>307456</v>
      </c>
      <c r="D11" s="11">
        <f t="shared" ref="D11:D30" si="0">C11/$B11</f>
        <v>0.15673935485515467</v>
      </c>
      <c r="E11" s="21">
        <v>115126</v>
      </c>
      <c r="F11" s="11">
        <f t="shared" ref="F11:F30" si="1">E11/$B11</f>
        <v>5.8690593018365343E-2</v>
      </c>
      <c r="G11" s="21">
        <v>34791</v>
      </c>
      <c r="H11" s="11">
        <f t="shared" ref="H11:H30" si="2">G11/$B11</f>
        <v>1.7736257854020367E-2</v>
      </c>
    </row>
    <row r="12" spans="1:8" x14ac:dyDescent="0.45">
      <c r="A12" s="12" t="s">
        <v>71</v>
      </c>
      <c r="B12" s="20">
        <v>1065932</v>
      </c>
      <c r="C12" s="21">
        <v>289512</v>
      </c>
      <c r="D12" s="11">
        <f t="shared" si="0"/>
        <v>0.27160456764596613</v>
      </c>
      <c r="E12" s="21">
        <v>59724</v>
      </c>
      <c r="F12" s="11">
        <f t="shared" si="1"/>
        <v>5.6029840552680656E-2</v>
      </c>
      <c r="G12" s="21">
        <v>10526</v>
      </c>
      <c r="H12" s="11">
        <f t="shared" si="2"/>
        <v>9.8749263555273688E-3</v>
      </c>
    </row>
    <row r="13" spans="1:8" x14ac:dyDescent="0.45">
      <c r="A13" s="12" t="s">
        <v>72</v>
      </c>
      <c r="B13" s="20">
        <v>1324589</v>
      </c>
      <c r="C13" s="21">
        <v>279732</v>
      </c>
      <c r="D13" s="11">
        <f t="shared" si="0"/>
        <v>0.21118399745128488</v>
      </c>
      <c r="E13" s="21">
        <v>65555</v>
      </c>
      <c r="F13" s="11">
        <f t="shared" si="1"/>
        <v>4.9490823191193647E-2</v>
      </c>
      <c r="G13" s="21">
        <v>9807</v>
      </c>
      <c r="H13" s="11">
        <f t="shared" si="2"/>
        <v>7.4038060107701328E-3</v>
      </c>
    </row>
    <row r="14" spans="1:8" x14ac:dyDescent="0.45">
      <c r="A14" s="12" t="s">
        <v>73</v>
      </c>
      <c r="B14" s="20">
        <v>974726</v>
      </c>
      <c r="C14" s="21">
        <v>247653</v>
      </c>
      <c r="D14" s="11">
        <f t="shared" si="0"/>
        <v>0.25407447836622804</v>
      </c>
      <c r="E14" s="21">
        <v>50209</v>
      </c>
      <c r="F14" s="11">
        <f t="shared" si="1"/>
        <v>5.1510886136206482E-2</v>
      </c>
      <c r="G14" s="21">
        <v>5704</v>
      </c>
      <c r="H14" s="11">
        <f t="shared" si="2"/>
        <v>5.8519009444705488E-3</v>
      </c>
    </row>
    <row r="15" spans="1:8" x14ac:dyDescent="0.45">
      <c r="A15" s="12" t="s">
        <v>74</v>
      </c>
      <c r="B15" s="20">
        <v>3759920</v>
      </c>
      <c r="C15" s="21">
        <v>500782</v>
      </c>
      <c r="D15" s="11">
        <f t="shared" si="0"/>
        <v>0.13318953594757335</v>
      </c>
      <c r="E15" s="21">
        <v>177603</v>
      </c>
      <c r="F15" s="11">
        <f t="shared" si="1"/>
        <v>4.7235845443520073E-2</v>
      </c>
      <c r="G15" s="21">
        <v>26571</v>
      </c>
      <c r="H15" s="11">
        <f t="shared" si="2"/>
        <v>7.0669056788442309E-3</v>
      </c>
    </row>
    <row r="16" spans="1:8" x14ac:dyDescent="0.45">
      <c r="A16" s="12" t="s">
        <v>75</v>
      </c>
      <c r="B16" s="20">
        <v>1521562.0000000002</v>
      </c>
      <c r="C16" s="21">
        <v>292531</v>
      </c>
      <c r="D16" s="11">
        <f t="shared" si="0"/>
        <v>0.19225703586183143</v>
      </c>
      <c r="E16" s="21">
        <v>69933</v>
      </c>
      <c r="F16" s="11">
        <f t="shared" si="1"/>
        <v>4.5961321326373809E-2</v>
      </c>
      <c r="G16" s="21">
        <v>10449</v>
      </c>
      <c r="H16" s="11">
        <f t="shared" si="2"/>
        <v>6.8672850662674272E-3</v>
      </c>
    </row>
    <row r="17" spans="1:8" x14ac:dyDescent="0.45">
      <c r="A17" s="12" t="s">
        <v>76</v>
      </c>
      <c r="B17" s="20">
        <v>718601</v>
      </c>
      <c r="C17" s="21">
        <v>172975</v>
      </c>
      <c r="D17" s="11">
        <f t="shared" si="0"/>
        <v>0.2407107699543975</v>
      </c>
      <c r="E17" s="21">
        <v>52772</v>
      </c>
      <c r="F17" s="11">
        <f t="shared" si="1"/>
        <v>7.3437136881245646E-2</v>
      </c>
      <c r="G17" s="21">
        <v>8218</v>
      </c>
      <c r="H17" s="11">
        <f t="shared" si="2"/>
        <v>1.1436109885736312E-2</v>
      </c>
    </row>
    <row r="18" spans="1:8" x14ac:dyDescent="0.45">
      <c r="A18" s="12" t="s">
        <v>77</v>
      </c>
      <c r="B18" s="20">
        <v>784774</v>
      </c>
      <c r="C18" s="21">
        <v>167648</v>
      </c>
      <c r="D18" s="11">
        <f t="shared" si="0"/>
        <v>0.21362583367950519</v>
      </c>
      <c r="E18" s="21">
        <v>44170</v>
      </c>
      <c r="F18" s="11">
        <f t="shared" si="1"/>
        <v>5.6283719898977284E-2</v>
      </c>
      <c r="G18" s="21">
        <v>6220</v>
      </c>
      <c r="H18" s="11">
        <f t="shared" si="2"/>
        <v>7.9258487156812028E-3</v>
      </c>
    </row>
    <row r="19" spans="1:8" x14ac:dyDescent="0.45">
      <c r="A19" s="12" t="s">
        <v>78</v>
      </c>
      <c r="B19" s="20">
        <v>694295.99999999988</v>
      </c>
      <c r="C19" s="21">
        <v>105169</v>
      </c>
      <c r="D19" s="11">
        <f t="shared" si="0"/>
        <v>0.15147573945406573</v>
      </c>
      <c r="E19" s="21">
        <v>27589</v>
      </c>
      <c r="F19" s="11">
        <f t="shared" si="1"/>
        <v>3.9736654107181961E-2</v>
      </c>
      <c r="G19" s="21">
        <v>5221</v>
      </c>
      <c r="H19" s="11">
        <f t="shared" si="2"/>
        <v>7.5198474425893294E-3</v>
      </c>
    </row>
    <row r="20" spans="1:8" x14ac:dyDescent="0.45">
      <c r="A20" s="12" t="s">
        <v>79</v>
      </c>
      <c r="B20" s="20">
        <v>799966</v>
      </c>
      <c r="C20" s="21">
        <v>204509</v>
      </c>
      <c r="D20" s="11">
        <f t="shared" si="0"/>
        <v>0.25564711500238763</v>
      </c>
      <c r="E20" s="21">
        <v>46919</v>
      </c>
      <c r="F20" s="11">
        <f t="shared" si="1"/>
        <v>5.8651242677813804E-2</v>
      </c>
      <c r="G20" s="21">
        <v>5489</v>
      </c>
      <c r="H20" s="11">
        <f t="shared" si="2"/>
        <v>6.8615416155186591E-3</v>
      </c>
    </row>
    <row r="21" spans="1:8" x14ac:dyDescent="0.45">
      <c r="A21" s="12" t="s">
        <v>80</v>
      </c>
      <c r="B21" s="20">
        <v>2300944</v>
      </c>
      <c r="C21" s="21">
        <v>468270</v>
      </c>
      <c r="D21" s="11">
        <f t="shared" si="0"/>
        <v>0.20351212371965594</v>
      </c>
      <c r="E21" s="21">
        <v>109258</v>
      </c>
      <c r="F21" s="11">
        <f t="shared" si="1"/>
        <v>4.7483989180093042E-2</v>
      </c>
      <c r="G21" s="21">
        <v>13184</v>
      </c>
      <c r="H21" s="11">
        <f t="shared" si="2"/>
        <v>5.729822194716603E-3</v>
      </c>
    </row>
    <row r="22" spans="1:8" x14ac:dyDescent="0.45">
      <c r="A22" s="12" t="s">
        <v>81</v>
      </c>
      <c r="B22" s="20">
        <v>1400720</v>
      </c>
      <c r="C22" s="21">
        <v>287592</v>
      </c>
      <c r="D22" s="11">
        <f t="shared" si="0"/>
        <v>0.20531726540636244</v>
      </c>
      <c r="E22" s="21">
        <v>68934</v>
      </c>
      <c r="F22" s="11">
        <f t="shared" si="1"/>
        <v>4.9213261751099434E-2</v>
      </c>
      <c r="G22" s="21">
        <v>9547</v>
      </c>
      <c r="H22" s="11">
        <f t="shared" si="2"/>
        <v>6.8157804557656063E-3</v>
      </c>
    </row>
    <row r="23" spans="1:8" x14ac:dyDescent="0.45">
      <c r="A23" s="12" t="s">
        <v>82</v>
      </c>
      <c r="B23" s="20">
        <v>2739963</v>
      </c>
      <c r="C23" s="21">
        <v>394584</v>
      </c>
      <c r="D23" s="11">
        <f t="shared" si="0"/>
        <v>0.14401070379417533</v>
      </c>
      <c r="E23" s="21">
        <v>102462</v>
      </c>
      <c r="F23" s="11">
        <f t="shared" si="1"/>
        <v>3.7395395485267505E-2</v>
      </c>
      <c r="G23" s="21">
        <v>20415</v>
      </c>
      <c r="H23" s="11">
        <f t="shared" si="2"/>
        <v>7.450830540412407E-3</v>
      </c>
    </row>
    <row r="24" spans="1:8" x14ac:dyDescent="0.45">
      <c r="A24" s="12" t="s">
        <v>83</v>
      </c>
      <c r="B24" s="20">
        <v>831479.00000000012</v>
      </c>
      <c r="C24" s="21">
        <v>188268</v>
      </c>
      <c r="D24" s="11">
        <f t="shared" si="0"/>
        <v>0.22642544189330094</v>
      </c>
      <c r="E24" s="21">
        <v>41607</v>
      </c>
      <c r="F24" s="11">
        <f t="shared" si="1"/>
        <v>5.0039748448247032E-2</v>
      </c>
      <c r="G24" s="21">
        <v>12031</v>
      </c>
      <c r="H24" s="11">
        <f t="shared" si="2"/>
        <v>1.4469397302878363E-2</v>
      </c>
    </row>
    <row r="25" spans="1:8" x14ac:dyDescent="0.45">
      <c r="A25" s="12" t="s">
        <v>84</v>
      </c>
      <c r="B25" s="20">
        <v>1526835</v>
      </c>
      <c r="C25" s="21">
        <v>347110</v>
      </c>
      <c r="D25" s="11">
        <f t="shared" si="0"/>
        <v>0.22733956190420052</v>
      </c>
      <c r="E25" s="21">
        <v>69115</v>
      </c>
      <c r="F25" s="11">
        <f t="shared" si="1"/>
        <v>4.5266842848113907E-2</v>
      </c>
      <c r="G25" s="21">
        <v>8993</v>
      </c>
      <c r="H25" s="11">
        <f t="shared" si="2"/>
        <v>5.889961914679713E-3</v>
      </c>
    </row>
    <row r="26" spans="1:8" x14ac:dyDescent="0.45">
      <c r="A26" s="12" t="s">
        <v>85</v>
      </c>
      <c r="B26" s="20">
        <v>708155</v>
      </c>
      <c r="C26" s="21">
        <v>201507</v>
      </c>
      <c r="D26" s="11">
        <f t="shared" si="0"/>
        <v>0.28455211076671066</v>
      </c>
      <c r="E26" s="21">
        <v>34045</v>
      </c>
      <c r="F26" s="11">
        <f t="shared" si="1"/>
        <v>4.8075633159407195E-2</v>
      </c>
      <c r="G26" s="21">
        <v>4891</v>
      </c>
      <c r="H26" s="11">
        <f t="shared" si="2"/>
        <v>6.9066800347381578E-3</v>
      </c>
    </row>
    <row r="27" spans="1:8" x14ac:dyDescent="0.45">
      <c r="A27" s="12" t="s">
        <v>86</v>
      </c>
      <c r="B27" s="20">
        <v>1194817</v>
      </c>
      <c r="C27" s="21">
        <v>267025</v>
      </c>
      <c r="D27" s="11">
        <f t="shared" si="0"/>
        <v>0.22348610707748551</v>
      </c>
      <c r="E27" s="21">
        <v>54013</v>
      </c>
      <c r="F27" s="11">
        <f t="shared" si="1"/>
        <v>4.5206085952911618E-2</v>
      </c>
      <c r="G27" s="21">
        <v>7230</v>
      </c>
      <c r="H27" s="11">
        <f t="shared" si="2"/>
        <v>6.0511358643206446E-3</v>
      </c>
    </row>
    <row r="28" spans="1:8" x14ac:dyDescent="0.45">
      <c r="A28" s="12" t="s">
        <v>87</v>
      </c>
      <c r="B28" s="20">
        <v>944709</v>
      </c>
      <c r="C28" s="21">
        <v>186494</v>
      </c>
      <c r="D28" s="11">
        <f t="shared" si="0"/>
        <v>0.19740893756701799</v>
      </c>
      <c r="E28" s="21">
        <v>53193</v>
      </c>
      <c r="F28" s="11">
        <f t="shared" si="1"/>
        <v>5.6306227632000966E-2</v>
      </c>
      <c r="G28" s="21">
        <v>2299</v>
      </c>
      <c r="H28" s="11">
        <f t="shared" si="2"/>
        <v>2.4335536128056363E-3</v>
      </c>
    </row>
    <row r="29" spans="1:8" x14ac:dyDescent="0.45">
      <c r="A29" s="12" t="s">
        <v>88</v>
      </c>
      <c r="B29" s="20">
        <v>1562767</v>
      </c>
      <c r="C29" s="21">
        <v>345385</v>
      </c>
      <c r="D29" s="11">
        <f t="shared" si="0"/>
        <v>0.22100863404461446</v>
      </c>
      <c r="E29" s="21">
        <v>75032</v>
      </c>
      <c r="F29" s="11">
        <f t="shared" si="1"/>
        <v>4.8012275662334819E-2</v>
      </c>
      <c r="G29" s="21">
        <v>10675</v>
      </c>
      <c r="H29" s="11">
        <f t="shared" si="2"/>
        <v>6.8308327473001413E-3</v>
      </c>
    </row>
    <row r="30" spans="1:8" x14ac:dyDescent="0.45">
      <c r="A30" s="12" t="s">
        <v>89</v>
      </c>
      <c r="B30" s="20">
        <v>732702</v>
      </c>
      <c r="C30" s="21">
        <v>151697</v>
      </c>
      <c r="D30" s="11">
        <f t="shared" si="0"/>
        <v>0.20703778616681817</v>
      </c>
      <c r="E30" s="21">
        <v>46375</v>
      </c>
      <c r="F30" s="11">
        <f t="shared" si="1"/>
        <v>6.3293125991194243E-2</v>
      </c>
      <c r="G30" s="21">
        <v>7019</v>
      </c>
      <c r="H30" s="11">
        <f t="shared" si="2"/>
        <v>9.5796108103976783E-3</v>
      </c>
    </row>
    <row r="31" spans="1:8" x14ac:dyDescent="0.45">
      <c r="A31" s="4"/>
      <c r="B31" s="13"/>
      <c r="C31" s="14"/>
      <c r="D31" s="15"/>
      <c r="E31" s="14"/>
      <c r="F31" s="15"/>
      <c r="G31" s="14"/>
      <c r="H31" s="15"/>
    </row>
    <row r="32" spans="1:8" x14ac:dyDescent="0.45">
      <c r="A32" s="4"/>
      <c r="B32" s="13"/>
      <c r="C32" s="14"/>
      <c r="D32" s="15"/>
      <c r="E32" s="14"/>
      <c r="F32" s="15"/>
      <c r="G32" s="14"/>
      <c r="H32" s="15"/>
    </row>
    <row r="33" spans="1:8" x14ac:dyDescent="0.45">
      <c r="A33" s="2" t="s">
        <v>90</v>
      </c>
      <c r="B33" s="5"/>
      <c r="C33" s="5"/>
      <c r="D33" s="4"/>
      <c r="E33" s="19"/>
      <c r="F33" s="6"/>
      <c r="G33" s="19"/>
      <c r="H33" s="6"/>
    </row>
    <row r="34" spans="1:8" ht="22.5" customHeight="1" x14ac:dyDescent="0.45">
      <c r="A34" s="82"/>
      <c r="B34" s="68" t="s">
        <v>4</v>
      </c>
      <c r="C34" s="64" t="s">
        <v>5</v>
      </c>
      <c r="D34" s="69"/>
      <c r="E34" s="72" t="str">
        <f>E5</f>
        <v>直近1週間</v>
      </c>
      <c r="F34" s="73"/>
      <c r="G34" s="72">
        <f>'進捗状況 (都道府県別)'!G5:H5</f>
        <v>44622</v>
      </c>
      <c r="H34" s="73"/>
    </row>
    <row r="35" spans="1:8" ht="24" customHeight="1" x14ac:dyDescent="0.45">
      <c r="A35" s="82"/>
      <c r="B35" s="68"/>
      <c r="C35" s="70"/>
      <c r="D35" s="71"/>
      <c r="E35" s="76" t="s">
        <v>7</v>
      </c>
      <c r="F35" s="77"/>
      <c r="G35" s="78" t="s">
        <v>8</v>
      </c>
      <c r="H35" s="79"/>
    </row>
    <row r="36" spans="1:8" ht="18.75" customHeight="1" x14ac:dyDescent="0.45">
      <c r="A36" s="63"/>
      <c r="B36" s="68"/>
      <c r="C36" s="80" t="s">
        <v>9</v>
      </c>
      <c r="D36" s="8"/>
      <c r="E36" s="80" t="s">
        <v>10</v>
      </c>
      <c r="F36" s="8"/>
      <c r="G36" s="80" t="s">
        <v>10</v>
      </c>
      <c r="H36" s="9"/>
    </row>
    <row r="37" spans="1:8" ht="18.75" customHeight="1" x14ac:dyDescent="0.45">
      <c r="A37" s="63"/>
      <c r="B37" s="68"/>
      <c r="C37" s="81"/>
      <c r="D37" s="66" t="s">
        <v>11</v>
      </c>
      <c r="E37" s="81"/>
      <c r="F37" s="64" t="s">
        <v>12</v>
      </c>
      <c r="G37" s="81"/>
      <c r="H37" s="66" t="s">
        <v>12</v>
      </c>
    </row>
    <row r="38" spans="1:8" ht="35.1" customHeight="1" x14ac:dyDescent="0.45">
      <c r="A38" s="63"/>
      <c r="B38" s="68"/>
      <c r="C38" s="81"/>
      <c r="D38" s="65"/>
      <c r="E38" s="81"/>
      <c r="F38" s="65"/>
      <c r="G38" s="81"/>
      <c r="H38" s="65"/>
    </row>
    <row r="39" spans="1:8" x14ac:dyDescent="0.45">
      <c r="A39" s="10" t="s">
        <v>69</v>
      </c>
      <c r="B39" s="20">
        <v>9572763</v>
      </c>
      <c r="C39" s="21">
        <v>2124315</v>
      </c>
      <c r="D39" s="11">
        <f>C39/$B39</f>
        <v>0.22191241964310618</v>
      </c>
      <c r="E39" s="21">
        <v>520090</v>
      </c>
      <c r="F39" s="11">
        <f>E39/$B39</f>
        <v>5.4330186592940824E-2</v>
      </c>
      <c r="G39" s="21">
        <v>82540</v>
      </c>
      <c r="H39" s="11">
        <f>G39/$B39</f>
        <v>8.6223799753529888E-3</v>
      </c>
    </row>
    <row r="40" spans="1:8" ht="18.75" customHeight="1" x14ac:dyDescent="0.45">
      <c r="A40" s="4"/>
      <c r="B40" s="13"/>
      <c r="C40" s="14"/>
      <c r="D40" s="15"/>
      <c r="E40" s="14"/>
      <c r="F40" s="15"/>
      <c r="G40" s="14"/>
      <c r="H40" s="15"/>
    </row>
    <row r="41" spans="1:8" ht="18.75" customHeight="1" x14ac:dyDescent="0.45">
      <c r="A41" s="2" t="s">
        <v>91</v>
      </c>
      <c r="B41" s="13"/>
      <c r="C41" s="14"/>
      <c r="D41" s="15"/>
      <c r="E41" s="14"/>
      <c r="F41" s="15"/>
      <c r="G41" s="14"/>
      <c r="H41" s="15"/>
    </row>
    <row r="42" spans="1:8" ht="18.75" customHeight="1" x14ac:dyDescent="0.45">
      <c r="A42" s="2" t="s">
        <v>92</v>
      </c>
      <c r="B42" s="13"/>
      <c r="C42" s="14"/>
      <c r="D42" s="15"/>
      <c r="E42" s="14"/>
      <c r="F42" s="15"/>
      <c r="G42" s="14"/>
      <c r="H42" s="15"/>
    </row>
    <row r="43" spans="1:8" x14ac:dyDescent="0.45">
      <c r="A43" s="2" t="s">
        <v>63</v>
      </c>
      <c r="B43" s="17"/>
      <c r="C43" s="17"/>
      <c r="D43" s="18"/>
      <c r="E43" s="17"/>
      <c r="F43" s="18"/>
      <c r="G43" s="17"/>
      <c r="H43" s="18"/>
    </row>
    <row r="44" spans="1:8" x14ac:dyDescent="0.45">
      <c r="A44" s="2" t="s">
        <v>93</v>
      </c>
      <c r="B44" s="17"/>
      <c r="C44" s="17"/>
      <c r="D44" s="18"/>
      <c r="E44" s="17"/>
      <c r="F44" s="18"/>
      <c r="G44" s="17"/>
      <c r="H44" s="18"/>
    </row>
    <row r="45" spans="1:8" x14ac:dyDescent="0.45">
      <c r="A45" s="57" t="s">
        <v>65</v>
      </c>
      <c r="B45" s="59"/>
      <c r="C45" s="59"/>
      <c r="E45" s="59"/>
      <c r="G45" s="59"/>
    </row>
  </sheetData>
  <mergeCells count="27">
    <mergeCell ref="A1:H1"/>
    <mergeCell ref="A5:A9"/>
    <mergeCell ref="B5:B9"/>
    <mergeCell ref="C5:D6"/>
    <mergeCell ref="E5:F5"/>
    <mergeCell ref="G5:H5"/>
    <mergeCell ref="E6:F6"/>
    <mergeCell ref="G6:H6"/>
    <mergeCell ref="C7:C9"/>
    <mergeCell ref="E7:E9"/>
    <mergeCell ref="G7:G9"/>
    <mergeCell ref="D8:D9"/>
    <mergeCell ref="F8:F9"/>
    <mergeCell ref="H8:H9"/>
    <mergeCell ref="A34:A38"/>
    <mergeCell ref="B34:B38"/>
    <mergeCell ref="C34:D35"/>
    <mergeCell ref="E34:F34"/>
    <mergeCell ref="G34:H34"/>
    <mergeCell ref="E35:F35"/>
    <mergeCell ref="G35:H35"/>
    <mergeCell ref="C36:C38"/>
    <mergeCell ref="E36:E38"/>
    <mergeCell ref="G36:G38"/>
    <mergeCell ref="D37:D38"/>
    <mergeCell ref="F37:F38"/>
    <mergeCell ref="H37:H38"/>
  </mergeCells>
  <phoneticPr fontId="2"/>
  <pageMargins left="0.7" right="0.7" top="0.75" bottom="0.75" header="0.3" footer="0.3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1"/>
  <sheetViews>
    <sheetView view="pageBreakPreview" zoomScale="99" zoomScaleNormal="100" zoomScaleSheetLayoutView="99" workbookViewId="0">
      <selection activeCell="A2" sqref="A2"/>
    </sheetView>
  </sheetViews>
  <sheetFormatPr defaultRowHeight="18" x14ac:dyDescent="0.45"/>
  <cols>
    <col min="1" max="1" width="12.69921875" customWidth="1"/>
    <col min="2" max="2" width="14.09765625" style="30" customWidth="1"/>
    <col min="3" max="4" width="13.8984375" customWidth="1"/>
    <col min="5" max="6" width="14" customWidth="1"/>
    <col min="7" max="8" width="14.09765625" customWidth="1"/>
    <col min="9" max="9" width="12.8984375" customWidth="1"/>
    <col min="10" max="12" width="13.09765625" customWidth="1"/>
    <col min="14" max="14" width="11.59765625" bestFit="1" customWidth="1"/>
  </cols>
  <sheetData>
    <row r="1" spans="1:14" x14ac:dyDescent="0.45">
      <c r="A1" s="22" t="s">
        <v>94</v>
      </c>
      <c r="B1" s="23"/>
      <c r="C1" s="24"/>
      <c r="D1" s="24"/>
      <c r="E1" s="24"/>
      <c r="F1" s="24"/>
      <c r="J1" s="25"/>
    </row>
    <row r="2" spans="1:14" x14ac:dyDescent="0.45">
      <c r="A2" s="22"/>
      <c r="B2" s="22"/>
      <c r="C2" s="22"/>
      <c r="D2" s="22"/>
      <c r="E2" s="22"/>
      <c r="F2" s="22"/>
      <c r="G2" s="22"/>
      <c r="H2" s="22"/>
      <c r="I2" s="22"/>
      <c r="L2" s="26" t="str">
        <f>'進捗状況 (都道府県別)'!H3</f>
        <v>（3月3日公表時点）</v>
      </c>
    </row>
    <row r="3" spans="1:14" x14ac:dyDescent="0.45">
      <c r="A3" s="86" t="s">
        <v>3</v>
      </c>
      <c r="B3" s="93" t="s">
        <v>95</v>
      </c>
      <c r="C3" s="94"/>
      <c r="D3" s="94"/>
      <c r="E3" s="94"/>
      <c r="F3" s="94"/>
      <c r="G3" s="94"/>
      <c r="H3" s="94"/>
      <c r="I3" s="94"/>
      <c r="J3" s="94"/>
      <c r="K3" s="94"/>
      <c r="L3" s="95"/>
    </row>
    <row r="4" spans="1:14" x14ac:dyDescent="0.45">
      <c r="A4" s="87"/>
      <c r="B4" s="87"/>
      <c r="C4" s="89" t="s">
        <v>96</v>
      </c>
      <c r="D4" s="90"/>
      <c r="E4" s="89" t="s">
        <v>97</v>
      </c>
      <c r="F4" s="90"/>
      <c r="G4" s="89" t="s">
        <v>98</v>
      </c>
      <c r="H4" s="96"/>
      <c r="I4" s="96"/>
      <c r="J4" s="96"/>
      <c r="K4" s="96"/>
      <c r="L4" s="90"/>
    </row>
    <row r="5" spans="1:14" x14ac:dyDescent="0.45">
      <c r="A5" s="87"/>
      <c r="B5" s="87"/>
      <c r="C5" s="91"/>
      <c r="D5" s="92"/>
      <c r="E5" s="91"/>
      <c r="F5" s="92"/>
      <c r="G5" s="91"/>
      <c r="H5" s="92"/>
      <c r="I5" s="27" t="s">
        <v>99</v>
      </c>
      <c r="J5" s="27" t="s">
        <v>100</v>
      </c>
      <c r="K5" s="28" t="s">
        <v>101</v>
      </c>
      <c r="L5" s="61" t="s">
        <v>102</v>
      </c>
    </row>
    <row r="6" spans="1:14" x14ac:dyDescent="0.45">
      <c r="A6" s="88"/>
      <c r="B6" s="88"/>
      <c r="C6" s="29" t="s">
        <v>9</v>
      </c>
      <c r="D6" s="29" t="s">
        <v>103</v>
      </c>
      <c r="E6" s="29" t="s">
        <v>9</v>
      </c>
      <c r="F6" s="29" t="s">
        <v>103</v>
      </c>
      <c r="G6" s="29" t="s">
        <v>9</v>
      </c>
      <c r="H6" s="29" t="s">
        <v>103</v>
      </c>
      <c r="I6" s="97" t="s">
        <v>9</v>
      </c>
      <c r="J6" s="98"/>
      <c r="K6" s="98"/>
      <c r="L6" s="99"/>
      <c r="N6" s="30" t="s">
        <v>104</v>
      </c>
    </row>
    <row r="7" spans="1:14" x14ac:dyDescent="0.45">
      <c r="A7" s="31" t="s">
        <v>13</v>
      </c>
      <c r="B7" s="32">
        <f>C7+E7+G7</f>
        <v>229898782</v>
      </c>
      <c r="C7" s="32">
        <f t="shared" ref="C7:J7" si="0">SUM(C8:C54)</f>
        <v>101689299</v>
      </c>
      <c r="D7" s="33">
        <f t="shared" ref="D7:D54" si="1">C7/N7</f>
        <v>0.80294744305984389</v>
      </c>
      <c r="E7" s="32">
        <f t="shared" si="0"/>
        <v>100192612</v>
      </c>
      <c r="F7" s="34">
        <f t="shared" ref="F7:F54" si="2">E7/N7</f>
        <v>0.79112947389761268</v>
      </c>
      <c r="G7" s="35">
        <f t="shared" si="0"/>
        <v>28016871</v>
      </c>
      <c r="H7" s="34">
        <f t="shared" ref="H7:H54" si="3">G7/N7</f>
        <v>0.22122362090417685</v>
      </c>
      <c r="I7" s="35">
        <f t="shared" si="0"/>
        <v>952159</v>
      </c>
      <c r="J7" s="35">
        <f t="shared" si="0"/>
        <v>4819220</v>
      </c>
      <c r="K7" s="35">
        <f>SUM(K8:K54)</f>
        <v>21052789</v>
      </c>
      <c r="L7" s="35">
        <f>SUM(L8:L54)</f>
        <v>1192703</v>
      </c>
      <c r="N7" s="1">
        <v>126645025</v>
      </c>
    </row>
    <row r="8" spans="1:14" x14ac:dyDescent="0.45">
      <c r="A8" s="36" t="s">
        <v>14</v>
      </c>
      <c r="B8" s="32">
        <f t="shared" ref="B8:B54" si="4">C8+E8+G8</f>
        <v>9464011</v>
      </c>
      <c r="C8" s="37">
        <f>SUM(一般接種!D7+一般接種!G7+一般接種!J7+医療従事者等!C5)</f>
        <v>4232851</v>
      </c>
      <c r="D8" s="33">
        <f t="shared" si="1"/>
        <v>0.8098665615123245</v>
      </c>
      <c r="E8" s="37">
        <f>SUM(一般接種!E7+一般接種!H7+一般接種!K7+医療従事者等!D5)</f>
        <v>4166076</v>
      </c>
      <c r="F8" s="34">
        <f t="shared" si="2"/>
        <v>0.79709057680485773</v>
      </c>
      <c r="G8" s="32">
        <f>SUM(I8:L8)</f>
        <v>1065084</v>
      </c>
      <c r="H8" s="34">
        <f t="shared" si="3"/>
        <v>0.20378130881568773</v>
      </c>
      <c r="I8" s="38">
        <v>40374</v>
      </c>
      <c r="J8" s="38">
        <v>209394</v>
      </c>
      <c r="K8" s="38">
        <v>780821</v>
      </c>
      <c r="L8" s="38">
        <v>34495</v>
      </c>
      <c r="N8" s="1">
        <v>5226603</v>
      </c>
    </row>
    <row r="9" spans="1:14" x14ac:dyDescent="0.45">
      <c r="A9" s="36" t="s">
        <v>15</v>
      </c>
      <c r="B9" s="32">
        <f t="shared" si="4"/>
        <v>2365380</v>
      </c>
      <c r="C9" s="37">
        <f>SUM(一般接種!D8+一般接種!G8+一般接種!J8+医療従事者等!C6)</f>
        <v>1061461</v>
      </c>
      <c r="D9" s="33">
        <f t="shared" si="1"/>
        <v>0.84268685272880994</v>
      </c>
      <c r="E9" s="37">
        <f>SUM(一般接種!E8+一般接種!H8+一般接種!K8+医療従事者等!D6)</f>
        <v>1047476</v>
      </c>
      <c r="F9" s="34">
        <f t="shared" si="2"/>
        <v>0.83158425391885615</v>
      </c>
      <c r="G9" s="32">
        <f t="shared" ref="G9:G54" si="5">SUM(I9:L9)</f>
        <v>256443</v>
      </c>
      <c r="H9" s="34">
        <f t="shared" si="3"/>
        <v>0.20358839804225895</v>
      </c>
      <c r="I9" s="38">
        <v>10474</v>
      </c>
      <c r="J9" s="38">
        <v>40207</v>
      </c>
      <c r="K9" s="38">
        <v>196963</v>
      </c>
      <c r="L9" s="38">
        <v>8799</v>
      </c>
      <c r="N9" s="1">
        <v>1259615</v>
      </c>
    </row>
    <row r="10" spans="1:14" x14ac:dyDescent="0.45">
      <c r="A10" s="36" t="s">
        <v>16</v>
      </c>
      <c r="B10" s="32">
        <f t="shared" si="4"/>
        <v>2301527</v>
      </c>
      <c r="C10" s="37">
        <f>SUM(一般接種!D9+一般接種!G9+一般接種!J9+医療従事者等!C7)</f>
        <v>1028233</v>
      </c>
      <c r="D10" s="33">
        <f t="shared" si="1"/>
        <v>0.84224576371840965</v>
      </c>
      <c r="E10" s="37">
        <f>SUM(一般接種!E9+一般接種!H9+一般接種!K9+医療従事者等!D7)</f>
        <v>1013029</v>
      </c>
      <c r="F10" s="34">
        <f t="shared" si="2"/>
        <v>0.82979186991070775</v>
      </c>
      <c r="G10" s="32">
        <f t="shared" si="5"/>
        <v>260265</v>
      </c>
      <c r="H10" s="34">
        <f t="shared" si="3"/>
        <v>0.21318815258231538</v>
      </c>
      <c r="I10" s="38">
        <v>9306</v>
      </c>
      <c r="J10" s="38">
        <v>44823</v>
      </c>
      <c r="K10" s="38">
        <v>194514</v>
      </c>
      <c r="L10" s="38">
        <v>11622</v>
      </c>
      <c r="N10" s="1">
        <v>1220823</v>
      </c>
    </row>
    <row r="11" spans="1:14" x14ac:dyDescent="0.45">
      <c r="A11" s="36" t="s">
        <v>17</v>
      </c>
      <c r="B11" s="32">
        <f t="shared" si="4"/>
        <v>4292296</v>
      </c>
      <c r="C11" s="37">
        <f>SUM(一般接種!D10+一般接種!G10+一般接種!J10+医療従事者等!C8)</f>
        <v>1886362</v>
      </c>
      <c r="D11" s="33">
        <f t="shared" si="1"/>
        <v>0.82663062793028363</v>
      </c>
      <c r="E11" s="37">
        <f>SUM(一般接種!E10+一般接種!H10+一般接種!K10+医療従事者等!D8)</f>
        <v>1851860</v>
      </c>
      <c r="F11" s="34">
        <f t="shared" si="2"/>
        <v>0.81151136136063762</v>
      </c>
      <c r="G11" s="32">
        <f t="shared" si="5"/>
        <v>554074</v>
      </c>
      <c r="H11" s="34">
        <f t="shared" si="3"/>
        <v>0.2428030985250148</v>
      </c>
      <c r="I11" s="38">
        <v>17438</v>
      </c>
      <c r="J11" s="38">
        <v>111542</v>
      </c>
      <c r="K11" s="38">
        <v>416036</v>
      </c>
      <c r="L11" s="38">
        <v>9058</v>
      </c>
      <c r="N11" s="1">
        <v>2281989</v>
      </c>
    </row>
    <row r="12" spans="1:14" x14ac:dyDescent="0.45">
      <c r="A12" s="36" t="s">
        <v>18</v>
      </c>
      <c r="B12" s="32">
        <f t="shared" si="4"/>
        <v>1805598</v>
      </c>
      <c r="C12" s="37">
        <f>SUM(一般接種!D11+一般接種!G11+一般接種!J11+医療従事者等!C9)</f>
        <v>828422</v>
      </c>
      <c r="D12" s="33">
        <f t="shared" si="1"/>
        <v>0.85291077414731775</v>
      </c>
      <c r="E12" s="37">
        <f>SUM(一般接種!E11+一般接種!H11+一般接種!K11+医療従事者等!D9)</f>
        <v>816424</v>
      </c>
      <c r="F12" s="34">
        <f t="shared" si="2"/>
        <v>0.84055810429038558</v>
      </c>
      <c r="G12" s="32">
        <f t="shared" si="5"/>
        <v>160752</v>
      </c>
      <c r="H12" s="34">
        <f t="shared" si="3"/>
        <v>0.1655039493950301</v>
      </c>
      <c r="I12" s="38">
        <v>4848</v>
      </c>
      <c r="J12" s="38">
        <v>28919</v>
      </c>
      <c r="K12" s="38">
        <v>117443</v>
      </c>
      <c r="L12" s="38">
        <v>9542</v>
      </c>
      <c r="N12" s="1">
        <v>971288</v>
      </c>
    </row>
    <row r="13" spans="1:14" x14ac:dyDescent="0.45">
      <c r="A13" s="36" t="s">
        <v>19</v>
      </c>
      <c r="B13" s="32">
        <f t="shared" si="4"/>
        <v>2025405</v>
      </c>
      <c r="C13" s="37">
        <f>SUM(一般接種!D12+一般接種!G12+一般接種!J12+医療従事者等!C10)</f>
        <v>900454</v>
      </c>
      <c r="D13" s="33">
        <f t="shared" si="1"/>
        <v>0.84189041869475545</v>
      </c>
      <c r="E13" s="37">
        <f>SUM(一般接種!E12+一般接種!H12+一般接種!K12+医療従事者等!D10)</f>
        <v>890302</v>
      </c>
      <c r="F13" s="34">
        <f t="shared" si="2"/>
        <v>0.83239868282530605</v>
      </c>
      <c r="G13" s="32">
        <f t="shared" si="5"/>
        <v>234649</v>
      </c>
      <c r="H13" s="34">
        <f t="shared" si="3"/>
        <v>0.21938793637021509</v>
      </c>
      <c r="I13" s="38">
        <v>8974</v>
      </c>
      <c r="J13" s="38">
        <v>33313</v>
      </c>
      <c r="K13" s="38">
        <v>181156</v>
      </c>
      <c r="L13" s="38">
        <v>11206</v>
      </c>
      <c r="N13" s="1">
        <v>1069562</v>
      </c>
    </row>
    <row r="14" spans="1:14" x14ac:dyDescent="0.45">
      <c r="A14" s="36" t="s">
        <v>20</v>
      </c>
      <c r="B14" s="32">
        <f t="shared" si="4"/>
        <v>3506447</v>
      </c>
      <c r="C14" s="37">
        <f>SUM(一般接種!D13+一般接種!G13+一般接種!J13+医療従事者等!C11)</f>
        <v>1547384</v>
      </c>
      <c r="D14" s="33">
        <f t="shared" si="1"/>
        <v>0.83100696594468815</v>
      </c>
      <c r="E14" s="37">
        <f>SUM(一般接種!E13+一般接種!H13+一般接種!K13+医療従事者等!D11)</f>
        <v>1527998</v>
      </c>
      <c r="F14" s="34">
        <f t="shared" si="2"/>
        <v>0.82059591022626033</v>
      </c>
      <c r="G14" s="32">
        <f t="shared" si="5"/>
        <v>431065</v>
      </c>
      <c r="H14" s="34">
        <f t="shared" si="3"/>
        <v>0.23149910931930728</v>
      </c>
      <c r="I14" s="38">
        <v>18327</v>
      </c>
      <c r="J14" s="38">
        <v>70623</v>
      </c>
      <c r="K14" s="38">
        <v>321885</v>
      </c>
      <c r="L14" s="38">
        <v>20230</v>
      </c>
      <c r="N14" s="1">
        <v>1862059</v>
      </c>
    </row>
    <row r="15" spans="1:14" x14ac:dyDescent="0.45">
      <c r="A15" s="36" t="s">
        <v>21</v>
      </c>
      <c r="B15" s="32">
        <f t="shared" si="4"/>
        <v>5509621</v>
      </c>
      <c r="C15" s="37">
        <f>SUM(一般接種!D14+一般接種!G14+一般接種!J14+医療従事者等!C12)</f>
        <v>2411853</v>
      </c>
      <c r="D15" s="33">
        <f t="shared" si="1"/>
        <v>0.82947819133844047</v>
      </c>
      <c r="E15" s="37">
        <f>SUM(一般接種!E14+一般接種!H14+一般接種!K14+医療従事者等!D12)</f>
        <v>2378285</v>
      </c>
      <c r="F15" s="34">
        <f t="shared" si="2"/>
        <v>0.81793357235592012</v>
      </c>
      <c r="G15" s="32">
        <f t="shared" si="5"/>
        <v>719483</v>
      </c>
      <c r="H15" s="34">
        <f t="shared" si="3"/>
        <v>0.24744271625955447</v>
      </c>
      <c r="I15" s="38">
        <v>20195</v>
      </c>
      <c r="J15" s="38">
        <v>133296</v>
      </c>
      <c r="K15" s="38">
        <v>530126</v>
      </c>
      <c r="L15" s="38">
        <v>35866</v>
      </c>
      <c r="N15" s="1">
        <v>2907675</v>
      </c>
    </row>
    <row r="16" spans="1:14" x14ac:dyDescent="0.45">
      <c r="A16" s="39" t="s">
        <v>22</v>
      </c>
      <c r="B16" s="32">
        <f t="shared" si="4"/>
        <v>3605864</v>
      </c>
      <c r="C16" s="37">
        <f>SUM(一般接種!D15+一般接種!G15+一般接種!J15+医療従事者等!C13)</f>
        <v>1590894</v>
      </c>
      <c r="D16" s="33">
        <f t="shared" si="1"/>
        <v>0.81358964222683738</v>
      </c>
      <c r="E16" s="37">
        <f>SUM(一般接種!E15+一般接種!H15+一般接種!K15+医療従事者等!D13)</f>
        <v>1569674</v>
      </c>
      <c r="F16" s="34">
        <f t="shared" si="2"/>
        <v>0.80273764818571736</v>
      </c>
      <c r="G16" s="32">
        <f t="shared" si="5"/>
        <v>445296</v>
      </c>
      <c r="H16" s="34">
        <f t="shared" si="3"/>
        <v>0.22772617994979036</v>
      </c>
      <c r="I16" s="38">
        <v>14528</v>
      </c>
      <c r="J16" s="38">
        <v>67322</v>
      </c>
      <c r="K16" s="38">
        <v>345378</v>
      </c>
      <c r="L16" s="38">
        <v>18068</v>
      </c>
      <c r="N16" s="1">
        <v>1955401</v>
      </c>
    </row>
    <row r="17" spans="1:14" x14ac:dyDescent="0.45">
      <c r="A17" s="36" t="s">
        <v>23</v>
      </c>
      <c r="B17" s="32">
        <f t="shared" si="4"/>
        <v>3646739</v>
      </c>
      <c r="C17" s="37">
        <f>SUM(一般接種!D16+一般接種!G16+一般接種!J16+医療従事者等!C14)</f>
        <v>1583444</v>
      </c>
      <c r="D17" s="33">
        <f t="shared" si="1"/>
        <v>0.80866308734840542</v>
      </c>
      <c r="E17" s="37">
        <f>SUM(一般接種!E16+一般接種!H16+一般接種!K16+医療従事者等!D14)</f>
        <v>1557443</v>
      </c>
      <c r="F17" s="34">
        <f t="shared" si="2"/>
        <v>0.79538440560522672</v>
      </c>
      <c r="G17" s="32">
        <f t="shared" si="5"/>
        <v>505852</v>
      </c>
      <c r="H17" s="34">
        <f t="shared" si="3"/>
        <v>0.25833805304220775</v>
      </c>
      <c r="I17" s="38">
        <v>15653</v>
      </c>
      <c r="J17" s="38">
        <v>68144</v>
      </c>
      <c r="K17" s="38">
        <v>389086</v>
      </c>
      <c r="L17" s="38">
        <v>32969</v>
      </c>
      <c r="N17" s="1">
        <v>1958101</v>
      </c>
    </row>
    <row r="18" spans="1:14" x14ac:dyDescent="0.45">
      <c r="A18" s="36" t="s">
        <v>24</v>
      </c>
      <c r="B18" s="32">
        <f t="shared" si="4"/>
        <v>13478409</v>
      </c>
      <c r="C18" s="37">
        <f>SUM(一般接種!D17+一般接種!G17+一般接種!J17+医療従事者等!C15)</f>
        <v>6000215</v>
      </c>
      <c r="D18" s="33">
        <f t="shared" si="1"/>
        <v>0.81151989660524992</v>
      </c>
      <c r="E18" s="37">
        <f>SUM(一般接種!E17+一般接種!H17+一般接種!K17+医療従事者等!D15)</f>
        <v>5909543</v>
      </c>
      <c r="F18" s="34">
        <f t="shared" si="2"/>
        <v>0.79925664736084923</v>
      </c>
      <c r="G18" s="32">
        <f t="shared" si="5"/>
        <v>1568651</v>
      </c>
      <c r="H18" s="34">
        <f t="shared" si="3"/>
        <v>0.21215764723926089</v>
      </c>
      <c r="I18" s="38">
        <v>45288</v>
      </c>
      <c r="J18" s="38">
        <v>246736</v>
      </c>
      <c r="K18" s="38">
        <v>1206385</v>
      </c>
      <c r="L18" s="38">
        <v>70242</v>
      </c>
      <c r="N18" s="1">
        <v>7393799</v>
      </c>
    </row>
    <row r="19" spans="1:14" x14ac:dyDescent="0.45">
      <c r="A19" s="36" t="s">
        <v>25</v>
      </c>
      <c r="B19" s="32">
        <f t="shared" si="4"/>
        <v>11460327</v>
      </c>
      <c r="C19" s="37">
        <f>SUM(一般接種!D18+一般接種!G18+一般接種!J18+医療従事者等!C16)</f>
        <v>5105646</v>
      </c>
      <c r="D19" s="33">
        <f t="shared" si="1"/>
        <v>0.80748587829746266</v>
      </c>
      <c r="E19" s="37">
        <f>SUM(一般接種!E18+一般接種!H18+一般接種!K18+医療従事者等!D16)</f>
        <v>5037436</v>
      </c>
      <c r="F19" s="34">
        <f t="shared" si="2"/>
        <v>0.79669809321430762</v>
      </c>
      <c r="G19" s="32">
        <f t="shared" si="5"/>
        <v>1317245</v>
      </c>
      <c r="H19" s="34">
        <f t="shared" si="3"/>
        <v>0.20832951124264024</v>
      </c>
      <c r="I19" s="38">
        <v>40557</v>
      </c>
      <c r="J19" s="38">
        <v>197504</v>
      </c>
      <c r="K19" s="38">
        <v>1009859</v>
      </c>
      <c r="L19" s="38">
        <v>69325</v>
      </c>
      <c r="N19" s="1">
        <v>6322892</v>
      </c>
    </row>
    <row r="20" spans="1:14" x14ac:dyDescent="0.45">
      <c r="A20" s="36" t="s">
        <v>26</v>
      </c>
      <c r="B20" s="32">
        <f t="shared" si="4"/>
        <v>25157347</v>
      </c>
      <c r="C20" s="37">
        <f>SUM(一般接種!D19+一般接種!G19+一般接種!J19+医療従事者等!C17)</f>
        <v>11082088</v>
      </c>
      <c r="D20" s="33">
        <f t="shared" si="1"/>
        <v>0.80053634497887027</v>
      </c>
      <c r="E20" s="37">
        <f>SUM(一般接種!E19+一般接種!H19+一般接種!K19+医療従事者等!D17)</f>
        <v>10931531</v>
      </c>
      <c r="F20" s="34">
        <f t="shared" si="2"/>
        <v>0.78966056502738613</v>
      </c>
      <c r="G20" s="32">
        <f t="shared" si="5"/>
        <v>3143728</v>
      </c>
      <c r="H20" s="34">
        <f t="shared" si="3"/>
        <v>0.22709335305113387</v>
      </c>
      <c r="I20" s="38">
        <v>87857</v>
      </c>
      <c r="J20" s="38">
        <v>540057</v>
      </c>
      <c r="K20" s="38">
        <v>2355673</v>
      </c>
      <c r="L20" s="38">
        <v>160141</v>
      </c>
      <c r="N20" s="1">
        <v>13843329</v>
      </c>
    </row>
    <row r="21" spans="1:14" x14ac:dyDescent="0.45">
      <c r="A21" s="36" t="s">
        <v>27</v>
      </c>
      <c r="B21" s="32">
        <f t="shared" si="4"/>
        <v>16551505</v>
      </c>
      <c r="C21" s="37">
        <f>SUM(一般接種!D20+一般接種!G20+一般接種!J20+医療従事者等!C18)</f>
        <v>7464285</v>
      </c>
      <c r="D21" s="33">
        <f t="shared" si="1"/>
        <v>0.8095572918869709</v>
      </c>
      <c r="E21" s="37">
        <f>SUM(一般接種!E20+一般接種!H20+一般接種!K20+医療従事者等!D18)</f>
        <v>7371174</v>
      </c>
      <c r="F21" s="34">
        <f t="shared" si="2"/>
        <v>0.79945871057544704</v>
      </c>
      <c r="G21" s="32">
        <f t="shared" si="5"/>
        <v>1716046</v>
      </c>
      <c r="H21" s="34">
        <f t="shared" si="3"/>
        <v>0.18611796742936113</v>
      </c>
      <c r="I21" s="38">
        <v>44688</v>
      </c>
      <c r="J21" s="38">
        <v>256587</v>
      </c>
      <c r="K21" s="38">
        <v>1311538</v>
      </c>
      <c r="L21" s="38">
        <v>103233</v>
      </c>
      <c r="N21" s="1">
        <v>9220206</v>
      </c>
    </row>
    <row r="22" spans="1:14" x14ac:dyDescent="0.45">
      <c r="A22" s="36" t="s">
        <v>28</v>
      </c>
      <c r="B22" s="32">
        <f t="shared" si="4"/>
        <v>4093916</v>
      </c>
      <c r="C22" s="37">
        <f>SUM(一般接種!D21+一般接種!G21+一般接種!J21+医療従事者等!C19)</f>
        <v>1854933</v>
      </c>
      <c r="D22" s="33">
        <f t="shared" si="1"/>
        <v>0.83813247399436286</v>
      </c>
      <c r="E22" s="37">
        <f>SUM(一般接種!E21+一般接種!H21+一般接種!K21+医療従事者等!D19)</f>
        <v>1823416</v>
      </c>
      <c r="F22" s="34">
        <f t="shared" si="2"/>
        <v>0.82389184040658348</v>
      </c>
      <c r="G22" s="32">
        <f t="shared" si="5"/>
        <v>415567</v>
      </c>
      <c r="H22" s="34">
        <f t="shared" si="3"/>
        <v>0.18776969185432324</v>
      </c>
      <c r="I22" s="38">
        <v>15893</v>
      </c>
      <c r="J22" s="38">
        <v>61513</v>
      </c>
      <c r="K22" s="38">
        <v>316944</v>
      </c>
      <c r="L22" s="38">
        <v>21217</v>
      </c>
      <c r="N22" s="1">
        <v>2213174</v>
      </c>
    </row>
    <row r="23" spans="1:14" x14ac:dyDescent="0.45">
      <c r="A23" s="36" t="s">
        <v>29</v>
      </c>
      <c r="B23" s="32">
        <f t="shared" si="4"/>
        <v>2002153</v>
      </c>
      <c r="C23" s="37">
        <f>SUM(一般接種!D22+一般接種!G22+一般接種!J22+医療従事者等!C20)</f>
        <v>879218</v>
      </c>
      <c r="D23" s="33">
        <f t="shared" si="1"/>
        <v>0.83920952510036517</v>
      </c>
      <c r="E23" s="37">
        <f>SUM(一般接種!E22+一般接種!H22+一般接種!K22+医療従事者等!D20)</f>
        <v>870811</v>
      </c>
      <c r="F23" s="34">
        <f t="shared" si="2"/>
        <v>0.83118508238249689</v>
      </c>
      <c r="G23" s="32">
        <f t="shared" si="5"/>
        <v>252124</v>
      </c>
      <c r="H23" s="34">
        <f t="shared" si="3"/>
        <v>0.2406511949327749</v>
      </c>
      <c r="I23" s="38">
        <v>9857</v>
      </c>
      <c r="J23" s="38">
        <v>36193</v>
      </c>
      <c r="K23" s="38">
        <v>194739</v>
      </c>
      <c r="L23" s="38">
        <v>11335</v>
      </c>
      <c r="N23" s="1">
        <v>1047674</v>
      </c>
    </row>
    <row r="24" spans="1:14" x14ac:dyDescent="0.45">
      <c r="A24" s="36" t="s">
        <v>30</v>
      </c>
      <c r="B24" s="32">
        <f t="shared" si="4"/>
        <v>2087780</v>
      </c>
      <c r="C24" s="37">
        <f>SUM(一般接種!D23+一般接種!G23+一般接種!J23+医療従事者等!C21)</f>
        <v>917520</v>
      </c>
      <c r="D24" s="33">
        <f t="shared" si="1"/>
        <v>0.81006060092384624</v>
      </c>
      <c r="E24" s="37">
        <f>SUM(一般接種!E23+一般接種!H23+一般接種!K23+医療従事者等!D21)</f>
        <v>905285</v>
      </c>
      <c r="F24" s="34">
        <f t="shared" si="2"/>
        <v>0.79925855687869929</v>
      </c>
      <c r="G24" s="32">
        <f t="shared" si="5"/>
        <v>264975</v>
      </c>
      <c r="H24" s="34">
        <f t="shared" si="3"/>
        <v>0.2339412849090986</v>
      </c>
      <c r="I24" s="38">
        <v>7938</v>
      </c>
      <c r="J24" s="38">
        <v>52664</v>
      </c>
      <c r="K24" s="38">
        <v>192913</v>
      </c>
      <c r="L24" s="38">
        <v>11460</v>
      </c>
      <c r="N24" s="1">
        <v>1132656</v>
      </c>
    </row>
    <row r="25" spans="1:14" x14ac:dyDescent="0.45">
      <c r="A25" s="36" t="s">
        <v>31</v>
      </c>
      <c r="B25" s="32">
        <f t="shared" si="4"/>
        <v>1433686</v>
      </c>
      <c r="C25" s="37">
        <f>SUM(一般接種!D24+一般接種!G24+一般接種!J24+医療従事者等!C22)</f>
        <v>633744</v>
      </c>
      <c r="D25" s="33">
        <f t="shared" si="1"/>
        <v>0.81817442417403941</v>
      </c>
      <c r="E25" s="37">
        <f>SUM(一般接種!E24+一般接種!H24+一般接種!K24+医療従事者等!D22)</f>
        <v>626383</v>
      </c>
      <c r="F25" s="34">
        <f t="shared" si="2"/>
        <v>0.80867124633512488</v>
      </c>
      <c r="G25" s="32">
        <f t="shared" si="5"/>
        <v>173559</v>
      </c>
      <c r="H25" s="34">
        <f t="shared" si="3"/>
        <v>0.2240676596310531</v>
      </c>
      <c r="I25" s="38">
        <v>7445</v>
      </c>
      <c r="J25" s="38">
        <v>31281</v>
      </c>
      <c r="K25" s="38">
        <v>129296</v>
      </c>
      <c r="L25" s="38">
        <v>5537</v>
      </c>
      <c r="N25" s="1">
        <v>774583</v>
      </c>
    </row>
    <row r="26" spans="1:14" x14ac:dyDescent="0.45">
      <c r="A26" s="36" t="s">
        <v>32</v>
      </c>
      <c r="B26" s="32">
        <f t="shared" si="4"/>
        <v>1532805</v>
      </c>
      <c r="C26" s="37">
        <f>SUM(一般接種!D25+一般接種!G25+一般接種!J25+医療従事者等!C23)</f>
        <v>669191</v>
      </c>
      <c r="D26" s="33">
        <f t="shared" si="1"/>
        <v>0.81509554846120025</v>
      </c>
      <c r="E26" s="37">
        <f>SUM(一般接種!E25+一般接種!H25+一般接種!K25+医療従事者等!D23)</f>
        <v>659812</v>
      </c>
      <c r="F26" s="34">
        <f t="shared" si="2"/>
        <v>0.80367163339208303</v>
      </c>
      <c r="G26" s="32">
        <f t="shared" si="5"/>
        <v>203802</v>
      </c>
      <c r="H26" s="34">
        <f t="shared" si="3"/>
        <v>0.24823720427723853</v>
      </c>
      <c r="I26" s="38">
        <v>6087</v>
      </c>
      <c r="J26" s="38">
        <v>36118</v>
      </c>
      <c r="K26" s="38">
        <v>156736</v>
      </c>
      <c r="L26" s="38">
        <v>4861</v>
      </c>
      <c r="N26" s="1">
        <v>820997</v>
      </c>
    </row>
    <row r="27" spans="1:14" x14ac:dyDescent="0.45">
      <c r="A27" s="36" t="s">
        <v>33</v>
      </c>
      <c r="B27" s="32">
        <f t="shared" si="4"/>
        <v>3859320</v>
      </c>
      <c r="C27" s="37">
        <f>SUM(一般接種!D26+一般接種!G26+一般接種!J26+医療従事者等!C24)</f>
        <v>1690990</v>
      </c>
      <c r="D27" s="33">
        <f t="shared" si="1"/>
        <v>0.81621846788467844</v>
      </c>
      <c r="E27" s="37">
        <f>SUM(一般接種!E26+一般接種!H26+一般接種!K26+医療従事者等!D24)</f>
        <v>1665933</v>
      </c>
      <c r="F27" s="34">
        <f t="shared" si="2"/>
        <v>0.80412378598248713</v>
      </c>
      <c r="G27" s="32">
        <f t="shared" si="5"/>
        <v>502397</v>
      </c>
      <c r="H27" s="34">
        <f t="shared" si="3"/>
        <v>0.24250037528894836</v>
      </c>
      <c r="I27" s="38">
        <v>13689</v>
      </c>
      <c r="J27" s="38">
        <v>65158</v>
      </c>
      <c r="K27" s="38">
        <v>405105</v>
      </c>
      <c r="L27" s="38">
        <v>18445</v>
      </c>
      <c r="N27" s="1">
        <v>2071737</v>
      </c>
    </row>
    <row r="28" spans="1:14" x14ac:dyDescent="0.45">
      <c r="A28" s="36" t="s">
        <v>34</v>
      </c>
      <c r="B28" s="32">
        <f t="shared" si="4"/>
        <v>3834502</v>
      </c>
      <c r="C28" s="37">
        <f>SUM(一般接種!D27+一般接種!G27+一般接種!J27+医療従事者等!C25)</f>
        <v>1637700</v>
      </c>
      <c r="D28" s="33">
        <f t="shared" si="1"/>
        <v>0.81203258047065863</v>
      </c>
      <c r="E28" s="37">
        <f>SUM(一般接種!E27+一般接種!H27+一般接種!K27+医療従事者等!D25)</f>
        <v>1622453</v>
      </c>
      <c r="F28" s="34">
        <f t="shared" si="2"/>
        <v>0.8044725507005932</v>
      </c>
      <c r="G28" s="32">
        <f t="shared" si="5"/>
        <v>574349</v>
      </c>
      <c r="H28" s="34">
        <f t="shared" si="3"/>
        <v>0.28478359929214281</v>
      </c>
      <c r="I28" s="38">
        <v>15236</v>
      </c>
      <c r="J28" s="38">
        <v>83586</v>
      </c>
      <c r="K28" s="38">
        <v>454639</v>
      </c>
      <c r="L28" s="38">
        <v>20888</v>
      </c>
      <c r="N28" s="1">
        <v>2016791</v>
      </c>
    </row>
    <row r="29" spans="1:14" x14ac:dyDescent="0.45">
      <c r="A29" s="36" t="s">
        <v>35</v>
      </c>
      <c r="B29" s="32">
        <f t="shared" si="4"/>
        <v>6876818</v>
      </c>
      <c r="C29" s="37">
        <f>SUM(一般接種!D28+一般接種!G28+一般接種!J28+医療従事者等!C26)</f>
        <v>3072401</v>
      </c>
      <c r="D29" s="33">
        <f t="shared" si="1"/>
        <v>0.83347376473715906</v>
      </c>
      <c r="E29" s="37">
        <f>SUM(一般接種!E28+一般接種!H28+一般接種!K28+医療従事者等!D26)</f>
        <v>3036743</v>
      </c>
      <c r="F29" s="34">
        <f t="shared" si="2"/>
        <v>0.82380054581065909</v>
      </c>
      <c r="G29" s="32">
        <f t="shared" si="5"/>
        <v>767674</v>
      </c>
      <c r="H29" s="34">
        <f t="shared" si="3"/>
        <v>0.20825280908020596</v>
      </c>
      <c r="I29" s="38">
        <v>21360</v>
      </c>
      <c r="J29" s="38">
        <v>106237</v>
      </c>
      <c r="K29" s="38">
        <v>602603</v>
      </c>
      <c r="L29" s="38">
        <v>37474</v>
      </c>
      <c r="N29" s="1">
        <v>3686260</v>
      </c>
    </row>
    <row r="30" spans="1:14" x14ac:dyDescent="0.45">
      <c r="A30" s="36" t="s">
        <v>36</v>
      </c>
      <c r="B30" s="32">
        <f t="shared" si="4"/>
        <v>13460775</v>
      </c>
      <c r="C30" s="37">
        <f>SUM(一般接種!D29+一般接種!G29+一般接種!J29+医療従事者等!C27)</f>
        <v>5911065</v>
      </c>
      <c r="D30" s="33">
        <f t="shared" si="1"/>
        <v>0.78201082658336596</v>
      </c>
      <c r="E30" s="37">
        <f>SUM(一般接種!E29+一般接種!H29+一般接種!K29+医療従事者等!D27)</f>
        <v>5800352</v>
      </c>
      <c r="F30" s="34">
        <f t="shared" si="2"/>
        <v>0.76736392883422533</v>
      </c>
      <c r="G30" s="32">
        <f t="shared" si="5"/>
        <v>1749358</v>
      </c>
      <c r="H30" s="34">
        <f t="shared" si="3"/>
        <v>0.23143323505497299</v>
      </c>
      <c r="I30" s="38">
        <v>42092</v>
      </c>
      <c r="J30" s="38">
        <v>353457</v>
      </c>
      <c r="K30" s="38">
        <v>1285032</v>
      </c>
      <c r="L30" s="38">
        <v>68777</v>
      </c>
      <c r="N30" s="1">
        <v>7558802</v>
      </c>
    </row>
    <row r="31" spans="1:14" x14ac:dyDescent="0.45">
      <c r="A31" s="36" t="s">
        <v>37</v>
      </c>
      <c r="B31" s="32">
        <f t="shared" si="4"/>
        <v>3272975</v>
      </c>
      <c r="C31" s="37">
        <f>SUM(一般接種!D30+一般接種!G30+一般接種!J30+医療従事者等!C28)</f>
        <v>1453574</v>
      </c>
      <c r="D31" s="33">
        <f t="shared" si="1"/>
        <v>0.8072912993034933</v>
      </c>
      <c r="E31" s="37">
        <f>SUM(一般接種!E30+一般接種!H30+一般接種!K30+医療従事者等!D28)</f>
        <v>1435699</v>
      </c>
      <c r="F31" s="34">
        <f t="shared" si="2"/>
        <v>0.79736381575256987</v>
      </c>
      <c r="G31" s="32">
        <f t="shared" si="5"/>
        <v>383702</v>
      </c>
      <c r="H31" s="34">
        <f t="shared" si="3"/>
        <v>0.2131018345989602</v>
      </c>
      <c r="I31" s="38">
        <v>15232</v>
      </c>
      <c r="J31" s="38">
        <v>62683</v>
      </c>
      <c r="K31" s="38">
        <v>300941</v>
      </c>
      <c r="L31" s="38">
        <v>4846</v>
      </c>
      <c r="N31" s="1">
        <v>1800557</v>
      </c>
    </row>
    <row r="32" spans="1:14" x14ac:dyDescent="0.45">
      <c r="A32" s="36" t="s">
        <v>38</v>
      </c>
      <c r="B32" s="32">
        <f t="shared" si="4"/>
        <v>2552541</v>
      </c>
      <c r="C32" s="37">
        <f>SUM(一般接種!D31+一般接種!G31+一般接種!J31+医療従事者等!C29)</f>
        <v>1138245</v>
      </c>
      <c r="D32" s="33">
        <f t="shared" si="1"/>
        <v>0.80223463765899394</v>
      </c>
      <c r="E32" s="37">
        <f>SUM(一般接種!E31+一般接種!H31+一般接種!K31+医療従事者等!D29)</f>
        <v>1125447</v>
      </c>
      <c r="F32" s="34">
        <f t="shared" si="2"/>
        <v>0.79321461218753586</v>
      </c>
      <c r="G32" s="32">
        <f t="shared" si="5"/>
        <v>288849</v>
      </c>
      <c r="H32" s="34">
        <f t="shared" si="3"/>
        <v>0.2035806639635252</v>
      </c>
      <c r="I32" s="38">
        <v>8506</v>
      </c>
      <c r="J32" s="38">
        <v>49987</v>
      </c>
      <c r="K32" s="38">
        <v>217214</v>
      </c>
      <c r="L32" s="38">
        <v>13142</v>
      </c>
      <c r="N32" s="1">
        <v>1418843</v>
      </c>
    </row>
    <row r="33" spans="1:14" x14ac:dyDescent="0.45">
      <c r="A33" s="36" t="s">
        <v>39</v>
      </c>
      <c r="B33" s="32">
        <f t="shared" si="4"/>
        <v>4474198</v>
      </c>
      <c r="C33" s="37">
        <f>SUM(一般接種!D32+一般接種!G32+一般接種!J32+医療従事者等!C30)</f>
        <v>2001416</v>
      </c>
      <c r="D33" s="33">
        <f t="shared" si="1"/>
        <v>0.79090408299881998</v>
      </c>
      <c r="E33" s="37">
        <f>SUM(一般接種!E32+一般接種!H32+一般接種!K32+医療従事者等!D30)</f>
        <v>1967511</v>
      </c>
      <c r="F33" s="34">
        <f t="shared" si="2"/>
        <v>0.77750576753912803</v>
      </c>
      <c r="G33" s="32">
        <f t="shared" si="5"/>
        <v>505271</v>
      </c>
      <c r="H33" s="34">
        <f t="shared" si="3"/>
        <v>0.1996690827498615</v>
      </c>
      <c r="I33" s="38">
        <v>23477</v>
      </c>
      <c r="J33" s="38">
        <v>78542</v>
      </c>
      <c r="K33" s="38">
        <v>383083</v>
      </c>
      <c r="L33" s="38">
        <v>20169</v>
      </c>
      <c r="N33" s="1">
        <v>2530542</v>
      </c>
    </row>
    <row r="34" spans="1:14" x14ac:dyDescent="0.45">
      <c r="A34" s="36" t="s">
        <v>40</v>
      </c>
      <c r="B34" s="32">
        <f t="shared" si="4"/>
        <v>15237307</v>
      </c>
      <c r="C34" s="37">
        <f>SUM(一般接種!D33+一般接種!G33+一般接種!J33+医療従事者等!C31)</f>
        <v>6820902</v>
      </c>
      <c r="D34" s="33">
        <f t="shared" si="1"/>
        <v>0.7716379333653185</v>
      </c>
      <c r="E34" s="37">
        <f>SUM(一般接種!E33+一般接種!H33+一般接種!K33+医療従事者等!D31)</f>
        <v>6720676</v>
      </c>
      <c r="F34" s="34">
        <f t="shared" si="2"/>
        <v>0.7602995233559865</v>
      </c>
      <c r="G34" s="32">
        <f t="shared" si="5"/>
        <v>1695729</v>
      </c>
      <c r="H34" s="34">
        <f t="shared" si="3"/>
        <v>0.19183515920733624</v>
      </c>
      <c r="I34" s="38">
        <v>53447</v>
      </c>
      <c r="J34" s="38">
        <v>323418</v>
      </c>
      <c r="K34" s="38">
        <v>1250093</v>
      </c>
      <c r="L34" s="38">
        <v>68771</v>
      </c>
      <c r="N34" s="1">
        <v>8839511</v>
      </c>
    </row>
    <row r="35" spans="1:14" x14ac:dyDescent="0.45">
      <c r="A35" s="36" t="s">
        <v>41</v>
      </c>
      <c r="B35" s="32">
        <f t="shared" si="4"/>
        <v>9892153</v>
      </c>
      <c r="C35" s="37">
        <f>SUM(一般接種!D34+一般接種!G34+一般接種!J34+医療従事者等!C32)</f>
        <v>4375293</v>
      </c>
      <c r="D35" s="33">
        <f t="shared" si="1"/>
        <v>0.79210536558872113</v>
      </c>
      <c r="E35" s="37">
        <f>SUM(一般接種!E34+一般接種!H34+一般接種!K34+医療従事者等!D32)</f>
        <v>4316175</v>
      </c>
      <c r="F35" s="34">
        <f t="shared" si="2"/>
        <v>0.78140261150965173</v>
      </c>
      <c r="G35" s="32">
        <f t="shared" si="5"/>
        <v>1200685</v>
      </c>
      <c r="H35" s="34">
        <f t="shared" si="3"/>
        <v>0.21737264930186245</v>
      </c>
      <c r="I35" s="38">
        <v>40879</v>
      </c>
      <c r="J35" s="38">
        <v>215130</v>
      </c>
      <c r="K35" s="38">
        <v>900434</v>
      </c>
      <c r="L35" s="38">
        <v>44242</v>
      </c>
      <c r="N35" s="1">
        <v>5523625</v>
      </c>
    </row>
    <row r="36" spans="1:14" x14ac:dyDescent="0.45">
      <c r="A36" s="36" t="s">
        <v>42</v>
      </c>
      <c r="B36" s="32">
        <f t="shared" si="4"/>
        <v>2484515</v>
      </c>
      <c r="C36" s="37">
        <f>SUM(一般接種!D35+一般接種!G35+一般接種!J35+医療従事者等!C33)</f>
        <v>1081030</v>
      </c>
      <c r="D36" s="33">
        <f t="shared" si="1"/>
        <v>0.80389577457038131</v>
      </c>
      <c r="E36" s="37">
        <f>SUM(一般接種!E35+一般接種!H35+一般接種!K35+医療従事者等!D33)</f>
        <v>1068535</v>
      </c>
      <c r="F36" s="34">
        <f t="shared" si="2"/>
        <v>0.79460400865892933</v>
      </c>
      <c r="G36" s="32">
        <f t="shared" si="5"/>
        <v>334950</v>
      </c>
      <c r="H36" s="34">
        <f t="shared" si="3"/>
        <v>0.24908179208009881</v>
      </c>
      <c r="I36" s="38">
        <v>6111</v>
      </c>
      <c r="J36" s="38">
        <v>48585</v>
      </c>
      <c r="K36" s="38">
        <v>272427</v>
      </c>
      <c r="L36" s="38">
        <v>7827</v>
      </c>
      <c r="N36" s="1">
        <v>1344739</v>
      </c>
    </row>
    <row r="37" spans="1:14" x14ac:dyDescent="0.45">
      <c r="A37" s="36" t="s">
        <v>43</v>
      </c>
      <c r="B37" s="32">
        <f t="shared" si="4"/>
        <v>1722815</v>
      </c>
      <c r="C37" s="37">
        <f>SUM(一般接種!D36+一般接種!G36+一般接種!J36+医療従事者等!C34)</f>
        <v>739821</v>
      </c>
      <c r="D37" s="33">
        <f t="shared" si="1"/>
        <v>0.78335020414386636</v>
      </c>
      <c r="E37" s="37">
        <f>SUM(一般接種!E36+一般接種!H36+一般接種!K36+医療従事者等!D34)</f>
        <v>728857</v>
      </c>
      <c r="F37" s="34">
        <f t="shared" si="2"/>
        <v>0.77174111000050827</v>
      </c>
      <c r="G37" s="32">
        <f t="shared" si="5"/>
        <v>254137</v>
      </c>
      <c r="H37" s="34">
        <f t="shared" si="3"/>
        <v>0.26908978094770192</v>
      </c>
      <c r="I37" s="38">
        <v>7427</v>
      </c>
      <c r="J37" s="38">
        <v>42745</v>
      </c>
      <c r="K37" s="38">
        <v>194368</v>
      </c>
      <c r="L37" s="38">
        <v>9597</v>
      </c>
      <c r="N37" s="1">
        <v>944432</v>
      </c>
    </row>
    <row r="38" spans="1:14" x14ac:dyDescent="0.45">
      <c r="A38" s="36" t="s">
        <v>44</v>
      </c>
      <c r="B38" s="32">
        <f t="shared" si="4"/>
        <v>1001250</v>
      </c>
      <c r="C38" s="37">
        <f>SUM(一般接種!D37+一般接種!G37+一般接種!J37+医療従事者等!C35)</f>
        <v>433958</v>
      </c>
      <c r="D38" s="33">
        <f t="shared" si="1"/>
        <v>0.77939538926844687</v>
      </c>
      <c r="E38" s="37">
        <f>SUM(一般接種!E37+一般接種!H37+一般接種!K37+医療従事者等!D35)</f>
        <v>428200</v>
      </c>
      <c r="F38" s="34">
        <f t="shared" si="2"/>
        <v>0.76905393076000206</v>
      </c>
      <c r="G38" s="32">
        <f t="shared" si="5"/>
        <v>139092</v>
      </c>
      <c r="H38" s="34">
        <f t="shared" si="3"/>
        <v>0.24981141834953338</v>
      </c>
      <c r="I38" s="38">
        <v>4850</v>
      </c>
      <c r="J38" s="38">
        <v>22562</v>
      </c>
      <c r="K38" s="38">
        <v>105551</v>
      </c>
      <c r="L38" s="38">
        <v>6129</v>
      </c>
      <c r="N38" s="1">
        <v>556788</v>
      </c>
    </row>
    <row r="39" spans="1:14" x14ac:dyDescent="0.45">
      <c r="A39" s="36" t="s">
        <v>45</v>
      </c>
      <c r="B39" s="32">
        <f t="shared" si="4"/>
        <v>1238878</v>
      </c>
      <c r="C39" s="37">
        <f>SUM(一般接種!D38+一般接種!G38+一般接種!J38+医療従事者等!C36)</f>
        <v>550114</v>
      </c>
      <c r="D39" s="33">
        <f t="shared" si="1"/>
        <v>0.81763040360277339</v>
      </c>
      <c r="E39" s="37">
        <f>SUM(一般接種!E38+一般接種!H38+一般接種!K38+医療従事者等!D36)</f>
        <v>540243</v>
      </c>
      <c r="F39" s="34">
        <f t="shared" si="2"/>
        <v>0.8029592086977847</v>
      </c>
      <c r="G39" s="32">
        <f t="shared" si="5"/>
        <v>148521</v>
      </c>
      <c r="H39" s="34">
        <f t="shared" si="3"/>
        <v>0.22074567303047643</v>
      </c>
      <c r="I39" s="38">
        <v>4800</v>
      </c>
      <c r="J39" s="38">
        <v>29480</v>
      </c>
      <c r="K39" s="38">
        <v>106621</v>
      </c>
      <c r="L39" s="38">
        <v>7620</v>
      </c>
      <c r="N39" s="1">
        <v>672815</v>
      </c>
    </row>
    <row r="40" spans="1:14" x14ac:dyDescent="0.45">
      <c r="A40" s="36" t="s">
        <v>46</v>
      </c>
      <c r="B40" s="32">
        <f t="shared" si="4"/>
        <v>3441989</v>
      </c>
      <c r="C40" s="37">
        <f>SUM(一般接種!D39+一般接種!G39+一般接種!J39+医療従事者等!C37)</f>
        <v>1486434</v>
      </c>
      <c r="D40" s="33">
        <f t="shared" si="1"/>
        <v>0.78489865037905449</v>
      </c>
      <c r="E40" s="37">
        <f>SUM(一般接種!E39+一般接種!H39+一般接種!K39+医療従事者等!D37)</f>
        <v>1455230</v>
      </c>
      <c r="F40" s="34">
        <f t="shared" si="2"/>
        <v>0.76842164737291496</v>
      </c>
      <c r="G40" s="32">
        <f t="shared" si="5"/>
        <v>500325</v>
      </c>
      <c r="H40" s="34">
        <f t="shared" si="3"/>
        <v>0.2641922999950892</v>
      </c>
      <c r="I40" s="38">
        <v>21770</v>
      </c>
      <c r="J40" s="38">
        <v>133312</v>
      </c>
      <c r="K40" s="38">
        <v>329623</v>
      </c>
      <c r="L40" s="38">
        <v>15620</v>
      </c>
      <c r="N40" s="1">
        <v>1893791</v>
      </c>
    </row>
    <row r="41" spans="1:14" x14ac:dyDescent="0.45">
      <c r="A41" s="36" t="s">
        <v>47</v>
      </c>
      <c r="B41" s="32">
        <f t="shared" si="4"/>
        <v>5070993</v>
      </c>
      <c r="C41" s="37">
        <f>SUM(一般接種!D40+一般接種!G40+一般接種!J40+医療従事者等!C38)</f>
        <v>2203796</v>
      </c>
      <c r="D41" s="33">
        <f t="shared" si="1"/>
        <v>0.78359057797999099</v>
      </c>
      <c r="E41" s="37">
        <f>SUM(一般接種!E40+一般接種!H40+一般接種!K40+医療従事者等!D38)</f>
        <v>2173436</v>
      </c>
      <c r="F41" s="34">
        <f t="shared" si="2"/>
        <v>0.77279565415425011</v>
      </c>
      <c r="G41" s="32">
        <f t="shared" si="5"/>
        <v>693761</v>
      </c>
      <c r="H41" s="34">
        <f t="shared" si="3"/>
        <v>0.24667645415908573</v>
      </c>
      <c r="I41" s="38">
        <v>22137</v>
      </c>
      <c r="J41" s="38">
        <v>116239</v>
      </c>
      <c r="K41" s="38">
        <v>524266</v>
      </c>
      <c r="L41" s="38">
        <v>31119</v>
      </c>
      <c r="N41" s="1">
        <v>2812433</v>
      </c>
    </row>
    <row r="42" spans="1:14" x14ac:dyDescent="0.45">
      <c r="A42" s="36" t="s">
        <v>48</v>
      </c>
      <c r="B42" s="32">
        <f t="shared" si="4"/>
        <v>2562124</v>
      </c>
      <c r="C42" s="37">
        <f>SUM(一般接種!D41+一般接種!G41+一般接種!J41+医療従事者等!C39)</f>
        <v>1100583</v>
      </c>
      <c r="D42" s="33">
        <f t="shared" si="1"/>
        <v>0.81157354491892253</v>
      </c>
      <c r="E42" s="37">
        <f>SUM(一般接種!E41+一般接種!H41+一般接種!K41+医療従事者等!D39)</f>
        <v>1075741</v>
      </c>
      <c r="F42" s="34">
        <f t="shared" si="2"/>
        <v>0.79325497194180417</v>
      </c>
      <c r="G42" s="32">
        <f t="shared" si="5"/>
        <v>385800</v>
      </c>
      <c r="H42" s="34">
        <f t="shared" si="3"/>
        <v>0.28449019622302024</v>
      </c>
      <c r="I42" s="38">
        <v>44043</v>
      </c>
      <c r="J42" s="38">
        <v>44863</v>
      </c>
      <c r="K42" s="38">
        <v>275959</v>
      </c>
      <c r="L42" s="38">
        <v>20935</v>
      </c>
      <c r="N42" s="1">
        <v>1356110</v>
      </c>
    </row>
    <row r="43" spans="1:14" x14ac:dyDescent="0.45">
      <c r="A43" s="36" t="s">
        <v>49</v>
      </c>
      <c r="B43" s="32">
        <f t="shared" si="4"/>
        <v>1354778</v>
      </c>
      <c r="C43" s="37">
        <f>SUM(一般接種!D42+一般接種!G42+一般接種!J42+医療従事者等!C40)</f>
        <v>588754</v>
      </c>
      <c r="D43" s="33">
        <f t="shared" si="1"/>
        <v>0.80108143558260503</v>
      </c>
      <c r="E43" s="37">
        <f>SUM(一般接種!E42+一般接種!H42+一般接種!K42+医療従事者等!D40)</f>
        <v>580962</v>
      </c>
      <c r="F43" s="34">
        <f t="shared" si="2"/>
        <v>0.79047933938273263</v>
      </c>
      <c r="G43" s="32">
        <f t="shared" si="5"/>
        <v>185062</v>
      </c>
      <c r="H43" s="34">
        <f t="shared" si="3"/>
        <v>0.25180250602422755</v>
      </c>
      <c r="I43" s="38">
        <v>7578</v>
      </c>
      <c r="J43" s="38">
        <v>37025</v>
      </c>
      <c r="K43" s="38">
        <v>135042</v>
      </c>
      <c r="L43" s="38">
        <v>5417</v>
      </c>
      <c r="N43" s="1">
        <v>734949</v>
      </c>
    </row>
    <row r="44" spans="1:14" x14ac:dyDescent="0.45">
      <c r="A44" s="36" t="s">
        <v>50</v>
      </c>
      <c r="B44" s="32">
        <f t="shared" si="4"/>
        <v>1714701</v>
      </c>
      <c r="C44" s="37">
        <f>SUM(一般接種!D43+一般接種!G43+一般接種!J43+医療従事者等!C41)</f>
        <v>764367</v>
      </c>
      <c r="D44" s="33">
        <f t="shared" si="1"/>
        <v>0.78485485103132158</v>
      </c>
      <c r="E44" s="37">
        <f>SUM(一般接種!E43+一般接種!H43+一般接種!K43+医療従事者等!D41)</f>
        <v>754944</v>
      </c>
      <c r="F44" s="34">
        <f t="shared" si="2"/>
        <v>0.77517927992311297</v>
      </c>
      <c r="G44" s="32">
        <f t="shared" si="5"/>
        <v>195390</v>
      </c>
      <c r="H44" s="34">
        <f t="shared" si="3"/>
        <v>0.20062717168979027</v>
      </c>
      <c r="I44" s="38">
        <v>9116</v>
      </c>
      <c r="J44" s="38">
        <v>41892</v>
      </c>
      <c r="K44" s="38">
        <v>140391</v>
      </c>
      <c r="L44" s="38">
        <v>3991</v>
      </c>
      <c r="N44" s="1">
        <v>973896</v>
      </c>
    </row>
    <row r="45" spans="1:14" x14ac:dyDescent="0.45">
      <c r="A45" s="36" t="s">
        <v>51</v>
      </c>
      <c r="B45" s="32">
        <f t="shared" si="4"/>
        <v>2501576</v>
      </c>
      <c r="C45" s="37">
        <f>SUM(一般接種!D44+一般接種!G44+一般接種!J44+医療従事者等!C42)</f>
        <v>1090835</v>
      </c>
      <c r="D45" s="33">
        <f t="shared" si="1"/>
        <v>0.80432068862034822</v>
      </c>
      <c r="E45" s="37">
        <f>SUM(一般接種!E44+一般接種!H44+一般接種!K44+医療従事者等!D42)</f>
        <v>1078610</v>
      </c>
      <c r="F45" s="34">
        <f t="shared" si="2"/>
        <v>0.79530665770056308</v>
      </c>
      <c r="G45" s="32">
        <f t="shared" si="5"/>
        <v>332131</v>
      </c>
      <c r="H45" s="34">
        <f t="shared" si="3"/>
        <v>0.24489481418561457</v>
      </c>
      <c r="I45" s="38">
        <v>11719</v>
      </c>
      <c r="J45" s="38">
        <v>52427</v>
      </c>
      <c r="K45" s="38">
        <v>257717</v>
      </c>
      <c r="L45" s="38">
        <v>10268</v>
      </c>
      <c r="N45" s="1">
        <v>1356219</v>
      </c>
    </row>
    <row r="46" spans="1:14" x14ac:dyDescent="0.45">
      <c r="A46" s="36" t="s">
        <v>52</v>
      </c>
      <c r="B46" s="32">
        <f t="shared" si="4"/>
        <v>1284332</v>
      </c>
      <c r="C46" s="37">
        <f>SUM(一般接種!D45+一般接種!G45+一般接種!J45+医療従事者等!C43)</f>
        <v>555734</v>
      </c>
      <c r="D46" s="33">
        <f t="shared" si="1"/>
        <v>0.79258436292637846</v>
      </c>
      <c r="E46" s="37">
        <f>SUM(一般接種!E45+一般接種!H45+一般接種!K45+医療従事者等!D43)</f>
        <v>548367</v>
      </c>
      <c r="F46" s="34">
        <f t="shared" si="2"/>
        <v>0.78207759349769745</v>
      </c>
      <c r="G46" s="32">
        <f t="shared" si="5"/>
        <v>180231</v>
      </c>
      <c r="H46" s="34">
        <f t="shared" si="3"/>
        <v>0.25704432752824935</v>
      </c>
      <c r="I46" s="38">
        <v>10352</v>
      </c>
      <c r="J46" s="38">
        <v>32868</v>
      </c>
      <c r="K46" s="38">
        <v>132774</v>
      </c>
      <c r="L46" s="38">
        <v>4237</v>
      </c>
      <c r="N46" s="1">
        <v>701167</v>
      </c>
    </row>
    <row r="47" spans="1:14" x14ac:dyDescent="0.45">
      <c r="A47" s="36" t="s">
        <v>53</v>
      </c>
      <c r="B47" s="32">
        <f t="shared" si="4"/>
        <v>9189020</v>
      </c>
      <c r="C47" s="37">
        <f>SUM(一般接種!D46+一般接種!G46+一般接種!J46+医療従事者等!C44)</f>
        <v>4065392</v>
      </c>
      <c r="D47" s="33">
        <f t="shared" si="1"/>
        <v>0.79337570767558452</v>
      </c>
      <c r="E47" s="37">
        <f>SUM(一般接種!E46+一般接種!H46+一般接種!K46+医療従事者等!D44)</f>
        <v>3979945</v>
      </c>
      <c r="F47" s="34">
        <f t="shared" si="2"/>
        <v>0.77670042172683573</v>
      </c>
      <c r="G47" s="32">
        <f t="shared" si="5"/>
        <v>1143683</v>
      </c>
      <c r="H47" s="34">
        <f t="shared" si="3"/>
        <v>0.22319380504550004</v>
      </c>
      <c r="I47" s="38">
        <v>38402</v>
      </c>
      <c r="J47" s="38">
        <v>207734</v>
      </c>
      <c r="K47" s="38">
        <v>851230</v>
      </c>
      <c r="L47" s="38">
        <v>46317</v>
      </c>
      <c r="N47" s="1">
        <v>5124170</v>
      </c>
    </row>
    <row r="48" spans="1:14" x14ac:dyDescent="0.45">
      <c r="A48" s="36" t="s">
        <v>54</v>
      </c>
      <c r="B48" s="32">
        <f t="shared" si="4"/>
        <v>1516248</v>
      </c>
      <c r="C48" s="37">
        <f>SUM(一般接種!D47+一般接種!G47+一般接種!J47+医療従事者等!C45)</f>
        <v>645726</v>
      </c>
      <c r="D48" s="33">
        <f t="shared" si="1"/>
        <v>0.78918190906624364</v>
      </c>
      <c r="E48" s="37">
        <f>SUM(一般接種!E47+一般接種!H47+一般接種!K47+医療従事者等!D45)</f>
        <v>636928</v>
      </c>
      <c r="F48" s="34">
        <f t="shared" si="2"/>
        <v>0.77842932602643289</v>
      </c>
      <c r="G48" s="32">
        <f t="shared" si="5"/>
        <v>233594</v>
      </c>
      <c r="H48" s="34">
        <f t="shared" si="3"/>
        <v>0.2854897570585978</v>
      </c>
      <c r="I48" s="38">
        <v>8184</v>
      </c>
      <c r="J48" s="38">
        <v>55086</v>
      </c>
      <c r="K48" s="38">
        <v>159792</v>
      </c>
      <c r="L48" s="38">
        <v>10532</v>
      </c>
      <c r="N48" s="1">
        <v>818222</v>
      </c>
    </row>
    <row r="49" spans="1:14" x14ac:dyDescent="0.45">
      <c r="A49" s="36" t="s">
        <v>55</v>
      </c>
      <c r="B49" s="32">
        <f t="shared" si="4"/>
        <v>2461314</v>
      </c>
      <c r="C49" s="37">
        <f>SUM(一般接種!D48+一般接種!G48+一般接種!J48+医療従事者等!C46)</f>
        <v>1078366</v>
      </c>
      <c r="D49" s="33">
        <f t="shared" si="1"/>
        <v>0.80719763941140976</v>
      </c>
      <c r="E49" s="37">
        <f>SUM(一般接種!E48+一般接種!H48+一般接種!K48+医療従事者等!D46)</f>
        <v>1061665</v>
      </c>
      <c r="F49" s="34">
        <f t="shared" si="2"/>
        <v>0.79469631075693636</v>
      </c>
      <c r="G49" s="32">
        <f t="shared" si="5"/>
        <v>321283</v>
      </c>
      <c r="H49" s="34">
        <f t="shared" si="3"/>
        <v>0.24049244800282649</v>
      </c>
      <c r="I49" s="38">
        <v>13582</v>
      </c>
      <c r="J49" s="38">
        <v>58641</v>
      </c>
      <c r="K49" s="38">
        <v>238632</v>
      </c>
      <c r="L49" s="38">
        <v>10428</v>
      </c>
      <c r="N49" s="1">
        <v>1335938</v>
      </c>
    </row>
    <row r="50" spans="1:14" x14ac:dyDescent="0.45">
      <c r="A50" s="36" t="s">
        <v>56</v>
      </c>
      <c r="B50" s="32">
        <f t="shared" si="4"/>
        <v>3263418</v>
      </c>
      <c r="C50" s="37">
        <f>SUM(一般接種!D49+一般接種!G49+一般接種!J49+医療従事者等!C47)</f>
        <v>1430981</v>
      </c>
      <c r="D50" s="33">
        <f t="shared" si="1"/>
        <v>0.81368383044901049</v>
      </c>
      <c r="E50" s="37">
        <f>SUM(一般接種!E49+一般接種!H49+一般接種!K49+医療従事者等!D47)</f>
        <v>1414320</v>
      </c>
      <c r="F50" s="34">
        <f t="shared" si="2"/>
        <v>0.80421005944917823</v>
      </c>
      <c r="G50" s="32">
        <f t="shared" si="5"/>
        <v>418117</v>
      </c>
      <c r="H50" s="34">
        <f t="shared" si="3"/>
        <v>0.23774951738412242</v>
      </c>
      <c r="I50" s="38">
        <v>20732</v>
      </c>
      <c r="J50" s="38">
        <v>75194</v>
      </c>
      <c r="K50" s="38">
        <v>308316</v>
      </c>
      <c r="L50" s="38">
        <v>13875</v>
      </c>
      <c r="N50" s="1">
        <v>1758645</v>
      </c>
    </row>
    <row r="51" spans="1:14" x14ac:dyDescent="0.45">
      <c r="A51" s="36" t="s">
        <v>57</v>
      </c>
      <c r="B51" s="32">
        <f t="shared" si="4"/>
        <v>2062542</v>
      </c>
      <c r="C51" s="37">
        <f>SUM(一般接種!D50+一般接種!G50+一般接種!J50+医療従事者等!C48)</f>
        <v>907818</v>
      </c>
      <c r="D51" s="33">
        <f t="shared" si="1"/>
        <v>0.79511728141496185</v>
      </c>
      <c r="E51" s="37">
        <f>SUM(一般接種!E50+一般接種!H50+一般接種!K50+医療従事者等!D48)</f>
        <v>892077</v>
      </c>
      <c r="F51" s="34">
        <f t="shared" si="2"/>
        <v>0.78133044184276468</v>
      </c>
      <c r="G51" s="32">
        <f t="shared" si="5"/>
        <v>262647</v>
      </c>
      <c r="H51" s="34">
        <f t="shared" si="3"/>
        <v>0.23004078858515198</v>
      </c>
      <c r="I51" s="38">
        <v>17803</v>
      </c>
      <c r="J51" s="38">
        <v>48521</v>
      </c>
      <c r="K51" s="38">
        <v>187696</v>
      </c>
      <c r="L51" s="38">
        <v>8627</v>
      </c>
      <c r="N51" s="1">
        <v>1141741</v>
      </c>
    </row>
    <row r="52" spans="1:14" x14ac:dyDescent="0.45">
      <c r="A52" s="36" t="s">
        <v>58</v>
      </c>
      <c r="B52" s="32">
        <f t="shared" si="4"/>
        <v>1942130</v>
      </c>
      <c r="C52" s="37">
        <f>SUM(一般接種!D51+一般接種!G51+一般接種!J51+医療従事者等!C49)</f>
        <v>851578</v>
      </c>
      <c r="D52" s="33">
        <f t="shared" si="1"/>
        <v>0.78324676865570741</v>
      </c>
      <c r="E52" s="37">
        <f>SUM(一般接種!E51+一般接種!H51+一般接種!K51+医療従事者等!D49)</f>
        <v>839427</v>
      </c>
      <c r="F52" s="34">
        <f t="shared" si="2"/>
        <v>0.77207077363712373</v>
      </c>
      <c r="G52" s="32">
        <f t="shared" si="5"/>
        <v>251125</v>
      </c>
      <c r="H52" s="34">
        <f t="shared" si="3"/>
        <v>0.23097454934094649</v>
      </c>
      <c r="I52" s="38">
        <v>10653</v>
      </c>
      <c r="J52" s="38">
        <v>44527</v>
      </c>
      <c r="K52" s="38">
        <v>181557</v>
      </c>
      <c r="L52" s="38">
        <v>14388</v>
      </c>
      <c r="N52" s="1">
        <v>1087241</v>
      </c>
    </row>
    <row r="53" spans="1:14" x14ac:dyDescent="0.45">
      <c r="A53" s="36" t="s">
        <v>59</v>
      </c>
      <c r="B53" s="32">
        <f t="shared" si="4"/>
        <v>2960470</v>
      </c>
      <c r="C53" s="37">
        <f>SUM(一般接種!D52+一般接種!G52+一般接種!J52+医療従事者等!C50)</f>
        <v>1291377</v>
      </c>
      <c r="D53" s="33">
        <f t="shared" si="1"/>
        <v>0.7983699707638312</v>
      </c>
      <c r="E53" s="37">
        <f>SUM(一般接種!E52+一般接種!H52+一般接種!K52+医療従事者等!D50)</f>
        <v>1268155</v>
      </c>
      <c r="F53" s="34">
        <f t="shared" si="2"/>
        <v>0.78401339831358807</v>
      </c>
      <c r="G53" s="32">
        <f t="shared" si="5"/>
        <v>400938</v>
      </c>
      <c r="H53" s="34">
        <f t="shared" si="3"/>
        <v>0.24787251076804756</v>
      </c>
      <c r="I53" s="38">
        <v>16745</v>
      </c>
      <c r="J53" s="38">
        <v>67947</v>
      </c>
      <c r="K53" s="38">
        <v>304178</v>
      </c>
      <c r="L53" s="38">
        <v>12068</v>
      </c>
      <c r="N53" s="1">
        <v>1617517</v>
      </c>
    </row>
    <row r="54" spans="1:14" x14ac:dyDescent="0.45">
      <c r="A54" s="36" t="s">
        <v>60</v>
      </c>
      <c r="B54" s="32">
        <f t="shared" si="4"/>
        <v>2344284</v>
      </c>
      <c r="C54" s="37">
        <f>SUM(一般接種!D53+一般接種!G53+一般接種!J53+医療従事者等!C51)</f>
        <v>1042851</v>
      </c>
      <c r="D54" s="40">
        <f t="shared" si="1"/>
        <v>0.70220076788511077</v>
      </c>
      <c r="E54" s="37">
        <f>SUM(一般接種!E53+一般接種!H53+一般接種!K53+医療従事者等!D51)</f>
        <v>1022023</v>
      </c>
      <c r="F54" s="34">
        <f t="shared" si="2"/>
        <v>0.68817629306223482</v>
      </c>
      <c r="G54" s="32">
        <f t="shared" si="5"/>
        <v>279410</v>
      </c>
      <c r="H54" s="34">
        <f t="shared" si="3"/>
        <v>0.18813993231514264</v>
      </c>
      <c r="I54" s="38">
        <v>16510</v>
      </c>
      <c r="J54" s="38">
        <v>55138</v>
      </c>
      <c r="K54" s="38">
        <v>200014</v>
      </c>
      <c r="L54" s="38">
        <v>7748</v>
      </c>
      <c r="N54" s="1">
        <v>1485118</v>
      </c>
    </row>
    <row r="55" spans="1:14" x14ac:dyDescent="0.45">
      <c r="A55" s="22"/>
      <c r="B55" s="23"/>
      <c r="C55" s="22"/>
      <c r="D55" s="22"/>
      <c r="E55" s="22"/>
      <c r="F55" s="22"/>
      <c r="G55" s="22"/>
      <c r="H55" s="22"/>
      <c r="I55" s="22"/>
      <c r="J55" s="22"/>
      <c r="K55" s="22"/>
    </row>
    <row r="56" spans="1:14" x14ac:dyDescent="0.45">
      <c r="A56" s="85" t="s">
        <v>105</v>
      </c>
      <c r="B56" s="85"/>
      <c r="C56" s="85"/>
      <c r="D56" s="85"/>
      <c r="E56" s="85"/>
      <c r="F56" s="85"/>
      <c r="G56" s="85"/>
      <c r="H56" s="85"/>
      <c r="I56" s="85"/>
      <c r="J56" s="22"/>
      <c r="K56" s="22"/>
    </row>
    <row r="57" spans="1:14" x14ac:dyDescent="0.45">
      <c r="A57" s="22" t="s">
        <v>106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</row>
    <row r="58" spans="1:14" x14ac:dyDescent="0.45">
      <c r="A58" s="22" t="s">
        <v>107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</row>
    <row r="59" spans="1:14" x14ac:dyDescent="0.45">
      <c r="A59" s="24" t="s">
        <v>108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</row>
    <row r="60" spans="1:14" x14ac:dyDescent="0.45">
      <c r="A60" s="85" t="s">
        <v>109</v>
      </c>
      <c r="B60" s="85"/>
      <c r="C60" s="85"/>
      <c r="D60" s="85"/>
      <c r="E60" s="85"/>
      <c r="F60" s="85"/>
      <c r="G60" s="85"/>
      <c r="H60" s="85"/>
      <c r="I60" s="85"/>
      <c r="J60" s="85"/>
      <c r="K60" s="85"/>
    </row>
    <row r="61" spans="1:14" x14ac:dyDescent="0.45">
      <c r="A61" s="24" t="s">
        <v>110</v>
      </c>
      <c r="B61" s="24"/>
      <c r="C61" s="24"/>
      <c r="D61" s="24"/>
      <c r="E61" s="24"/>
      <c r="F61" s="24"/>
      <c r="G61" s="24"/>
      <c r="H61" s="24"/>
      <c r="I61" s="22"/>
      <c r="J61" s="22"/>
      <c r="K61" s="22"/>
    </row>
  </sheetData>
  <mergeCells count="10">
    <mergeCell ref="A56:I56"/>
    <mergeCell ref="A60:K60"/>
    <mergeCell ref="A3:A6"/>
    <mergeCell ref="B4:B6"/>
    <mergeCell ref="C4:D5"/>
    <mergeCell ref="E4:F5"/>
    <mergeCell ref="G5:H5"/>
    <mergeCell ref="B3:L3"/>
    <mergeCell ref="G4:L4"/>
    <mergeCell ref="I6:L6"/>
  </mergeCells>
  <phoneticPr fontId="2"/>
  <pageMargins left="0.7" right="0.7" top="0.75" bottom="0.75" header="0.3" footer="0.3"/>
  <pageSetup paperSize="9" scale="4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1"/>
  <sheetViews>
    <sheetView workbookViewId="0">
      <selection activeCell="C12" sqref="C12"/>
    </sheetView>
  </sheetViews>
  <sheetFormatPr defaultRowHeight="18" x14ac:dyDescent="0.45"/>
  <cols>
    <col min="1" max="1" width="13.59765625" customWidth="1"/>
    <col min="2" max="2" width="11.3984375" style="30" bestFit="1" customWidth="1"/>
    <col min="3" max="8" width="11.3984375" bestFit="1" customWidth="1"/>
    <col min="9" max="9" width="8.69921875" bestFit="1" customWidth="1"/>
    <col min="10" max="11" width="9" bestFit="1" customWidth="1"/>
    <col min="12" max="12" width="1.69921875" customWidth="1"/>
    <col min="13" max="13" width="12.59765625" customWidth="1"/>
    <col min="15" max="15" width="12.19921875" customWidth="1"/>
    <col min="16" max="16" width="9.19921875" bestFit="1" customWidth="1"/>
    <col min="17" max="17" width="12.5" bestFit="1" customWidth="1"/>
  </cols>
  <sheetData>
    <row r="1" spans="1:18" x14ac:dyDescent="0.45">
      <c r="A1" s="22" t="s">
        <v>111</v>
      </c>
      <c r="B1" s="23"/>
      <c r="C1" s="24"/>
      <c r="D1" s="24"/>
    </row>
    <row r="2" spans="1:18" x14ac:dyDescent="0.45">
      <c r="B2"/>
      <c r="Q2" s="101" t="str">
        <f>'進捗状況 (都道府県別)'!H3</f>
        <v>（3月3日公表時点）</v>
      </c>
      <c r="R2" s="101"/>
    </row>
    <row r="3" spans="1:18" ht="37.5" customHeight="1" x14ac:dyDescent="0.45">
      <c r="A3" s="102" t="s">
        <v>3</v>
      </c>
      <c r="B3" s="105" t="s">
        <v>112</v>
      </c>
      <c r="C3" s="105"/>
      <c r="D3" s="105"/>
      <c r="E3" s="105"/>
      <c r="F3" s="105"/>
      <c r="G3" s="105"/>
      <c r="H3" s="105"/>
      <c r="I3" s="105"/>
      <c r="J3" s="105"/>
      <c r="K3" s="105"/>
      <c r="M3" s="105" t="s">
        <v>113</v>
      </c>
      <c r="N3" s="105"/>
      <c r="O3" s="105"/>
      <c r="P3" s="105"/>
      <c r="Q3" s="105"/>
      <c r="R3" s="105"/>
    </row>
    <row r="4" spans="1:18" ht="18.75" customHeight="1" x14ac:dyDescent="0.45">
      <c r="A4" s="103"/>
      <c r="B4" s="106" t="s">
        <v>13</v>
      </c>
      <c r="C4" s="107" t="s">
        <v>114</v>
      </c>
      <c r="D4" s="107"/>
      <c r="E4" s="107"/>
      <c r="F4" s="108" t="s">
        <v>115</v>
      </c>
      <c r="G4" s="109"/>
      <c r="H4" s="110"/>
      <c r="I4" s="108" t="s">
        <v>116</v>
      </c>
      <c r="J4" s="109"/>
      <c r="K4" s="110"/>
      <c r="M4" s="111" t="s">
        <v>117</v>
      </c>
      <c r="N4" s="111"/>
      <c r="O4" s="105" t="s">
        <v>118</v>
      </c>
      <c r="P4" s="105"/>
      <c r="Q4" s="107" t="s">
        <v>116</v>
      </c>
      <c r="R4" s="107"/>
    </row>
    <row r="5" spans="1:18" ht="36" x14ac:dyDescent="0.45">
      <c r="A5" s="104"/>
      <c r="B5" s="106"/>
      <c r="C5" s="41" t="s">
        <v>119</v>
      </c>
      <c r="D5" s="41" t="s">
        <v>96</v>
      </c>
      <c r="E5" s="41" t="s">
        <v>97</v>
      </c>
      <c r="F5" s="41" t="s">
        <v>119</v>
      </c>
      <c r="G5" s="41" t="s">
        <v>96</v>
      </c>
      <c r="H5" s="41" t="s">
        <v>97</v>
      </c>
      <c r="I5" s="41" t="s">
        <v>119</v>
      </c>
      <c r="J5" s="41" t="s">
        <v>96</v>
      </c>
      <c r="K5" s="41" t="s">
        <v>97</v>
      </c>
      <c r="M5" s="42" t="s">
        <v>120</v>
      </c>
      <c r="N5" s="42" t="s">
        <v>121</v>
      </c>
      <c r="O5" s="42" t="s">
        <v>122</v>
      </c>
      <c r="P5" s="42" t="s">
        <v>123</v>
      </c>
      <c r="Q5" s="42" t="s">
        <v>122</v>
      </c>
      <c r="R5" s="42" t="s">
        <v>121</v>
      </c>
    </row>
    <row r="6" spans="1:18" x14ac:dyDescent="0.45">
      <c r="A6" s="31" t="s">
        <v>124</v>
      </c>
      <c r="B6" s="43">
        <f>SUM(B7:B53)</f>
        <v>189587796</v>
      </c>
      <c r="C6" s="43">
        <f t="shared" ref="C6" si="0">SUM(C7:C53)</f>
        <v>157356055</v>
      </c>
      <c r="D6" s="43">
        <f>SUM(D7:D53)</f>
        <v>78980453</v>
      </c>
      <c r="E6" s="44">
        <f>SUM(E7:E53)</f>
        <v>78375602</v>
      </c>
      <c r="F6" s="44">
        <f t="shared" ref="F6:Q6" si="1">SUM(F7:F53)</f>
        <v>32115217</v>
      </c>
      <c r="G6" s="44">
        <f>SUM(G7:G53)</f>
        <v>16118271</v>
      </c>
      <c r="H6" s="44">
        <f t="shared" ref="H6:K6" si="2">SUM(H7:H53)</f>
        <v>15996946</v>
      </c>
      <c r="I6" s="44">
        <f>SUM(I7:I53)</f>
        <v>116524</v>
      </c>
      <c r="J6" s="44">
        <f t="shared" si="2"/>
        <v>58411</v>
      </c>
      <c r="K6" s="44">
        <f t="shared" si="2"/>
        <v>58113</v>
      </c>
      <c r="L6" s="45"/>
      <c r="M6" s="44">
        <f>SUM(M7:M53)</f>
        <v>165197210</v>
      </c>
      <c r="N6" s="46">
        <f>C6/M6</f>
        <v>0.95253457973049305</v>
      </c>
      <c r="O6" s="44">
        <f t="shared" si="1"/>
        <v>34255250</v>
      </c>
      <c r="P6" s="47">
        <f>F6/O6</f>
        <v>0.93752686084614767</v>
      </c>
      <c r="Q6" s="44">
        <f t="shared" si="1"/>
        <v>195380</v>
      </c>
      <c r="R6" s="47">
        <f>I6/Q6</f>
        <v>0.59639676527791996</v>
      </c>
    </row>
    <row r="7" spans="1:18" x14ac:dyDescent="0.45">
      <c r="A7" s="48" t="s">
        <v>14</v>
      </c>
      <c r="B7" s="43">
        <v>7776917</v>
      </c>
      <c r="C7" s="43">
        <v>6286614</v>
      </c>
      <c r="D7" s="43">
        <v>3156705</v>
      </c>
      <c r="E7" s="44">
        <v>3129909</v>
      </c>
      <c r="F7" s="49">
        <v>1489474</v>
      </c>
      <c r="G7" s="44">
        <v>746612</v>
      </c>
      <c r="H7" s="44">
        <v>742862</v>
      </c>
      <c r="I7" s="44">
        <v>829</v>
      </c>
      <c r="J7" s="44">
        <v>413</v>
      </c>
      <c r="K7" s="44">
        <v>416</v>
      </c>
      <c r="L7" s="45"/>
      <c r="M7" s="44">
        <v>6947460</v>
      </c>
      <c r="N7" s="46">
        <v>0.90487948113411232</v>
      </c>
      <c r="O7" s="50">
        <v>1518200</v>
      </c>
      <c r="P7" s="46">
        <v>0.98107890923461993</v>
      </c>
      <c r="Q7" s="44">
        <v>900</v>
      </c>
      <c r="R7" s="47">
        <v>0.9211111111111111</v>
      </c>
    </row>
    <row r="8" spans="1:18" x14ac:dyDescent="0.45">
      <c r="A8" s="48" t="s">
        <v>15</v>
      </c>
      <c r="B8" s="43">
        <v>1981302</v>
      </c>
      <c r="C8" s="43">
        <v>1793366</v>
      </c>
      <c r="D8" s="43">
        <v>899339</v>
      </c>
      <c r="E8" s="44">
        <v>894027</v>
      </c>
      <c r="F8" s="49">
        <v>185541</v>
      </c>
      <c r="G8" s="44">
        <v>93242</v>
      </c>
      <c r="H8" s="44">
        <v>92299</v>
      </c>
      <c r="I8" s="44">
        <v>2395</v>
      </c>
      <c r="J8" s="44">
        <v>1208</v>
      </c>
      <c r="K8" s="44">
        <v>1187</v>
      </c>
      <c r="L8" s="45"/>
      <c r="M8" s="44">
        <v>1807955</v>
      </c>
      <c r="N8" s="46">
        <v>0.99193066199103408</v>
      </c>
      <c r="O8" s="50">
        <v>186500</v>
      </c>
      <c r="P8" s="46">
        <v>0.99485790884718495</v>
      </c>
      <c r="Q8" s="44">
        <v>3640</v>
      </c>
      <c r="R8" s="47">
        <v>0.65796703296703296</v>
      </c>
    </row>
    <row r="9" spans="1:18" x14ac:dyDescent="0.45">
      <c r="A9" s="48" t="s">
        <v>16</v>
      </c>
      <c r="B9" s="43">
        <v>1904922</v>
      </c>
      <c r="C9" s="43">
        <v>1662387</v>
      </c>
      <c r="D9" s="43">
        <v>833951</v>
      </c>
      <c r="E9" s="44">
        <v>828436</v>
      </c>
      <c r="F9" s="49">
        <v>242443</v>
      </c>
      <c r="G9" s="44">
        <v>121796</v>
      </c>
      <c r="H9" s="44">
        <v>120647</v>
      </c>
      <c r="I9" s="44">
        <v>92</v>
      </c>
      <c r="J9" s="44">
        <v>48</v>
      </c>
      <c r="K9" s="44">
        <v>44</v>
      </c>
      <c r="L9" s="45"/>
      <c r="M9" s="44">
        <v>1740685</v>
      </c>
      <c r="N9" s="46">
        <v>0.95501885751873539</v>
      </c>
      <c r="O9" s="50">
        <v>227500</v>
      </c>
      <c r="P9" s="46">
        <v>1.0656835164835166</v>
      </c>
      <c r="Q9" s="44">
        <v>120</v>
      </c>
      <c r="R9" s="47">
        <v>0.76666666666666672</v>
      </c>
    </row>
    <row r="10" spans="1:18" x14ac:dyDescent="0.45">
      <c r="A10" s="48" t="s">
        <v>17</v>
      </c>
      <c r="B10" s="43">
        <v>3458964</v>
      </c>
      <c r="C10" s="43">
        <v>2720749</v>
      </c>
      <c r="D10" s="43">
        <v>1365119</v>
      </c>
      <c r="E10" s="44">
        <v>1355630</v>
      </c>
      <c r="F10" s="49">
        <v>738168</v>
      </c>
      <c r="G10" s="44">
        <v>370207</v>
      </c>
      <c r="H10" s="44">
        <v>367961</v>
      </c>
      <c r="I10" s="44">
        <v>47</v>
      </c>
      <c r="J10" s="44">
        <v>24</v>
      </c>
      <c r="K10" s="44">
        <v>23</v>
      </c>
      <c r="L10" s="45"/>
      <c r="M10" s="44">
        <v>2897265</v>
      </c>
      <c r="N10" s="46">
        <v>0.93907495517324102</v>
      </c>
      <c r="O10" s="50">
        <v>854400</v>
      </c>
      <c r="P10" s="46">
        <v>0.86396067415730338</v>
      </c>
      <c r="Q10" s="44">
        <v>120</v>
      </c>
      <c r="R10" s="47">
        <v>0.39166666666666666</v>
      </c>
    </row>
    <row r="11" spans="1:18" x14ac:dyDescent="0.45">
      <c r="A11" s="48" t="s">
        <v>18</v>
      </c>
      <c r="B11" s="43">
        <v>1534878</v>
      </c>
      <c r="C11" s="43">
        <v>1440964</v>
      </c>
      <c r="D11" s="43">
        <v>722814</v>
      </c>
      <c r="E11" s="44">
        <v>718150</v>
      </c>
      <c r="F11" s="49">
        <v>93858</v>
      </c>
      <c r="G11" s="44">
        <v>47797</v>
      </c>
      <c r="H11" s="44">
        <v>46061</v>
      </c>
      <c r="I11" s="44">
        <v>56</v>
      </c>
      <c r="J11" s="44">
        <v>28</v>
      </c>
      <c r="K11" s="44">
        <v>28</v>
      </c>
      <c r="L11" s="45"/>
      <c r="M11" s="44">
        <v>1445355</v>
      </c>
      <c r="N11" s="46">
        <v>0.99696199203655844</v>
      </c>
      <c r="O11" s="50">
        <v>87900</v>
      </c>
      <c r="P11" s="46">
        <v>1.0677815699658704</v>
      </c>
      <c r="Q11" s="44">
        <v>140</v>
      </c>
      <c r="R11" s="47">
        <v>0.4</v>
      </c>
    </row>
    <row r="12" spans="1:18" x14ac:dyDescent="0.45">
      <c r="A12" s="48" t="s">
        <v>19</v>
      </c>
      <c r="B12" s="43">
        <v>1676198</v>
      </c>
      <c r="C12" s="43">
        <v>1599848</v>
      </c>
      <c r="D12" s="43">
        <v>802528</v>
      </c>
      <c r="E12" s="44">
        <v>797320</v>
      </c>
      <c r="F12" s="49">
        <v>76189</v>
      </c>
      <c r="G12" s="44">
        <v>38335</v>
      </c>
      <c r="H12" s="44">
        <v>37854</v>
      </c>
      <c r="I12" s="44">
        <v>161</v>
      </c>
      <c r="J12" s="44">
        <v>80</v>
      </c>
      <c r="K12" s="44">
        <v>81</v>
      </c>
      <c r="L12" s="45"/>
      <c r="M12" s="44">
        <v>1614795</v>
      </c>
      <c r="N12" s="46">
        <v>0.99074371669468875</v>
      </c>
      <c r="O12" s="50">
        <v>61700</v>
      </c>
      <c r="P12" s="46">
        <v>1.2348298217179903</v>
      </c>
      <c r="Q12" s="44">
        <v>340</v>
      </c>
      <c r="R12" s="47">
        <v>0.47352941176470587</v>
      </c>
    </row>
    <row r="13" spans="1:18" x14ac:dyDescent="0.45">
      <c r="A13" s="48" t="s">
        <v>20</v>
      </c>
      <c r="B13" s="43">
        <v>2873259</v>
      </c>
      <c r="C13" s="43">
        <v>2667660</v>
      </c>
      <c r="D13" s="43">
        <v>1338707</v>
      </c>
      <c r="E13" s="44">
        <v>1328953</v>
      </c>
      <c r="F13" s="49">
        <v>205349</v>
      </c>
      <c r="G13" s="44">
        <v>103337</v>
      </c>
      <c r="H13" s="44">
        <v>102012</v>
      </c>
      <c r="I13" s="44">
        <v>250</v>
      </c>
      <c r="J13" s="44">
        <v>126</v>
      </c>
      <c r="K13" s="44">
        <v>124</v>
      </c>
      <c r="L13" s="45"/>
      <c r="M13" s="44">
        <v>2736240</v>
      </c>
      <c r="N13" s="46">
        <v>0.97493640908692225</v>
      </c>
      <c r="O13" s="50">
        <v>178600</v>
      </c>
      <c r="P13" s="46">
        <v>1.1497704367301231</v>
      </c>
      <c r="Q13" s="44">
        <v>520</v>
      </c>
      <c r="R13" s="47">
        <v>0.48076923076923078</v>
      </c>
    </row>
    <row r="14" spans="1:18" x14ac:dyDescent="0.45">
      <c r="A14" s="48" t="s">
        <v>21</v>
      </c>
      <c r="B14" s="43">
        <v>4517765</v>
      </c>
      <c r="C14" s="43">
        <v>3650823</v>
      </c>
      <c r="D14" s="43">
        <v>1831500</v>
      </c>
      <c r="E14" s="44">
        <v>1819323</v>
      </c>
      <c r="F14" s="49">
        <v>866578</v>
      </c>
      <c r="G14" s="44">
        <v>434985</v>
      </c>
      <c r="H14" s="44">
        <v>431593</v>
      </c>
      <c r="I14" s="44">
        <v>364</v>
      </c>
      <c r="J14" s="44">
        <v>178</v>
      </c>
      <c r="K14" s="44">
        <v>186</v>
      </c>
      <c r="L14" s="45"/>
      <c r="M14" s="44">
        <v>3804905</v>
      </c>
      <c r="N14" s="46">
        <v>0.95950437658758891</v>
      </c>
      <c r="O14" s="50">
        <v>892500</v>
      </c>
      <c r="P14" s="46">
        <v>0.97095574229691872</v>
      </c>
      <c r="Q14" s="44">
        <v>800</v>
      </c>
      <c r="R14" s="47">
        <v>0.45500000000000002</v>
      </c>
    </row>
    <row r="15" spans="1:18" x14ac:dyDescent="0.45">
      <c r="A15" s="51" t="s">
        <v>22</v>
      </c>
      <c r="B15" s="43">
        <v>2999832</v>
      </c>
      <c r="C15" s="43">
        <v>2618641</v>
      </c>
      <c r="D15" s="43">
        <v>1313891</v>
      </c>
      <c r="E15" s="44">
        <v>1304750</v>
      </c>
      <c r="F15" s="49">
        <v>380366</v>
      </c>
      <c r="G15" s="44">
        <v>191414</v>
      </c>
      <c r="H15" s="44">
        <v>188952</v>
      </c>
      <c r="I15" s="44">
        <v>825</v>
      </c>
      <c r="J15" s="44">
        <v>419</v>
      </c>
      <c r="K15" s="44">
        <v>406</v>
      </c>
      <c r="L15" s="45"/>
      <c r="M15" s="44">
        <v>2654650</v>
      </c>
      <c r="N15" s="46">
        <v>0.98643549997174773</v>
      </c>
      <c r="O15" s="50">
        <v>375900</v>
      </c>
      <c r="P15" s="46">
        <v>1.0118808193668529</v>
      </c>
      <c r="Q15" s="44">
        <v>1080</v>
      </c>
      <c r="R15" s="47">
        <v>0.76388888888888884</v>
      </c>
    </row>
    <row r="16" spans="1:18" x14ac:dyDescent="0.45">
      <c r="A16" s="48" t="s">
        <v>23</v>
      </c>
      <c r="B16" s="43">
        <v>2947284</v>
      </c>
      <c r="C16" s="43">
        <v>2100451</v>
      </c>
      <c r="D16" s="43">
        <v>1054283</v>
      </c>
      <c r="E16" s="44">
        <v>1046168</v>
      </c>
      <c r="F16" s="49">
        <v>846623</v>
      </c>
      <c r="G16" s="44">
        <v>424962</v>
      </c>
      <c r="H16" s="44">
        <v>421661</v>
      </c>
      <c r="I16" s="44">
        <v>210</v>
      </c>
      <c r="J16" s="44">
        <v>94</v>
      </c>
      <c r="K16" s="44">
        <v>116</v>
      </c>
      <c r="L16" s="45"/>
      <c r="M16" s="44">
        <v>2286995</v>
      </c>
      <c r="N16" s="46">
        <v>0.91843270317600167</v>
      </c>
      <c r="O16" s="50">
        <v>887500</v>
      </c>
      <c r="P16" s="46">
        <v>0.95394140845070419</v>
      </c>
      <c r="Q16" s="44">
        <v>320</v>
      </c>
      <c r="R16" s="47">
        <v>0.65625</v>
      </c>
    </row>
    <row r="17" spans="1:18" x14ac:dyDescent="0.45">
      <c r="A17" s="48" t="s">
        <v>24</v>
      </c>
      <c r="B17" s="43">
        <v>11315573</v>
      </c>
      <c r="C17" s="43">
        <v>9629320</v>
      </c>
      <c r="D17" s="43">
        <v>4838709</v>
      </c>
      <c r="E17" s="44">
        <v>4790611</v>
      </c>
      <c r="F17" s="49">
        <v>1668260</v>
      </c>
      <c r="G17" s="44">
        <v>835841</v>
      </c>
      <c r="H17" s="44">
        <v>832419</v>
      </c>
      <c r="I17" s="44">
        <v>17993</v>
      </c>
      <c r="J17" s="44">
        <v>9036</v>
      </c>
      <c r="K17" s="44">
        <v>8957</v>
      </c>
      <c r="L17" s="45"/>
      <c r="M17" s="44">
        <v>9975810</v>
      </c>
      <c r="N17" s="46">
        <v>0.96526698082661955</v>
      </c>
      <c r="O17" s="50">
        <v>659400</v>
      </c>
      <c r="P17" s="46">
        <v>2.5299666363360629</v>
      </c>
      <c r="Q17" s="44">
        <v>36860</v>
      </c>
      <c r="R17" s="47">
        <v>0.4881443298969072</v>
      </c>
    </row>
    <row r="18" spans="1:18" x14ac:dyDescent="0.45">
      <c r="A18" s="48" t="s">
        <v>25</v>
      </c>
      <c r="B18" s="43">
        <v>9632702</v>
      </c>
      <c r="C18" s="43">
        <v>7946551</v>
      </c>
      <c r="D18" s="43">
        <v>3989813</v>
      </c>
      <c r="E18" s="44">
        <v>3956738</v>
      </c>
      <c r="F18" s="49">
        <v>1685385</v>
      </c>
      <c r="G18" s="44">
        <v>844715</v>
      </c>
      <c r="H18" s="44">
        <v>840670</v>
      </c>
      <c r="I18" s="44">
        <v>766</v>
      </c>
      <c r="J18" s="44">
        <v>357</v>
      </c>
      <c r="K18" s="44">
        <v>409</v>
      </c>
      <c r="L18" s="45"/>
      <c r="M18" s="44">
        <v>8203845</v>
      </c>
      <c r="N18" s="46">
        <v>0.96863738893165341</v>
      </c>
      <c r="O18" s="50">
        <v>643300</v>
      </c>
      <c r="P18" s="46">
        <v>2.619905176434012</v>
      </c>
      <c r="Q18" s="44">
        <v>4260</v>
      </c>
      <c r="R18" s="47">
        <v>0.17981220657276994</v>
      </c>
    </row>
    <row r="19" spans="1:18" x14ac:dyDescent="0.45">
      <c r="A19" s="48" t="s">
        <v>26</v>
      </c>
      <c r="B19" s="43">
        <v>20857190</v>
      </c>
      <c r="C19" s="43">
        <v>15514281</v>
      </c>
      <c r="D19" s="43">
        <v>7790174</v>
      </c>
      <c r="E19" s="44">
        <v>7724107</v>
      </c>
      <c r="F19" s="49">
        <v>5329580</v>
      </c>
      <c r="G19" s="44">
        <v>2674892</v>
      </c>
      <c r="H19" s="44">
        <v>2654688</v>
      </c>
      <c r="I19" s="44">
        <v>13329</v>
      </c>
      <c r="J19" s="44">
        <v>6538</v>
      </c>
      <c r="K19" s="44">
        <v>6791</v>
      </c>
      <c r="L19" s="45"/>
      <c r="M19" s="44">
        <v>16590990</v>
      </c>
      <c r="N19" s="46">
        <v>0.935102787717912</v>
      </c>
      <c r="O19" s="50">
        <v>10132950</v>
      </c>
      <c r="P19" s="46">
        <v>0.52596529145017001</v>
      </c>
      <c r="Q19" s="44">
        <v>42380</v>
      </c>
      <c r="R19" s="47">
        <v>0.3145115620575743</v>
      </c>
    </row>
    <row r="20" spans="1:18" x14ac:dyDescent="0.45">
      <c r="A20" s="48" t="s">
        <v>27</v>
      </c>
      <c r="B20" s="43">
        <v>14090998</v>
      </c>
      <c r="C20" s="43">
        <v>10764750</v>
      </c>
      <c r="D20" s="43">
        <v>5401846</v>
      </c>
      <c r="E20" s="44">
        <v>5362904</v>
      </c>
      <c r="F20" s="49">
        <v>3320171</v>
      </c>
      <c r="G20" s="44">
        <v>1662969</v>
      </c>
      <c r="H20" s="44">
        <v>1657202</v>
      </c>
      <c r="I20" s="44">
        <v>6077</v>
      </c>
      <c r="J20" s="44">
        <v>3064</v>
      </c>
      <c r="K20" s="44">
        <v>3013</v>
      </c>
      <c r="L20" s="45"/>
      <c r="M20" s="44">
        <v>11191635</v>
      </c>
      <c r="N20" s="46">
        <v>0.96185677963943605</v>
      </c>
      <c r="O20" s="50">
        <v>1939600</v>
      </c>
      <c r="P20" s="46">
        <v>1.7117812951123943</v>
      </c>
      <c r="Q20" s="44">
        <v>11520</v>
      </c>
      <c r="R20" s="47">
        <v>0.52751736111111114</v>
      </c>
    </row>
    <row r="21" spans="1:18" x14ac:dyDescent="0.45">
      <c r="A21" s="48" t="s">
        <v>28</v>
      </c>
      <c r="B21" s="43">
        <v>3458972</v>
      </c>
      <c r="C21" s="43">
        <v>2890733</v>
      </c>
      <c r="D21" s="43">
        <v>1449015</v>
      </c>
      <c r="E21" s="44">
        <v>1441718</v>
      </c>
      <c r="F21" s="49">
        <v>568164</v>
      </c>
      <c r="G21" s="44">
        <v>285219</v>
      </c>
      <c r="H21" s="44">
        <v>282945</v>
      </c>
      <c r="I21" s="44">
        <v>75</v>
      </c>
      <c r="J21" s="44">
        <v>34</v>
      </c>
      <c r="K21" s="44">
        <v>41</v>
      </c>
      <c r="L21" s="45"/>
      <c r="M21" s="44">
        <v>3030105</v>
      </c>
      <c r="N21" s="46">
        <v>0.95400423417670344</v>
      </c>
      <c r="O21" s="50">
        <v>584800</v>
      </c>
      <c r="P21" s="46">
        <v>0.97155266757865932</v>
      </c>
      <c r="Q21" s="44">
        <v>240</v>
      </c>
      <c r="R21" s="47">
        <v>0.3125</v>
      </c>
    </row>
    <row r="22" spans="1:18" x14ac:dyDescent="0.45">
      <c r="A22" s="48" t="s">
        <v>29</v>
      </c>
      <c r="B22" s="43">
        <v>1641662</v>
      </c>
      <c r="C22" s="43">
        <v>1456224</v>
      </c>
      <c r="D22" s="43">
        <v>730185</v>
      </c>
      <c r="E22" s="44">
        <v>726039</v>
      </c>
      <c r="F22" s="49">
        <v>185227</v>
      </c>
      <c r="G22" s="44">
        <v>92870</v>
      </c>
      <c r="H22" s="44">
        <v>92357</v>
      </c>
      <c r="I22" s="44">
        <v>211</v>
      </c>
      <c r="J22" s="44">
        <v>110</v>
      </c>
      <c r="K22" s="44">
        <v>101</v>
      </c>
      <c r="L22" s="45"/>
      <c r="M22" s="44">
        <v>1489620</v>
      </c>
      <c r="N22" s="46">
        <v>0.97758085954807261</v>
      </c>
      <c r="O22" s="50">
        <v>176600</v>
      </c>
      <c r="P22" s="46">
        <v>1.0488505096262741</v>
      </c>
      <c r="Q22" s="44">
        <v>400</v>
      </c>
      <c r="R22" s="47">
        <v>0.52749999999999997</v>
      </c>
    </row>
    <row r="23" spans="1:18" x14ac:dyDescent="0.45">
      <c r="A23" s="48" t="s">
        <v>30</v>
      </c>
      <c r="B23" s="43">
        <v>1694962</v>
      </c>
      <c r="C23" s="43">
        <v>1489678</v>
      </c>
      <c r="D23" s="43">
        <v>747440</v>
      </c>
      <c r="E23" s="44">
        <v>742238</v>
      </c>
      <c r="F23" s="49">
        <v>204286</v>
      </c>
      <c r="G23" s="44">
        <v>102580</v>
      </c>
      <c r="H23" s="44">
        <v>101706</v>
      </c>
      <c r="I23" s="44">
        <v>998</v>
      </c>
      <c r="J23" s="44">
        <v>504</v>
      </c>
      <c r="K23" s="44">
        <v>494</v>
      </c>
      <c r="L23" s="45"/>
      <c r="M23" s="44">
        <v>1519930</v>
      </c>
      <c r="N23" s="46">
        <v>0.98009645181028071</v>
      </c>
      <c r="O23" s="50">
        <v>220900</v>
      </c>
      <c r="P23" s="46">
        <v>0.92478949751018558</v>
      </c>
      <c r="Q23" s="44">
        <v>1060</v>
      </c>
      <c r="R23" s="47">
        <v>0.94150943396226416</v>
      </c>
    </row>
    <row r="24" spans="1:18" x14ac:dyDescent="0.45">
      <c r="A24" s="48" t="s">
        <v>31</v>
      </c>
      <c r="B24" s="43">
        <v>1165731</v>
      </c>
      <c r="C24" s="43">
        <v>1025219</v>
      </c>
      <c r="D24" s="43">
        <v>514439</v>
      </c>
      <c r="E24" s="44">
        <v>510780</v>
      </c>
      <c r="F24" s="49">
        <v>140437</v>
      </c>
      <c r="G24" s="44">
        <v>70707</v>
      </c>
      <c r="H24" s="44">
        <v>69730</v>
      </c>
      <c r="I24" s="44">
        <v>75</v>
      </c>
      <c r="J24" s="44">
        <v>33</v>
      </c>
      <c r="K24" s="44">
        <v>42</v>
      </c>
      <c r="L24" s="45"/>
      <c r="M24" s="44">
        <v>1050870</v>
      </c>
      <c r="N24" s="46">
        <v>0.97559070103818746</v>
      </c>
      <c r="O24" s="50">
        <v>145200</v>
      </c>
      <c r="P24" s="46">
        <v>0.96719696969696967</v>
      </c>
      <c r="Q24" s="44">
        <v>120</v>
      </c>
      <c r="R24" s="47">
        <v>0.625</v>
      </c>
    </row>
    <row r="25" spans="1:18" x14ac:dyDescent="0.45">
      <c r="A25" s="48" t="s">
        <v>32</v>
      </c>
      <c r="B25" s="43">
        <v>1248333</v>
      </c>
      <c r="C25" s="43">
        <v>1100782</v>
      </c>
      <c r="D25" s="43">
        <v>552312</v>
      </c>
      <c r="E25" s="44">
        <v>548470</v>
      </c>
      <c r="F25" s="49">
        <v>147524</v>
      </c>
      <c r="G25" s="44">
        <v>74280</v>
      </c>
      <c r="H25" s="44">
        <v>73244</v>
      </c>
      <c r="I25" s="44">
        <v>27</v>
      </c>
      <c r="J25" s="44">
        <v>10</v>
      </c>
      <c r="K25" s="44">
        <v>17</v>
      </c>
      <c r="L25" s="45"/>
      <c r="M25" s="44">
        <v>1178390</v>
      </c>
      <c r="N25" s="46">
        <v>0.9341406495302913</v>
      </c>
      <c r="O25" s="50">
        <v>139400</v>
      </c>
      <c r="P25" s="46">
        <v>1.0582783357245338</v>
      </c>
      <c r="Q25" s="44">
        <v>220</v>
      </c>
      <c r="R25" s="47">
        <v>0.12272727272727273</v>
      </c>
    </row>
    <row r="26" spans="1:18" x14ac:dyDescent="0.45">
      <c r="A26" s="48" t="s">
        <v>33</v>
      </c>
      <c r="B26" s="43">
        <v>3160514</v>
      </c>
      <c r="C26" s="43">
        <v>2875164</v>
      </c>
      <c r="D26" s="43">
        <v>1442504</v>
      </c>
      <c r="E26" s="44">
        <v>1432660</v>
      </c>
      <c r="F26" s="49">
        <v>285237</v>
      </c>
      <c r="G26" s="44">
        <v>143628</v>
      </c>
      <c r="H26" s="44">
        <v>141609</v>
      </c>
      <c r="I26" s="44">
        <v>113</v>
      </c>
      <c r="J26" s="44">
        <v>55</v>
      </c>
      <c r="K26" s="44">
        <v>58</v>
      </c>
      <c r="L26" s="45"/>
      <c r="M26" s="44">
        <v>2953470</v>
      </c>
      <c r="N26" s="46">
        <v>0.97348677995713517</v>
      </c>
      <c r="O26" s="50">
        <v>268100</v>
      </c>
      <c r="P26" s="46">
        <v>1.0639201790376724</v>
      </c>
      <c r="Q26" s="44">
        <v>140</v>
      </c>
      <c r="R26" s="47">
        <v>0.80714285714285716</v>
      </c>
    </row>
    <row r="27" spans="1:18" x14ac:dyDescent="0.45">
      <c r="A27" s="48" t="s">
        <v>34</v>
      </c>
      <c r="B27" s="43">
        <v>3058026</v>
      </c>
      <c r="C27" s="43">
        <v>2718414</v>
      </c>
      <c r="D27" s="43">
        <v>1362579</v>
      </c>
      <c r="E27" s="44">
        <v>1355835</v>
      </c>
      <c r="F27" s="49">
        <v>337485</v>
      </c>
      <c r="G27" s="44">
        <v>169979</v>
      </c>
      <c r="H27" s="44">
        <v>167506</v>
      </c>
      <c r="I27" s="44">
        <v>2127</v>
      </c>
      <c r="J27" s="44">
        <v>1066</v>
      </c>
      <c r="K27" s="44">
        <v>1061</v>
      </c>
      <c r="L27" s="45"/>
      <c r="M27" s="44">
        <v>2783025</v>
      </c>
      <c r="N27" s="46">
        <v>0.97678389522192577</v>
      </c>
      <c r="O27" s="50">
        <v>279600</v>
      </c>
      <c r="P27" s="46">
        <v>1.2070278969957082</v>
      </c>
      <c r="Q27" s="44">
        <v>2540</v>
      </c>
      <c r="R27" s="47">
        <v>0.83740157480314958</v>
      </c>
    </row>
    <row r="28" spans="1:18" x14ac:dyDescent="0.45">
      <c r="A28" s="48" t="s">
        <v>35</v>
      </c>
      <c r="B28" s="43">
        <v>5798116</v>
      </c>
      <c r="C28" s="43">
        <v>5022505</v>
      </c>
      <c r="D28" s="43">
        <v>2519578</v>
      </c>
      <c r="E28" s="44">
        <v>2502927</v>
      </c>
      <c r="F28" s="49">
        <v>775440</v>
      </c>
      <c r="G28" s="44">
        <v>389050</v>
      </c>
      <c r="H28" s="44">
        <v>386390</v>
      </c>
      <c r="I28" s="44">
        <v>171</v>
      </c>
      <c r="J28" s="44">
        <v>89</v>
      </c>
      <c r="K28" s="44">
        <v>82</v>
      </c>
      <c r="L28" s="45"/>
      <c r="M28" s="44">
        <v>5046120</v>
      </c>
      <c r="N28" s="46">
        <v>0.99532016678160651</v>
      </c>
      <c r="O28" s="50">
        <v>752600</v>
      </c>
      <c r="P28" s="46">
        <v>1.030348126494818</v>
      </c>
      <c r="Q28" s="44">
        <v>920</v>
      </c>
      <c r="R28" s="47">
        <v>0.18586956521739131</v>
      </c>
    </row>
    <row r="29" spans="1:18" x14ac:dyDescent="0.45">
      <c r="A29" s="48" t="s">
        <v>36</v>
      </c>
      <c r="B29" s="43">
        <v>11027815</v>
      </c>
      <c r="C29" s="43">
        <v>8603798</v>
      </c>
      <c r="D29" s="43">
        <v>4317038</v>
      </c>
      <c r="E29" s="44">
        <v>4286760</v>
      </c>
      <c r="F29" s="49">
        <v>2423304</v>
      </c>
      <c r="G29" s="44">
        <v>1215951</v>
      </c>
      <c r="H29" s="44">
        <v>1207353</v>
      </c>
      <c r="I29" s="44">
        <v>713</v>
      </c>
      <c r="J29" s="44">
        <v>341</v>
      </c>
      <c r="K29" s="44">
        <v>372</v>
      </c>
      <c r="L29" s="45"/>
      <c r="M29" s="44">
        <v>9308910</v>
      </c>
      <c r="N29" s="46">
        <v>0.92425407485946265</v>
      </c>
      <c r="O29" s="50">
        <v>2709600</v>
      </c>
      <c r="P29" s="46">
        <v>0.89434012400354301</v>
      </c>
      <c r="Q29" s="44">
        <v>1260</v>
      </c>
      <c r="R29" s="47">
        <v>0.56587301587301586</v>
      </c>
    </row>
    <row r="30" spans="1:18" x14ac:dyDescent="0.45">
      <c r="A30" s="48" t="s">
        <v>37</v>
      </c>
      <c r="B30" s="43">
        <v>2718545</v>
      </c>
      <c r="C30" s="43">
        <v>2448968</v>
      </c>
      <c r="D30" s="43">
        <v>1228565</v>
      </c>
      <c r="E30" s="44">
        <v>1220403</v>
      </c>
      <c r="F30" s="49">
        <v>269114</v>
      </c>
      <c r="G30" s="44">
        <v>135387</v>
      </c>
      <c r="H30" s="44">
        <v>133727</v>
      </c>
      <c r="I30" s="44">
        <v>463</v>
      </c>
      <c r="J30" s="44">
        <v>239</v>
      </c>
      <c r="K30" s="44">
        <v>224</v>
      </c>
      <c r="L30" s="45"/>
      <c r="M30" s="44">
        <v>2519015</v>
      </c>
      <c r="N30" s="46">
        <v>0.97219270230625865</v>
      </c>
      <c r="O30" s="50">
        <v>239400</v>
      </c>
      <c r="P30" s="46">
        <v>1.1241186299081036</v>
      </c>
      <c r="Q30" s="44">
        <v>760</v>
      </c>
      <c r="R30" s="47">
        <v>0.60921052631578942</v>
      </c>
    </row>
    <row r="31" spans="1:18" x14ac:dyDescent="0.45">
      <c r="A31" s="48" t="s">
        <v>38</v>
      </c>
      <c r="B31" s="43">
        <v>2142538</v>
      </c>
      <c r="C31" s="43">
        <v>1774323</v>
      </c>
      <c r="D31" s="43">
        <v>890610</v>
      </c>
      <c r="E31" s="44">
        <v>883713</v>
      </c>
      <c r="F31" s="49">
        <v>368123</v>
      </c>
      <c r="G31" s="44">
        <v>184458</v>
      </c>
      <c r="H31" s="44">
        <v>183665</v>
      </c>
      <c r="I31" s="44">
        <v>92</v>
      </c>
      <c r="J31" s="44">
        <v>51</v>
      </c>
      <c r="K31" s="44">
        <v>41</v>
      </c>
      <c r="L31" s="45"/>
      <c r="M31" s="44">
        <v>1803280</v>
      </c>
      <c r="N31" s="46">
        <v>0.98394203895124444</v>
      </c>
      <c r="O31" s="50">
        <v>348300</v>
      </c>
      <c r="P31" s="46">
        <v>1.0569135802469136</v>
      </c>
      <c r="Q31" s="44">
        <v>240</v>
      </c>
      <c r="R31" s="47">
        <v>0.38333333333333336</v>
      </c>
    </row>
    <row r="32" spans="1:18" x14ac:dyDescent="0.45">
      <c r="A32" s="48" t="s">
        <v>39</v>
      </c>
      <c r="B32" s="43">
        <v>3706113</v>
      </c>
      <c r="C32" s="43">
        <v>3056695</v>
      </c>
      <c r="D32" s="43">
        <v>1533591</v>
      </c>
      <c r="E32" s="44">
        <v>1523104</v>
      </c>
      <c r="F32" s="49">
        <v>648925</v>
      </c>
      <c r="G32" s="44">
        <v>325908</v>
      </c>
      <c r="H32" s="44">
        <v>323017</v>
      </c>
      <c r="I32" s="44">
        <v>493</v>
      </c>
      <c r="J32" s="44">
        <v>254</v>
      </c>
      <c r="K32" s="44">
        <v>239</v>
      </c>
      <c r="L32" s="45"/>
      <c r="M32" s="44">
        <v>3214895</v>
      </c>
      <c r="N32" s="46">
        <v>0.95079154995730808</v>
      </c>
      <c r="O32" s="50">
        <v>704200</v>
      </c>
      <c r="P32" s="46">
        <v>0.92150667424027266</v>
      </c>
      <c r="Q32" s="44">
        <v>1040</v>
      </c>
      <c r="R32" s="47">
        <v>0.47403846153846152</v>
      </c>
    </row>
    <row r="33" spans="1:18" x14ac:dyDescent="0.45">
      <c r="A33" s="48" t="s">
        <v>40</v>
      </c>
      <c r="B33" s="43">
        <v>12752729</v>
      </c>
      <c r="C33" s="43">
        <v>9826429</v>
      </c>
      <c r="D33" s="43">
        <v>4933175</v>
      </c>
      <c r="E33" s="44">
        <v>4893254</v>
      </c>
      <c r="F33" s="49">
        <v>2862507</v>
      </c>
      <c r="G33" s="44">
        <v>1435607</v>
      </c>
      <c r="H33" s="44">
        <v>1426900</v>
      </c>
      <c r="I33" s="44">
        <v>63793</v>
      </c>
      <c r="J33" s="44">
        <v>32142</v>
      </c>
      <c r="K33" s="44">
        <v>31651</v>
      </c>
      <c r="L33" s="45"/>
      <c r="M33" s="44">
        <v>10848165</v>
      </c>
      <c r="N33" s="46">
        <v>0.905814854401643</v>
      </c>
      <c r="O33" s="50">
        <v>3481300</v>
      </c>
      <c r="P33" s="46">
        <v>0.82225231953580558</v>
      </c>
      <c r="Q33" s="44">
        <v>72500</v>
      </c>
      <c r="R33" s="47">
        <v>0.87990344827586209</v>
      </c>
    </row>
    <row r="34" spans="1:18" x14ac:dyDescent="0.45">
      <c r="A34" s="48" t="s">
        <v>41</v>
      </c>
      <c r="B34" s="43">
        <v>8187643</v>
      </c>
      <c r="C34" s="43">
        <v>6808313</v>
      </c>
      <c r="D34" s="43">
        <v>3416059</v>
      </c>
      <c r="E34" s="44">
        <v>3392254</v>
      </c>
      <c r="F34" s="49">
        <v>1378223</v>
      </c>
      <c r="G34" s="44">
        <v>692975</v>
      </c>
      <c r="H34" s="44">
        <v>685248</v>
      </c>
      <c r="I34" s="44">
        <v>1107</v>
      </c>
      <c r="J34" s="44">
        <v>546</v>
      </c>
      <c r="K34" s="44">
        <v>561</v>
      </c>
      <c r="L34" s="45"/>
      <c r="M34" s="44">
        <v>7170735</v>
      </c>
      <c r="N34" s="46">
        <v>0.94945817967056378</v>
      </c>
      <c r="O34" s="50">
        <v>1135400</v>
      </c>
      <c r="P34" s="46">
        <v>1.2138655980271269</v>
      </c>
      <c r="Q34" s="44">
        <v>2420</v>
      </c>
      <c r="R34" s="47">
        <v>0.45743801652892563</v>
      </c>
    </row>
    <row r="35" spans="1:18" x14ac:dyDescent="0.45">
      <c r="A35" s="48" t="s">
        <v>42</v>
      </c>
      <c r="B35" s="43">
        <v>2011438</v>
      </c>
      <c r="C35" s="43">
        <v>1789916</v>
      </c>
      <c r="D35" s="43">
        <v>898056</v>
      </c>
      <c r="E35" s="44">
        <v>891860</v>
      </c>
      <c r="F35" s="49">
        <v>221338</v>
      </c>
      <c r="G35" s="44">
        <v>110946</v>
      </c>
      <c r="H35" s="44">
        <v>110392</v>
      </c>
      <c r="I35" s="44">
        <v>184</v>
      </c>
      <c r="J35" s="44">
        <v>89</v>
      </c>
      <c r="K35" s="44">
        <v>95</v>
      </c>
      <c r="L35" s="45"/>
      <c r="M35" s="44">
        <v>1903500</v>
      </c>
      <c r="N35" s="46">
        <v>0.94032886787496717</v>
      </c>
      <c r="O35" s="50">
        <v>127300</v>
      </c>
      <c r="P35" s="46">
        <v>1.7387117046347211</v>
      </c>
      <c r="Q35" s="44">
        <v>660</v>
      </c>
      <c r="R35" s="47">
        <v>0.27878787878787881</v>
      </c>
    </row>
    <row r="36" spans="1:18" x14ac:dyDescent="0.45">
      <c r="A36" s="48" t="s">
        <v>43</v>
      </c>
      <c r="B36" s="43">
        <v>1366689</v>
      </c>
      <c r="C36" s="43">
        <v>1304953</v>
      </c>
      <c r="D36" s="43">
        <v>655061</v>
      </c>
      <c r="E36" s="44">
        <v>649892</v>
      </c>
      <c r="F36" s="49">
        <v>61661</v>
      </c>
      <c r="G36" s="44">
        <v>30957</v>
      </c>
      <c r="H36" s="44">
        <v>30704</v>
      </c>
      <c r="I36" s="44">
        <v>75</v>
      </c>
      <c r="J36" s="44">
        <v>39</v>
      </c>
      <c r="K36" s="44">
        <v>36</v>
      </c>
      <c r="L36" s="45"/>
      <c r="M36" s="44">
        <v>1343745</v>
      </c>
      <c r="N36" s="46">
        <v>0.97113142746577663</v>
      </c>
      <c r="O36" s="50">
        <v>46100</v>
      </c>
      <c r="P36" s="46">
        <v>1.3375488069414316</v>
      </c>
      <c r="Q36" s="44">
        <v>160</v>
      </c>
      <c r="R36" s="47">
        <v>0.46875</v>
      </c>
    </row>
    <row r="37" spans="1:18" x14ac:dyDescent="0.45">
      <c r="A37" s="48" t="s">
        <v>44</v>
      </c>
      <c r="B37" s="43">
        <v>797351</v>
      </c>
      <c r="C37" s="43">
        <v>697798</v>
      </c>
      <c r="D37" s="43">
        <v>350249</v>
      </c>
      <c r="E37" s="44">
        <v>347549</v>
      </c>
      <c r="F37" s="49">
        <v>99491</v>
      </c>
      <c r="G37" s="44">
        <v>49945</v>
      </c>
      <c r="H37" s="44">
        <v>49546</v>
      </c>
      <c r="I37" s="44">
        <v>62</v>
      </c>
      <c r="J37" s="44">
        <v>30</v>
      </c>
      <c r="K37" s="44">
        <v>32</v>
      </c>
      <c r="L37" s="45"/>
      <c r="M37" s="44">
        <v>758360</v>
      </c>
      <c r="N37" s="46">
        <v>0.92014083021256399</v>
      </c>
      <c r="O37" s="50">
        <v>110800</v>
      </c>
      <c r="P37" s="46">
        <v>0.89793321299638984</v>
      </c>
      <c r="Q37" s="44">
        <v>320</v>
      </c>
      <c r="R37" s="47">
        <v>0.19375000000000001</v>
      </c>
    </row>
    <row r="38" spans="1:18" x14ac:dyDescent="0.45">
      <c r="A38" s="48" t="s">
        <v>45</v>
      </c>
      <c r="B38" s="43">
        <v>1014390</v>
      </c>
      <c r="C38" s="43">
        <v>959243</v>
      </c>
      <c r="D38" s="43">
        <v>481529</v>
      </c>
      <c r="E38" s="44">
        <v>477714</v>
      </c>
      <c r="F38" s="49">
        <v>55039</v>
      </c>
      <c r="G38" s="44">
        <v>27619</v>
      </c>
      <c r="H38" s="44">
        <v>27420</v>
      </c>
      <c r="I38" s="44">
        <v>108</v>
      </c>
      <c r="J38" s="44">
        <v>50</v>
      </c>
      <c r="K38" s="44">
        <v>58</v>
      </c>
      <c r="L38" s="45"/>
      <c r="M38" s="44">
        <v>994700</v>
      </c>
      <c r="N38" s="46">
        <v>0.96435407660601191</v>
      </c>
      <c r="O38" s="50">
        <v>47400</v>
      </c>
      <c r="P38" s="46">
        <v>1.1611603375527426</v>
      </c>
      <c r="Q38" s="44">
        <v>640</v>
      </c>
      <c r="R38" s="47">
        <v>0.16875000000000001</v>
      </c>
    </row>
    <row r="39" spans="1:18" x14ac:dyDescent="0.45">
      <c r="A39" s="48" t="s">
        <v>46</v>
      </c>
      <c r="B39" s="43">
        <v>2696205</v>
      </c>
      <c r="C39" s="43">
        <v>2364393</v>
      </c>
      <c r="D39" s="43">
        <v>1186898</v>
      </c>
      <c r="E39" s="44">
        <v>1177495</v>
      </c>
      <c r="F39" s="49">
        <v>331506</v>
      </c>
      <c r="G39" s="44">
        <v>166467</v>
      </c>
      <c r="H39" s="44">
        <v>165039</v>
      </c>
      <c r="I39" s="44">
        <v>306</v>
      </c>
      <c r="J39" s="44">
        <v>155</v>
      </c>
      <c r="K39" s="44">
        <v>151</v>
      </c>
      <c r="L39" s="45"/>
      <c r="M39" s="44">
        <v>2598930</v>
      </c>
      <c r="N39" s="46">
        <v>0.90975632279438079</v>
      </c>
      <c r="O39" s="50">
        <v>385900</v>
      </c>
      <c r="P39" s="46">
        <v>0.85904638507385334</v>
      </c>
      <c r="Q39" s="44">
        <v>700</v>
      </c>
      <c r="R39" s="47">
        <v>0.43714285714285717</v>
      </c>
    </row>
    <row r="40" spans="1:18" x14ac:dyDescent="0.45">
      <c r="A40" s="48" t="s">
        <v>47</v>
      </c>
      <c r="B40" s="43">
        <v>4060117</v>
      </c>
      <c r="C40" s="43">
        <v>3471532</v>
      </c>
      <c r="D40" s="43">
        <v>1741828</v>
      </c>
      <c r="E40" s="44">
        <v>1729704</v>
      </c>
      <c r="F40" s="49">
        <v>588470</v>
      </c>
      <c r="G40" s="44">
        <v>295690</v>
      </c>
      <c r="H40" s="44">
        <v>292780</v>
      </c>
      <c r="I40" s="44">
        <v>115</v>
      </c>
      <c r="J40" s="44">
        <v>59</v>
      </c>
      <c r="K40" s="44">
        <v>56</v>
      </c>
      <c r="L40" s="45"/>
      <c r="M40" s="44">
        <v>3659030</v>
      </c>
      <c r="N40" s="46">
        <v>0.9487574575775547</v>
      </c>
      <c r="O40" s="50">
        <v>616200</v>
      </c>
      <c r="P40" s="46">
        <v>0.95499837715027591</v>
      </c>
      <c r="Q40" s="44">
        <v>1120</v>
      </c>
      <c r="R40" s="47">
        <v>0.10267857142857142</v>
      </c>
    </row>
    <row r="41" spans="1:18" x14ac:dyDescent="0.45">
      <c r="A41" s="48" t="s">
        <v>48</v>
      </c>
      <c r="B41" s="43">
        <v>1990693</v>
      </c>
      <c r="C41" s="43">
        <v>1779133</v>
      </c>
      <c r="D41" s="43">
        <v>892578</v>
      </c>
      <c r="E41" s="44">
        <v>886555</v>
      </c>
      <c r="F41" s="49">
        <v>211507</v>
      </c>
      <c r="G41" s="44">
        <v>106289</v>
      </c>
      <c r="H41" s="44">
        <v>105218</v>
      </c>
      <c r="I41" s="44">
        <v>53</v>
      </c>
      <c r="J41" s="44">
        <v>31</v>
      </c>
      <c r="K41" s="44">
        <v>22</v>
      </c>
      <c r="L41" s="45"/>
      <c r="M41" s="44">
        <v>1888575</v>
      </c>
      <c r="N41" s="46">
        <v>0.94205048780164935</v>
      </c>
      <c r="O41" s="50">
        <v>210200</v>
      </c>
      <c r="P41" s="46">
        <v>1.0062178877259753</v>
      </c>
      <c r="Q41" s="44">
        <v>300</v>
      </c>
      <c r="R41" s="47">
        <v>0.17666666666666667</v>
      </c>
    </row>
    <row r="42" spans="1:18" x14ac:dyDescent="0.45">
      <c r="A42" s="48" t="s">
        <v>49</v>
      </c>
      <c r="B42" s="43">
        <v>1071473</v>
      </c>
      <c r="C42" s="43">
        <v>920230</v>
      </c>
      <c r="D42" s="43">
        <v>461664</v>
      </c>
      <c r="E42" s="44">
        <v>458566</v>
      </c>
      <c r="F42" s="49">
        <v>151080</v>
      </c>
      <c r="G42" s="44">
        <v>75694</v>
      </c>
      <c r="H42" s="44">
        <v>75386</v>
      </c>
      <c r="I42" s="44">
        <v>163</v>
      </c>
      <c r="J42" s="44">
        <v>79</v>
      </c>
      <c r="K42" s="44">
        <v>84</v>
      </c>
      <c r="L42" s="45"/>
      <c r="M42" s="44">
        <v>956405</v>
      </c>
      <c r="N42" s="46">
        <v>0.96217606557891266</v>
      </c>
      <c r="O42" s="50">
        <v>152900</v>
      </c>
      <c r="P42" s="46">
        <v>0.98809679529103989</v>
      </c>
      <c r="Q42" s="44">
        <v>560</v>
      </c>
      <c r="R42" s="47">
        <v>0.29107142857142859</v>
      </c>
    </row>
    <row r="43" spans="1:18" x14ac:dyDescent="0.45">
      <c r="A43" s="48" t="s">
        <v>50</v>
      </c>
      <c r="B43" s="43">
        <v>1414474</v>
      </c>
      <c r="C43" s="43">
        <v>1302795</v>
      </c>
      <c r="D43" s="43">
        <v>653739</v>
      </c>
      <c r="E43" s="44">
        <v>649056</v>
      </c>
      <c r="F43" s="49">
        <v>111506</v>
      </c>
      <c r="G43" s="44">
        <v>55848</v>
      </c>
      <c r="H43" s="44">
        <v>55658</v>
      </c>
      <c r="I43" s="44">
        <v>173</v>
      </c>
      <c r="J43" s="44">
        <v>85</v>
      </c>
      <c r="K43" s="44">
        <v>88</v>
      </c>
      <c r="L43" s="45"/>
      <c r="M43" s="44">
        <v>1353110</v>
      </c>
      <c r="N43" s="46">
        <v>0.96281529217875861</v>
      </c>
      <c r="O43" s="50">
        <v>102300</v>
      </c>
      <c r="P43" s="46">
        <v>1.0899902248289346</v>
      </c>
      <c r="Q43" s="44">
        <v>200</v>
      </c>
      <c r="R43" s="47">
        <v>0.86499999999999999</v>
      </c>
    </row>
    <row r="44" spans="1:18" x14ac:dyDescent="0.45">
      <c r="A44" s="48" t="s">
        <v>51</v>
      </c>
      <c r="B44" s="43">
        <v>2010640</v>
      </c>
      <c r="C44" s="43">
        <v>1879128</v>
      </c>
      <c r="D44" s="43">
        <v>942695</v>
      </c>
      <c r="E44" s="44">
        <v>936433</v>
      </c>
      <c r="F44" s="49">
        <v>131458</v>
      </c>
      <c r="G44" s="44">
        <v>66233</v>
      </c>
      <c r="H44" s="44">
        <v>65225</v>
      </c>
      <c r="I44" s="44">
        <v>54</v>
      </c>
      <c r="J44" s="44">
        <v>27</v>
      </c>
      <c r="K44" s="44">
        <v>27</v>
      </c>
      <c r="L44" s="45"/>
      <c r="M44" s="44">
        <v>1944350</v>
      </c>
      <c r="N44" s="46">
        <v>0.96645562784478101</v>
      </c>
      <c r="O44" s="50">
        <v>128400</v>
      </c>
      <c r="P44" s="46">
        <v>1.023816199376947</v>
      </c>
      <c r="Q44" s="44">
        <v>100</v>
      </c>
      <c r="R44" s="47">
        <v>0.54</v>
      </c>
    </row>
    <row r="45" spans="1:18" x14ac:dyDescent="0.45">
      <c r="A45" s="48" t="s">
        <v>52</v>
      </c>
      <c r="B45" s="43">
        <v>1018021</v>
      </c>
      <c r="C45" s="43">
        <v>959832</v>
      </c>
      <c r="D45" s="43">
        <v>482195</v>
      </c>
      <c r="E45" s="44">
        <v>477637</v>
      </c>
      <c r="F45" s="49">
        <v>58118</v>
      </c>
      <c r="G45" s="44">
        <v>29214</v>
      </c>
      <c r="H45" s="44">
        <v>28904</v>
      </c>
      <c r="I45" s="44">
        <v>71</v>
      </c>
      <c r="J45" s="44">
        <v>32</v>
      </c>
      <c r="K45" s="44">
        <v>39</v>
      </c>
      <c r="L45" s="45"/>
      <c r="M45" s="44">
        <v>1003795</v>
      </c>
      <c r="N45" s="46">
        <v>0.95620320882251852</v>
      </c>
      <c r="O45" s="50">
        <v>55600</v>
      </c>
      <c r="P45" s="46">
        <v>1.0452877697841727</v>
      </c>
      <c r="Q45" s="44">
        <v>120</v>
      </c>
      <c r="R45" s="47">
        <v>0.59166666666666667</v>
      </c>
    </row>
    <row r="46" spans="1:18" x14ac:dyDescent="0.45">
      <c r="A46" s="48" t="s">
        <v>53</v>
      </c>
      <c r="B46" s="43">
        <v>7520403</v>
      </c>
      <c r="C46" s="43">
        <v>6552441</v>
      </c>
      <c r="D46" s="43">
        <v>3292385</v>
      </c>
      <c r="E46" s="44">
        <v>3260056</v>
      </c>
      <c r="F46" s="49">
        <v>967777</v>
      </c>
      <c r="G46" s="44">
        <v>488551</v>
      </c>
      <c r="H46" s="44">
        <v>479226</v>
      </c>
      <c r="I46" s="44">
        <v>185</v>
      </c>
      <c r="J46" s="44">
        <v>100</v>
      </c>
      <c r="K46" s="44">
        <v>85</v>
      </c>
      <c r="L46" s="45"/>
      <c r="M46" s="44">
        <v>6570330</v>
      </c>
      <c r="N46" s="46">
        <v>0.99727730570610607</v>
      </c>
      <c r="O46" s="50">
        <v>1044200</v>
      </c>
      <c r="P46" s="46">
        <v>0.92681191342654667</v>
      </c>
      <c r="Q46" s="44">
        <v>700</v>
      </c>
      <c r="R46" s="47">
        <v>0.26428571428571429</v>
      </c>
    </row>
    <row r="47" spans="1:18" x14ac:dyDescent="0.45">
      <c r="A47" s="48" t="s">
        <v>54</v>
      </c>
      <c r="B47" s="43">
        <v>1166608</v>
      </c>
      <c r="C47" s="43">
        <v>1083485</v>
      </c>
      <c r="D47" s="43">
        <v>543766</v>
      </c>
      <c r="E47" s="44">
        <v>539719</v>
      </c>
      <c r="F47" s="49">
        <v>83107</v>
      </c>
      <c r="G47" s="44">
        <v>41870</v>
      </c>
      <c r="H47" s="44">
        <v>41237</v>
      </c>
      <c r="I47" s="44">
        <v>16</v>
      </c>
      <c r="J47" s="44">
        <v>5</v>
      </c>
      <c r="K47" s="44">
        <v>11</v>
      </c>
      <c r="L47" s="45"/>
      <c r="M47" s="44">
        <v>1146405</v>
      </c>
      <c r="N47" s="46">
        <v>0.94511538243465443</v>
      </c>
      <c r="O47" s="50">
        <v>74400</v>
      </c>
      <c r="P47" s="46">
        <v>1.117029569892473</v>
      </c>
      <c r="Q47" s="44">
        <v>140</v>
      </c>
      <c r="R47" s="47">
        <v>0.11428571428571428</v>
      </c>
    </row>
    <row r="48" spans="1:18" x14ac:dyDescent="0.45">
      <c r="A48" s="48" t="s">
        <v>55</v>
      </c>
      <c r="B48" s="43">
        <v>1988852</v>
      </c>
      <c r="C48" s="43">
        <v>1705901</v>
      </c>
      <c r="D48" s="43">
        <v>856593</v>
      </c>
      <c r="E48" s="44">
        <v>849308</v>
      </c>
      <c r="F48" s="49">
        <v>282922</v>
      </c>
      <c r="G48" s="44">
        <v>141757</v>
      </c>
      <c r="H48" s="44">
        <v>141165</v>
      </c>
      <c r="I48" s="44">
        <v>29</v>
      </c>
      <c r="J48" s="44">
        <v>12</v>
      </c>
      <c r="K48" s="44">
        <v>17</v>
      </c>
      <c r="L48" s="45"/>
      <c r="M48" s="44">
        <v>1756950</v>
      </c>
      <c r="N48" s="46">
        <v>0.97094453456273655</v>
      </c>
      <c r="O48" s="50">
        <v>288800</v>
      </c>
      <c r="P48" s="46">
        <v>0.97964681440443213</v>
      </c>
      <c r="Q48" s="44">
        <v>160</v>
      </c>
      <c r="R48" s="47">
        <v>0.18124999999999999</v>
      </c>
    </row>
    <row r="49" spans="1:18" x14ac:dyDescent="0.45">
      <c r="A49" s="48" t="s">
        <v>56</v>
      </c>
      <c r="B49" s="43">
        <v>2611104</v>
      </c>
      <c r="C49" s="43">
        <v>2243844</v>
      </c>
      <c r="D49" s="43">
        <v>1125705</v>
      </c>
      <c r="E49" s="44">
        <v>1118139</v>
      </c>
      <c r="F49" s="49">
        <v>367011</v>
      </c>
      <c r="G49" s="44">
        <v>184119</v>
      </c>
      <c r="H49" s="44">
        <v>182892</v>
      </c>
      <c r="I49" s="44">
        <v>249</v>
      </c>
      <c r="J49" s="44">
        <v>125</v>
      </c>
      <c r="K49" s="44">
        <v>124</v>
      </c>
      <c r="L49" s="45"/>
      <c r="M49" s="44">
        <v>2318355</v>
      </c>
      <c r="N49" s="46">
        <v>0.96786040101710047</v>
      </c>
      <c r="O49" s="50">
        <v>349700</v>
      </c>
      <c r="P49" s="46">
        <v>1.0495024306548471</v>
      </c>
      <c r="Q49" s="44">
        <v>680</v>
      </c>
      <c r="R49" s="47">
        <v>0.36617647058823527</v>
      </c>
    </row>
    <row r="50" spans="1:18" x14ac:dyDescent="0.45">
      <c r="A50" s="48" t="s">
        <v>57</v>
      </c>
      <c r="B50" s="43">
        <v>1660770</v>
      </c>
      <c r="C50" s="43">
        <v>1525547</v>
      </c>
      <c r="D50" s="43">
        <v>766040</v>
      </c>
      <c r="E50" s="44">
        <v>759507</v>
      </c>
      <c r="F50" s="49">
        <v>135132</v>
      </c>
      <c r="G50" s="44">
        <v>67825</v>
      </c>
      <c r="H50" s="44">
        <v>67307</v>
      </c>
      <c r="I50" s="44">
        <v>91</v>
      </c>
      <c r="J50" s="44">
        <v>39</v>
      </c>
      <c r="K50" s="44">
        <v>52</v>
      </c>
      <c r="L50" s="45"/>
      <c r="M50" s="44">
        <v>1559025</v>
      </c>
      <c r="N50" s="46">
        <v>0.97852632254133187</v>
      </c>
      <c r="O50" s="50">
        <v>125500</v>
      </c>
      <c r="P50" s="46">
        <v>1.0767490039840637</v>
      </c>
      <c r="Q50" s="44">
        <v>300</v>
      </c>
      <c r="R50" s="47">
        <v>0.30333333333333334</v>
      </c>
    </row>
    <row r="51" spans="1:18" x14ac:dyDescent="0.45">
      <c r="A51" s="48" t="s">
        <v>58</v>
      </c>
      <c r="B51" s="43">
        <v>1573203</v>
      </c>
      <c r="C51" s="43">
        <v>1510791</v>
      </c>
      <c r="D51" s="43">
        <v>758347</v>
      </c>
      <c r="E51" s="44">
        <v>752444</v>
      </c>
      <c r="F51" s="49">
        <v>62386</v>
      </c>
      <c r="G51" s="44">
        <v>31335</v>
      </c>
      <c r="H51" s="44">
        <v>31051</v>
      </c>
      <c r="I51" s="44">
        <v>26</v>
      </c>
      <c r="J51" s="44">
        <v>10</v>
      </c>
      <c r="K51" s="44">
        <v>16</v>
      </c>
      <c r="L51" s="45"/>
      <c r="M51" s="44">
        <v>1567995</v>
      </c>
      <c r="N51" s="46">
        <v>0.96351774080912245</v>
      </c>
      <c r="O51" s="50">
        <v>55600</v>
      </c>
      <c r="P51" s="46">
        <v>1.1220503597122302</v>
      </c>
      <c r="Q51" s="44">
        <v>180</v>
      </c>
      <c r="R51" s="47">
        <v>0.14444444444444443</v>
      </c>
    </row>
    <row r="52" spans="1:18" x14ac:dyDescent="0.45">
      <c r="A52" s="48" t="s">
        <v>59</v>
      </c>
      <c r="B52" s="43">
        <v>2354661</v>
      </c>
      <c r="C52" s="43">
        <v>2158364</v>
      </c>
      <c r="D52" s="43">
        <v>1083536</v>
      </c>
      <c r="E52" s="44">
        <v>1074828</v>
      </c>
      <c r="F52" s="49">
        <v>196063</v>
      </c>
      <c r="G52" s="44">
        <v>98593</v>
      </c>
      <c r="H52" s="44">
        <v>97470</v>
      </c>
      <c r="I52" s="44">
        <v>234</v>
      </c>
      <c r="J52" s="44">
        <v>115</v>
      </c>
      <c r="K52" s="44">
        <v>119</v>
      </c>
      <c r="L52" s="45"/>
      <c r="M52" s="44">
        <v>2222610</v>
      </c>
      <c r="N52" s="46">
        <v>0.9710943440369656</v>
      </c>
      <c r="O52" s="50">
        <v>197100</v>
      </c>
      <c r="P52" s="46">
        <v>0.99473871131405378</v>
      </c>
      <c r="Q52" s="44">
        <v>340</v>
      </c>
      <c r="R52" s="47">
        <v>0.68823529411764706</v>
      </c>
    </row>
    <row r="53" spans="1:18" x14ac:dyDescent="0.45">
      <c r="A53" s="48" t="s">
        <v>60</v>
      </c>
      <c r="B53" s="43">
        <v>1931221</v>
      </c>
      <c r="C53" s="43">
        <v>1653079</v>
      </c>
      <c r="D53" s="43">
        <v>831120</v>
      </c>
      <c r="E53" s="44">
        <v>821959</v>
      </c>
      <c r="F53" s="49">
        <v>277664</v>
      </c>
      <c r="G53" s="44">
        <v>139616</v>
      </c>
      <c r="H53" s="44">
        <v>138048</v>
      </c>
      <c r="I53" s="44">
        <v>478</v>
      </c>
      <c r="J53" s="44">
        <v>242</v>
      </c>
      <c r="K53" s="44">
        <v>236</v>
      </c>
      <c r="L53" s="45"/>
      <c r="M53" s="44">
        <v>1835925</v>
      </c>
      <c r="N53" s="46">
        <v>0.90040660702370745</v>
      </c>
      <c r="O53" s="50">
        <v>305500</v>
      </c>
      <c r="P53" s="46">
        <v>0.90888379705400979</v>
      </c>
      <c r="Q53" s="44">
        <v>1140</v>
      </c>
      <c r="R53" s="47">
        <v>0.41929824561403511</v>
      </c>
    </row>
    <row r="55" spans="1:18" x14ac:dyDescent="0.45">
      <c r="A55" s="100" t="s">
        <v>125</v>
      </c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</row>
    <row r="56" spans="1:18" x14ac:dyDescent="0.45">
      <c r="A56" s="112" t="s">
        <v>126</v>
      </c>
      <c r="B56" s="112"/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</row>
    <row r="57" spans="1:18" x14ac:dyDescent="0.45">
      <c r="A57" s="112" t="s">
        <v>127</v>
      </c>
      <c r="B57" s="112"/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</row>
    <row r="58" spans="1:18" x14ac:dyDescent="0.45">
      <c r="A58" s="112" t="s">
        <v>128</v>
      </c>
      <c r="B58" s="112"/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</row>
    <row r="59" spans="1:18" ht="18" customHeight="1" x14ac:dyDescent="0.45">
      <c r="A59" s="100" t="s">
        <v>129</v>
      </c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</row>
    <row r="60" spans="1:18" x14ac:dyDescent="0.45">
      <c r="A60" s="22" t="s">
        <v>130</v>
      </c>
    </row>
    <row r="61" spans="1:18" x14ac:dyDescent="0.45">
      <c r="A61" s="22"/>
    </row>
  </sheetData>
  <mergeCells count="16">
    <mergeCell ref="A59:P59"/>
    <mergeCell ref="Q2:R2"/>
    <mergeCell ref="A3:A5"/>
    <mergeCell ref="B3:K3"/>
    <mergeCell ref="M3:R3"/>
    <mergeCell ref="B4:B5"/>
    <mergeCell ref="C4:E4"/>
    <mergeCell ref="F4:H4"/>
    <mergeCell ref="I4:K4"/>
    <mergeCell ref="M4:N4"/>
    <mergeCell ref="O4:P4"/>
    <mergeCell ref="Q4:R4"/>
    <mergeCell ref="A55:P55"/>
    <mergeCell ref="A56:P56"/>
    <mergeCell ref="A57:P57"/>
    <mergeCell ref="A58:P58"/>
  </mergeCells>
  <phoneticPr fontId="2"/>
  <pageMargins left="0.7" right="0.7" top="0.75" bottom="0.75" header="0.3" footer="0.3"/>
  <pageSetup paperSize="9" scale="4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workbookViewId="0">
      <selection activeCell="G27" sqref="G27"/>
    </sheetView>
  </sheetViews>
  <sheetFormatPr defaultRowHeight="18" x14ac:dyDescent="0.45"/>
  <cols>
    <col min="1" max="1" width="12" customWidth="1"/>
    <col min="2" max="2" width="15.09765625" customWidth="1"/>
    <col min="3" max="5" width="13.8984375" customWidth="1"/>
    <col min="6" max="6" width="17" customWidth="1"/>
  </cols>
  <sheetData>
    <row r="1" spans="1:6" x14ac:dyDescent="0.45">
      <c r="A1" t="s">
        <v>131</v>
      </c>
    </row>
    <row r="2" spans="1:6" x14ac:dyDescent="0.45">
      <c r="D2" s="52" t="s">
        <v>132</v>
      </c>
    </row>
    <row r="3" spans="1:6" ht="36" x14ac:dyDescent="0.45">
      <c r="A3" s="48" t="s">
        <v>3</v>
      </c>
      <c r="B3" s="42" t="s">
        <v>133</v>
      </c>
      <c r="C3" s="53" t="s">
        <v>96</v>
      </c>
      <c r="D3" s="53" t="s">
        <v>97</v>
      </c>
      <c r="E3" s="24"/>
    </row>
    <row r="4" spans="1:6" x14ac:dyDescent="0.45">
      <c r="A4" s="31" t="s">
        <v>13</v>
      </c>
      <c r="B4" s="54">
        <f>SUM(B5:B51)</f>
        <v>12294115</v>
      </c>
      <c r="C4" s="54">
        <f t="shared" ref="C4:D4" si="0">SUM(C5:C51)</f>
        <v>6532164</v>
      </c>
      <c r="D4" s="54">
        <f t="shared" si="0"/>
        <v>5761951</v>
      </c>
      <c r="E4" s="55"/>
    </row>
    <row r="5" spans="1:6" x14ac:dyDescent="0.45">
      <c r="A5" s="48" t="s">
        <v>14</v>
      </c>
      <c r="B5" s="54">
        <f>SUM(C5:D5)</f>
        <v>622010</v>
      </c>
      <c r="C5" s="54">
        <v>329121</v>
      </c>
      <c r="D5" s="54">
        <v>292889</v>
      </c>
      <c r="E5" s="55"/>
    </row>
    <row r="6" spans="1:6" x14ac:dyDescent="0.45">
      <c r="A6" s="48" t="s">
        <v>15</v>
      </c>
      <c r="B6" s="54">
        <f t="shared" ref="B6:B51" si="1">SUM(C6:D6)</f>
        <v>127635</v>
      </c>
      <c r="C6" s="54">
        <v>67672</v>
      </c>
      <c r="D6" s="54">
        <v>59963</v>
      </c>
      <c r="E6" s="55"/>
    </row>
    <row r="7" spans="1:6" x14ac:dyDescent="0.45">
      <c r="A7" s="48" t="s">
        <v>16</v>
      </c>
      <c r="B7" s="54">
        <f t="shared" si="1"/>
        <v>136340</v>
      </c>
      <c r="C7" s="54">
        <v>72438</v>
      </c>
      <c r="D7" s="54">
        <v>63902</v>
      </c>
      <c r="E7" s="55"/>
    </row>
    <row r="8" spans="1:6" x14ac:dyDescent="0.45">
      <c r="A8" s="48" t="s">
        <v>17</v>
      </c>
      <c r="B8" s="54">
        <f t="shared" si="1"/>
        <v>279258</v>
      </c>
      <c r="C8" s="54">
        <v>151012</v>
      </c>
      <c r="D8" s="54">
        <v>128246</v>
      </c>
      <c r="E8" s="55"/>
    </row>
    <row r="9" spans="1:6" x14ac:dyDescent="0.45">
      <c r="A9" s="48" t="s">
        <v>18</v>
      </c>
      <c r="B9" s="54">
        <f t="shared" si="1"/>
        <v>109968</v>
      </c>
      <c r="C9" s="54">
        <v>57783</v>
      </c>
      <c r="D9" s="54">
        <v>52185</v>
      </c>
      <c r="E9" s="55"/>
    </row>
    <row r="10" spans="1:6" x14ac:dyDescent="0.45">
      <c r="A10" s="48" t="s">
        <v>19</v>
      </c>
      <c r="B10" s="54">
        <f t="shared" si="1"/>
        <v>114558</v>
      </c>
      <c r="C10" s="54">
        <v>59511</v>
      </c>
      <c r="D10" s="54">
        <v>55047</v>
      </c>
      <c r="E10" s="55"/>
    </row>
    <row r="11" spans="1:6" x14ac:dyDescent="0.45">
      <c r="A11" s="48" t="s">
        <v>20</v>
      </c>
      <c r="B11" s="54">
        <f t="shared" si="1"/>
        <v>202123</v>
      </c>
      <c r="C11" s="54">
        <v>105214</v>
      </c>
      <c r="D11" s="54">
        <v>96909</v>
      </c>
      <c r="E11" s="55"/>
    </row>
    <row r="12" spans="1:6" x14ac:dyDescent="0.45">
      <c r="A12" s="48" t="s">
        <v>21</v>
      </c>
      <c r="B12" s="54">
        <f t="shared" si="1"/>
        <v>272373</v>
      </c>
      <c r="C12" s="54">
        <v>145190</v>
      </c>
      <c r="D12" s="54">
        <v>127183</v>
      </c>
      <c r="E12" s="55"/>
      <c r="F12" s="1"/>
    </row>
    <row r="13" spans="1:6" x14ac:dyDescent="0.45">
      <c r="A13" s="51" t="s">
        <v>22</v>
      </c>
      <c r="B13" s="54">
        <f t="shared" si="1"/>
        <v>160736</v>
      </c>
      <c r="C13" s="54">
        <v>85170</v>
      </c>
      <c r="D13" s="54">
        <v>75566</v>
      </c>
      <c r="E13" s="24"/>
    </row>
    <row r="14" spans="1:6" x14ac:dyDescent="0.45">
      <c r="A14" s="48" t="s">
        <v>23</v>
      </c>
      <c r="B14" s="54">
        <f t="shared" si="1"/>
        <v>193603</v>
      </c>
      <c r="C14" s="54">
        <v>104105</v>
      </c>
      <c r="D14" s="54">
        <v>89498</v>
      </c>
    </row>
    <row r="15" spans="1:6" x14ac:dyDescent="0.45">
      <c r="A15" s="48" t="s">
        <v>24</v>
      </c>
      <c r="B15" s="54">
        <f t="shared" si="1"/>
        <v>594185</v>
      </c>
      <c r="C15" s="54">
        <v>316629</v>
      </c>
      <c r="D15" s="54">
        <v>277556</v>
      </c>
    </row>
    <row r="16" spans="1:6" x14ac:dyDescent="0.45">
      <c r="A16" s="48" t="s">
        <v>25</v>
      </c>
      <c r="B16" s="54">
        <f t="shared" si="1"/>
        <v>510380</v>
      </c>
      <c r="C16" s="54">
        <v>270761</v>
      </c>
      <c r="D16" s="54">
        <v>239619</v>
      </c>
    </row>
    <row r="17" spans="1:4" x14ac:dyDescent="0.45">
      <c r="A17" s="48" t="s">
        <v>26</v>
      </c>
      <c r="B17" s="54">
        <f t="shared" si="1"/>
        <v>1156429</v>
      </c>
      <c r="C17" s="54">
        <v>610484</v>
      </c>
      <c r="D17" s="54">
        <v>545945</v>
      </c>
    </row>
    <row r="18" spans="1:4" x14ac:dyDescent="0.45">
      <c r="A18" s="48" t="s">
        <v>27</v>
      </c>
      <c r="B18" s="54">
        <f t="shared" si="1"/>
        <v>744461</v>
      </c>
      <c r="C18" s="54">
        <v>396406</v>
      </c>
      <c r="D18" s="54">
        <v>348055</v>
      </c>
    </row>
    <row r="19" spans="1:4" x14ac:dyDescent="0.45">
      <c r="A19" s="48" t="s">
        <v>28</v>
      </c>
      <c r="B19" s="54">
        <f t="shared" si="1"/>
        <v>219377</v>
      </c>
      <c r="C19" s="54">
        <v>120665</v>
      </c>
      <c r="D19" s="54">
        <v>98712</v>
      </c>
    </row>
    <row r="20" spans="1:4" x14ac:dyDescent="0.45">
      <c r="A20" s="48" t="s">
        <v>29</v>
      </c>
      <c r="B20" s="54">
        <f t="shared" si="1"/>
        <v>108367</v>
      </c>
      <c r="C20" s="54">
        <v>56053</v>
      </c>
      <c r="D20" s="54">
        <v>52314</v>
      </c>
    </row>
    <row r="21" spans="1:4" x14ac:dyDescent="0.45">
      <c r="A21" s="48" t="s">
        <v>30</v>
      </c>
      <c r="B21" s="54">
        <f t="shared" si="1"/>
        <v>127843</v>
      </c>
      <c r="C21" s="54">
        <v>66996</v>
      </c>
      <c r="D21" s="54">
        <v>60847</v>
      </c>
    </row>
    <row r="22" spans="1:4" x14ac:dyDescent="0.45">
      <c r="A22" s="48" t="s">
        <v>31</v>
      </c>
      <c r="B22" s="54">
        <f t="shared" si="1"/>
        <v>94396</v>
      </c>
      <c r="C22" s="54">
        <v>48565</v>
      </c>
      <c r="D22" s="54">
        <v>45831</v>
      </c>
    </row>
    <row r="23" spans="1:4" x14ac:dyDescent="0.45">
      <c r="A23" s="48" t="s">
        <v>32</v>
      </c>
      <c r="B23" s="54">
        <f t="shared" si="1"/>
        <v>80670</v>
      </c>
      <c r="C23" s="54">
        <v>42589</v>
      </c>
      <c r="D23" s="54">
        <v>38081</v>
      </c>
    </row>
    <row r="24" spans="1:4" x14ac:dyDescent="0.45">
      <c r="A24" s="48" t="s">
        <v>33</v>
      </c>
      <c r="B24" s="54">
        <f t="shared" si="1"/>
        <v>196409</v>
      </c>
      <c r="C24" s="54">
        <v>104803</v>
      </c>
      <c r="D24" s="54">
        <v>91606</v>
      </c>
    </row>
    <row r="25" spans="1:4" x14ac:dyDescent="0.45">
      <c r="A25" s="48" t="s">
        <v>34</v>
      </c>
      <c r="B25" s="54">
        <f t="shared" si="1"/>
        <v>202127</v>
      </c>
      <c r="C25" s="54">
        <v>104076</v>
      </c>
      <c r="D25" s="54">
        <v>98051</v>
      </c>
    </row>
    <row r="26" spans="1:4" x14ac:dyDescent="0.45">
      <c r="A26" s="48" t="s">
        <v>35</v>
      </c>
      <c r="B26" s="54">
        <f t="shared" si="1"/>
        <v>311028</v>
      </c>
      <c r="C26" s="54">
        <v>163684</v>
      </c>
      <c r="D26" s="54">
        <v>147344</v>
      </c>
    </row>
    <row r="27" spans="1:4" x14ac:dyDescent="0.45">
      <c r="A27" s="48" t="s">
        <v>36</v>
      </c>
      <c r="B27" s="54">
        <f t="shared" si="1"/>
        <v>683602</v>
      </c>
      <c r="C27" s="54">
        <v>377735</v>
      </c>
      <c r="D27" s="54">
        <v>305867</v>
      </c>
    </row>
    <row r="28" spans="1:4" x14ac:dyDescent="0.45">
      <c r="A28" s="48" t="s">
        <v>37</v>
      </c>
      <c r="B28" s="54">
        <f t="shared" si="1"/>
        <v>170728</v>
      </c>
      <c r="C28" s="54">
        <v>89383</v>
      </c>
      <c r="D28" s="54">
        <v>81345</v>
      </c>
    </row>
    <row r="29" spans="1:4" x14ac:dyDescent="0.45">
      <c r="A29" s="48" t="s">
        <v>38</v>
      </c>
      <c r="B29" s="54">
        <f t="shared" si="1"/>
        <v>121154</v>
      </c>
      <c r="C29" s="54">
        <v>63126</v>
      </c>
      <c r="D29" s="54">
        <v>58028</v>
      </c>
    </row>
    <row r="30" spans="1:4" x14ac:dyDescent="0.45">
      <c r="A30" s="48" t="s">
        <v>39</v>
      </c>
      <c r="B30" s="54">
        <f t="shared" si="1"/>
        <v>262814</v>
      </c>
      <c r="C30" s="54">
        <v>141663</v>
      </c>
      <c r="D30" s="54">
        <v>121151</v>
      </c>
    </row>
    <row r="31" spans="1:4" x14ac:dyDescent="0.45">
      <c r="A31" s="48" t="s">
        <v>40</v>
      </c>
      <c r="B31" s="54">
        <f t="shared" si="1"/>
        <v>788849</v>
      </c>
      <c r="C31" s="54">
        <v>419978</v>
      </c>
      <c r="D31" s="54">
        <v>368871</v>
      </c>
    </row>
    <row r="32" spans="1:4" x14ac:dyDescent="0.45">
      <c r="A32" s="48" t="s">
        <v>41</v>
      </c>
      <c r="B32" s="54">
        <f t="shared" si="1"/>
        <v>503825</v>
      </c>
      <c r="C32" s="54">
        <v>265713</v>
      </c>
      <c r="D32" s="54">
        <v>238112</v>
      </c>
    </row>
    <row r="33" spans="1:4" x14ac:dyDescent="0.45">
      <c r="A33" s="48" t="s">
        <v>42</v>
      </c>
      <c r="B33" s="54">
        <f t="shared" si="1"/>
        <v>138127</v>
      </c>
      <c r="C33" s="54">
        <v>71939</v>
      </c>
      <c r="D33" s="54">
        <v>66188</v>
      </c>
    </row>
    <row r="34" spans="1:4" x14ac:dyDescent="0.45">
      <c r="A34" s="48" t="s">
        <v>43</v>
      </c>
      <c r="B34" s="54">
        <f t="shared" si="1"/>
        <v>101989</v>
      </c>
      <c r="C34" s="54">
        <v>53764</v>
      </c>
      <c r="D34" s="54">
        <v>48225</v>
      </c>
    </row>
    <row r="35" spans="1:4" x14ac:dyDescent="0.45">
      <c r="A35" s="48" t="s">
        <v>44</v>
      </c>
      <c r="B35" s="54">
        <f t="shared" si="1"/>
        <v>64807</v>
      </c>
      <c r="C35" s="54">
        <v>33734</v>
      </c>
      <c r="D35" s="54">
        <v>31073</v>
      </c>
    </row>
    <row r="36" spans="1:4" x14ac:dyDescent="0.45">
      <c r="A36" s="48" t="s">
        <v>45</v>
      </c>
      <c r="B36" s="54">
        <f t="shared" si="1"/>
        <v>75967</v>
      </c>
      <c r="C36" s="54">
        <v>40916</v>
      </c>
      <c r="D36" s="54">
        <v>35051</v>
      </c>
    </row>
    <row r="37" spans="1:4" x14ac:dyDescent="0.45">
      <c r="A37" s="48" t="s">
        <v>46</v>
      </c>
      <c r="B37" s="54">
        <f t="shared" si="1"/>
        <v>245459</v>
      </c>
      <c r="C37" s="54">
        <v>132914</v>
      </c>
      <c r="D37" s="54">
        <v>112545</v>
      </c>
    </row>
    <row r="38" spans="1:4" x14ac:dyDescent="0.45">
      <c r="A38" s="48" t="s">
        <v>47</v>
      </c>
      <c r="B38" s="54">
        <f t="shared" si="1"/>
        <v>317115</v>
      </c>
      <c r="C38" s="54">
        <v>166219</v>
      </c>
      <c r="D38" s="54">
        <v>150896</v>
      </c>
    </row>
    <row r="39" spans="1:4" x14ac:dyDescent="0.45">
      <c r="A39" s="48" t="s">
        <v>48</v>
      </c>
      <c r="B39" s="54">
        <f t="shared" si="1"/>
        <v>185631</v>
      </c>
      <c r="C39" s="54">
        <v>101685</v>
      </c>
      <c r="D39" s="54">
        <v>83946</v>
      </c>
    </row>
    <row r="40" spans="1:4" x14ac:dyDescent="0.45">
      <c r="A40" s="48" t="s">
        <v>49</v>
      </c>
      <c r="B40" s="54">
        <f t="shared" si="1"/>
        <v>98243</v>
      </c>
      <c r="C40" s="54">
        <v>51317</v>
      </c>
      <c r="D40" s="54">
        <v>46926</v>
      </c>
    </row>
    <row r="41" spans="1:4" x14ac:dyDescent="0.45">
      <c r="A41" s="48" t="s">
        <v>50</v>
      </c>
      <c r="B41" s="54">
        <f t="shared" si="1"/>
        <v>104837</v>
      </c>
      <c r="C41" s="54">
        <v>54695</v>
      </c>
      <c r="D41" s="54">
        <v>50142</v>
      </c>
    </row>
    <row r="42" spans="1:4" x14ac:dyDescent="0.45">
      <c r="A42" s="48" t="s">
        <v>51</v>
      </c>
      <c r="B42" s="54">
        <f t="shared" si="1"/>
        <v>158805</v>
      </c>
      <c r="C42" s="54">
        <v>81880</v>
      </c>
      <c r="D42" s="54">
        <v>76925</v>
      </c>
    </row>
    <row r="43" spans="1:4" x14ac:dyDescent="0.45">
      <c r="A43" s="48" t="s">
        <v>52</v>
      </c>
      <c r="B43" s="54">
        <f t="shared" si="1"/>
        <v>86080</v>
      </c>
      <c r="C43" s="54">
        <v>44293</v>
      </c>
      <c r="D43" s="54">
        <v>41787</v>
      </c>
    </row>
    <row r="44" spans="1:4" x14ac:dyDescent="0.45">
      <c r="A44" s="48" t="s">
        <v>53</v>
      </c>
      <c r="B44" s="54">
        <f t="shared" si="1"/>
        <v>524934</v>
      </c>
      <c r="C44" s="54">
        <v>284356</v>
      </c>
      <c r="D44" s="54">
        <v>240578</v>
      </c>
    </row>
    <row r="45" spans="1:4" x14ac:dyDescent="0.45">
      <c r="A45" s="48" t="s">
        <v>54</v>
      </c>
      <c r="B45" s="54">
        <f t="shared" si="1"/>
        <v>116046</v>
      </c>
      <c r="C45" s="54">
        <v>60085</v>
      </c>
      <c r="D45" s="54">
        <v>55961</v>
      </c>
    </row>
    <row r="46" spans="1:4" x14ac:dyDescent="0.45">
      <c r="A46" s="48" t="s">
        <v>55</v>
      </c>
      <c r="B46" s="54">
        <f t="shared" si="1"/>
        <v>151179</v>
      </c>
      <c r="C46" s="54">
        <v>80004</v>
      </c>
      <c r="D46" s="54">
        <v>71175</v>
      </c>
    </row>
    <row r="47" spans="1:4" x14ac:dyDescent="0.45">
      <c r="A47" s="48" t="s">
        <v>56</v>
      </c>
      <c r="B47" s="54">
        <f t="shared" si="1"/>
        <v>234197</v>
      </c>
      <c r="C47" s="54">
        <v>121032</v>
      </c>
      <c r="D47" s="54">
        <v>113165</v>
      </c>
    </row>
    <row r="48" spans="1:4" x14ac:dyDescent="0.45">
      <c r="A48" s="48" t="s">
        <v>57</v>
      </c>
      <c r="B48" s="54">
        <f t="shared" si="1"/>
        <v>139125</v>
      </c>
      <c r="C48" s="54">
        <v>73914</v>
      </c>
      <c r="D48" s="54">
        <v>65211</v>
      </c>
    </row>
    <row r="49" spans="1:4" x14ac:dyDescent="0.45">
      <c r="A49" s="48" t="s">
        <v>58</v>
      </c>
      <c r="B49" s="54">
        <f t="shared" si="1"/>
        <v>117802</v>
      </c>
      <c r="C49" s="54">
        <v>61886</v>
      </c>
      <c r="D49" s="54">
        <v>55916</v>
      </c>
    </row>
    <row r="50" spans="1:4" x14ac:dyDescent="0.45">
      <c r="A50" s="48" t="s">
        <v>59</v>
      </c>
      <c r="B50" s="54">
        <f t="shared" si="1"/>
        <v>204871</v>
      </c>
      <c r="C50" s="54">
        <v>109133</v>
      </c>
      <c r="D50" s="54">
        <v>95738</v>
      </c>
    </row>
    <row r="51" spans="1:4" x14ac:dyDescent="0.45">
      <c r="A51" s="48" t="s">
        <v>60</v>
      </c>
      <c r="B51" s="54">
        <f t="shared" si="1"/>
        <v>133653</v>
      </c>
      <c r="C51" s="54">
        <v>71873</v>
      </c>
      <c r="D51" s="54">
        <v>61780</v>
      </c>
    </row>
    <row r="53" spans="1:4" x14ac:dyDescent="0.45">
      <c r="A53" s="24" t="s">
        <v>134</v>
      </c>
    </row>
    <row r="54" spans="1:4" x14ac:dyDescent="0.45">
      <c r="A54" t="s">
        <v>135</v>
      </c>
    </row>
    <row r="55" spans="1:4" x14ac:dyDescent="0.45">
      <c r="A55" t="s">
        <v>136</v>
      </c>
    </row>
    <row r="56" spans="1:4" x14ac:dyDescent="0.45">
      <c r="A56" t="s">
        <v>137</v>
      </c>
    </row>
    <row r="57" spans="1:4" x14ac:dyDescent="0.45">
      <c r="A57" s="22" t="s">
        <v>138</v>
      </c>
    </row>
    <row r="58" spans="1:4" x14ac:dyDescent="0.45">
      <c r="A58" t="s">
        <v>139</v>
      </c>
    </row>
    <row r="59" spans="1:4" x14ac:dyDescent="0.45">
      <c r="A59" t="s">
        <v>140</v>
      </c>
    </row>
  </sheetData>
  <phoneticPr fontId="2"/>
  <pageMargins left="0.7" right="0.7" top="0.75" bottom="0.75" header="0.3" footer="0.3"/>
  <pageSetup paperSize="9" scale="6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DIGI-808455956-3449125</_dlc_DocId>
    <_dlc_DocIdUrl xmlns="89559dea-130d-4237-8e78-1ce7f44b9a24">
      <Url>https://digitalgojp.sharepoint.com/sites/digi_portal/_layouts/15/DocIdRedir.aspx?ID=DIGI-808455956-3449125</Url>
      <Description>DIGI-808455956-3449125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5390EB-78ED-43AD-AF36-DFF0F92F84BD}">
  <ds:schemaRefs>
    <ds:schemaRef ds:uri="http://schemas.microsoft.com/office/2006/metadata/properties"/>
    <ds:schemaRef ds:uri="http://schemas.microsoft.com/office/infopath/2007/PartnerControls"/>
    <ds:schemaRef ds:uri="89559dea-130d-4237-8e78-1ce7f44b9a24"/>
    <ds:schemaRef ds:uri="0e1d05ab-b491-48cc-a1d7-91236226a3a4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98BCFA4-BF63-4501-BA08-F3AF0A93B1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AFB1BC-8910-4B68-9034-56928B70724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AD25C75-A965-48B1-8C44-1E2B6840A9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進捗状況 (都道府県別)</vt:lpstr>
      <vt:lpstr>進捗状況（政令市・特別区）</vt:lpstr>
      <vt:lpstr>総接種回数</vt:lpstr>
      <vt:lpstr>一般接種</vt:lpstr>
      <vt:lpstr>医療従事者等</vt:lpstr>
      <vt:lpstr>'進捗状況 (都道府県別)'!Print_Area</vt:lpstr>
      <vt:lpstr>'進捗状況（政令市・特別区）'!Print_Area</vt:lpstr>
      <vt:lpstr>総接種回数!Print_Area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2022-02-15T03:37:26Z</dcterms:created>
  <dcterms:modified xsi:type="dcterms:W3CDTF">2022-03-03T06:49:51Z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4fb8b13e-83da-40f4-9bd9-5d00268902d2</vt:lpwstr>
  </property>
</Properties>
</file>