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86" documentId="11_26A37DFA94AE83BB60FC459923620347E6F34ADB" xr6:coauthVersionLast="47" xr6:coauthVersionMax="47" xr10:uidLastSave="{727C3B8B-0997-46A2-9E96-563DD4D960AB}"/>
  <bookViews>
    <workbookView xWindow="-108" yWindow="-108" windowWidth="46296" windowHeight="25536" xr2:uid="{00000000-000D-0000-FFFF-FFFF00000000}"/>
  </bookViews>
  <sheets>
    <sheet name="進捗状況 (都道府県別)" sheetId="9" r:id="rId1"/>
    <sheet name="進捗状況（政令市・特別区）" sheetId="10" r:id="rId2"/>
    <sheet name="総接種回数" sheetId="6" r:id="rId3"/>
    <sheet name="一般接種" sheetId="7" r:id="rId4"/>
    <sheet name="医療従事者等" sheetId="8" r:id="rId5"/>
  </sheets>
  <definedNames>
    <definedName name="_xlnm.Print_Area" localSheetId="0">'進捗状況 (都道府県別)'!$A$1:$H$62</definedName>
    <definedName name="_xlnm.Print_Area" localSheetId="1">'進捗状況（政令市・特別区）'!$A$1:$H$44</definedName>
    <definedName name="_xlnm.Print_Area" localSheetId="2">総接種回数!$A$1:$K$61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0" l="1"/>
  <c r="D10" i="10" s="1"/>
  <c r="H39" i="10"/>
  <c r="F39" i="10"/>
  <c r="H30" i="10"/>
  <c r="H22" i="10"/>
  <c r="H17" i="10"/>
  <c r="H15" i="10"/>
  <c r="H14" i="10"/>
  <c r="F30" i="10"/>
  <c r="F29" i="10"/>
  <c r="F28" i="10"/>
  <c r="F25" i="10"/>
  <c r="F21" i="10"/>
  <c r="F20" i="10"/>
  <c r="F15" i="10"/>
  <c r="F14" i="10"/>
  <c r="F13" i="10"/>
  <c r="F12" i="10"/>
  <c r="H52" i="9"/>
  <c r="H50" i="9"/>
  <c r="H44" i="9"/>
  <c r="H42" i="9"/>
  <c r="H34" i="9"/>
  <c r="H28" i="9"/>
  <c r="H26" i="9"/>
  <c r="H20" i="9"/>
  <c r="H12" i="9"/>
  <c r="F52" i="9"/>
  <c r="F51" i="9"/>
  <c r="F50" i="9"/>
  <c r="F44" i="9"/>
  <c r="F43" i="9"/>
  <c r="F42" i="9"/>
  <c r="F36" i="9"/>
  <c r="F35" i="9"/>
  <c r="F34" i="9"/>
  <c r="F26" i="9"/>
  <c r="F18" i="9"/>
  <c r="F11" i="9"/>
  <c r="E5" i="10"/>
  <c r="E34" i="10" s="1"/>
  <c r="H28" i="10"/>
  <c r="H23" i="10"/>
  <c r="H20" i="10"/>
  <c r="H13" i="10"/>
  <c r="H12" i="10"/>
  <c r="F23" i="10"/>
  <c r="F22" i="10"/>
  <c r="F17" i="10"/>
  <c r="H18" i="9"/>
  <c r="F28" i="9"/>
  <c r="F20" i="9"/>
  <c r="F12" i="9"/>
  <c r="D39" i="10"/>
  <c r="H11" i="10"/>
  <c r="H16" i="10"/>
  <c r="H18" i="10"/>
  <c r="H19" i="10"/>
  <c r="H21" i="10"/>
  <c r="H24" i="10"/>
  <c r="H25" i="10"/>
  <c r="H26" i="10"/>
  <c r="H27" i="10"/>
  <c r="H29" i="10"/>
  <c r="F11" i="10"/>
  <c r="F16" i="10"/>
  <c r="F18" i="10"/>
  <c r="F19" i="10"/>
  <c r="F24" i="10"/>
  <c r="F26" i="10"/>
  <c r="F27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Q2" i="7"/>
  <c r="H3" i="10"/>
  <c r="K2" i="6"/>
  <c r="H11" i="9"/>
  <c r="H13" i="9"/>
  <c r="H14" i="9"/>
  <c r="H15" i="9"/>
  <c r="H16" i="9"/>
  <c r="H17" i="9"/>
  <c r="H19" i="9"/>
  <c r="H21" i="9"/>
  <c r="H22" i="9"/>
  <c r="H23" i="9"/>
  <c r="H24" i="9"/>
  <c r="H25" i="9"/>
  <c r="H27" i="9"/>
  <c r="H29" i="9"/>
  <c r="H30" i="9"/>
  <c r="H31" i="9"/>
  <c r="H32" i="9"/>
  <c r="H33" i="9"/>
  <c r="H35" i="9"/>
  <c r="H36" i="9"/>
  <c r="H37" i="9"/>
  <c r="H38" i="9"/>
  <c r="H39" i="9"/>
  <c r="H40" i="9"/>
  <c r="H41" i="9"/>
  <c r="H43" i="9"/>
  <c r="H45" i="9"/>
  <c r="H46" i="9"/>
  <c r="H47" i="9"/>
  <c r="H48" i="9"/>
  <c r="H49" i="9"/>
  <c r="H51" i="9"/>
  <c r="H53" i="9"/>
  <c r="H54" i="9"/>
  <c r="H55" i="9"/>
  <c r="H56" i="9"/>
  <c r="H57" i="9"/>
  <c r="F13" i="9"/>
  <c r="F14" i="9"/>
  <c r="F15" i="9"/>
  <c r="F16" i="9"/>
  <c r="F17" i="9"/>
  <c r="F19" i="9"/>
  <c r="F21" i="9"/>
  <c r="F22" i="9"/>
  <c r="F23" i="9"/>
  <c r="F24" i="9"/>
  <c r="F25" i="9"/>
  <c r="F27" i="9"/>
  <c r="F29" i="9"/>
  <c r="F30" i="9"/>
  <c r="F31" i="9"/>
  <c r="F32" i="9"/>
  <c r="F33" i="9"/>
  <c r="F37" i="9"/>
  <c r="F38" i="9"/>
  <c r="F39" i="9"/>
  <c r="F40" i="9"/>
  <c r="F41" i="9"/>
  <c r="F45" i="9"/>
  <c r="F46" i="9"/>
  <c r="F47" i="9"/>
  <c r="F48" i="9"/>
  <c r="F49" i="9"/>
  <c r="F53" i="9"/>
  <c r="F54" i="9"/>
  <c r="F55" i="9"/>
  <c r="F56" i="9"/>
  <c r="F57" i="9"/>
  <c r="G10" i="9"/>
  <c r="H10" i="9" s="1"/>
  <c r="G34" i="10"/>
  <c r="G5" i="10"/>
  <c r="E10" i="9" l="1"/>
  <c r="F10" i="9" s="1"/>
  <c r="G10" i="10"/>
  <c r="H10" i="10" s="1"/>
  <c r="E10" i="10"/>
  <c r="F10" i="10" s="1"/>
  <c r="G8" i="6"/>
  <c r="C11" i="9" s="1"/>
  <c r="D11" i="9" s="1"/>
  <c r="G9" i="6"/>
  <c r="C12" i="9" s="1"/>
  <c r="D12" i="9" s="1"/>
  <c r="G10" i="6"/>
  <c r="G11" i="6"/>
  <c r="C14" i="9" s="1"/>
  <c r="D14" i="9" s="1"/>
  <c r="G12" i="6"/>
  <c r="C15" i="9" s="1"/>
  <c r="D15" i="9" s="1"/>
  <c r="G13" i="6"/>
  <c r="C16" i="9" s="1"/>
  <c r="D16" i="9" s="1"/>
  <c r="G14" i="6"/>
  <c r="C17" i="9" s="1"/>
  <c r="D17" i="9" s="1"/>
  <c r="G15" i="6"/>
  <c r="C18" i="9" s="1"/>
  <c r="D18" i="9" s="1"/>
  <c r="G16" i="6"/>
  <c r="C19" i="9" s="1"/>
  <c r="D19" i="9" s="1"/>
  <c r="G17" i="6"/>
  <c r="C20" i="9" s="1"/>
  <c r="D20" i="9" s="1"/>
  <c r="G18" i="6"/>
  <c r="C21" i="9" s="1"/>
  <c r="D21" i="9" s="1"/>
  <c r="G19" i="6"/>
  <c r="C22" i="9" s="1"/>
  <c r="D22" i="9" s="1"/>
  <c r="G20" i="6"/>
  <c r="C23" i="9" s="1"/>
  <c r="D23" i="9" s="1"/>
  <c r="G21" i="6"/>
  <c r="C24" i="9" s="1"/>
  <c r="D24" i="9" s="1"/>
  <c r="G22" i="6"/>
  <c r="C25" i="9" s="1"/>
  <c r="D25" i="9" s="1"/>
  <c r="G23" i="6"/>
  <c r="G24" i="6"/>
  <c r="C27" i="9" s="1"/>
  <c r="D27" i="9" s="1"/>
  <c r="G25" i="6"/>
  <c r="G26" i="6"/>
  <c r="G27" i="6"/>
  <c r="C30" i="9" s="1"/>
  <c r="D30" i="9" s="1"/>
  <c r="G28" i="6"/>
  <c r="G29" i="6"/>
  <c r="C32" i="9" s="1"/>
  <c r="D32" i="9" s="1"/>
  <c r="G30" i="6"/>
  <c r="C33" i="9" s="1"/>
  <c r="D33" i="9" s="1"/>
  <c r="G31" i="6"/>
  <c r="G32" i="6"/>
  <c r="C35" i="9" s="1"/>
  <c r="D35" i="9" s="1"/>
  <c r="G33" i="6"/>
  <c r="C36" i="9" s="1"/>
  <c r="D36" i="9" s="1"/>
  <c r="G34" i="6"/>
  <c r="C37" i="9" s="1"/>
  <c r="D37" i="9" s="1"/>
  <c r="G35" i="6"/>
  <c r="C38" i="9" s="1"/>
  <c r="D38" i="9" s="1"/>
  <c r="G36" i="6"/>
  <c r="C39" i="9" s="1"/>
  <c r="D39" i="9" s="1"/>
  <c r="G37" i="6"/>
  <c r="C40" i="9" s="1"/>
  <c r="D40" i="9" s="1"/>
  <c r="G38" i="6"/>
  <c r="C41" i="9" s="1"/>
  <c r="D41" i="9" s="1"/>
  <c r="G39" i="6"/>
  <c r="G40" i="6"/>
  <c r="C43" i="9" s="1"/>
  <c r="D43" i="9" s="1"/>
  <c r="G41" i="6"/>
  <c r="G42" i="6"/>
  <c r="G43" i="6"/>
  <c r="C46" i="9" s="1"/>
  <c r="D46" i="9" s="1"/>
  <c r="G44" i="6"/>
  <c r="H44" i="6" s="1"/>
  <c r="G45" i="6"/>
  <c r="G46" i="6"/>
  <c r="C49" i="9" s="1"/>
  <c r="D49" i="9" s="1"/>
  <c r="G47" i="6"/>
  <c r="G48" i="6"/>
  <c r="C51" i="9" s="1"/>
  <c r="D51" i="9" s="1"/>
  <c r="G49" i="6"/>
  <c r="C52" i="9" s="1"/>
  <c r="D52" i="9" s="1"/>
  <c r="G50" i="6"/>
  <c r="G51" i="6"/>
  <c r="C54" i="9" s="1"/>
  <c r="D54" i="9" s="1"/>
  <c r="G52" i="6"/>
  <c r="H52" i="6" s="1"/>
  <c r="G53" i="6"/>
  <c r="G54" i="6"/>
  <c r="C57" i="9" s="1"/>
  <c r="D57" i="9" s="1"/>
  <c r="K7" i="6"/>
  <c r="J7" i="6"/>
  <c r="I7" i="6"/>
  <c r="H13" i="6" l="1"/>
  <c r="H37" i="6"/>
  <c r="H49" i="6"/>
  <c r="H29" i="6"/>
  <c r="H17" i="6"/>
  <c r="H15" i="6"/>
  <c r="H8" i="6"/>
  <c r="C48" i="9"/>
  <c r="D48" i="9" s="1"/>
  <c r="C29" i="9"/>
  <c r="D29" i="9" s="1"/>
  <c r="H23" i="6"/>
  <c r="C26" i="9"/>
  <c r="D26" i="9" s="1"/>
  <c r="C50" i="9"/>
  <c r="D50" i="9" s="1"/>
  <c r="C45" i="9"/>
  <c r="D45" i="9" s="1"/>
  <c r="C28" i="9"/>
  <c r="D28" i="9" s="1"/>
  <c r="H20" i="6"/>
  <c r="H18" i="6"/>
  <c r="C13" i="9"/>
  <c r="D13" i="9" s="1"/>
  <c r="C53" i="9"/>
  <c r="D53" i="9" s="1"/>
  <c r="C55" i="9"/>
  <c r="D55" i="9" s="1"/>
  <c r="H39" i="6"/>
  <c r="C42" i="9"/>
  <c r="D42" i="9" s="1"/>
  <c r="H12" i="6"/>
  <c r="C47" i="9"/>
  <c r="D47" i="9" s="1"/>
  <c r="C56" i="9"/>
  <c r="D56" i="9" s="1"/>
  <c r="H28" i="6"/>
  <c r="C31" i="9"/>
  <c r="D31" i="9" s="1"/>
  <c r="C44" i="9"/>
  <c r="D44" i="9" s="1"/>
  <c r="H36" i="6"/>
  <c r="C34" i="9"/>
  <c r="D34" i="9" s="1"/>
  <c r="H9" i="6"/>
  <c r="H50" i="6"/>
  <c r="H42" i="6"/>
  <c r="H31" i="6"/>
  <c r="H25" i="6"/>
  <c r="H10" i="6"/>
  <c r="H26" i="6"/>
  <c r="H53" i="6"/>
  <c r="H47" i="6"/>
  <c r="H45" i="6"/>
  <c r="H41" i="6"/>
  <c r="H34" i="6"/>
  <c r="H21" i="6"/>
  <c r="H54" i="6"/>
  <c r="H51" i="6"/>
  <c r="H48" i="6"/>
  <c r="H46" i="6"/>
  <c r="H43" i="6"/>
  <c r="H40" i="6"/>
  <c r="H38" i="6"/>
  <c r="H35" i="6"/>
  <c r="H33" i="6"/>
  <c r="H32" i="6"/>
  <c r="H30" i="6"/>
  <c r="H27" i="6"/>
  <c r="H24" i="6"/>
  <c r="H22" i="6"/>
  <c r="H19" i="6"/>
  <c r="H16" i="6"/>
  <c r="H14" i="6"/>
  <c r="H11" i="6"/>
  <c r="C10" i="9" l="1"/>
  <c r="D10" i="9" s="1"/>
  <c r="G7" i="6"/>
  <c r="B51" i="8"/>
  <c r="B50" i="8"/>
  <c r="B49" i="8"/>
  <c r="B48" i="8"/>
  <c r="B47" i="8"/>
  <c r="B46" i="8"/>
  <c r="B45" i="8"/>
  <c r="B44" i="8"/>
  <c r="B43" i="8"/>
  <c r="B42" i="8"/>
  <c r="B41" i="8"/>
  <c r="B40" i="8"/>
  <c r="B39" i="8"/>
  <c r="B38" i="8"/>
  <c r="B37" i="8"/>
  <c r="B36" i="8"/>
  <c r="B35" i="8"/>
  <c r="B34" i="8"/>
  <c r="B33" i="8"/>
  <c r="B32" i="8"/>
  <c r="B31" i="8"/>
  <c r="B30" i="8"/>
  <c r="B29" i="8"/>
  <c r="B28" i="8"/>
  <c r="B27" i="8"/>
  <c r="B26" i="8"/>
  <c r="B25" i="8"/>
  <c r="B24" i="8"/>
  <c r="B23" i="8"/>
  <c r="B22" i="8"/>
  <c r="B21" i="8"/>
  <c r="B20" i="8"/>
  <c r="B19" i="8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B4" i="8" s="1"/>
  <c r="D4" i="8"/>
  <c r="C4" i="8"/>
  <c r="H7" i="6" l="1"/>
  <c r="C19" i="6" l="1"/>
  <c r="D19" i="6" s="1"/>
  <c r="E13" i="6"/>
  <c r="F13" i="6" s="1"/>
  <c r="F6" i="7"/>
  <c r="E23" i="6"/>
  <c r="F23" i="6" s="1"/>
  <c r="E19" i="6"/>
  <c r="F19" i="6" s="1"/>
  <c r="C23" i="6"/>
  <c r="B23" i="6" s="1"/>
  <c r="D23" i="6"/>
  <c r="C13" i="6"/>
  <c r="D13" i="6"/>
  <c r="E28" i="6"/>
  <c r="F28" i="6" s="1"/>
  <c r="E27" i="6"/>
  <c r="F27" i="6" s="1"/>
  <c r="E17" i="6"/>
  <c r="F17" i="6" s="1"/>
  <c r="C28" i="6"/>
  <c r="D28" i="6" s="1"/>
  <c r="C27" i="6"/>
  <c r="D27" i="6" s="1"/>
  <c r="C17" i="6"/>
  <c r="B17" i="6" s="1"/>
  <c r="D17" i="6"/>
  <c r="E38" i="6"/>
  <c r="F38" i="6" s="1"/>
  <c r="E21" i="6"/>
  <c r="F21" i="6" s="1"/>
  <c r="E40" i="6"/>
  <c r="F40" i="6" s="1"/>
  <c r="C38" i="6"/>
  <c r="D38" i="6" s="1"/>
  <c r="C21" i="6"/>
  <c r="B21" i="6" s="1"/>
  <c r="C40" i="6"/>
  <c r="B40" i="6" s="1"/>
  <c r="D40" i="6"/>
  <c r="E9" i="6"/>
  <c r="F9" i="6" s="1"/>
  <c r="E43" i="6"/>
  <c r="F43" i="6" s="1"/>
  <c r="E10" i="6"/>
  <c r="F10" i="6" s="1"/>
  <c r="E50" i="6"/>
  <c r="F50" i="6" s="1"/>
  <c r="C9" i="6"/>
  <c r="D9" i="6" s="1"/>
  <c r="C43" i="6"/>
  <c r="B43" i="6" s="1"/>
  <c r="C10" i="6"/>
  <c r="B10" i="6" s="1"/>
  <c r="D10" i="6"/>
  <c r="B50" i="6"/>
  <c r="C50" i="6"/>
  <c r="D50" i="6" s="1"/>
  <c r="C14" i="6"/>
  <c r="D14" i="6"/>
  <c r="C35" i="6"/>
  <c r="D35" i="6" s="1"/>
  <c r="C25" i="6"/>
  <c r="C33" i="6"/>
  <c r="D33" i="6"/>
  <c r="C37" i="6"/>
  <c r="D37" i="6" s="1"/>
  <c r="C30" i="6"/>
  <c r="D30" i="6" s="1"/>
  <c r="E41" i="6"/>
  <c r="F41" i="6" s="1"/>
  <c r="C8" i="6"/>
  <c r="D8" i="6" s="1"/>
  <c r="H6" i="7"/>
  <c r="E15" i="6"/>
  <c r="F15" i="6" s="1"/>
  <c r="E47" i="6"/>
  <c r="F47" i="6" s="1"/>
  <c r="C41" i="6"/>
  <c r="B41" i="6" s="1"/>
  <c r="E16" i="6"/>
  <c r="F16" i="6" s="1"/>
  <c r="C24" i="6"/>
  <c r="D24" i="6" s="1"/>
  <c r="C47" i="6"/>
  <c r="D47" i="6" s="1"/>
  <c r="C52" i="6"/>
  <c r="D52" i="6" s="1"/>
  <c r="O6" i="7"/>
  <c r="E30" i="6"/>
  <c r="B30" i="6" s="1"/>
  <c r="C36" i="6"/>
  <c r="B36" i="6" s="1"/>
  <c r="E26" i="6"/>
  <c r="F26" i="6" s="1"/>
  <c r="C18" i="6"/>
  <c r="D18" i="6" s="1"/>
  <c r="E6" i="7"/>
  <c r="E44" i="6"/>
  <c r="F44" i="6" s="1"/>
  <c r="E52" i="6"/>
  <c r="C32" i="6"/>
  <c r="D32" i="6"/>
  <c r="C11" i="6"/>
  <c r="D11" i="6"/>
  <c r="E25" i="6"/>
  <c r="F25" i="6" s="1"/>
  <c r="E8" i="6"/>
  <c r="E54" i="6"/>
  <c r="F54" i="6" s="1"/>
  <c r="C49" i="6"/>
  <c r="D49" i="6" s="1"/>
  <c r="E37" i="6"/>
  <c r="F37" i="6" s="1"/>
  <c r="C48" i="6"/>
  <c r="D48" i="6" s="1"/>
  <c r="E34" i="6"/>
  <c r="F34" i="6" s="1"/>
  <c r="C12" i="6"/>
  <c r="D12" i="6" s="1"/>
  <c r="E24" i="6"/>
  <c r="F24" i="6" s="1"/>
  <c r="E22" i="6"/>
  <c r="F22" i="6" s="1"/>
  <c r="E39" i="6"/>
  <c r="F39" i="6" s="1"/>
  <c r="C20" i="6"/>
  <c r="B20" i="6" s="1"/>
  <c r="D20" i="6"/>
  <c r="C26" i="6"/>
  <c r="D26" i="6" s="1"/>
  <c r="C45" i="6"/>
  <c r="C42" i="6"/>
  <c r="C29" i="6"/>
  <c r="D29" i="6" s="1"/>
  <c r="E31" i="6"/>
  <c r="F31" i="6" s="1"/>
  <c r="C39" i="6"/>
  <c r="B39" i="6" s="1"/>
  <c r="C15" i="6"/>
  <c r="D15" i="6" s="1"/>
  <c r="E18" i="6"/>
  <c r="F18" i="6" s="1"/>
  <c r="C53" i="6"/>
  <c r="E32" i="6"/>
  <c r="F32" i="6" s="1"/>
  <c r="E45" i="6"/>
  <c r="F45" i="6" s="1"/>
  <c r="E36" i="6"/>
  <c r="F36" i="6" s="1"/>
  <c r="E48" i="6"/>
  <c r="B48" i="6" s="1"/>
  <c r="E51" i="6"/>
  <c r="F51" i="6" s="1"/>
  <c r="C54" i="6"/>
  <c r="B54" i="6" s="1"/>
  <c r="C16" i="6"/>
  <c r="D16" i="6" s="1"/>
  <c r="C44" i="6"/>
  <c r="C34" i="6"/>
  <c r="D34" i="6" s="1"/>
  <c r="B34" i="6"/>
  <c r="F33" i="6"/>
  <c r="E33" i="6"/>
  <c r="E49" i="6"/>
  <c r="F49" i="6" s="1"/>
  <c r="C51" i="6"/>
  <c r="D51" i="6" s="1"/>
  <c r="E11" i="6"/>
  <c r="B11" i="6" s="1"/>
  <c r="E53" i="6"/>
  <c r="F53" i="6" s="1"/>
  <c r="B6" i="7"/>
  <c r="M6" i="7"/>
  <c r="F20" i="6"/>
  <c r="E20" i="6"/>
  <c r="E29" i="6"/>
  <c r="F29" i="6" s="1"/>
  <c r="C46" i="6"/>
  <c r="D46" i="6" s="1"/>
  <c r="C22" i="6"/>
  <c r="D22" i="6" s="1"/>
  <c r="Q6" i="7"/>
  <c r="C31" i="6"/>
  <c r="B31" i="6" s="1"/>
  <c r="E35" i="6"/>
  <c r="F35" i="6" s="1"/>
  <c r="E14" i="6"/>
  <c r="F14" i="6" s="1"/>
  <c r="E12" i="6"/>
  <c r="F12" i="6" s="1"/>
  <c r="E46" i="6"/>
  <c r="F46" i="6" s="1"/>
  <c r="E42" i="6"/>
  <c r="F42" i="6" s="1"/>
  <c r="G6" i="7"/>
  <c r="J6" i="7"/>
  <c r="I6" i="7"/>
  <c r="C6" i="7"/>
  <c r="N6" i="7" s="1"/>
  <c r="D6" i="7"/>
  <c r="K6" i="7"/>
  <c r="E7" i="6" l="1"/>
  <c r="F7" i="6" s="1"/>
  <c r="P6" i="7"/>
  <c r="F48" i="6"/>
  <c r="B33" i="6"/>
  <c r="B18" i="6"/>
  <c r="B25" i="6"/>
  <c r="D31" i="6"/>
  <c r="B35" i="6"/>
  <c r="B13" i="6"/>
  <c r="B19" i="6"/>
  <c r="B46" i="6"/>
  <c r="B44" i="6"/>
  <c r="B49" i="6"/>
  <c r="B24" i="6"/>
  <c r="B53" i="6"/>
  <c r="B42" i="6"/>
  <c r="D36" i="6"/>
  <c r="B38" i="6"/>
  <c r="B27" i="6"/>
  <c r="R6" i="7"/>
  <c r="B45" i="6"/>
  <c r="B32" i="6"/>
  <c r="B14" i="6"/>
  <c r="F8" i="6"/>
  <c r="B52" i="6"/>
  <c r="D53" i="6"/>
  <c r="D39" i="6"/>
  <c r="D42" i="6"/>
  <c r="B12" i="6"/>
  <c r="B47" i="6"/>
  <c r="D41" i="6"/>
  <c r="B8" i="6"/>
  <c r="B37" i="6"/>
  <c r="B9" i="6"/>
  <c r="B28" i="6"/>
  <c r="F11" i="6"/>
  <c r="B22" i="6"/>
  <c r="B51" i="6"/>
  <c r="D54" i="6"/>
  <c r="D45" i="6"/>
  <c r="F30" i="6"/>
  <c r="C7" i="6"/>
  <c r="D44" i="6"/>
  <c r="B15" i="6"/>
  <c r="B29" i="6"/>
  <c r="D43" i="6"/>
  <c r="B26" i="6"/>
  <c r="F52" i="6"/>
  <c r="D25" i="6"/>
  <c r="D21" i="6"/>
  <c r="B16" i="6"/>
  <c r="D7" i="6" l="1"/>
  <c r="B7" i="6"/>
</calcChain>
</file>

<file path=xl/sharedStrings.xml><?xml version="1.0" encoding="utf-8"?>
<sst xmlns="http://schemas.openxmlformats.org/spreadsheetml/2006/main" count="331" uniqueCount="139">
  <si>
    <t>３回目接種の進捗状況（都道府県別）</t>
    <rPh sb="1" eb="3">
      <t>カイメ</t>
    </rPh>
    <rPh sb="3" eb="5">
      <t>セッシュ</t>
    </rPh>
    <rPh sb="6" eb="8">
      <t>シンチョク</t>
    </rPh>
    <rPh sb="8" eb="10">
      <t>ジョウキョウ</t>
    </rPh>
    <rPh sb="11" eb="15">
      <t>トドウフケン</t>
    </rPh>
    <rPh sb="15" eb="16">
      <t>ベツ</t>
    </rPh>
    <phoneticPr fontId="2"/>
  </si>
  <si>
    <t>（単位：人口（人）、増加回数（回））</t>
    <rPh sb="1" eb="3">
      <t>タンイ</t>
    </rPh>
    <rPh sb="4" eb="6">
      <t>ジンコウ</t>
    </rPh>
    <rPh sb="7" eb="8">
      <t>ヒト</t>
    </rPh>
    <rPh sb="10" eb="12">
      <t>ゾウカ</t>
    </rPh>
    <rPh sb="12" eb="14">
      <t>カイスウ</t>
    </rPh>
    <rPh sb="15" eb="16">
      <t>カイ</t>
    </rPh>
    <rPh sb="16" eb="17">
      <t>マンカイ</t>
    </rPh>
    <phoneticPr fontId="2"/>
  </si>
  <si>
    <t>都道府県名</t>
    <rPh sb="0" eb="4">
      <t>トドウフケン</t>
    </rPh>
    <rPh sb="4" eb="5">
      <t>メイ</t>
    </rPh>
    <phoneticPr fontId="2"/>
  </si>
  <si>
    <t>人口</t>
    <rPh sb="0" eb="2">
      <t>ジンコウ</t>
    </rPh>
    <phoneticPr fontId="2"/>
  </si>
  <si>
    <t>累計接種回数</t>
    <rPh sb="0" eb="2">
      <t>ルイケイ</t>
    </rPh>
    <rPh sb="2" eb="4">
      <t>セッシュ</t>
    </rPh>
    <rPh sb="4" eb="6">
      <t>カイスウ</t>
    </rPh>
    <phoneticPr fontId="2"/>
  </si>
  <si>
    <t>（増加回数ベース）※1</t>
    <phoneticPr fontId="2"/>
  </si>
  <si>
    <t>（増加回数ベース）※2</t>
    <phoneticPr fontId="2"/>
  </si>
  <si>
    <t>接種回数</t>
    <rPh sb="0" eb="2">
      <t>セッシュ</t>
    </rPh>
    <rPh sb="2" eb="4">
      <t>カイスウ</t>
    </rPh>
    <phoneticPr fontId="2"/>
  </si>
  <si>
    <t>増加回数</t>
    <rPh sb="0" eb="2">
      <t>ゾウカ</t>
    </rPh>
    <rPh sb="2" eb="4">
      <t>カイスウ</t>
    </rPh>
    <phoneticPr fontId="2"/>
  </si>
  <si>
    <t>人口比</t>
    <rPh sb="0" eb="3">
      <t>ジンコウヒ</t>
    </rPh>
    <phoneticPr fontId="2"/>
  </si>
  <si>
    <t>人口比</t>
    <rPh sb="0" eb="2">
      <t>ジンコウ</t>
    </rPh>
    <rPh sb="2" eb="3">
      <t>ヒ</t>
    </rPh>
    <phoneticPr fontId="2"/>
  </si>
  <si>
    <t>合計</t>
    <rPh sb="0" eb="2">
      <t>ゴウケイ</t>
    </rPh>
    <phoneticPr fontId="2"/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</si>
  <si>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</si>
  <si>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</si>
  <si>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</si>
  <si>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</si>
  <si>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</si>
  <si>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</si>
  <si>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</si>
  <si>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</si>
  <si>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</si>
  <si>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</si>
  <si>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</si>
  <si>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</si>
  <si>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</si>
  <si>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</si>
  <si>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</si>
  <si>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</si>
  <si>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</si>
  <si>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</si>
  <si>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</si>
  <si>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</si>
  <si>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</si>
  <si>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</si>
  <si>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</si>
  <si>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</si>
  <si>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</si>
  <si>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</si>
  <si>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</si>
  <si>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</si>
  <si>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</si>
  <si>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</si>
  <si>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</si>
  <si>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</si>
  <si>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</si>
  <si>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</si>
  <si>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</si>
  <si>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</si>
  <si>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</si>
  <si>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</si>
  <si>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</si>
  <si>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</si>
  <si>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</si>
  <si>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</si>
  <si>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</si>
  <si>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</si>
  <si>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</si>
  <si>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</si>
  <si>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</si>
  <si>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注：人口は、総務省が公表している、「令和3年住民基本台帳年齢階級別人口（市区町村別）」のうち、</t>
  </si>
  <si>
    <t>各市町村の性別及び年齢階級の数字を集計したものを使用</t>
    <phoneticPr fontId="2"/>
  </si>
  <si>
    <t>※1：前週同曜日の公表分との差を使用</t>
    <rPh sb="3" eb="5">
      <t>ゼンシュウ</t>
    </rPh>
    <rPh sb="5" eb="6">
      <t>ドウ</t>
    </rPh>
    <rPh sb="6" eb="8">
      <t>ヨウビ</t>
    </rPh>
    <rPh sb="9" eb="11">
      <t>コウヒョウ</t>
    </rPh>
    <rPh sb="11" eb="12">
      <t>ブン</t>
    </rPh>
    <rPh sb="14" eb="15">
      <t>サ</t>
    </rPh>
    <rPh sb="16" eb="18">
      <t>シヨウ</t>
    </rPh>
    <phoneticPr fontId="2"/>
  </si>
  <si>
    <t>※2：直近の公表分との差を使用</t>
    <rPh sb="3" eb="5">
      <t>チョッキン</t>
    </rPh>
    <rPh sb="6" eb="8">
      <t>コウヒョウ</t>
    </rPh>
    <rPh sb="8" eb="9">
      <t>ブン</t>
    </rPh>
    <rPh sb="11" eb="12">
      <t>サ</t>
    </rPh>
    <rPh sb="13" eb="15">
      <t>シヨウ</t>
    </rPh>
    <phoneticPr fontId="2"/>
  </si>
  <si>
    <t>３回目接種の進捗状況（政令指定都市・特別区）</t>
    <rPh sb="1" eb="3">
      <t>カイメ</t>
    </rPh>
    <rPh sb="3" eb="5">
      <t>セッシュ</t>
    </rPh>
    <rPh sb="6" eb="8">
      <t>シンチョク</t>
    </rPh>
    <rPh sb="8" eb="10">
      <t>ジョウキョウ</t>
    </rPh>
    <rPh sb="11" eb="13">
      <t>セイレイ</t>
    </rPh>
    <rPh sb="13" eb="15">
      <t>シテイ</t>
    </rPh>
    <rPh sb="15" eb="17">
      <t>トシ</t>
    </rPh>
    <rPh sb="18" eb="21">
      <t>トクベツク</t>
    </rPh>
    <phoneticPr fontId="2"/>
  </si>
  <si>
    <t>（１）政令指定都市</t>
    <rPh sb="3" eb="5">
      <t>セイレイ</t>
    </rPh>
    <rPh sb="5" eb="7">
      <t>シテイ</t>
    </rPh>
    <rPh sb="7" eb="9">
      <t>トシ</t>
    </rPh>
    <phoneticPr fontId="2"/>
  </si>
  <si>
    <t>政令指定
都市名</t>
    <rPh sb="0" eb="2">
      <t>セイレイ</t>
    </rPh>
    <rPh sb="2" eb="4">
      <t>シテイ</t>
    </rPh>
    <rPh sb="5" eb="7">
      <t>トシ</t>
    </rPh>
    <rPh sb="7" eb="8">
      <t>メイ</t>
    </rPh>
    <phoneticPr fontId="2"/>
  </si>
  <si>
    <t>合計</t>
    <rPh sb="0" eb="2">
      <t>ゴウケイ</t>
    </rPh>
    <phoneticPr fontId="1"/>
  </si>
  <si>
    <t>札幌市</t>
  </si>
  <si>
    <t>仙台市</t>
  </si>
  <si>
    <t>さいたま市</t>
  </si>
  <si>
    <t>千葉市</t>
  </si>
  <si>
    <t>横浜市</t>
  </si>
  <si>
    <t>川崎市</t>
  </si>
  <si>
    <t>相模原市</t>
  </si>
  <si>
    <t>新潟市</t>
  </si>
  <si>
    <t>静岡市</t>
  </si>
  <si>
    <t>浜松市</t>
  </si>
  <si>
    <t>名古屋市</t>
  </si>
  <si>
    <t>京都市</t>
  </si>
  <si>
    <t>大阪市</t>
  </si>
  <si>
    <t>堺市</t>
  </si>
  <si>
    <t>神戸市</t>
  </si>
  <si>
    <t>岡山市</t>
  </si>
  <si>
    <t>広島市</t>
  </si>
  <si>
    <t>北九州市</t>
  </si>
  <si>
    <t>福岡市</t>
  </si>
  <si>
    <t>熊本市</t>
  </si>
  <si>
    <t>（２）特別区</t>
    <rPh sb="3" eb="6">
      <t>トクベツク</t>
    </rPh>
    <phoneticPr fontId="2"/>
  </si>
  <si>
    <t>注：人口は、総務省が公表している、「令和3年住民基本台帳年齢階級別人口（市区町村別）」のうち、</t>
    <rPh sb="0" eb="1">
      <t>チュウ</t>
    </rPh>
    <rPh sb="2" eb="4">
      <t>ジンコウ</t>
    </rPh>
    <rPh sb="6" eb="9">
      <t>ソウムショウ</t>
    </rPh>
    <rPh sb="10" eb="12">
      <t>コウヒョウ</t>
    </rPh>
    <rPh sb="18" eb="20">
      <t>レイワ</t>
    </rPh>
    <rPh sb="21" eb="22">
      <t>ネン</t>
    </rPh>
    <rPh sb="22" eb="24">
      <t>ジュウミン</t>
    </rPh>
    <rPh sb="24" eb="26">
      <t>キホン</t>
    </rPh>
    <rPh sb="26" eb="28">
      <t>ダイチョウ</t>
    </rPh>
    <rPh sb="28" eb="30">
      <t>ネンレイ</t>
    </rPh>
    <rPh sb="30" eb="32">
      <t>カイキュウ</t>
    </rPh>
    <rPh sb="32" eb="33">
      <t>ベツ</t>
    </rPh>
    <rPh sb="33" eb="35">
      <t>ジンコウ</t>
    </rPh>
    <rPh sb="36" eb="38">
      <t>シク</t>
    </rPh>
    <rPh sb="38" eb="40">
      <t>チョウソン</t>
    </rPh>
    <rPh sb="40" eb="41">
      <t>ベツ</t>
    </rPh>
    <phoneticPr fontId="2"/>
  </si>
  <si>
    <t>各市町村の性別及び年齢階級の数字を集計したものを使用</t>
  </si>
  <si>
    <t>これまでのワクチン総接種回数（都道府県別）</t>
    <rPh sb="9" eb="10">
      <t>ソウ</t>
    </rPh>
    <rPh sb="10" eb="12">
      <t>セッシュ</t>
    </rPh>
    <rPh sb="12" eb="14">
      <t>カイスウ</t>
    </rPh>
    <rPh sb="15" eb="19">
      <t>トドウフケン</t>
    </rPh>
    <rPh sb="19" eb="20">
      <t>ベツ</t>
    </rPh>
    <phoneticPr fontId="2"/>
  </si>
  <si>
    <t>内１回目</t>
    <rPh sb="0" eb="1">
      <t>ウチ</t>
    </rPh>
    <phoneticPr fontId="2"/>
  </si>
  <si>
    <t>内２回目</t>
    <rPh sb="0" eb="1">
      <t>ウチ</t>
    </rPh>
    <phoneticPr fontId="2"/>
  </si>
  <si>
    <t>内３回目</t>
    <rPh sb="0" eb="1">
      <t>ウチ</t>
    </rPh>
    <phoneticPr fontId="2"/>
  </si>
  <si>
    <t>内12月分</t>
    <rPh sb="0" eb="1">
      <t>ウチ</t>
    </rPh>
    <rPh sb="3" eb="4">
      <t>ガツ</t>
    </rPh>
    <rPh sb="4" eb="5">
      <t>ブン</t>
    </rPh>
    <phoneticPr fontId="2"/>
  </si>
  <si>
    <t>内1月分</t>
    <rPh sb="0" eb="1">
      <t>ウチ</t>
    </rPh>
    <rPh sb="2" eb="3">
      <t>ガツ</t>
    </rPh>
    <rPh sb="3" eb="4">
      <t>ブン</t>
    </rPh>
    <phoneticPr fontId="2"/>
  </si>
  <si>
    <t>内2月分</t>
    <rPh sb="0" eb="1">
      <t>ウチ</t>
    </rPh>
    <rPh sb="2" eb="3">
      <t>ガツ</t>
    </rPh>
    <rPh sb="3" eb="4">
      <t>ブン</t>
    </rPh>
    <phoneticPr fontId="2"/>
  </si>
  <si>
    <t>接種率</t>
    <rPh sb="0" eb="2">
      <t>セッシュ</t>
    </rPh>
    <rPh sb="2" eb="3">
      <t>リツ</t>
    </rPh>
    <phoneticPr fontId="2"/>
  </si>
  <si>
    <t>参考：人口</t>
    <rPh sb="0" eb="2">
      <t>サンコウ</t>
    </rPh>
    <rPh sb="3" eb="5">
      <t>ジンコウ</t>
    </rPh>
    <phoneticPr fontId="2"/>
  </si>
  <si>
    <t>注：１回目及び２回目は、接種回数は一般接種（高齢者含む）と医療従事者等の合計。</t>
    <rPh sb="0" eb="1">
      <t>チュウ</t>
    </rPh>
    <rPh sb="3" eb="5">
      <t>カイメ</t>
    </rPh>
    <rPh sb="5" eb="6">
      <t>オヨ</t>
    </rPh>
    <rPh sb="8" eb="10">
      <t>カイメ</t>
    </rPh>
    <rPh sb="12" eb="14">
      <t>セッシュ</t>
    </rPh>
    <rPh sb="14" eb="16">
      <t>カイスウ</t>
    </rPh>
    <rPh sb="17" eb="19">
      <t>イッパン</t>
    </rPh>
    <rPh sb="19" eb="21">
      <t>セッシュ</t>
    </rPh>
    <rPh sb="22" eb="25">
      <t>コウレイシャ</t>
    </rPh>
    <rPh sb="25" eb="26">
      <t>フク</t>
    </rPh>
    <rPh sb="29" eb="31">
      <t>イリョウ</t>
    </rPh>
    <rPh sb="31" eb="34">
      <t>ジュウジシャ</t>
    </rPh>
    <rPh sb="34" eb="35">
      <t>トウ</t>
    </rPh>
    <rPh sb="36" eb="38">
      <t>ゴウケイ</t>
    </rPh>
    <phoneticPr fontId="2"/>
  </si>
  <si>
    <t>　　一般接種（高齢者含む）はワクチン接種記録システム(VRS)への報告と、</t>
    <rPh sb="7" eb="10">
      <t>コウレイシャ</t>
    </rPh>
    <rPh sb="10" eb="11">
      <t>フク</t>
    </rPh>
    <phoneticPr fontId="2"/>
  </si>
  <si>
    <t>　　医療従事者等はワクチン接種円滑化システム（V-SYS）への報告を、公表日で集計したもの。</t>
    <rPh sb="39" eb="41">
      <t>シュウケイ</t>
    </rPh>
    <phoneticPr fontId="2"/>
  </si>
  <si>
    <t>注：３回目は、ワクチン接種記録システム（VRS）への報告を、公表日で集計したもの。</t>
    <rPh sb="0" eb="1">
      <t>チュウ</t>
    </rPh>
    <rPh sb="3" eb="5">
      <t>カイメ</t>
    </rPh>
    <rPh sb="11" eb="13">
      <t>セッシュ</t>
    </rPh>
    <rPh sb="13" eb="15">
      <t>キロク</t>
    </rPh>
    <rPh sb="26" eb="28">
      <t>ホウコク</t>
    </rPh>
    <rPh sb="30" eb="32">
      <t>コウヒョウ</t>
    </rPh>
    <rPh sb="32" eb="33">
      <t>ビ</t>
    </rPh>
    <rPh sb="34" eb="36">
      <t>シュウケイ</t>
    </rPh>
    <phoneticPr fontId="2"/>
  </si>
  <si>
    <t>　　月ごとの内訳は、公表日時点で、各月を接種日とする接種実績を集計したもの。</t>
    <rPh sb="2" eb="3">
      <t>ツキ</t>
    </rPh>
    <rPh sb="6" eb="8">
      <t>ウチワケ</t>
    </rPh>
    <rPh sb="10" eb="12">
      <t>コウヒョウ</t>
    </rPh>
    <rPh sb="12" eb="13">
      <t>ビ</t>
    </rPh>
    <rPh sb="13" eb="15">
      <t>ジテン</t>
    </rPh>
    <rPh sb="17" eb="19">
      <t>カクツキ</t>
    </rPh>
    <rPh sb="20" eb="22">
      <t>セッシュ</t>
    </rPh>
    <rPh sb="22" eb="23">
      <t>ビ</t>
    </rPh>
    <rPh sb="26" eb="28">
      <t>セッシュ</t>
    </rPh>
    <rPh sb="28" eb="30">
      <t>ジッセキ</t>
    </rPh>
    <rPh sb="31" eb="33">
      <t>シュウケイ</t>
    </rPh>
    <phoneticPr fontId="2"/>
  </si>
  <si>
    <t>注：公表日におけるデータの計上方法等の注釈については、以下を参照（https://www.kantei.go.jp/jp/content/000086996.pdf）</t>
    <rPh sb="2" eb="5">
      <t>コウヒョウビ</t>
    </rPh>
    <rPh sb="13" eb="15">
      <t>ケイジョウ</t>
    </rPh>
    <rPh sb="15" eb="17">
      <t>ホウホウ</t>
    </rPh>
    <rPh sb="17" eb="18">
      <t>トウ</t>
    </rPh>
    <rPh sb="19" eb="21">
      <t>チュウシャク</t>
    </rPh>
    <rPh sb="27" eb="29">
      <t>イカ</t>
    </rPh>
    <rPh sb="30" eb="32">
      <t>サンショウ</t>
    </rPh>
    <phoneticPr fontId="2"/>
  </si>
  <si>
    <r>
      <t>これまでのワクチン総接種回数およびワクチン供給量（</t>
    </r>
    <r>
      <rPr>
        <sz val="11"/>
        <rFont val="游ゴシック"/>
        <family val="3"/>
        <charset val="128"/>
        <scheme val="minor"/>
      </rPr>
      <t>一般接種（高齢者含む）、都道府県別）</t>
    </r>
    <rPh sb="9" eb="10">
      <t>ソウ</t>
    </rPh>
    <rPh sb="10" eb="12">
      <t>セッシュ</t>
    </rPh>
    <rPh sb="12" eb="14">
      <t>カイスウ</t>
    </rPh>
    <rPh sb="21" eb="24">
      <t>キョウキュウリョウ</t>
    </rPh>
    <rPh sb="25" eb="27">
      <t>イッパン</t>
    </rPh>
    <rPh sb="27" eb="29">
      <t>セッシュ</t>
    </rPh>
    <rPh sb="30" eb="33">
      <t>コウレイシャ</t>
    </rPh>
    <rPh sb="33" eb="34">
      <t>フク</t>
    </rPh>
    <rPh sb="37" eb="41">
      <t>トドウフケン</t>
    </rPh>
    <rPh sb="41" eb="42">
      <t>ベツ</t>
    </rPh>
    <phoneticPr fontId="2"/>
  </si>
  <si>
    <t>ファイザー社</t>
    <rPh sb="5" eb="6">
      <t>シャ</t>
    </rPh>
    <phoneticPr fontId="2"/>
  </si>
  <si>
    <t>武田/モデルナ社</t>
    <rPh sb="0" eb="2">
      <t>タケダ</t>
    </rPh>
    <rPh sb="7" eb="8">
      <t>シャ</t>
    </rPh>
    <phoneticPr fontId="2"/>
  </si>
  <si>
    <t>アストラゼネカ社</t>
    <rPh sb="7" eb="8">
      <t>シャ</t>
    </rPh>
    <phoneticPr fontId="2"/>
  </si>
  <si>
    <r>
      <t>ファイザー社</t>
    </r>
    <r>
      <rPr>
        <sz val="8"/>
        <rFont val="游ゴシック"/>
        <family val="3"/>
        <charset val="128"/>
        <scheme val="minor"/>
      </rPr>
      <t>※5</t>
    </r>
    <rPh sb="5" eb="6">
      <t>シャ</t>
    </rPh>
    <phoneticPr fontId="2"/>
  </si>
  <si>
    <r>
      <t>武田/モデルナ社</t>
    </r>
    <r>
      <rPr>
        <sz val="8"/>
        <color theme="1"/>
        <rFont val="游ゴシック"/>
        <family val="3"/>
        <charset val="128"/>
        <scheme val="minor"/>
      </rPr>
      <t>※1</t>
    </r>
    <rPh sb="0" eb="2">
      <t>タケダ</t>
    </rPh>
    <rPh sb="7" eb="8">
      <t>シャ</t>
    </rPh>
    <phoneticPr fontId="2"/>
  </si>
  <si>
    <t>計</t>
    <rPh sb="0" eb="1">
      <t>ケイ</t>
    </rPh>
    <phoneticPr fontId="2"/>
  </si>
  <si>
    <r>
      <t>ワクチン
累積供給量</t>
    </r>
    <r>
      <rPr>
        <sz val="8"/>
        <color theme="1"/>
        <rFont val="游ゴシック"/>
        <family val="3"/>
        <charset val="128"/>
        <scheme val="minor"/>
      </rPr>
      <t>※2</t>
    </r>
    <phoneticPr fontId="2"/>
  </si>
  <si>
    <r>
      <t>対供給量
接種率</t>
    </r>
    <r>
      <rPr>
        <sz val="8"/>
        <color theme="1"/>
        <rFont val="游ゴシック"/>
        <family val="3"/>
        <charset val="128"/>
        <scheme val="minor"/>
      </rPr>
      <t>※3</t>
    </r>
    <rPh sb="0" eb="1">
      <t>タイ</t>
    </rPh>
    <rPh sb="1" eb="4">
      <t>キョウキュウリョウセッシュリツ</t>
    </rPh>
    <phoneticPr fontId="2"/>
  </si>
  <si>
    <r>
      <t>ワクチン
累積供給量</t>
    </r>
    <r>
      <rPr>
        <sz val="8"/>
        <color theme="1"/>
        <rFont val="游ゴシック"/>
        <family val="3"/>
        <charset val="128"/>
        <scheme val="minor"/>
      </rPr>
      <t>※2</t>
    </r>
    <rPh sb="5" eb="7">
      <t>ルイセキ</t>
    </rPh>
    <rPh sb="7" eb="10">
      <t>キョウキュウリョウ</t>
    </rPh>
    <phoneticPr fontId="2"/>
  </si>
  <si>
    <r>
      <t>対供給量
接種率</t>
    </r>
    <r>
      <rPr>
        <sz val="8"/>
        <color theme="1"/>
        <rFont val="游ゴシック"/>
        <family val="3"/>
        <charset val="128"/>
        <scheme val="minor"/>
      </rPr>
      <t>※3</t>
    </r>
    <phoneticPr fontId="2"/>
  </si>
  <si>
    <t>全国</t>
    <rPh sb="0" eb="2">
      <t>ゼンコク</t>
    </rPh>
    <phoneticPr fontId="2"/>
  </si>
  <si>
    <t>注：ワクチン接種記録システム(VRS)への報告を居住地の都道府県別に集計。</t>
    <rPh sb="0" eb="1">
      <t>チュウ</t>
    </rPh>
    <rPh sb="8" eb="10">
      <t>キロク</t>
    </rPh>
    <rPh sb="21" eb="23">
      <t>ホウコク</t>
    </rPh>
    <phoneticPr fontId="2"/>
  </si>
  <si>
    <t>※1：武田/モデルナ社のワクチンは、大規模接種会場（一部会場を除く）と職域接種会場で利用。</t>
    <rPh sb="3" eb="5">
      <t>タケダ</t>
    </rPh>
    <rPh sb="10" eb="11">
      <t>シャ</t>
    </rPh>
    <rPh sb="18" eb="25">
      <t>ダイキボセッシュカイジョウ</t>
    </rPh>
    <rPh sb="26" eb="28">
      <t>イチブ</t>
    </rPh>
    <rPh sb="28" eb="30">
      <t>カイジョウ</t>
    </rPh>
    <rPh sb="31" eb="32">
      <t>ノゾ</t>
    </rPh>
    <rPh sb="35" eb="37">
      <t>ショクイキ</t>
    </rPh>
    <rPh sb="37" eb="39">
      <t>セッシュ</t>
    </rPh>
    <rPh sb="39" eb="41">
      <t>カイジョウ</t>
    </rPh>
    <rPh sb="42" eb="44">
      <t>リヨウ</t>
    </rPh>
    <phoneticPr fontId="2"/>
  </si>
  <si>
    <t>※2：職域接種等の会場の種別を問わず、ワクチンが配送された先の施設が所在する都道府県ごとに集計。</t>
    <rPh sb="3" eb="5">
      <t>ショクイキ</t>
    </rPh>
    <rPh sb="5" eb="7">
      <t>セッシュ</t>
    </rPh>
    <rPh sb="7" eb="8">
      <t>トウ</t>
    </rPh>
    <rPh sb="9" eb="11">
      <t>カイジョウ</t>
    </rPh>
    <rPh sb="12" eb="14">
      <t>シュベツ</t>
    </rPh>
    <rPh sb="15" eb="16">
      <t>ト</t>
    </rPh>
    <rPh sb="24" eb="26">
      <t>ハイソウ</t>
    </rPh>
    <rPh sb="29" eb="30">
      <t>サキ</t>
    </rPh>
    <rPh sb="31" eb="33">
      <t>シセツ</t>
    </rPh>
    <rPh sb="34" eb="36">
      <t>ショザイ</t>
    </rPh>
    <rPh sb="38" eb="42">
      <t>トドウフケン</t>
    </rPh>
    <rPh sb="45" eb="47">
      <t>シュウケイ</t>
    </rPh>
    <phoneticPr fontId="2"/>
  </si>
  <si>
    <t>※3：VRSに登録された接種回数を、ワクチン接種円滑化システム(V-SYS)に登録されたワクチンの累計供給量で除したもの。</t>
    <phoneticPr fontId="2"/>
  </si>
  <si>
    <t>※4：一般接種用の1、2回目向け供給が対象。</t>
  </si>
  <si>
    <t>※5：ファイザー社から無償提供された、2020年東京オリンピック・パラリンピック競技大会関係者分を含む。</t>
    <phoneticPr fontId="2"/>
  </si>
  <si>
    <t>これまでのワクチン総接種回数（医療従事者等、都道府県別）</t>
    <rPh sb="9" eb="10">
      <t>ソウ</t>
    </rPh>
    <rPh sb="10" eb="12">
      <t>セッシュ</t>
    </rPh>
    <rPh sb="12" eb="14">
      <t>カイスウ</t>
    </rPh>
    <rPh sb="15" eb="17">
      <t>イリョウ</t>
    </rPh>
    <rPh sb="17" eb="20">
      <t>ジュウジシャ</t>
    </rPh>
    <rPh sb="20" eb="21">
      <t>トウ</t>
    </rPh>
    <rPh sb="22" eb="26">
      <t>トドウフケン</t>
    </rPh>
    <rPh sb="26" eb="27">
      <t>ベツ</t>
    </rPh>
    <phoneticPr fontId="2"/>
  </si>
  <si>
    <t>（8月2日公表時点）</t>
    <rPh sb="2" eb="3">
      <t>ガツ</t>
    </rPh>
    <rPh sb="4" eb="5">
      <t>ニチ</t>
    </rPh>
    <rPh sb="5" eb="7">
      <t>コウヒョウ</t>
    </rPh>
    <rPh sb="7" eb="9">
      <t>ジテン</t>
    </rPh>
    <phoneticPr fontId="2"/>
  </si>
  <si>
    <t>接種回数
（7月30日まで）</t>
    <rPh sb="0" eb="2">
      <t>セッシュ</t>
    </rPh>
    <rPh sb="2" eb="4">
      <t>カイスウ</t>
    </rPh>
    <rPh sb="7" eb="8">
      <t>ガツ</t>
    </rPh>
    <rPh sb="10" eb="11">
      <t>ニチ</t>
    </rPh>
    <phoneticPr fontId="2"/>
  </si>
  <si>
    <t>注：ワクチン接種円滑化システム（V-SYS）への報告（17時時点）を</t>
    <rPh sb="6" eb="8">
      <t>セッシュ</t>
    </rPh>
    <rPh sb="8" eb="11">
      <t>エンカツカ</t>
    </rPh>
    <rPh sb="24" eb="26">
      <t>ホウコク</t>
    </rPh>
    <rPh sb="29" eb="30">
      <t>ジ</t>
    </rPh>
    <rPh sb="30" eb="32">
      <t>ジテン</t>
    </rPh>
    <phoneticPr fontId="2"/>
  </si>
  <si>
    <r>
      <t>　　接種実施機関所在地の都道府県別に集計（</t>
    </r>
    <r>
      <rPr>
        <sz val="11"/>
        <rFont val="游ゴシック"/>
        <family val="3"/>
        <charset val="128"/>
        <scheme val="minor"/>
      </rPr>
      <t>高齢者、基礎疾患保有者、その他</t>
    </r>
    <r>
      <rPr>
        <sz val="11"/>
        <color theme="1"/>
        <rFont val="游ゴシック"/>
        <family val="2"/>
        <charset val="128"/>
        <scheme val="minor"/>
      </rPr>
      <t>を除く）。</t>
    </r>
    <rPh sb="2" eb="4">
      <t>セッシュ</t>
    </rPh>
    <rPh sb="4" eb="6">
      <t>ジッシ</t>
    </rPh>
    <rPh sb="6" eb="8">
      <t>キカン</t>
    </rPh>
    <rPh sb="8" eb="11">
      <t>ショザイチ</t>
    </rPh>
    <rPh sb="12" eb="16">
      <t>トドウフケン</t>
    </rPh>
    <rPh sb="16" eb="17">
      <t>ベツ</t>
    </rPh>
    <rPh sb="21" eb="24">
      <t>コウレイシャ</t>
    </rPh>
    <rPh sb="25" eb="27">
      <t>キソ</t>
    </rPh>
    <rPh sb="27" eb="29">
      <t>シッカン</t>
    </rPh>
    <rPh sb="29" eb="32">
      <t>ホユウシャ</t>
    </rPh>
    <rPh sb="35" eb="36">
      <t>ホカ</t>
    </rPh>
    <phoneticPr fontId="2"/>
  </si>
  <si>
    <t>　　医療従事者等向け優先接種の接種実績は、45都道府県は7月21日時点まで、兵庫県、沖縄県は７月27日時点までの実績を集計。</t>
    <phoneticPr fontId="2"/>
  </si>
  <si>
    <t>　　高齢者施設等従事者向け優先接種の接種実績は、７月30日時点までの実績を集計。</t>
    <phoneticPr fontId="2"/>
  </si>
  <si>
    <r>
      <t>　　</t>
    </r>
    <r>
      <rPr>
        <sz val="11"/>
        <rFont val="游ゴシック"/>
        <family val="3"/>
        <charset val="128"/>
        <scheme val="minor"/>
      </rPr>
      <t>医療従事者等は、令和３年７月30日で集計を終了。</t>
    </r>
    <rPh sb="10" eb="12">
      <t>レイワ</t>
    </rPh>
    <rPh sb="13" eb="14">
      <t>ネン</t>
    </rPh>
    <rPh sb="15" eb="16">
      <t>ガツ</t>
    </rPh>
    <rPh sb="18" eb="19">
      <t>ニチ</t>
    </rPh>
    <rPh sb="20" eb="22">
      <t>シュウケイ</t>
    </rPh>
    <rPh sb="23" eb="25">
      <t>シュウリョウ</t>
    </rPh>
    <phoneticPr fontId="2"/>
  </si>
  <si>
    <t>　　4月9日までの接種実績は厚生労働省の「新型コロナワクチン接種実績」のページをご覧ください。</t>
    <rPh sb="3" eb="4">
      <t>ガツ</t>
    </rPh>
    <rPh sb="5" eb="6">
      <t>ニチ</t>
    </rPh>
    <rPh sb="9" eb="11">
      <t>セッシュ</t>
    </rPh>
    <rPh sb="11" eb="13">
      <t>ジッセキ</t>
    </rPh>
    <rPh sb="14" eb="16">
      <t>コウセイ</t>
    </rPh>
    <rPh sb="16" eb="19">
      <t>ロウドウショウ</t>
    </rPh>
    <rPh sb="21" eb="23">
      <t>シンガタ</t>
    </rPh>
    <rPh sb="30" eb="32">
      <t>セッシュ</t>
    </rPh>
    <rPh sb="32" eb="34">
      <t>ジッセキ</t>
    </rPh>
    <rPh sb="41" eb="42">
      <t>ラン</t>
    </rPh>
    <phoneticPr fontId="2"/>
  </si>
  <si>
    <t>　　https://www.mhlw.go.jp/stf/seisakunitsuite/bunya/vaccine_sesshujisseki.html</t>
    <phoneticPr fontId="2"/>
  </si>
  <si>
    <t>接種回数（2月20日まで）</t>
    <phoneticPr fontId="2"/>
  </si>
  <si>
    <t>（2月21日公表時点）</t>
    <phoneticPr fontId="2"/>
  </si>
  <si>
    <t>直近1週間</t>
    <rPh sb="3" eb="5">
      <t>シュウカン</t>
    </rPh>
    <phoneticPr fontId="2"/>
  </si>
  <si>
    <t>2月18日（前回公表）以降</t>
    <rPh sb="11" eb="13">
      <t>イコウ</t>
    </rPh>
    <phoneticPr fontId="2"/>
  </si>
  <si>
    <t>接種回数
（2月20日まで）</t>
    <phoneticPr fontId="2"/>
  </si>
  <si>
    <t>ワクチン供給量
（2月20日まで）※4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</si>
</sst>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#,##0_);[Red]\(#,##0\)"/>
    <numFmt numFmtId="177" formatCode="#,##0_ "/>
    <numFmt numFmtId="178" formatCode="0.0%"/>
    <numFmt numFmtId="179" formatCode="#,##0.0;[Red]\-#,##0.0"/>
    <numFmt numFmtId="180" formatCode="#,##0_ ;[Red]\-#,##0\ "/>
  </numFmts>
  <fonts count="1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8"/>
      <color theme="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5" fillId="0" borderId="0"/>
    <xf numFmtId="9" fontId="1" fillId="0" borderId="0" applyFont="0" applyFill="0" applyBorder="0" applyAlignment="0" applyProtection="0">
      <alignment vertical="center"/>
    </xf>
  </cellStyleXfs>
  <cellXfs count="105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38" fontId="0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38" fontId="0" fillId="0" borderId="1" xfId="1" applyFont="1" applyBorder="1">
      <alignment vertical="center"/>
    </xf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176" fontId="0" fillId="0" borderId="1" xfId="1" applyNumberFormat="1" applyFont="1" applyBorder="1">
      <alignment vertical="center"/>
    </xf>
    <xf numFmtId="176" fontId="0" fillId="0" borderId="1" xfId="0" applyNumberFormat="1" applyBorder="1">
      <alignment vertical="center"/>
    </xf>
    <xf numFmtId="176" fontId="0" fillId="0" borderId="0" xfId="0" applyNumberFormat="1">
      <alignment vertical="center"/>
    </xf>
    <xf numFmtId="10" fontId="0" fillId="0" borderId="1" xfId="0" applyNumberFormat="1" applyBorder="1">
      <alignment vertical="center"/>
    </xf>
    <xf numFmtId="10" fontId="0" fillId="0" borderId="1" xfId="3" applyNumberFormat="1" applyFont="1" applyBorder="1">
      <alignment vertical="center"/>
    </xf>
    <xf numFmtId="176" fontId="5" fillId="0" borderId="1" xfId="3" applyNumberFormat="1" applyFont="1" applyBorder="1" applyAlignment="1"/>
    <xf numFmtId="177" fontId="0" fillId="0" borderId="1" xfId="0" applyNumberFormat="1" applyBorder="1">
      <alignment vertical="center"/>
    </xf>
    <xf numFmtId="38" fontId="4" fillId="0" borderId="0" xfId="1" applyFont="1">
      <alignment vertical="center"/>
    </xf>
    <xf numFmtId="38" fontId="0" fillId="0" borderId="0" xfId="1" applyFont="1">
      <alignment vertical="center"/>
    </xf>
    <xf numFmtId="0" fontId="8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38" fontId="4" fillId="0" borderId="1" xfId="1" applyFont="1" applyBorder="1" applyAlignment="1">
      <alignment horizontal="left" vertical="center"/>
    </xf>
    <xf numFmtId="176" fontId="4" fillId="0" borderId="1" xfId="1" applyNumberFormat="1" applyFont="1" applyBorder="1">
      <alignment vertical="center"/>
    </xf>
    <xf numFmtId="176" fontId="4" fillId="0" borderId="7" xfId="1" applyNumberFormat="1" applyFont="1" applyBorder="1">
      <alignment vertical="center"/>
    </xf>
    <xf numFmtId="176" fontId="4" fillId="0" borderId="1" xfId="1" applyNumberFormat="1" applyFont="1" applyFill="1" applyBorder="1">
      <alignment vertical="center"/>
    </xf>
    <xf numFmtId="176" fontId="4" fillId="0" borderId="1" xfId="0" applyNumberFormat="1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0" fontId="4" fillId="0" borderId="1" xfId="3" applyNumberFormat="1" applyFont="1" applyBorder="1">
      <alignment vertical="center"/>
    </xf>
    <xf numFmtId="10" fontId="4" fillId="0" borderId="1" xfId="3" applyNumberFormat="1" applyFont="1" applyFill="1" applyBorder="1">
      <alignment vertical="center"/>
    </xf>
    <xf numFmtId="10" fontId="4" fillId="0" borderId="7" xfId="3" applyNumberFormat="1" applyFont="1" applyBorder="1">
      <alignment vertical="center"/>
    </xf>
    <xf numFmtId="0" fontId="9" fillId="0" borderId="0" xfId="0" applyFont="1" applyAlignment="1">
      <alignment horizontal="left" vertical="center"/>
    </xf>
    <xf numFmtId="38" fontId="9" fillId="0" borderId="0" xfId="1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9" fillId="0" borderId="0" xfId="0" applyFont="1" applyAlignment="1">
      <alignment horizontal="center" vertical="center"/>
    </xf>
    <xf numFmtId="38" fontId="9" fillId="0" borderId="0" xfId="1" applyFont="1" applyAlignment="1">
      <alignment horizontal="center" vertical="center"/>
    </xf>
    <xf numFmtId="177" fontId="10" fillId="0" borderId="0" xfId="0" applyNumberFormat="1" applyFont="1">
      <alignment vertical="center"/>
    </xf>
    <xf numFmtId="0" fontId="9" fillId="0" borderId="0" xfId="0" applyFont="1" applyAlignment="1">
      <alignment horizontal="right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1" xfId="0" applyFont="1" applyBorder="1" applyAlignment="1">
      <alignment horizontal="right" vertical="center"/>
    </xf>
    <xf numFmtId="178" fontId="9" fillId="0" borderId="1" xfId="3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38" fontId="4" fillId="0" borderId="0" xfId="1" applyFont="1" applyFill="1" applyBorder="1" applyAlignment="1">
      <alignment horizontal="center" vertical="center"/>
    </xf>
    <xf numFmtId="38" fontId="9" fillId="0" borderId="0" xfId="1" applyFont="1" applyFill="1" applyBorder="1" applyAlignment="1">
      <alignment horizontal="center" vertical="center"/>
    </xf>
    <xf numFmtId="178" fontId="9" fillId="0" borderId="0" xfId="3" applyNumberFormat="1" applyFont="1" applyFill="1" applyBorder="1" applyAlignment="1">
      <alignment horizontal="center" vertical="center"/>
    </xf>
    <xf numFmtId="179" fontId="9" fillId="0" borderId="0" xfId="1" applyNumberFormat="1" applyFont="1" applyFill="1" applyBorder="1" applyAlignment="1">
      <alignment horizontal="center" vertical="center"/>
    </xf>
    <xf numFmtId="38" fontId="9" fillId="0" borderId="0" xfId="1" applyFont="1">
      <alignment vertical="center"/>
    </xf>
    <xf numFmtId="0" fontId="9" fillId="0" borderId="0" xfId="0" applyFont="1">
      <alignment vertical="center"/>
    </xf>
    <xf numFmtId="38" fontId="10" fillId="0" borderId="0" xfId="1" applyFont="1">
      <alignment vertical="center"/>
    </xf>
    <xf numFmtId="180" fontId="4" fillId="0" borderId="1" xfId="1" applyNumberFormat="1" applyFont="1" applyFill="1" applyBorder="1" applyAlignment="1">
      <alignment vertical="center"/>
    </xf>
    <xf numFmtId="180" fontId="9" fillId="0" borderId="1" xfId="1" applyNumberFormat="1" applyFont="1" applyFill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38" fontId="9" fillId="0" borderId="1" xfId="1" applyFont="1" applyFill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56" fontId="9" fillId="0" borderId="2" xfId="0" applyNumberFormat="1" applyFont="1" applyBorder="1" applyAlignment="1">
      <alignment horizontal="center" vertical="center" wrapText="1"/>
    </xf>
    <xf numFmtId="56" fontId="9" fillId="0" borderId="2" xfId="0" applyNumberFormat="1" applyFont="1" applyBorder="1" applyAlignment="1">
      <alignment horizontal="center" vertical="center"/>
    </xf>
    <xf numFmtId="56" fontId="9" fillId="0" borderId="8" xfId="0" applyNumberFormat="1" applyFont="1" applyBorder="1" applyAlignment="1">
      <alignment horizontal="center" vertical="center" wrapText="1"/>
    </xf>
    <xf numFmtId="56" fontId="9" fillId="0" borderId="10" xfId="0" applyNumberFormat="1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56" fontId="9" fillId="0" borderId="11" xfId="0" applyNumberFormat="1" applyFont="1" applyBorder="1" applyAlignment="1">
      <alignment horizontal="center" vertical="center" wrapText="1"/>
    </xf>
    <xf numFmtId="56" fontId="9" fillId="0" borderId="12" xfId="0" applyNumberFormat="1" applyFont="1" applyBorder="1" applyAlignment="1">
      <alignment horizontal="center" vertical="center" wrapText="1"/>
    </xf>
    <xf numFmtId="38" fontId="9" fillId="0" borderId="4" xfId="1" applyFont="1" applyFill="1" applyBorder="1" applyAlignment="1">
      <alignment horizontal="center" vertical="center"/>
    </xf>
    <xf numFmtId="38" fontId="9" fillId="0" borderId="1" xfId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パーセント" xfId="3" builtinId="5"/>
    <cellStyle name="桁区切り" xfId="1" builtinId="6"/>
    <cellStyle name="標準" xfId="0" builtinId="0"/>
    <cellStyle name="標準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62"/>
  <sheetViews>
    <sheetView tabSelected="1" view="pageBreakPreview" zoomScaleNormal="100" zoomScaleSheetLayoutView="100" workbookViewId="0">
      <selection activeCell="C15" sqref="C15"/>
    </sheetView>
  </sheetViews>
  <sheetFormatPr defaultRowHeight="18" x14ac:dyDescent="0.45"/>
  <cols>
    <col min="1" max="1" width="13.59765625" customWidth="1"/>
    <col min="2" max="3" width="13.59765625" style="21" customWidth="1"/>
    <col min="4" max="8" width="13.59765625" customWidth="1"/>
    <col min="10" max="10" width="10.5" bestFit="1" customWidth="1"/>
  </cols>
  <sheetData>
    <row r="1" spans="1:8" x14ac:dyDescent="0.45">
      <c r="A1" s="62" t="s">
        <v>0</v>
      </c>
      <c r="B1" s="62"/>
      <c r="C1" s="62"/>
      <c r="D1" s="62"/>
      <c r="E1" s="62"/>
      <c r="F1" s="62"/>
      <c r="G1" s="62"/>
      <c r="H1" s="62"/>
    </row>
    <row r="2" spans="1:8" x14ac:dyDescent="0.45">
      <c r="A2" s="36"/>
      <c r="B2" s="37"/>
      <c r="C2" s="37"/>
      <c r="D2" s="36"/>
      <c r="E2" s="36"/>
      <c r="F2" s="36"/>
      <c r="G2" s="36"/>
      <c r="H2" s="36"/>
    </row>
    <row r="3" spans="1:8" x14ac:dyDescent="0.45">
      <c r="A3" s="36"/>
      <c r="B3" s="37"/>
      <c r="C3" s="37"/>
      <c r="D3" s="36"/>
      <c r="E3" s="36"/>
      <c r="F3" s="36"/>
      <c r="G3" s="36"/>
      <c r="H3" s="38" t="s">
        <v>134</v>
      </c>
    </row>
    <row r="4" spans="1:8" x14ac:dyDescent="0.45">
      <c r="A4" s="39"/>
      <c r="B4" s="40"/>
      <c r="C4" s="40"/>
      <c r="D4" s="39"/>
      <c r="E4" s="41"/>
      <c r="F4" s="41"/>
      <c r="G4" s="41"/>
      <c r="H4" s="42" t="s">
        <v>1</v>
      </c>
    </row>
    <row r="5" spans="1:8" ht="19.5" customHeight="1" x14ac:dyDescent="0.45">
      <c r="A5" s="58" t="s">
        <v>2</v>
      </c>
      <c r="B5" s="63" t="s">
        <v>3</v>
      </c>
      <c r="C5" s="59" t="s">
        <v>4</v>
      </c>
      <c r="D5" s="64"/>
      <c r="E5" s="67" t="s">
        <v>135</v>
      </c>
      <c r="F5" s="68"/>
      <c r="G5" s="69" t="s">
        <v>136</v>
      </c>
      <c r="H5" s="70"/>
    </row>
    <row r="6" spans="1:8" ht="21.75" customHeight="1" x14ac:dyDescent="0.45">
      <c r="A6" s="58"/>
      <c r="B6" s="63"/>
      <c r="C6" s="65"/>
      <c r="D6" s="66"/>
      <c r="E6" s="71" t="s">
        <v>5</v>
      </c>
      <c r="F6" s="72"/>
      <c r="G6" s="73" t="s">
        <v>6</v>
      </c>
      <c r="H6" s="74"/>
    </row>
    <row r="7" spans="1:8" ht="18.75" customHeight="1" x14ac:dyDescent="0.45">
      <c r="A7" s="58"/>
      <c r="B7" s="63"/>
      <c r="C7" s="75" t="s">
        <v>7</v>
      </c>
      <c r="D7" s="43"/>
      <c r="E7" s="57" t="s">
        <v>8</v>
      </c>
      <c r="F7" s="43"/>
      <c r="G7" s="57" t="s">
        <v>8</v>
      </c>
      <c r="H7" s="44"/>
    </row>
    <row r="8" spans="1:8" ht="18.75" customHeight="1" x14ac:dyDescent="0.45">
      <c r="A8" s="58"/>
      <c r="B8" s="63"/>
      <c r="C8" s="76"/>
      <c r="D8" s="59" t="s">
        <v>9</v>
      </c>
      <c r="E8" s="58"/>
      <c r="F8" s="59" t="s">
        <v>10</v>
      </c>
      <c r="G8" s="58"/>
      <c r="H8" s="61" t="s">
        <v>10</v>
      </c>
    </row>
    <row r="9" spans="1:8" ht="35.1" customHeight="1" x14ac:dyDescent="0.45">
      <c r="A9" s="58"/>
      <c r="B9" s="63"/>
      <c r="C9" s="76"/>
      <c r="D9" s="60"/>
      <c r="E9" s="58"/>
      <c r="F9" s="60"/>
      <c r="G9" s="58"/>
      <c r="H9" s="60"/>
    </row>
    <row r="10" spans="1:8" x14ac:dyDescent="0.45">
      <c r="A10" s="45" t="s">
        <v>11</v>
      </c>
      <c r="B10" s="55">
        <v>126645025.00000003</v>
      </c>
      <c r="C10" s="56">
        <f>SUM(C11:C57)</f>
        <v>18180257</v>
      </c>
      <c r="D10" s="46">
        <f>C10/$B10</f>
        <v>0.14355287150047935</v>
      </c>
      <c r="E10" s="56">
        <f>SUM(E11:E57)</f>
        <v>6249194</v>
      </c>
      <c r="F10" s="46">
        <f>E10/$B10</f>
        <v>4.9344172816895085E-2</v>
      </c>
      <c r="G10" s="56">
        <f>SUM(G11:G57)</f>
        <v>2171111</v>
      </c>
      <c r="H10" s="46">
        <f>G10/$B10</f>
        <v>1.7143279019448253E-2</v>
      </c>
    </row>
    <row r="11" spans="1:8" x14ac:dyDescent="0.45">
      <c r="A11" s="47" t="s">
        <v>12</v>
      </c>
      <c r="B11" s="55">
        <v>5226603</v>
      </c>
      <c r="C11" s="56">
        <f>総接種回数!G8</f>
        <v>650142</v>
      </c>
      <c r="D11" s="46">
        <f t="shared" ref="D11:D57" si="0">C11/$B11</f>
        <v>0.12439092848643755</v>
      </c>
      <c r="E11" s="56">
        <v>237649</v>
      </c>
      <c r="F11" s="46">
        <f t="shared" ref="F11:F57" si="1">E11/$B11</f>
        <v>4.5469112538296864E-2</v>
      </c>
      <c r="G11" s="56">
        <v>58539</v>
      </c>
      <c r="H11" s="46">
        <f t="shared" ref="H11:H57" si="2">G11/$B11</f>
        <v>1.1200200206520372E-2</v>
      </c>
    </row>
    <row r="12" spans="1:8" x14ac:dyDescent="0.45">
      <c r="A12" s="47" t="s">
        <v>13</v>
      </c>
      <c r="B12" s="55">
        <v>1259615</v>
      </c>
      <c r="C12" s="56">
        <f>総接種回数!G9</f>
        <v>150666</v>
      </c>
      <c r="D12" s="46">
        <f t="shared" si="0"/>
        <v>0.11961273881305001</v>
      </c>
      <c r="E12" s="56">
        <v>55149</v>
      </c>
      <c r="F12" s="46">
        <f t="shared" si="1"/>
        <v>4.3782425582420022E-2</v>
      </c>
      <c r="G12" s="56">
        <v>13572</v>
      </c>
      <c r="H12" s="46">
        <f t="shared" si="2"/>
        <v>1.0774720847243006E-2</v>
      </c>
    </row>
    <row r="13" spans="1:8" x14ac:dyDescent="0.45">
      <c r="A13" s="47" t="s">
        <v>14</v>
      </c>
      <c r="B13" s="55">
        <v>1220823</v>
      </c>
      <c r="C13" s="56">
        <f>総接種回数!G10</f>
        <v>165802</v>
      </c>
      <c r="D13" s="46">
        <f t="shared" si="0"/>
        <v>0.13581166147754425</v>
      </c>
      <c r="E13" s="56">
        <v>55247</v>
      </c>
      <c r="F13" s="46">
        <f t="shared" si="1"/>
        <v>4.5253898394771397E-2</v>
      </c>
      <c r="G13" s="56">
        <v>20626</v>
      </c>
      <c r="H13" s="46">
        <f t="shared" si="2"/>
        <v>1.6895160068249041E-2</v>
      </c>
    </row>
    <row r="14" spans="1:8" x14ac:dyDescent="0.45">
      <c r="A14" s="47" t="s">
        <v>15</v>
      </c>
      <c r="B14" s="55">
        <v>2281989</v>
      </c>
      <c r="C14" s="56">
        <f>総接種回数!G11</f>
        <v>358706</v>
      </c>
      <c r="D14" s="46">
        <f t="shared" si="0"/>
        <v>0.15719006533335611</v>
      </c>
      <c r="E14" s="56">
        <v>130805</v>
      </c>
      <c r="F14" s="46">
        <f t="shared" si="1"/>
        <v>5.7320609345619104E-2</v>
      </c>
      <c r="G14" s="56">
        <v>24455</v>
      </c>
      <c r="H14" s="46">
        <f t="shared" si="2"/>
        <v>1.0716528431995071E-2</v>
      </c>
    </row>
    <row r="15" spans="1:8" x14ac:dyDescent="0.45">
      <c r="A15" s="47" t="s">
        <v>16</v>
      </c>
      <c r="B15" s="55">
        <v>971288</v>
      </c>
      <c r="C15" s="56">
        <f>総接種回数!G12</f>
        <v>90839</v>
      </c>
      <c r="D15" s="46">
        <f t="shared" si="0"/>
        <v>9.3524268805956629E-2</v>
      </c>
      <c r="E15" s="56">
        <v>27333</v>
      </c>
      <c r="F15" s="46">
        <f t="shared" si="1"/>
        <v>2.8140983930615843E-2</v>
      </c>
      <c r="G15" s="56">
        <v>8443</v>
      </c>
      <c r="H15" s="46">
        <f t="shared" si="2"/>
        <v>8.6925813970727527E-3</v>
      </c>
    </row>
    <row r="16" spans="1:8" x14ac:dyDescent="0.45">
      <c r="A16" s="47" t="s">
        <v>17</v>
      </c>
      <c r="B16" s="55">
        <v>1069562</v>
      </c>
      <c r="C16" s="56">
        <f>総接種回数!G13</f>
        <v>139023</v>
      </c>
      <c r="D16" s="46">
        <f t="shared" si="0"/>
        <v>0.12998124465902866</v>
      </c>
      <c r="E16" s="56">
        <v>54598</v>
      </c>
      <c r="F16" s="46">
        <f t="shared" si="1"/>
        <v>5.1047064125314852E-2</v>
      </c>
      <c r="G16" s="56">
        <v>14320</v>
      </c>
      <c r="H16" s="46">
        <f t="shared" si="2"/>
        <v>1.3388658161004223E-2</v>
      </c>
    </row>
    <row r="17" spans="1:8" x14ac:dyDescent="0.45">
      <c r="A17" s="47" t="s">
        <v>18</v>
      </c>
      <c r="B17" s="55">
        <v>1862059.0000000002</v>
      </c>
      <c r="C17" s="56">
        <f>総接種回数!G14</f>
        <v>284170</v>
      </c>
      <c r="D17" s="46">
        <f t="shared" si="0"/>
        <v>0.15261063156430593</v>
      </c>
      <c r="E17" s="56">
        <v>105097</v>
      </c>
      <c r="F17" s="46">
        <f t="shared" si="1"/>
        <v>5.6441283546869343E-2</v>
      </c>
      <c r="G17" s="56">
        <v>26732</v>
      </c>
      <c r="H17" s="46">
        <f t="shared" si="2"/>
        <v>1.4356150906066885E-2</v>
      </c>
    </row>
    <row r="18" spans="1:8" x14ac:dyDescent="0.45">
      <c r="A18" s="47" t="s">
        <v>19</v>
      </c>
      <c r="B18" s="55">
        <v>2907675</v>
      </c>
      <c r="C18" s="56">
        <f>総接種回数!G15</f>
        <v>486484</v>
      </c>
      <c r="D18" s="46">
        <f t="shared" si="0"/>
        <v>0.16731030806400302</v>
      </c>
      <c r="E18" s="56">
        <v>155030</v>
      </c>
      <c r="F18" s="46">
        <f t="shared" si="1"/>
        <v>5.3317513133345373E-2</v>
      </c>
      <c r="G18" s="56">
        <v>57520</v>
      </c>
      <c r="H18" s="46">
        <f t="shared" si="2"/>
        <v>1.9782128332774467E-2</v>
      </c>
    </row>
    <row r="19" spans="1:8" x14ac:dyDescent="0.45">
      <c r="A19" s="47" t="s">
        <v>20</v>
      </c>
      <c r="B19" s="55">
        <v>1955401</v>
      </c>
      <c r="C19" s="56">
        <f>総接種回数!G16</f>
        <v>297574</v>
      </c>
      <c r="D19" s="46">
        <f t="shared" si="0"/>
        <v>0.15218055017871016</v>
      </c>
      <c r="E19" s="56">
        <v>98451</v>
      </c>
      <c r="F19" s="46">
        <f t="shared" si="1"/>
        <v>5.0348240591060349E-2</v>
      </c>
      <c r="G19" s="56">
        <v>36951</v>
      </c>
      <c r="H19" s="46">
        <f t="shared" si="2"/>
        <v>1.8896891225891773E-2</v>
      </c>
    </row>
    <row r="20" spans="1:8" x14ac:dyDescent="0.45">
      <c r="A20" s="47" t="s">
        <v>21</v>
      </c>
      <c r="B20" s="55">
        <v>1958101</v>
      </c>
      <c r="C20" s="56">
        <f>総接種回数!G17</f>
        <v>335257</v>
      </c>
      <c r="D20" s="46">
        <f t="shared" si="0"/>
        <v>0.1712153765306284</v>
      </c>
      <c r="E20" s="56">
        <v>117824</v>
      </c>
      <c r="F20" s="46">
        <f t="shared" si="1"/>
        <v>6.0172585581642624E-2</v>
      </c>
      <c r="G20" s="56">
        <v>43052</v>
      </c>
      <c r="H20" s="46">
        <f t="shared" si="2"/>
        <v>2.1986608453802944E-2</v>
      </c>
    </row>
    <row r="21" spans="1:8" x14ac:dyDescent="0.45">
      <c r="A21" s="47" t="s">
        <v>22</v>
      </c>
      <c r="B21" s="55">
        <v>7393799</v>
      </c>
      <c r="C21" s="56">
        <f>総接種回数!G18</f>
        <v>1023118</v>
      </c>
      <c r="D21" s="46">
        <f t="shared" si="0"/>
        <v>0.13837514381984145</v>
      </c>
      <c r="E21" s="56">
        <v>370524</v>
      </c>
      <c r="F21" s="46">
        <f t="shared" si="1"/>
        <v>5.0112803986151096E-2</v>
      </c>
      <c r="G21" s="56">
        <v>124519</v>
      </c>
      <c r="H21" s="46">
        <f t="shared" si="2"/>
        <v>1.6841004198247748E-2</v>
      </c>
    </row>
    <row r="22" spans="1:8" x14ac:dyDescent="0.45">
      <c r="A22" s="47" t="s">
        <v>23</v>
      </c>
      <c r="B22" s="55">
        <v>6322892.0000000009</v>
      </c>
      <c r="C22" s="56">
        <f>総接種回数!G19</f>
        <v>850106</v>
      </c>
      <c r="D22" s="46">
        <f t="shared" si="0"/>
        <v>0.13444891989298566</v>
      </c>
      <c r="E22" s="56">
        <v>291731</v>
      </c>
      <c r="F22" s="46">
        <f t="shared" si="1"/>
        <v>4.6138855447791921E-2</v>
      </c>
      <c r="G22" s="56">
        <v>106804</v>
      </c>
      <c r="H22" s="46">
        <f t="shared" si="2"/>
        <v>1.6891637560787057E-2</v>
      </c>
    </row>
    <row r="23" spans="1:8" x14ac:dyDescent="0.45">
      <c r="A23" s="47" t="s">
        <v>24</v>
      </c>
      <c r="B23" s="55">
        <v>13843329.000000002</v>
      </c>
      <c r="C23" s="56">
        <f>総接種回数!G20</f>
        <v>2058178</v>
      </c>
      <c r="D23" s="46">
        <f t="shared" si="0"/>
        <v>0.14867652137719184</v>
      </c>
      <c r="E23" s="56">
        <v>689787</v>
      </c>
      <c r="F23" s="46">
        <f t="shared" si="1"/>
        <v>4.9828115766084868E-2</v>
      </c>
      <c r="G23" s="56">
        <v>283241</v>
      </c>
      <c r="H23" s="46">
        <f t="shared" si="2"/>
        <v>2.0460468721071351E-2</v>
      </c>
    </row>
    <row r="24" spans="1:8" x14ac:dyDescent="0.45">
      <c r="A24" s="47" t="s">
        <v>25</v>
      </c>
      <c r="B24" s="55">
        <v>9220206</v>
      </c>
      <c r="C24" s="56">
        <f>総接種回数!G21</f>
        <v>1053958</v>
      </c>
      <c r="D24" s="46">
        <f t="shared" si="0"/>
        <v>0.11430959351667414</v>
      </c>
      <c r="E24" s="56">
        <v>404699</v>
      </c>
      <c r="F24" s="46">
        <f t="shared" si="1"/>
        <v>4.3892620186577178E-2</v>
      </c>
      <c r="G24" s="56">
        <v>162242</v>
      </c>
      <c r="H24" s="46">
        <f t="shared" si="2"/>
        <v>1.7596353053283192E-2</v>
      </c>
    </row>
    <row r="25" spans="1:8" x14ac:dyDescent="0.45">
      <c r="A25" s="47" t="s">
        <v>26</v>
      </c>
      <c r="B25" s="55">
        <v>2213174</v>
      </c>
      <c r="C25" s="56">
        <f>総接種回数!G22</f>
        <v>250413</v>
      </c>
      <c r="D25" s="46">
        <f t="shared" si="0"/>
        <v>0.11314654880276021</v>
      </c>
      <c r="E25" s="56">
        <v>83159</v>
      </c>
      <c r="F25" s="46">
        <f t="shared" si="1"/>
        <v>3.7574542263735251E-2</v>
      </c>
      <c r="G25" s="56">
        <v>33407</v>
      </c>
      <c r="H25" s="46">
        <f t="shared" si="2"/>
        <v>1.509461072649507E-2</v>
      </c>
    </row>
    <row r="26" spans="1:8" x14ac:dyDescent="0.45">
      <c r="A26" s="47" t="s">
        <v>27</v>
      </c>
      <c r="B26" s="55">
        <v>1047674</v>
      </c>
      <c r="C26" s="56">
        <f>総接種回数!G23</f>
        <v>161271</v>
      </c>
      <c r="D26" s="46">
        <f t="shared" si="0"/>
        <v>0.15393242554458733</v>
      </c>
      <c r="E26" s="56">
        <v>55857</v>
      </c>
      <c r="F26" s="46">
        <f t="shared" si="1"/>
        <v>5.331524882740242E-2</v>
      </c>
      <c r="G26" s="56">
        <v>14816</v>
      </c>
      <c r="H26" s="46">
        <f t="shared" si="2"/>
        <v>1.4141803652662946E-2</v>
      </c>
    </row>
    <row r="27" spans="1:8" x14ac:dyDescent="0.45">
      <c r="A27" s="47" t="s">
        <v>28</v>
      </c>
      <c r="B27" s="55">
        <v>1132656</v>
      </c>
      <c r="C27" s="56">
        <f>総接種回数!G24</f>
        <v>177093</v>
      </c>
      <c r="D27" s="46">
        <f t="shared" si="0"/>
        <v>0.15635197270839513</v>
      </c>
      <c r="E27" s="56">
        <v>56609</v>
      </c>
      <c r="F27" s="46">
        <f t="shared" si="1"/>
        <v>4.9978987441906458E-2</v>
      </c>
      <c r="G27" s="56">
        <v>19038</v>
      </c>
      <c r="H27" s="46">
        <f t="shared" si="2"/>
        <v>1.680828071365004E-2</v>
      </c>
    </row>
    <row r="28" spans="1:8" x14ac:dyDescent="0.45">
      <c r="A28" s="47" t="s">
        <v>29</v>
      </c>
      <c r="B28" s="55">
        <v>774582.99999999988</v>
      </c>
      <c r="C28" s="56">
        <f>総接種回数!G25</f>
        <v>108928</v>
      </c>
      <c r="D28" s="46">
        <f t="shared" si="0"/>
        <v>0.14062792496091447</v>
      </c>
      <c r="E28" s="56">
        <v>40636</v>
      </c>
      <c r="F28" s="46">
        <f t="shared" si="1"/>
        <v>5.2461776207327046E-2</v>
      </c>
      <c r="G28" s="56">
        <v>9852</v>
      </c>
      <c r="H28" s="46">
        <f t="shared" si="2"/>
        <v>1.2719101761851218E-2</v>
      </c>
    </row>
    <row r="29" spans="1:8" x14ac:dyDescent="0.45">
      <c r="A29" s="47" t="s">
        <v>30</v>
      </c>
      <c r="B29" s="55">
        <v>820997</v>
      </c>
      <c r="C29" s="56">
        <f>総接種回数!G26</f>
        <v>133963</v>
      </c>
      <c r="D29" s="46">
        <f t="shared" si="0"/>
        <v>0.16317111999191228</v>
      </c>
      <c r="E29" s="56">
        <v>45998</v>
      </c>
      <c r="F29" s="46">
        <f t="shared" si="1"/>
        <v>5.6027001316691777E-2</v>
      </c>
      <c r="G29" s="56">
        <v>13742</v>
      </c>
      <c r="H29" s="46">
        <f t="shared" si="2"/>
        <v>1.6738185401408288E-2</v>
      </c>
    </row>
    <row r="30" spans="1:8" x14ac:dyDescent="0.45">
      <c r="A30" s="47" t="s">
        <v>31</v>
      </c>
      <c r="B30" s="55">
        <v>2071737</v>
      </c>
      <c r="C30" s="56">
        <f>総接種回数!G27</f>
        <v>293350</v>
      </c>
      <c r="D30" s="46">
        <f t="shared" si="0"/>
        <v>0.14159615819961704</v>
      </c>
      <c r="E30" s="56">
        <v>124788</v>
      </c>
      <c r="F30" s="46">
        <f t="shared" si="1"/>
        <v>6.0233514196058671E-2</v>
      </c>
      <c r="G30" s="56">
        <v>35718</v>
      </c>
      <c r="H30" s="46">
        <f t="shared" si="2"/>
        <v>1.7240605347107283E-2</v>
      </c>
    </row>
    <row r="31" spans="1:8" x14ac:dyDescent="0.45">
      <c r="A31" s="47" t="s">
        <v>32</v>
      </c>
      <c r="B31" s="55">
        <v>2016791</v>
      </c>
      <c r="C31" s="56">
        <f>総接種回数!G28</f>
        <v>380821</v>
      </c>
      <c r="D31" s="46">
        <f t="shared" si="0"/>
        <v>0.18882521788326109</v>
      </c>
      <c r="E31" s="56">
        <v>130391</v>
      </c>
      <c r="F31" s="46">
        <f t="shared" si="1"/>
        <v>6.4652708188404254E-2</v>
      </c>
      <c r="G31" s="56">
        <v>48118</v>
      </c>
      <c r="H31" s="46">
        <f t="shared" si="2"/>
        <v>2.3858694331737894E-2</v>
      </c>
    </row>
    <row r="32" spans="1:8" x14ac:dyDescent="0.45">
      <c r="A32" s="47" t="s">
        <v>33</v>
      </c>
      <c r="B32" s="55">
        <v>3686259.9999999995</v>
      </c>
      <c r="C32" s="56">
        <f>総接種回数!G29</f>
        <v>498455</v>
      </c>
      <c r="D32" s="46">
        <f t="shared" si="0"/>
        <v>0.13521970777970085</v>
      </c>
      <c r="E32" s="56">
        <v>177693</v>
      </c>
      <c r="F32" s="46">
        <f t="shared" si="1"/>
        <v>4.8204141867366934E-2</v>
      </c>
      <c r="G32" s="56">
        <v>65467</v>
      </c>
      <c r="H32" s="46">
        <f t="shared" si="2"/>
        <v>1.7759734798956126E-2</v>
      </c>
    </row>
    <row r="33" spans="1:8" x14ac:dyDescent="0.45">
      <c r="A33" s="47" t="s">
        <v>34</v>
      </c>
      <c r="B33" s="55">
        <v>7558801.9999999991</v>
      </c>
      <c r="C33" s="56">
        <f>総接種回数!G30</f>
        <v>1216904</v>
      </c>
      <c r="D33" s="46">
        <f t="shared" si="0"/>
        <v>0.16099164920578687</v>
      </c>
      <c r="E33" s="56">
        <v>381911</v>
      </c>
      <c r="F33" s="46">
        <f t="shared" si="1"/>
        <v>5.0525334570213645E-2</v>
      </c>
      <c r="G33" s="56">
        <v>146959</v>
      </c>
      <c r="H33" s="46">
        <f t="shared" si="2"/>
        <v>1.944210206855531E-2</v>
      </c>
    </row>
    <row r="34" spans="1:8" x14ac:dyDescent="0.45">
      <c r="A34" s="47" t="s">
        <v>35</v>
      </c>
      <c r="B34" s="55">
        <v>1800557</v>
      </c>
      <c r="C34" s="56">
        <f>総接種回数!G31</f>
        <v>240670</v>
      </c>
      <c r="D34" s="46">
        <f t="shared" si="0"/>
        <v>0.13366419391332793</v>
      </c>
      <c r="E34" s="56">
        <v>92056</v>
      </c>
      <c r="F34" s="46">
        <f t="shared" si="1"/>
        <v>5.1126401441331765E-2</v>
      </c>
      <c r="G34" s="56">
        <v>28786</v>
      </c>
      <c r="H34" s="46">
        <f t="shared" si="2"/>
        <v>1.5987275048776572E-2</v>
      </c>
    </row>
    <row r="35" spans="1:8" x14ac:dyDescent="0.45">
      <c r="A35" s="47" t="s">
        <v>36</v>
      </c>
      <c r="B35" s="55">
        <v>1418843</v>
      </c>
      <c r="C35" s="56">
        <f>総接種回数!G32</f>
        <v>185810</v>
      </c>
      <c r="D35" s="46">
        <f t="shared" si="0"/>
        <v>0.1309588164441027</v>
      </c>
      <c r="E35" s="56">
        <v>64592</v>
      </c>
      <c r="F35" s="46">
        <f t="shared" si="1"/>
        <v>4.5524416725458698E-2</v>
      </c>
      <c r="G35" s="56">
        <v>20440</v>
      </c>
      <c r="H35" s="46">
        <f t="shared" si="2"/>
        <v>1.4406104128504705E-2</v>
      </c>
    </row>
    <row r="36" spans="1:8" x14ac:dyDescent="0.45">
      <c r="A36" s="47" t="s">
        <v>37</v>
      </c>
      <c r="B36" s="55">
        <v>2530542</v>
      </c>
      <c r="C36" s="56">
        <f>総接種回数!G33</f>
        <v>325373</v>
      </c>
      <c r="D36" s="46">
        <f t="shared" si="0"/>
        <v>0.12857838360319646</v>
      </c>
      <c r="E36" s="56">
        <v>116738</v>
      </c>
      <c r="F36" s="46">
        <f t="shared" si="1"/>
        <v>4.6131619234140352E-2</v>
      </c>
      <c r="G36" s="56">
        <v>42272</v>
      </c>
      <c r="H36" s="46">
        <f t="shared" si="2"/>
        <v>1.6704721755260336E-2</v>
      </c>
    </row>
    <row r="37" spans="1:8" x14ac:dyDescent="0.45">
      <c r="A37" s="47" t="s">
        <v>38</v>
      </c>
      <c r="B37" s="55">
        <v>8839511</v>
      </c>
      <c r="C37" s="56">
        <f>総接種回数!G34</f>
        <v>1112794</v>
      </c>
      <c r="D37" s="46">
        <f t="shared" si="0"/>
        <v>0.12588863795746166</v>
      </c>
      <c r="E37" s="56">
        <v>385596</v>
      </c>
      <c r="F37" s="46">
        <f t="shared" si="1"/>
        <v>4.3621870033308405E-2</v>
      </c>
      <c r="G37" s="56">
        <v>140038</v>
      </c>
      <c r="H37" s="46">
        <f t="shared" si="2"/>
        <v>1.5842279058196771E-2</v>
      </c>
    </row>
    <row r="38" spans="1:8" x14ac:dyDescent="0.45">
      <c r="A38" s="47" t="s">
        <v>39</v>
      </c>
      <c r="B38" s="55">
        <v>5523625</v>
      </c>
      <c r="C38" s="56">
        <f>総接種回数!G35</f>
        <v>771984</v>
      </c>
      <c r="D38" s="46">
        <f t="shared" si="0"/>
        <v>0.13976039285795108</v>
      </c>
      <c r="E38" s="56">
        <v>255776</v>
      </c>
      <c r="F38" s="46">
        <f t="shared" si="1"/>
        <v>4.6305822716060561E-2</v>
      </c>
      <c r="G38" s="56">
        <v>95725</v>
      </c>
      <c r="H38" s="46">
        <f t="shared" si="2"/>
        <v>1.7330104777206996E-2</v>
      </c>
    </row>
    <row r="39" spans="1:8" x14ac:dyDescent="0.45">
      <c r="A39" s="47" t="s">
        <v>40</v>
      </c>
      <c r="B39" s="55">
        <v>1344738.9999999998</v>
      </c>
      <c r="C39" s="56">
        <f>総接種回数!G36</f>
        <v>210781</v>
      </c>
      <c r="D39" s="46">
        <f t="shared" si="0"/>
        <v>0.1567449148124655</v>
      </c>
      <c r="E39" s="56">
        <v>69018</v>
      </c>
      <c r="F39" s="46">
        <f t="shared" si="1"/>
        <v>5.132445775723022E-2</v>
      </c>
      <c r="G39" s="56">
        <v>23142</v>
      </c>
      <c r="H39" s="46">
        <f t="shared" si="2"/>
        <v>1.720928745280683E-2</v>
      </c>
    </row>
    <row r="40" spans="1:8" x14ac:dyDescent="0.45">
      <c r="A40" s="47" t="s">
        <v>41</v>
      </c>
      <c r="B40" s="55">
        <v>944432</v>
      </c>
      <c r="C40" s="56">
        <f>総接種回数!G37</f>
        <v>168996</v>
      </c>
      <c r="D40" s="46">
        <f t="shared" si="0"/>
        <v>0.17893929896488048</v>
      </c>
      <c r="E40" s="56">
        <v>56837</v>
      </c>
      <c r="F40" s="46">
        <f t="shared" si="1"/>
        <v>6.0181145916275602E-2</v>
      </c>
      <c r="G40" s="56">
        <v>20093</v>
      </c>
      <c r="H40" s="46">
        <f t="shared" si="2"/>
        <v>2.1275221508801057E-2</v>
      </c>
    </row>
    <row r="41" spans="1:8" x14ac:dyDescent="0.45">
      <c r="A41" s="47" t="s">
        <v>42</v>
      </c>
      <c r="B41" s="55">
        <v>556788</v>
      </c>
      <c r="C41" s="56">
        <f>総接種回数!G38</f>
        <v>95835</v>
      </c>
      <c r="D41" s="46">
        <f t="shared" si="0"/>
        <v>0.17212116640444838</v>
      </c>
      <c r="E41" s="56">
        <v>31362</v>
      </c>
      <c r="F41" s="46">
        <f t="shared" si="1"/>
        <v>5.6326644970796785E-2</v>
      </c>
      <c r="G41" s="56">
        <v>12177</v>
      </c>
      <c r="H41" s="46">
        <f t="shared" si="2"/>
        <v>2.1870083406969977E-2</v>
      </c>
    </row>
    <row r="42" spans="1:8" x14ac:dyDescent="0.45">
      <c r="A42" s="47" t="s">
        <v>43</v>
      </c>
      <c r="B42" s="55">
        <v>672814.99999999988</v>
      </c>
      <c r="C42" s="56">
        <f>総接種回数!G39</f>
        <v>97676</v>
      </c>
      <c r="D42" s="46">
        <f t="shared" si="0"/>
        <v>0.14517512243335837</v>
      </c>
      <c r="E42" s="56">
        <v>30323</v>
      </c>
      <c r="F42" s="46">
        <f t="shared" si="1"/>
        <v>4.5068852507747309E-2</v>
      </c>
      <c r="G42" s="56">
        <v>10702</v>
      </c>
      <c r="H42" s="46">
        <f t="shared" si="2"/>
        <v>1.590630411034237E-2</v>
      </c>
    </row>
    <row r="43" spans="1:8" x14ac:dyDescent="0.45">
      <c r="A43" s="47" t="s">
        <v>44</v>
      </c>
      <c r="B43" s="55">
        <v>1893791</v>
      </c>
      <c r="C43" s="56">
        <f>総接種回数!G40</f>
        <v>359219</v>
      </c>
      <c r="D43" s="46">
        <f t="shared" si="0"/>
        <v>0.1896824940027701</v>
      </c>
      <c r="E43" s="56">
        <v>93260</v>
      </c>
      <c r="F43" s="46">
        <f t="shared" si="1"/>
        <v>4.9245138455088232E-2</v>
      </c>
      <c r="G43" s="56">
        <v>32394</v>
      </c>
      <c r="H43" s="46">
        <f t="shared" si="2"/>
        <v>1.7105372240125757E-2</v>
      </c>
    </row>
    <row r="44" spans="1:8" x14ac:dyDescent="0.45">
      <c r="A44" s="47" t="s">
        <v>45</v>
      </c>
      <c r="B44" s="55">
        <v>2812432.9999999995</v>
      </c>
      <c r="C44" s="56">
        <f>総接種回数!G41</f>
        <v>473563</v>
      </c>
      <c r="D44" s="46">
        <f t="shared" si="0"/>
        <v>0.16838196678818662</v>
      </c>
      <c r="E44" s="56">
        <v>154401</v>
      </c>
      <c r="F44" s="46">
        <f t="shared" si="1"/>
        <v>5.4899441160020532E-2</v>
      </c>
      <c r="G44" s="56">
        <v>62664</v>
      </c>
      <c r="H44" s="46">
        <f t="shared" si="2"/>
        <v>2.2281064117794097E-2</v>
      </c>
    </row>
    <row r="45" spans="1:8" x14ac:dyDescent="0.45">
      <c r="A45" s="47" t="s">
        <v>46</v>
      </c>
      <c r="B45" s="55">
        <v>1356110</v>
      </c>
      <c r="C45" s="56">
        <f>総接種回数!G42</f>
        <v>255110</v>
      </c>
      <c r="D45" s="46">
        <f t="shared" si="0"/>
        <v>0.18811895790164515</v>
      </c>
      <c r="E45" s="56">
        <v>80603</v>
      </c>
      <c r="F45" s="46">
        <f t="shared" si="1"/>
        <v>5.9436918834017888E-2</v>
      </c>
      <c r="G45" s="56">
        <v>24657</v>
      </c>
      <c r="H45" s="46">
        <f t="shared" si="2"/>
        <v>1.8182153365139998E-2</v>
      </c>
    </row>
    <row r="46" spans="1:8" x14ac:dyDescent="0.45">
      <c r="A46" s="47" t="s">
        <v>47</v>
      </c>
      <c r="B46" s="55">
        <v>734949</v>
      </c>
      <c r="C46" s="56">
        <f>総接種回数!G43</f>
        <v>119231</v>
      </c>
      <c r="D46" s="46">
        <f t="shared" si="0"/>
        <v>0.16223030441568054</v>
      </c>
      <c r="E46" s="56">
        <v>41484</v>
      </c>
      <c r="F46" s="46">
        <f t="shared" si="1"/>
        <v>5.6444732899833865E-2</v>
      </c>
      <c r="G46" s="56">
        <v>14158</v>
      </c>
      <c r="H46" s="46">
        <f t="shared" si="2"/>
        <v>1.926392171429582E-2</v>
      </c>
    </row>
    <row r="47" spans="1:8" x14ac:dyDescent="0.45">
      <c r="A47" s="47" t="s">
        <v>48</v>
      </c>
      <c r="B47" s="55">
        <v>973896</v>
      </c>
      <c r="C47" s="56">
        <f>総接種回数!G44</f>
        <v>132135</v>
      </c>
      <c r="D47" s="46">
        <f t="shared" si="0"/>
        <v>0.1356767046994751</v>
      </c>
      <c r="E47" s="56">
        <v>45720</v>
      </c>
      <c r="F47" s="46">
        <f t="shared" si="1"/>
        <v>4.6945464402769907E-2</v>
      </c>
      <c r="G47" s="56">
        <v>8063</v>
      </c>
      <c r="H47" s="46">
        <f t="shared" si="2"/>
        <v>8.2791180988524438E-3</v>
      </c>
    </row>
    <row r="48" spans="1:8" x14ac:dyDescent="0.45">
      <c r="A48" s="47" t="s">
        <v>49</v>
      </c>
      <c r="B48" s="55">
        <v>1356219</v>
      </c>
      <c r="C48" s="56">
        <f>総接種回数!G45</f>
        <v>189822</v>
      </c>
      <c r="D48" s="46">
        <f t="shared" si="0"/>
        <v>0.13996412083889107</v>
      </c>
      <c r="E48" s="56">
        <v>68250</v>
      </c>
      <c r="F48" s="46">
        <f t="shared" si="1"/>
        <v>5.0323730901867619E-2</v>
      </c>
      <c r="G48" s="56">
        <v>21402</v>
      </c>
      <c r="H48" s="46">
        <f t="shared" si="2"/>
        <v>1.5780637197974665E-2</v>
      </c>
    </row>
    <row r="49" spans="1:8" x14ac:dyDescent="0.45">
      <c r="A49" s="47" t="s">
        <v>50</v>
      </c>
      <c r="B49" s="55">
        <v>701167</v>
      </c>
      <c r="C49" s="56">
        <f>総接種回数!G46</f>
        <v>113142</v>
      </c>
      <c r="D49" s="46">
        <f t="shared" si="0"/>
        <v>0.16136241437489215</v>
      </c>
      <c r="E49" s="56">
        <v>33963</v>
      </c>
      <c r="F49" s="46">
        <f t="shared" si="1"/>
        <v>4.8437818665168213E-2</v>
      </c>
      <c r="G49" s="56">
        <v>12255</v>
      </c>
      <c r="H49" s="46">
        <f t="shared" si="2"/>
        <v>1.7478004526738995E-2</v>
      </c>
    </row>
    <row r="50" spans="1:8" x14ac:dyDescent="0.45">
      <c r="A50" s="47" t="s">
        <v>51</v>
      </c>
      <c r="B50" s="55">
        <v>5124170</v>
      </c>
      <c r="C50" s="56">
        <f>総接種回数!G47</f>
        <v>745337</v>
      </c>
      <c r="D50" s="46">
        <f t="shared" si="0"/>
        <v>0.14545516639768002</v>
      </c>
      <c r="E50" s="56">
        <v>289322</v>
      </c>
      <c r="F50" s="46">
        <f t="shared" si="1"/>
        <v>5.6462217295679108E-2</v>
      </c>
      <c r="G50" s="56">
        <v>86674</v>
      </c>
      <c r="H50" s="46">
        <f t="shared" si="2"/>
        <v>1.6914739362667516E-2</v>
      </c>
    </row>
    <row r="51" spans="1:8" x14ac:dyDescent="0.45">
      <c r="A51" s="47" t="s">
        <v>52</v>
      </c>
      <c r="B51" s="55">
        <v>818222</v>
      </c>
      <c r="C51" s="56">
        <f>総接種回数!G48</f>
        <v>164529</v>
      </c>
      <c r="D51" s="46">
        <f t="shared" si="0"/>
        <v>0.20108112468254336</v>
      </c>
      <c r="E51" s="56">
        <v>44056</v>
      </c>
      <c r="F51" s="46">
        <f t="shared" si="1"/>
        <v>5.3843577904285143E-2</v>
      </c>
      <c r="G51" s="56">
        <v>14652</v>
      </c>
      <c r="H51" s="46">
        <f t="shared" si="2"/>
        <v>1.7907120561412429E-2</v>
      </c>
    </row>
    <row r="52" spans="1:8" x14ac:dyDescent="0.45">
      <c r="A52" s="47" t="s">
        <v>53</v>
      </c>
      <c r="B52" s="55">
        <v>1335937.9999999998</v>
      </c>
      <c r="C52" s="56">
        <f>総接種回数!G49</f>
        <v>208289</v>
      </c>
      <c r="D52" s="46">
        <f t="shared" si="0"/>
        <v>0.15591217556503373</v>
      </c>
      <c r="E52" s="56">
        <v>67638</v>
      </c>
      <c r="F52" s="46">
        <f t="shared" si="1"/>
        <v>5.0629595085999506E-2</v>
      </c>
      <c r="G52" s="56">
        <v>19380</v>
      </c>
      <c r="H52" s="46">
        <f t="shared" si="2"/>
        <v>1.450666123727299E-2</v>
      </c>
    </row>
    <row r="53" spans="1:8" x14ac:dyDescent="0.45">
      <c r="A53" s="47" t="s">
        <v>54</v>
      </c>
      <c r="B53" s="55">
        <v>1758645</v>
      </c>
      <c r="C53" s="56">
        <f>総接種回数!G50</f>
        <v>255134</v>
      </c>
      <c r="D53" s="46">
        <f t="shared" si="0"/>
        <v>0.14507419064109014</v>
      </c>
      <c r="E53" s="56">
        <v>86497</v>
      </c>
      <c r="F53" s="46">
        <f t="shared" si="1"/>
        <v>4.9183888732518499E-2</v>
      </c>
      <c r="G53" s="56">
        <v>24555</v>
      </c>
      <c r="H53" s="46">
        <f t="shared" si="2"/>
        <v>1.3962454048429331E-2</v>
      </c>
    </row>
    <row r="54" spans="1:8" x14ac:dyDescent="0.45">
      <c r="A54" s="47" t="s">
        <v>55</v>
      </c>
      <c r="B54" s="55">
        <v>1141741</v>
      </c>
      <c r="C54" s="56">
        <f>総接種回数!G51</f>
        <v>162513</v>
      </c>
      <c r="D54" s="46">
        <f t="shared" si="0"/>
        <v>0.14233788573765854</v>
      </c>
      <c r="E54" s="56">
        <v>53694</v>
      </c>
      <c r="F54" s="46">
        <f t="shared" si="1"/>
        <v>4.7028178895213539E-2</v>
      </c>
      <c r="G54" s="56">
        <v>15850</v>
      </c>
      <c r="H54" s="46">
        <f t="shared" si="2"/>
        <v>1.3882307808863832E-2</v>
      </c>
    </row>
    <row r="55" spans="1:8" x14ac:dyDescent="0.45">
      <c r="A55" s="47" t="s">
        <v>56</v>
      </c>
      <c r="B55" s="55">
        <v>1087241</v>
      </c>
      <c r="C55" s="56">
        <f>総接種回数!G52</f>
        <v>169064</v>
      </c>
      <c r="D55" s="46">
        <f t="shared" si="0"/>
        <v>0.15549818301554116</v>
      </c>
      <c r="E55" s="56">
        <v>53647</v>
      </c>
      <c r="F55" s="46">
        <f t="shared" si="1"/>
        <v>4.9342326126406197E-2</v>
      </c>
      <c r="G55" s="56">
        <v>17043</v>
      </c>
      <c r="H55" s="46">
        <f t="shared" si="2"/>
        <v>1.5675457419284226E-2</v>
      </c>
    </row>
    <row r="56" spans="1:8" x14ac:dyDescent="0.45">
      <c r="A56" s="47" t="s">
        <v>57</v>
      </c>
      <c r="B56" s="55">
        <v>1617517</v>
      </c>
      <c r="C56" s="56">
        <f>総接種回数!G53</f>
        <v>256483</v>
      </c>
      <c r="D56" s="46">
        <f t="shared" si="0"/>
        <v>0.1585658759691552</v>
      </c>
      <c r="E56" s="56">
        <v>86159</v>
      </c>
      <c r="F56" s="46">
        <f t="shared" si="1"/>
        <v>5.3266209876001301E-2</v>
      </c>
      <c r="G56" s="56">
        <v>31757</v>
      </c>
      <c r="H56" s="46">
        <f t="shared" si="2"/>
        <v>1.9633178507552008E-2</v>
      </c>
    </row>
    <row r="57" spans="1:8" x14ac:dyDescent="0.45">
      <c r="A57" s="47" t="s">
        <v>58</v>
      </c>
      <c r="B57" s="55">
        <v>1485118</v>
      </c>
      <c r="C57" s="56">
        <f>総接種回数!G54</f>
        <v>201546</v>
      </c>
      <c r="D57" s="46">
        <f t="shared" si="0"/>
        <v>0.13571042839693545</v>
      </c>
      <c r="E57" s="56">
        <v>57236</v>
      </c>
      <c r="F57" s="46">
        <f t="shared" si="1"/>
        <v>3.8539698529005774E-2</v>
      </c>
      <c r="G57" s="56">
        <v>24099</v>
      </c>
      <c r="H57" s="46">
        <f t="shared" si="2"/>
        <v>1.6226993410624609E-2</v>
      </c>
    </row>
    <row r="58" spans="1:8" ht="9.75" customHeight="1" x14ac:dyDescent="0.45">
      <c r="A58" s="39"/>
      <c r="B58" s="48"/>
      <c r="C58" s="49"/>
      <c r="D58" s="50"/>
      <c r="E58" s="51"/>
      <c r="F58" s="50"/>
      <c r="G58" s="51"/>
      <c r="H58" s="50"/>
    </row>
    <row r="59" spans="1:8" ht="18.75" customHeight="1" x14ac:dyDescent="0.45">
      <c r="A59" s="36" t="s">
        <v>59</v>
      </c>
      <c r="B59" s="48"/>
      <c r="C59" s="49"/>
      <c r="D59" s="50"/>
      <c r="E59" s="51"/>
      <c r="F59" s="50"/>
      <c r="G59" s="51"/>
      <c r="H59" s="50"/>
    </row>
    <row r="60" spans="1:8" ht="18.75" customHeight="1" x14ac:dyDescent="0.45">
      <c r="A60" s="36" t="s">
        <v>60</v>
      </c>
      <c r="B60" s="48"/>
      <c r="C60" s="49"/>
      <c r="D60" s="50"/>
      <c r="E60" s="51"/>
      <c r="F60" s="50"/>
      <c r="G60" s="51"/>
      <c r="H60" s="50"/>
    </row>
    <row r="61" spans="1:8" x14ac:dyDescent="0.45">
      <c r="A61" s="36" t="s">
        <v>61</v>
      </c>
      <c r="B61" s="52"/>
      <c r="C61" s="52"/>
      <c r="D61" s="53"/>
      <c r="E61" s="53"/>
      <c r="F61" s="53"/>
      <c r="G61" s="53"/>
      <c r="H61" s="53"/>
    </row>
    <row r="62" spans="1:8" x14ac:dyDescent="0.45">
      <c r="A62" s="36" t="s">
        <v>62</v>
      </c>
    </row>
  </sheetData>
  <mergeCells count="14">
    <mergeCell ref="G7:G9"/>
    <mergeCell ref="D8:D9"/>
    <mergeCell ref="F8:F9"/>
    <mergeCell ref="H8:H9"/>
    <mergeCell ref="A1:H1"/>
    <mergeCell ref="A5:A9"/>
    <mergeCell ref="B5:B9"/>
    <mergeCell ref="C5:D6"/>
    <mergeCell ref="E5:F5"/>
    <mergeCell ref="G5:H5"/>
    <mergeCell ref="E6:F6"/>
    <mergeCell ref="G6:H6"/>
    <mergeCell ref="C7:C9"/>
    <mergeCell ref="E7:E9"/>
  </mergeCells>
  <phoneticPr fontId="2"/>
  <pageMargins left="0.7" right="0.7" top="0.75" bottom="0.75" header="0.3" footer="0.3"/>
  <pageSetup paperSize="9" scale="6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44"/>
  <sheetViews>
    <sheetView view="pageBreakPreview" zoomScaleNormal="100" zoomScaleSheetLayoutView="100" workbookViewId="0">
      <selection activeCell="C18" sqref="C18"/>
    </sheetView>
  </sheetViews>
  <sheetFormatPr defaultRowHeight="18" x14ac:dyDescent="0.45"/>
  <cols>
    <col min="1" max="1" width="13.59765625" customWidth="1"/>
    <col min="2" max="3" width="13.59765625" style="21" customWidth="1"/>
    <col min="4" max="4" width="13.59765625" customWidth="1"/>
    <col min="5" max="5" width="13.59765625" style="21" customWidth="1"/>
    <col min="6" max="6" width="13.59765625" customWidth="1"/>
    <col min="7" max="7" width="13.59765625" style="21" customWidth="1"/>
    <col min="8" max="8" width="13.59765625" customWidth="1"/>
    <col min="10" max="10" width="9.5" bestFit="1" customWidth="1"/>
  </cols>
  <sheetData>
    <row r="1" spans="1:8" x14ac:dyDescent="0.45">
      <c r="A1" s="62" t="s">
        <v>63</v>
      </c>
      <c r="B1" s="62"/>
      <c r="C1" s="62"/>
      <c r="D1" s="62"/>
      <c r="E1" s="62"/>
      <c r="F1" s="62"/>
      <c r="G1" s="62"/>
      <c r="H1" s="62"/>
    </row>
    <row r="2" spans="1:8" x14ac:dyDescent="0.45">
      <c r="A2" s="36"/>
      <c r="B2" s="37"/>
      <c r="C2" s="37"/>
      <c r="D2" s="36"/>
      <c r="E2" s="37"/>
      <c r="F2" s="36"/>
      <c r="G2" s="37"/>
      <c r="H2" s="36"/>
    </row>
    <row r="3" spans="1:8" x14ac:dyDescent="0.45">
      <c r="A3" s="39"/>
      <c r="B3" s="40"/>
      <c r="C3" s="40"/>
      <c r="D3" s="39"/>
      <c r="E3" s="54"/>
      <c r="F3" s="41"/>
      <c r="G3" s="54"/>
      <c r="H3" s="38" t="str">
        <f>'進捗状況 (都道府県別)'!H3</f>
        <v>（2月21日公表時点）</v>
      </c>
    </row>
    <row r="4" spans="1:8" x14ac:dyDescent="0.45">
      <c r="A4" s="36" t="s">
        <v>64</v>
      </c>
      <c r="B4" s="40"/>
      <c r="C4" s="40"/>
      <c r="D4" s="39"/>
      <c r="E4" s="54"/>
      <c r="F4" s="41"/>
      <c r="G4" s="54"/>
      <c r="H4" s="42" t="s">
        <v>1</v>
      </c>
    </row>
    <row r="5" spans="1:8" ht="24" customHeight="1" x14ac:dyDescent="0.45">
      <c r="A5" s="77" t="s">
        <v>65</v>
      </c>
      <c r="B5" s="63" t="s">
        <v>3</v>
      </c>
      <c r="C5" s="59" t="s">
        <v>4</v>
      </c>
      <c r="D5" s="64"/>
      <c r="E5" s="67" t="str">
        <f>'進捗状況 (都道府県別)'!E5</f>
        <v>直近1週間</v>
      </c>
      <c r="F5" s="68"/>
      <c r="G5" s="67" t="str">
        <f>'進捗状況 (都道府県別)'!G5:H5</f>
        <v>2月18日（前回公表）以降</v>
      </c>
      <c r="H5" s="68"/>
    </row>
    <row r="6" spans="1:8" ht="23.25" customHeight="1" x14ac:dyDescent="0.45">
      <c r="A6" s="77"/>
      <c r="B6" s="63"/>
      <c r="C6" s="65"/>
      <c r="D6" s="66"/>
      <c r="E6" s="71" t="s">
        <v>5</v>
      </c>
      <c r="F6" s="72"/>
      <c r="G6" s="73" t="s">
        <v>6</v>
      </c>
      <c r="H6" s="74"/>
    </row>
    <row r="7" spans="1:8" ht="18.75" customHeight="1" x14ac:dyDescent="0.45">
      <c r="A7" s="58"/>
      <c r="B7" s="63"/>
      <c r="C7" s="75" t="s">
        <v>7</v>
      </c>
      <c r="D7" s="43"/>
      <c r="E7" s="75" t="s">
        <v>8</v>
      </c>
      <c r="F7" s="43"/>
      <c r="G7" s="75" t="s">
        <v>8</v>
      </c>
      <c r="H7" s="44"/>
    </row>
    <row r="8" spans="1:8" ht="18.75" customHeight="1" x14ac:dyDescent="0.45">
      <c r="A8" s="58"/>
      <c r="B8" s="63"/>
      <c r="C8" s="76"/>
      <c r="D8" s="61" t="s">
        <v>9</v>
      </c>
      <c r="E8" s="76"/>
      <c r="F8" s="59" t="s">
        <v>10</v>
      </c>
      <c r="G8" s="76"/>
      <c r="H8" s="61" t="s">
        <v>10</v>
      </c>
    </row>
    <row r="9" spans="1:8" ht="35.1" customHeight="1" x14ac:dyDescent="0.45">
      <c r="A9" s="58"/>
      <c r="B9" s="63"/>
      <c r="C9" s="76"/>
      <c r="D9" s="60"/>
      <c r="E9" s="76"/>
      <c r="F9" s="60"/>
      <c r="G9" s="76"/>
      <c r="H9" s="60"/>
    </row>
    <row r="10" spans="1:8" x14ac:dyDescent="0.45">
      <c r="A10" s="45" t="s">
        <v>66</v>
      </c>
      <c r="B10" s="55">
        <v>27549031.999999996</v>
      </c>
      <c r="C10" s="56">
        <f>SUM(C11:C30)</f>
        <v>3535860</v>
      </c>
      <c r="D10" s="46">
        <f>C10/$B10</f>
        <v>0.12834788532678754</v>
      </c>
      <c r="E10" s="56">
        <f>SUM(E11:E30)</f>
        <v>1218688</v>
      </c>
      <c r="F10" s="46">
        <f>E10/$B10</f>
        <v>4.4237053410805874E-2</v>
      </c>
      <c r="G10" s="56">
        <f>SUM(G11:G30)</f>
        <v>427011</v>
      </c>
      <c r="H10" s="46">
        <f>G10/$B10</f>
        <v>1.5500036444111723E-2</v>
      </c>
    </row>
    <row r="11" spans="1:8" x14ac:dyDescent="0.45">
      <c r="A11" s="47" t="s">
        <v>67</v>
      </c>
      <c r="B11" s="55">
        <v>1961575</v>
      </c>
      <c r="C11" s="56">
        <v>174536</v>
      </c>
      <c r="D11" s="46">
        <f t="shared" ref="D11:D30" si="0">C11/$B11</f>
        <v>8.8977479831258047E-2</v>
      </c>
      <c r="E11" s="56">
        <v>71824</v>
      </c>
      <c r="F11" s="46">
        <f t="shared" ref="F11:F30" si="1">E11/$B11</f>
        <v>3.6615474809782958E-2</v>
      </c>
      <c r="G11" s="56">
        <v>8641</v>
      </c>
      <c r="H11" s="46">
        <f t="shared" ref="H11:H30" si="2">G11/$B11</f>
        <v>4.4051336298637578E-3</v>
      </c>
    </row>
    <row r="12" spans="1:8" x14ac:dyDescent="0.45">
      <c r="A12" s="47" t="s">
        <v>68</v>
      </c>
      <c r="B12" s="55">
        <v>1065932</v>
      </c>
      <c r="C12" s="56">
        <v>200325</v>
      </c>
      <c r="D12" s="46">
        <f t="shared" si="0"/>
        <v>0.18793412713006083</v>
      </c>
      <c r="E12" s="56">
        <v>66166</v>
      </c>
      <c r="F12" s="46">
        <f t="shared" si="1"/>
        <v>6.2073378039124445E-2</v>
      </c>
      <c r="G12" s="56">
        <v>7418</v>
      </c>
      <c r="H12" s="46">
        <f t="shared" si="2"/>
        <v>6.9591681270475035E-3</v>
      </c>
    </row>
    <row r="13" spans="1:8" x14ac:dyDescent="0.45">
      <c r="A13" s="47" t="s">
        <v>69</v>
      </c>
      <c r="B13" s="55">
        <v>1324589</v>
      </c>
      <c r="C13" s="56">
        <v>186794</v>
      </c>
      <c r="D13" s="46">
        <f t="shared" si="0"/>
        <v>0.14102034668867097</v>
      </c>
      <c r="E13" s="56">
        <v>63878</v>
      </c>
      <c r="F13" s="46">
        <f t="shared" si="1"/>
        <v>4.822477009849848E-2</v>
      </c>
      <c r="G13" s="56">
        <v>25537</v>
      </c>
      <c r="H13" s="46">
        <f t="shared" si="2"/>
        <v>1.9279187732949617E-2</v>
      </c>
    </row>
    <row r="14" spans="1:8" x14ac:dyDescent="0.45">
      <c r="A14" s="47" t="s">
        <v>70</v>
      </c>
      <c r="B14" s="55">
        <v>974726</v>
      </c>
      <c r="C14" s="56">
        <v>177440</v>
      </c>
      <c r="D14" s="46">
        <f t="shared" si="0"/>
        <v>0.182040901750851</v>
      </c>
      <c r="E14" s="56">
        <v>50466</v>
      </c>
      <c r="F14" s="46">
        <f t="shared" si="1"/>
        <v>5.1774549976095846E-2</v>
      </c>
      <c r="G14" s="56">
        <v>20405</v>
      </c>
      <c r="H14" s="46">
        <f t="shared" si="2"/>
        <v>2.0934088143745012E-2</v>
      </c>
    </row>
    <row r="15" spans="1:8" x14ac:dyDescent="0.45">
      <c r="A15" s="47" t="s">
        <v>71</v>
      </c>
      <c r="B15" s="55">
        <v>3759920</v>
      </c>
      <c r="C15" s="56">
        <v>262660</v>
      </c>
      <c r="D15" s="46">
        <f t="shared" si="0"/>
        <v>6.9857869316368434E-2</v>
      </c>
      <c r="E15" s="56">
        <v>130764</v>
      </c>
      <c r="F15" s="46">
        <f t="shared" si="1"/>
        <v>3.4778399540415755E-2</v>
      </c>
      <c r="G15" s="56">
        <v>61203</v>
      </c>
      <c r="H15" s="46">
        <f t="shared" si="2"/>
        <v>1.627773995191387E-2</v>
      </c>
    </row>
    <row r="16" spans="1:8" x14ac:dyDescent="0.45">
      <c r="A16" s="47" t="s">
        <v>72</v>
      </c>
      <c r="B16" s="55">
        <v>1521562.0000000002</v>
      </c>
      <c r="C16" s="56">
        <v>198014</v>
      </c>
      <c r="D16" s="46">
        <f t="shared" si="0"/>
        <v>0.13013863385126598</v>
      </c>
      <c r="E16" s="56">
        <v>64926</v>
      </c>
      <c r="F16" s="46">
        <f t="shared" si="1"/>
        <v>4.2670624003491142E-2</v>
      </c>
      <c r="G16" s="56">
        <v>31123</v>
      </c>
      <c r="H16" s="46">
        <f t="shared" si="2"/>
        <v>2.045463806272764E-2</v>
      </c>
    </row>
    <row r="17" spans="1:8" x14ac:dyDescent="0.45">
      <c r="A17" s="47" t="s">
        <v>73</v>
      </c>
      <c r="B17" s="55">
        <v>718601</v>
      </c>
      <c r="C17" s="56">
        <v>98630</v>
      </c>
      <c r="D17" s="46">
        <f t="shared" si="0"/>
        <v>0.13725280092847073</v>
      </c>
      <c r="E17" s="56">
        <v>44092</v>
      </c>
      <c r="F17" s="46">
        <f t="shared" si="1"/>
        <v>6.1358111107554819E-2</v>
      </c>
      <c r="G17" s="56">
        <v>16734</v>
      </c>
      <c r="H17" s="46">
        <f t="shared" si="2"/>
        <v>2.3286914435131596E-2</v>
      </c>
    </row>
    <row r="18" spans="1:8" x14ac:dyDescent="0.45">
      <c r="A18" s="47" t="s">
        <v>74</v>
      </c>
      <c r="B18" s="55">
        <v>784774</v>
      </c>
      <c r="C18" s="56">
        <v>108895</v>
      </c>
      <c r="D18" s="46">
        <f t="shared" si="0"/>
        <v>0.13875969387365025</v>
      </c>
      <c r="E18" s="56">
        <v>33742</v>
      </c>
      <c r="F18" s="46">
        <f t="shared" si="1"/>
        <v>4.2995817904262885E-2</v>
      </c>
      <c r="G18" s="56">
        <v>14189</v>
      </c>
      <c r="H18" s="46">
        <f t="shared" si="2"/>
        <v>1.8080364538070832E-2</v>
      </c>
    </row>
    <row r="19" spans="1:8" x14ac:dyDescent="0.45">
      <c r="A19" s="47" t="s">
        <v>75</v>
      </c>
      <c r="B19" s="55">
        <v>694295.99999999988</v>
      </c>
      <c r="C19" s="56">
        <v>68235</v>
      </c>
      <c r="D19" s="46">
        <f t="shared" si="0"/>
        <v>9.8279408206298199E-2</v>
      </c>
      <c r="E19" s="56">
        <v>24029</v>
      </c>
      <c r="F19" s="46">
        <f t="shared" si="1"/>
        <v>3.4609158053625549E-2</v>
      </c>
      <c r="G19" s="56">
        <v>8241</v>
      </c>
      <c r="H19" s="46">
        <f t="shared" si="2"/>
        <v>1.1869577240831002E-2</v>
      </c>
    </row>
    <row r="20" spans="1:8" x14ac:dyDescent="0.45">
      <c r="A20" s="47" t="s">
        <v>76</v>
      </c>
      <c r="B20" s="55">
        <v>799966</v>
      </c>
      <c r="C20" s="56">
        <v>142107</v>
      </c>
      <c r="D20" s="46">
        <f t="shared" si="0"/>
        <v>0.1776412997552396</v>
      </c>
      <c r="E20" s="56">
        <v>39963</v>
      </c>
      <c r="F20" s="46">
        <f t="shared" si="1"/>
        <v>4.9955873124607794E-2</v>
      </c>
      <c r="G20" s="56">
        <v>13936</v>
      </c>
      <c r="H20" s="46">
        <f t="shared" si="2"/>
        <v>1.7420740381466213E-2</v>
      </c>
    </row>
    <row r="21" spans="1:8" x14ac:dyDescent="0.45">
      <c r="A21" s="47" t="s">
        <v>77</v>
      </c>
      <c r="B21" s="55">
        <v>2300944</v>
      </c>
      <c r="C21" s="56">
        <v>324358</v>
      </c>
      <c r="D21" s="46">
        <f t="shared" si="0"/>
        <v>0.14096735948375971</v>
      </c>
      <c r="E21" s="56">
        <v>104724</v>
      </c>
      <c r="F21" s="46">
        <f t="shared" si="1"/>
        <v>4.5513493592195205E-2</v>
      </c>
      <c r="G21" s="56">
        <v>47861</v>
      </c>
      <c r="H21" s="46">
        <f t="shared" si="2"/>
        <v>2.0800593147855838E-2</v>
      </c>
    </row>
    <row r="22" spans="1:8" x14ac:dyDescent="0.45">
      <c r="A22" s="47" t="s">
        <v>78</v>
      </c>
      <c r="B22" s="55">
        <v>1400720</v>
      </c>
      <c r="C22" s="56">
        <v>188017</v>
      </c>
      <c r="D22" s="46">
        <f t="shared" si="0"/>
        <v>0.13422882517562396</v>
      </c>
      <c r="E22" s="56">
        <v>70433</v>
      </c>
      <c r="F22" s="46">
        <f t="shared" si="1"/>
        <v>5.0283425666799934E-2</v>
      </c>
      <c r="G22" s="56">
        <v>23665</v>
      </c>
      <c r="H22" s="46">
        <f t="shared" si="2"/>
        <v>1.6894882631789364E-2</v>
      </c>
    </row>
    <row r="23" spans="1:8" x14ac:dyDescent="0.45">
      <c r="A23" s="47" t="s">
        <v>79</v>
      </c>
      <c r="B23" s="55">
        <v>2739963</v>
      </c>
      <c r="C23" s="56">
        <v>260774</v>
      </c>
      <c r="D23" s="46">
        <f t="shared" si="0"/>
        <v>9.5174277900832965E-2</v>
      </c>
      <c r="E23" s="56">
        <v>78048</v>
      </c>
      <c r="F23" s="46">
        <f t="shared" si="1"/>
        <v>2.8485056185065274E-2</v>
      </c>
      <c r="G23" s="56">
        <v>29635</v>
      </c>
      <c r="H23" s="46">
        <f t="shared" si="2"/>
        <v>1.0815839483963835E-2</v>
      </c>
    </row>
    <row r="24" spans="1:8" x14ac:dyDescent="0.45">
      <c r="A24" s="47" t="s">
        <v>80</v>
      </c>
      <c r="B24" s="55">
        <v>831479.00000000012</v>
      </c>
      <c r="C24" s="56">
        <v>128325</v>
      </c>
      <c r="D24" s="46">
        <f t="shared" si="0"/>
        <v>0.1543334227322638</v>
      </c>
      <c r="E24" s="56">
        <v>37619</v>
      </c>
      <c r="F24" s="46">
        <f t="shared" si="1"/>
        <v>4.5243475782310791E-2</v>
      </c>
      <c r="G24" s="56">
        <v>8856</v>
      </c>
      <c r="H24" s="46">
        <f t="shared" si="2"/>
        <v>1.0650900383533437E-2</v>
      </c>
    </row>
    <row r="25" spans="1:8" x14ac:dyDescent="0.45">
      <c r="A25" s="47" t="s">
        <v>81</v>
      </c>
      <c r="B25" s="55">
        <v>1526835</v>
      </c>
      <c r="C25" s="56">
        <v>250112</v>
      </c>
      <c r="D25" s="46">
        <f t="shared" si="0"/>
        <v>0.16381075885737489</v>
      </c>
      <c r="E25" s="56">
        <v>72943</v>
      </c>
      <c r="F25" s="46">
        <f t="shared" si="1"/>
        <v>4.7773989985820338E-2</v>
      </c>
      <c r="G25" s="56">
        <v>30815</v>
      </c>
      <c r="H25" s="46">
        <f t="shared" si="2"/>
        <v>2.0182272478689575E-2</v>
      </c>
    </row>
    <row r="26" spans="1:8" x14ac:dyDescent="0.45">
      <c r="A26" s="47" t="s">
        <v>82</v>
      </c>
      <c r="B26" s="55">
        <v>708155</v>
      </c>
      <c r="C26" s="56">
        <v>151364</v>
      </c>
      <c r="D26" s="46">
        <f t="shared" si="0"/>
        <v>0.21374416617830841</v>
      </c>
      <c r="E26" s="56">
        <v>32708</v>
      </c>
      <c r="F26" s="46">
        <f t="shared" si="1"/>
        <v>4.6187628414683227E-2</v>
      </c>
      <c r="G26" s="56">
        <v>13092</v>
      </c>
      <c r="H26" s="46">
        <f t="shared" si="2"/>
        <v>1.8487478023878953E-2</v>
      </c>
    </row>
    <row r="27" spans="1:8" x14ac:dyDescent="0.45">
      <c r="A27" s="47" t="s">
        <v>83</v>
      </c>
      <c r="B27" s="55">
        <v>1194817</v>
      </c>
      <c r="C27" s="56">
        <v>191945</v>
      </c>
      <c r="D27" s="46">
        <f t="shared" si="0"/>
        <v>0.16064803229281135</v>
      </c>
      <c r="E27" s="56">
        <v>58439</v>
      </c>
      <c r="F27" s="46">
        <f t="shared" si="1"/>
        <v>4.891041891770874E-2</v>
      </c>
      <c r="G27" s="56">
        <v>25645</v>
      </c>
      <c r="H27" s="46">
        <f t="shared" si="2"/>
        <v>2.1463537930913268E-2</v>
      </c>
    </row>
    <row r="28" spans="1:8" x14ac:dyDescent="0.45">
      <c r="A28" s="47" t="s">
        <v>84</v>
      </c>
      <c r="B28" s="55">
        <v>944709</v>
      </c>
      <c r="C28" s="56">
        <v>113192</v>
      </c>
      <c r="D28" s="46">
        <f t="shared" si="0"/>
        <v>0.11981679014384324</v>
      </c>
      <c r="E28" s="56">
        <v>53823</v>
      </c>
      <c r="F28" s="46">
        <f t="shared" si="1"/>
        <v>5.697309965290899E-2</v>
      </c>
      <c r="G28" s="56">
        <v>17503</v>
      </c>
      <c r="H28" s="46">
        <f t="shared" si="2"/>
        <v>1.8527398384052655E-2</v>
      </c>
    </row>
    <row r="29" spans="1:8" x14ac:dyDescent="0.45">
      <c r="A29" s="47" t="s">
        <v>85</v>
      </c>
      <c r="B29" s="55">
        <v>1562767</v>
      </c>
      <c r="C29" s="56">
        <v>229044</v>
      </c>
      <c r="D29" s="46">
        <f t="shared" si="0"/>
        <v>0.14656311529485841</v>
      </c>
      <c r="E29" s="56">
        <v>90567</v>
      </c>
      <c r="F29" s="46">
        <f t="shared" si="1"/>
        <v>5.7952976995291047E-2</v>
      </c>
      <c r="G29" s="56">
        <v>15577</v>
      </c>
      <c r="H29" s="46">
        <f t="shared" si="2"/>
        <v>9.9675767404865858E-3</v>
      </c>
    </row>
    <row r="30" spans="1:8" x14ac:dyDescent="0.45">
      <c r="A30" s="47" t="s">
        <v>86</v>
      </c>
      <c r="B30" s="55">
        <v>732702</v>
      </c>
      <c r="C30" s="56">
        <v>81093</v>
      </c>
      <c r="D30" s="46">
        <f t="shared" si="0"/>
        <v>0.11067664616720031</v>
      </c>
      <c r="E30" s="56">
        <v>29534</v>
      </c>
      <c r="F30" s="46">
        <f t="shared" si="1"/>
        <v>4.0308338178413596E-2</v>
      </c>
      <c r="G30" s="56">
        <v>6935</v>
      </c>
      <c r="H30" s="46">
        <f t="shared" si="2"/>
        <v>9.4649666576589117E-3</v>
      </c>
    </row>
    <row r="31" spans="1:8" x14ac:dyDescent="0.45">
      <c r="A31" s="39"/>
      <c r="B31" s="48"/>
      <c r="C31" s="49"/>
      <c r="D31" s="50"/>
      <c r="E31" s="49"/>
      <c r="F31" s="50"/>
      <c r="G31" s="49"/>
      <c r="H31" s="50"/>
    </row>
    <row r="32" spans="1:8" x14ac:dyDescent="0.45">
      <c r="A32" s="39"/>
      <c r="B32" s="48"/>
      <c r="C32" s="49"/>
      <c r="D32" s="50"/>
      <c r="E32" s="49"/>
      <c r="F32" s="50"/>
      <c r="G32" s="49"/>
      <c r="H32" s="50"/>
    </row>
    <row r="33" spans="1:8" x14ac:dyDescent="0.45">
      <c r="A33" s="36" t="s">
        <v>87</v>
      </c>
      <c r="B33" s="40"/>
      <c r="C33" s="40"/>
      <c r="D33" s="39"/>
      <c r="E33" s="54"/>
      <c r="F33" s="41"/>
      <c r="G33" s="54"/>
      <c r="H33" s="41"/>
    </row>
    <row r="34" spans="1:8" ht="22.5" customHeight="1" x14ac:dyDescent="0.45">
      <c r="A34" s="77"/>
      <c r="B34" s="63" t="s">
        <v>3</v>
      </c>
      <c r="C34" s="59" t="s">
        <v>4</v>
      </c>
      <c r="D34" s="64"/>
      <c r="E34" s="67" t="str">
        <f>E5</f>
        <v>直近1週間</v>
      </c>
      <c r="F34" s="68"/>
      <c r="G34" s="67" t="str">
        <f>'進捗状況 (都道府県別)'!G5:H5</f>
        <v>2月18日（前回公表）以降</v>
      </c>
      <c r="H34" s="68"/>
    </row>
    <row r="35" spans="1:8" ht="24" customHeight="1" x14ac:dyDescent="0.45">
      <c r="A35" s="77"/>
      <c r="B35" s="63"/>
      <c r="C35" s="65"/>
      <c r="D35" s="66"/>
      <c r="E35" s="71" t="s">
        <v>5</v>
      </c>
      <c r="F35" s="72"/>
      <c r="G35" s="73" t="s">
        <v>6</v>
      </c>
      <c r="H35" s="74"/>
    </row>
    <row r="36" spans="1:8" ht="18.75" customHeight="1" x14ac:dyDescent="0.45">
      <c r="A36" s="58"/>
      <c r="B36" s="63"/>
      <c r="C36" s="75" t="s">
        <v>7</v>
      </c>
      <c r="D36" s="43"/>
      <c r="E36" s="75" t="s">
        <v>8</v>
      </c>
      <c r="F36" s="43"/>
      <c r="G36" s="75" t="s">
        <v>8</v>
      </c>
      <c r="H36" s="44"/>
    </row>
    <row r="37" spans="1:8" ht="18.75" customHeight="1" x14ac:dyDescent="0.45">
      <c r="A37" s="58"/>
      <c r="B37" s="63"/>
      <c r="C37" s="76"/>
      <c r="D37" s="61" t="s">
        <v>9</v>
      </c>
      <c r="E37" s="76"/>
      <c r="F37" s="59" t="s">
        <v>10</v>
      </c>
      <c r="G37" s="76"/>
      <c r="H37" s="61" t="s">
        <v>10</v>
      </c>
    </row>
    <row r="38" spans="1:8" ht="35.1" customHeight="1" x14ac:dyDescent="0.45">
      <c r="A38" s="58"/>
      <c r="B38" s="63"/>
      <c r="C38" s="76"/>
      <c r="D38" s="60"/>
      <c r="E38" s="76"/>
      <c r="F38" s="60"/>
      <c r="G38" s="76"/>
      <c r="H38" s="60"/>
    </row>
    <row r="39" spans="1:8" x14ac:dyDescent="0.45">
      <c r="A39" s="45" t="s">
        <v>66</v>
      </c>
      <c r="B39" s="55">
        <v>9572763</v>
      </c>
      <c r="C39" s="56">
        <v>1419277</v>
      </c>
      <c r="D39" s="46">
        <f>C39/$B39</f>
        <v>0.1482620012633761</v>
      </c>
      <c r="E39" s="56">
        <v>472542</v>
      </c>
      <c r="F39" s="46">
        <f>E39/$B39</f>
        <v>4.9363177590419818E-2</v>
      </c>
      <c r="G39" s="56">
        <v>193804</v>
      </c>
      <c r="H39" s="46">
        <f>G39/$B39</f>
        <v>2.024535653917265E-2</v>
      </c>
    </row>
    <row r="40" spans="1:8" ht="18.75" customHeight="1" x14ac:dyDescent="0.45">
      <c r="A40" s="39"/>
      <c r="B40" s="48"/>
      <c r="C40" s="49"/>
      <c r="D40" s="50"/>
      <c r="E40" s="49"/>
      <c r="F40" s="50"/>
      <c r="G40" s="49"/>
      <c r="H40" s="50"/>
    </row>
    <row r="41" spans="1:8" ht="18.75" customHeight="1" x14ac:dyDescent="0.45">
      <c r="A41" s="36" t="s">
        <v>88</v>
      </c>
      <c r="B41" s="48"/>
      <c r="C41" s="49"/>
      <c r="D41" s="50"/>
      <c r="E41" s="49"/>
      <c r="F41" s="50"/>
      <c r="G41" s="49"/>
      <c r="H41" s="50"/>
    </row>
    <row r="42" spans="1:8" ht="18.75" customHeight="1" x14ac:dyDescent="0.45">
      <c r="A42" s="36" t="s">
        <v>89</v>
      </c>
      <c r="B42" s="48"/>
      <c r="C42" s="49"/>
      <c r="D42" s="50"/>
      <c r="E42" s="49"/>
      <c r="F42" s="50"/>
      <c r="G42" s="49"/>
      <c r="H42" s="50"/>
    </row>
    <row r="43" spans="1:8" x14ac:dyDescent="0.45">
      <c r="A43" s="36" t="s">
        <v>61</v>
      </c>
      <c r="B43" s="52"/>
      <c r="C43" s="52"/>
      <c r="D43" s="53"/>
      <c r="E43" s="52"/>
      <c r="F43" s="53"/>
      <c r="G43" s="52"/>
      <c r="H43" s="53"/>
    </row>
    <row r="44" spans="1:8" x14ac:dyDescent="0.45">
      <c r="A44" s="36" t="s">
        <v>62</v>
      </c>
      <c r="B44" s="52"/>
      <c r="C44" s="52"/>
      <c r="D44" s="53"/>
      <c r="E44" s="52"/>
      <c r="F44" s="53"/>
      <c r="G44" s="52"/>
      <c r="H44" s="53"/>
    </row>
  </sheetData>
  <mergeCells count="27">
    <mergeCell ref="A1:H1"/>
    <mergeCell ref="A5:A9"/>
    <mergeCell ref="B5:B9"/>
    <mergeCell ref="C5:D6"/>
    <mergeCell ref="E5:F5"/>
    <mergeCell ref="G5:H5"/>
    <mergeCell ref="E6:F6"/>
    <mergeCell ref="G6:H6"/>
    <mergeCell ref="C7:C9"/>
    <mergeCell ref="E7:E9"/>
    <mergeCell ref="G7:G9"/>
    <mergeCell ref="D8:D9"/>
    <mergeCell ref="F8:F9"/>
    <mergeCell ref="H8:H9"/>
    <mergeCell ref="A34:A38"/>
    <mergeCell ref="B34:B38"/>
    <mergeCell ref="C34:D35"/>
    <mergeCell ref="E34:F34"/>
    <mergeCell ref="G34:H34"/>
    <mergeCell ref="E35:F35"/>
    <mergeCell ref="G35:H35"/>
    <mergeCell ref="C36:C38"/>
    <mergeCell ref="E36:E38"/>
    <mergeCell ref="G36:G38"/>
    <mergeCell ref="D37:D38"/>
    <mergeCell ref="F37:F38"/>
    <mergeCell ref="H37:H38"/>
  </mergeCells>
  <phoneticPr fontId="2"/>
  <pageMargins left="0.7" right="0.7" top="0.75" bottom="0.75" header="0.3" footer="0.3"/>
  <pageSetup paperSize="9" scale="7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61"/>
  <sheetViews>
    <sheetView view="pageBreakPreview" zoomScale="99" zoomScaleNormal="100" zoomScaleSheetLayoutView="99" workbookViewId="0">
      <selection activeCell="D9" sqref="D9"/>
    </sheetView>
  </sheetViews>
  <sheetFormatPr defaultRowHeight="18" x14ac:dyDescent="0.45"/>
  <cols>
    <col min="1" max="1" width="12.69921875" customWidth="1"/>
    <col min="2" max="2" width="14.09765625" style="2" customWidth="1"/>
    <col min="3" max="4" width="13.8984375" customWidth="1"/>
    <col min="5" max="6" width="14" customWidth="1"/>
    <col min="7" max="8" width="14.09765625" customWidth="1"/>
    <col min="9" max="9" width="12.8984375" customWidth="1"/>
    <col min="10" max="11" width="13.09765625" customWidth="1"/>
    <col min="13" max="13" width="11.59765625" bestFit="1" customWidth="1"/>
  </cols>
  <sheetData>
    <row r="1" spans="1:13" x14ac:dyDescent="0.45">
      <c r="A1" s="1" t="s">
        <v>90</v>
      </c>
      <c r="B1" s="8"/>
      <c r="C1" s="9"/>
      <c r="D1" s="9"/>
      <c r="E1" s="9"/>
      <c r="F1" s="9"/>
      <c r="J1" s="22"/>
    </row>
    <row r="2" spans="1:13" x14ac:dyDescent="0.45">
      <c r="A2" s="1"/>
      <c r="B2" s="1"/>
      <c r="C2" s="1"/>
      <c r="D2" s="1"/>
      <c r="E2" s="1"/>
      <c r="F2" s="1"/>
      <c r="G2" s="1"/>
      <c r="H2" s="1"/>
      <c r="I2" s="1"/>
      <c r="K2" s="23" t="str">
        <f>'進捗状況 (都道府県別)'!H3</f>
        <v>（2月21日公表時点）</v>
      </c>
    </row>
    <row r="3" spans="1:13" x14ac:dyDescent="0.45">
      <c r="A3" s="82" t="s">
        <v>2</v>
      </c>
      <c r="B3" s="79" t="s">
        <v>133</v>
      </c>
      <c r="C3" s="80"/>
      <c r="D3" s="80"/>
      <c r="E3" s="80"/>
      <c r="F3" s="80"/>
      <c r="G3" s="80"/>
      <c r="H3" s="80"/>
      <c r="I3" s="80"/>
      <c r="J3" s="80"/>
      <c r="K3" s="81"/>
    </row>
    <row r="4" spans="1:13" x14ac:dyDescent="0.45">
      <c r="A4" s="87"/>
      <c r="B4" s="87"/>
      <c r="C4" s="89" t="s">
        <v>91</v>
      </c>
      <c r="D4" s="90"/>
      <c r="E4" s="89" t="s">
        <v>92</v>
      </c>
      <c r="F4" s="90"/>
      <c r="G4" s="82" t="s">
        <v>93</v>
      </c>
      <c r="H4" s="82"/>
      <c r="I4" s="83"/>
      <c r="J4" s="83"/>
      <c r="K4" s="83"/>
    </row>
    <row r="5" spans="1:13" x14ac:dyDescent="0.45">
      <c r="A5" s="87"/>
      <c r="B5" s="87"/>
      <c r="C5" s="91"/>
      <c r="D5" s="92"/>
      <c r="E5" s="91"/>
      <c r="F5" s="92"/>
      <c r="G5" s="91"/>
      <c r="H5" s="92"/>
      <c r="I5" s="30" t="s">
        <v>94</v>
      </c>
      <c r="J5" s="30" t="s">
        <v>95</v>
      </c>
      <c r="K5" s="31" t="s">
        <v>96</v>
      </c>
    </row>
    <row r="6" spans="1:13" x14ac:dyDescent="0.45">
      <c r="A6" s="88"/>
      <c r="B6" s="88"/>
      <c r="C6" s="32" t="s">
        <v>7</v>
      </c>
      <c r="D6" s="32" t="s">
        <v>97</v>
      </c>
      <c r="E6" s="32" t="s">
        <v>7</v>
      </c>
      <c r="F6" s="32" t="s">
        <v>97</v>
      </c>
      <c r="G6" s="32" t="s">
        <v>7</v>
      </c>
      <c r="H6" s="32" t="s">
        <v>97</v>
      </c>
      <c r="I6" s="84" t="s">
        <v>7</v>
      </c>
      <c r="J6" s="85"/>
      <c r="K6" s="86"/>
      <c r="M6" s="2" t="s">
        <v>98</v>
      </c>
    </row>
    <row r="7" spans="1:13" x14ac:dyDescent="0.45">
      <c r="A7" s="7" t="s">
        <v>11</v>
      </c>
      <c r="B7" s="26">
        <f>C7+E7+G7</f>
        <v>219752584</v>
      </c>
      <c r="C7" s="26">
        <f t="shared" ref="C7:K7" si="0">SUM(C8:C54)</f>
        <v>101550219</v>
      </c>
      <c r="D7" s="33">
        <f t="shared" ref="D7:D54" si="1">C7/M7</f>
        <v>0.80184925542870711</v>
      </c>
      <c r="E7" s="26">
        <f t="shared" si="0"/>
        <v>100022108</v>
      </c>
      <c r="F7" s="35">
        <f t="shared" ref="F7:F54" si="2">E7/M7</f>
        <v>0.78978315966221335</v>
      </c>
      <c r="G7" s="27">
        <f t="shared" si="0"/>
        <v>18180257</v>
      </c>
      <c r="H7" s="35">
        <f t="shared" ref="H7:H54" si="3">G7/M7</f>
        <v>0.14355287150047938</v>
      </c>
      <c r="I7" s="27">
        <f t="shared" si="0"/>
        <v>932169</v>
      </c>
      <c r="J7" s="27">
        <f t="shared" si="0"/>
        <v>4674457</v>
      </c>
      <c r="K7" s="27">
        <f t="shared" si="0"/>
        <v>12573631</v>
      </c>
      <c r="M7" s="21">
        <v>126645025</v>
      </c>
    </row>
    <row r="8" spans="1:13" x14ac:dyDescent="0.45">
      <c r="A8" s="24" t="s">
        <v>12</v>
      </c>
      <c r="B8" s="26">
        <f t="shared" ref="B8:B54" si="4">C8+E8+G8</f>
        <v>9037472</v>
      </c>
      <c r="C8" s="28">
        <f>SUM(一般接種!D7+一般接種!G7+一般接種!J7+医療従事者等!C5)</f>
        <v>4227943</v>
      </c>
      <c r="D8" s="33">
        <f t="shared" si="1"/>
        <v>0.80892751946149344</v>
      </c>
      <c r="E8" s="28">
        <f>SUM(一般接種!E7+一般接種!H7+一般接種!K7+医療従事者等!D5)</f>
        <v>4159387</v>
      </c>
      <c r="F8" s="35">
        <f t="shared" si="2"/>
        <v>0.79581077805220712</v>
      </c>
      <c r="G8" s="26">
        <f>SUM(I8:K8)</f>
        <v>650142</v>
      </c>
      <c r="H8" s="35">
        <f t="shared" si="3"/>
        <v>0.12439092848643755</v>
      </c>
      <c r="I8" s="29">
        <v>40133</v>
      </c>
      <c r="J8" s="29">
        <v>204618</v>
      </c>
      <c r="K8" s="29">
        <v>405391</v>
      </c>
      <c r="M8" s="21">
        <v>5226603</v>
      </c>
    </row>
    <row r="9" spans="1:13" x14ac:dyDescent="0.45">
      <c r="A9" s="24" t="s">
        <v>13</v>
      </c>
      <c r="B9" s="26">
        <f t="shared" si="4"/>
        <v>2256102</v>
      </c>
      <c r="C9" s="28">
        <f>SUM(一般接種!D8+一般接種!G8+一般接種!J8+医療従事者等!C6)</f>
        <v>1060116</v>
      </c>
      <c r="D9" s="33">
        <f t="shared" si="1"/>
        <v>0.84161906614322635</v>
      </c>
      <c r="E9" s="28">
        <f>SUM(一般接種!E8+一般接種!H8+一般接種!K8+医療従事者等!D6)</f>
        <v>1045320</v>
      </c>
      <c r="F9" s="35">
        <f t="shared" si="2"/>
        <v>0.82987261980843352</v>
      </c>
      <c r="G9" s="26">
        <f t="shared" ref="G9:G54" si="5">SUM(I9:K9)</f>
        <v>150666</v>
      </c>
      <c r="H9" s="35">
        <f t="shared" si="3"/>
        <v>0.11961273881305001</v>
      </c>
      <c r="I9" s="29">
        <v>10367</v>
      </c>
      <c r="J9" s="29">
        <v>38915</v>
      </c>
      <c r="K9" s="29">
        <v>101384</v>
      </c>
      <c r="M9" s="21">
        <v>1259615</v>
      </c>
    </row>
    <row r="10" spans="1:13" x14ac:dyDescent="0.45">
      <c r="A10" s="24" t="s">
        <v>14</v>
      </c>
      <c r="B10" s="26">
        <f t="shared" si="4"/>
        <v>2204628</v>
      </c>
      <c r="C10" s="28">
        <f>SUM(一般接種!D9+一般接種!G9+一般接種!J9+医療従事者等!C7)</f>
        <v>1027098</v>
      </c>
      <c r="D10" s="33">
        <f t="shared" si="1"/>
        <v>0.84131606301650608</v>
      </c>
      <c r="E10" s="28">
        <f>SUM(一般接種!E9+一般接種!H9+一般接種!K9+医療従事者等!D7)</f>
        <v>1011728</v>
      </c>
      <c r="F10" s="35">
        <f t="shared" si="2"/>
        <v>0.82872619536165359</v>
      </c>
      <c r="G10" s="26">
        <f t="shared" si="5"/>
        <v>165802</v>
      </c>
      <c r="H10" s="35">
        <f t="shared" si="3"/>
        <v>0.13581166147754425</v>
      </c>
      <c r="I10" s="29">
        <v>9148</v>
      </c>
      <c r="J10" s="29">
        <v>43758</v>
      </c>
      <c r="K10" s="29">
        <v>112896</v>
      </c>
      <c r="M10" s="21">
        <v>1220823</v>
      </c>
    </row>
    <row r="11" spans="1:13" x14ac:dyDescent="0.45">
      <c r="A11" s="24" t="s">
        <v>15</v>
      </c>
      <c r="B11" s="26">
        <f t="shared" si="4"/>
        <v>4091422</v>
      </c>
      <c r="C11" s="28">
        <f>SUM(一般接種!D10+一般接種!G10+一般接種!J10+医療従事者等!C8)</f>
        <v>1883838</v>
      </c>
      <c r="D11" s="33">
        <f t="shared" si="1"/>
        <v>0.8255245752718352</v>
      </c>
      <c r="E11" s="28">
        <f>SUM(一般接種!E10+一般接種!H10+一般接種!K10+医療従事者等!D8)</f>
        <v>1848878</v>
      </c>
      <c r="F11" s="35">
        <f t="shared" si="2"/>
        <v>0.81020460659538673</v>
      </c>
      <c r="G11" s="26">
        <f t="shared" si="5"/>
        <v>358706</v>
      </c>
      <c r="H11" s="35">
        <f t="shared" si="3"/>
        <v>0.15719006533335611</v>
      </c>
      <c r="I11" s="29">
        <v>17368</v>
      </c>
      <c r="J11" s="29">
        <v>110674</v>
      </c>
      <c r="K11" s="29">
        <v>230664</v>
      </c>
      <c r="M11" s="21">
        <v>2281989</v>
      </c>
    </row>
    <row r="12" spans="1:13" x14ac:dyDescent="0.45">
      <c r="A12" s="24" t="s">
        <v>16</v>
      </c>
      <c r="B12" s="26">
        <f t="shared" si="4"/>
        <v>1732073</v>
      </c>
      <c r="C12" s="28">
        <f>SUM(一般接種!D11+一般接種!G11+一般接種!J11+医療従事者等!C9)</f>
        <v>826741</v>
      </c>
      <c r="D12" s="33">
        <f t="shared" si="1"/>
        <v>0.85118008252958954</v>
      </c>
      <c r="E12" s="28">
        <f>SUM(一般接種!E11+一般接種!H11+一般接種!K11+医療従事者等!D9)</f>
        <v>814493</v>
      </c>
      <c r="F12" s="35">
        <f t="shared" si="2"/>
        <v>0.83857002248560675</v>
      </c>
      <c r="G12" s="26">
        <f t="shared" si="5"/>
        <v>90839</v>
      </c>
      <c r="H12" s="35">
        <f t="shared" si="3"/>
        <v>9.3524268805956629E-2</v>
      </c>
      <c r="I12" s="29">
        <v>4839</v>
      </c>
      <c r="J12" s="29">
        <v>28670</v>
      </c>
      <c r="K12" s="29">
        <v>57330</v>
      </c>
      <c r="M12" s="21">
        <v>971288</v>
      </c>
    </row>
    <row r="13" spans="1:13" x14ac:dyDescent="0.45">
      <c r="A13" s="24" t="s">
        <v>17</v>
      </c>
      <c r="B13" s="26">
        <f t="shared" si="4"/>
        <v>1927138</v>
      </c>
      <c r="C13" s="28">
        <f>SUM(一般接種!D12+一般接種!G12+一般接種!J12+医療従事者等!C10)</f>
        <v>899559</v>
      </c>
      <c r="D13" s="33">
        <f t="shared" si="1"/>
        <v>0.84105362755969271</v>
      </c>
      <c r="E13" s="28">
        <f>SUM(一般接種!E12+一般接種!H12+一般接種!K12+医療従事者等!D10)</f>
        <v>888556</v>
      </c>
      <c r="F13" s="35">
        <f t="shared" si="2"/>
        <v>0.83076623889031209</v>
      </c>
      <c r="G13" s="26">
        <f t="shared" si="5"/>
        <v>139023</v>
      </c>
      <c r="H13" s="35">
        <f t="shared" si="3"/>
        <v>0.12998124465902866</v>
      </c>
      <c r="I13" s="29">
        <v>8800</v>
      </c>
      <c r="J13" s="29">
        <v>32915</v>
      </c>
      <c r="K13" s="29">
        <v>97308</v>
      </c>
      <c r="M13" s="21">
        <v>1069562</v>
      </c>
    </row>
    <row r="14" spans="1:13" x14ac:dyDescent="0.45">
      <c r="A14" s="24" t="s">
        <v>18</v>
      </c>
      <c r="B14" s="26">
        <f t="shared" si="4"/>
        <v>3354710</v>
      </c>
      <c r="C14" s="28">
        <f>SUM(一般接種!D13+一般接種!G13+一般接種!J13+医療従事者等!C11)</f>
        <v>1545464</v>
      </c>
      <c r="D14" s="33">
        <f t="shared" si="1"/>
        <v>0.82997584931519353</v>
      </c>
      <c r="E14" s="28">
        <f>SUM(一般接種!E13+一般接種!H13+一般接種!K13+医療従事者等!D11)</f>
        <v>1525076</v>
      </c>
      <c r="F14" s="35">
        <f t="shared" si="2"/>
        <v>0.81902667960574826</v>
      </c>
      <c r="G14" s="26">
        <f t="shared" si="5"/>
        <v>284170</v>
      </c>
      <c r="H14" s="35">
        <f t="shared" si="3"/>
        <v>0.15261063156430596</v>
      </c>
      <c r="I14" s="29">
        <v>17781</v>
      </c>
      <c r="J14" s="29">
        <v>69229</v>
      </c>
      <c r="K14" s="29">
        <v>197160</v>
      </c>
      <c r="M14" s="21">
        <v>1862059</v>
      </c>
    </row>
    <row r="15" spans="1:13" x14ac:dyDescent="0.45">
      <c r="A15" s="24" t="s">
        <v>19</v>
      </c>
      <c r="B15" s="26">
        <f t="shared" si="4"/>
        <v>5269566</v>
      </c>
      <c r="C15" s="28">
        <f>SUM(一般接種!D14+一般接種!G14+一般接種!J14+医療従事者等!C12)</f>
        <v>2409268</v>
      </c>
      <c r="D15" s="33">
        <f t="shared" si="1"/>
        <v>0.82858916488259515</v>
      </c>
      <c r="E15" s="28">
        <f>SUM(一般接種!E14+一般接種!H14+一般接種!K14+医療従事者等!D12)</f>
        <v>2373814</v>
      </c>
      <c r="F15" s="35">
        <f t="shared" si="2"/>
        <v>0.8163959177005683</v>
      </c>
      <c r="G15" s="26">
        <f t="shared" si="5"/>
        <v>486484</v>
      </c>
      <c r="H15" s="35">
        <f t="shared" si="3"/>
        <v>0.16731030806400302</v>
      </c>
      <c r="I15" s="29">
        <v>20009</v>
      </c>
      <c r="J15" s="29">
        <v>131094</v>
      </c>
      <c r="K15" s="29">
        <v>335381</v>
      </c>
      <c r="M15" s="21">
        <v>2907675</v>
      </c>
    </row>
    <row r="16" spans="1:13" x14ac:dyDescent="0.45">
      <c r="A16" s="25" t="s">
        <v>20</v>
      </c>
      <c r="B16" s="26">
        <f t="shared" si="4"/>
        <v>3454206</v>
      </c>
      <c r="C16" s="28">
        <f>SUM(一般接種!D15+一般接種!G15+一般接種!J15+医療従事者等!C13)</f>
        <v>1589221</v>
      </c>
      <c r="D16" s="33">
        <f t="shared" si="1"/>
        <v>0.81273406324329378</v>
      </c>
      <c r="E16" s="28">
        <f>SUM(一般接種!E15+一般接種!H15+一般接種!K15+医療従事者等!D13)</f>
        <v>1567411</v>
      </c>
      <c r="F16" s="35">
        <f t="shared" si="2"/>
        <v>0.80158034080989016</v>
      </c>
      <c r="G16" s="26">
        <f t="shared" si="5"/>
        <v>297574</v>
      </c>
      <c r="H16" s="35">
        <f t="shared" si="3"/>
        <v>0.15218055017871016</v>
      </c>
      <c r="I16" s="29">
        <v>14447</v>
      </c>
      <c r="J16" s="29">
        <v>65787</v>
      </c>
      <c r="K16" s="29">
        <v>217340</v>
      </c>
      <c r="M16" s="21">
        <v>1955401</v>
      </c>
    </row>
    <row r="17" spans="1:13" x14ac:dyDescent="0.45">
      <c r="A17" s="24" t="s">
        <v>21</v>
      </c>
      <c r="B17" s="26">
        <f t="shared" si="4"/>
        <v>3472248</v>
      </c>
      <c r="C17" s="28">
        <f>SUM(一般接種!D16+一般接種!G16+一般接種!J16+医療従事者等!C14)</f>
        <v>1581890</v>
      </c>
      <c r="D17" s="33">
        <f t="shared" si="1"/>
        <v>0.80786946127906578</v>
      </c>
      <c r="E17" s="28">
        <f>SUM(一般接種!E16+一般接種!H16+一般接種!K16+医療従事者等!D14)</f>
        <v>1555101</v>
      </c>
      <c r="F17" s="35">
        <f t="shared" si="2"/>
        <v>0.79418834881346778</v>
      </c>
      <c r="G17" s="26">
        <f t="shared" si="5"/>
        <v>335257</v>
      </c>
      <c r="H17" s="35">
        <f t="shared" si="3"/>
        <v>0.1712153765306284</v>
      </c>
      <c r="I17" s="29">
        <v>15608</v>
      </c>
      <c r="J17" s="29">
        <v>66937</v>
      </c>
      <c r="K17" s="29">
        <v>252712</v>
      </c>
      <c r="M17" s="21">
        <v>1958101</v>
      </c>
    </row>
    <row r="18" spans="1:13" x14ac:dyDescent="0.45">
      <c r="A18" s="24" t="s">
        <v>22</v>
      </c>
      <c r="B18" s="26">
        <f t="shared" si="4"/>
        <v>12902561</v>
      </c>
      <c r="C18" s="28">
        <f>SUM(一般接種!D17+一般接種!G17+一般接種!J17+医療従事者等!C15)</f>
        <v>5985142</v>
      </c>
      <c r="D18" s="33">
        <f t="shared" si="1"/>
        <v>0.80948129642150135</v>
      </c>
      <c r="E18" s="28">
        <f>SUM(一般接種!E17+一般接種!H17+一般接種!K17+医療従事者等!D15)</f>
        <v>5894301</v>
      </c>
      <c r="F18" s="35">
        <f t="shared" si="2"/>
        <v>0.79719519018572182</v>
      </c>
      <c r="G18" s="26">
        <f t="shared" si="5"/>
        <v>1023118</v>
      </c>
      <c r="H18" s="35">
        <f t="shared" si="3"/>
        <v>0.13837514381984145</v>
      </c>
      <c r="I18" s="29">
        <v>44536</v>
      </c>
      <c r="J18" s="29">
        <v>239389</v>
      </c>
      <c r="K18" s="29">
        <v>739193</v>
      </c>
      <c r="M18" s="21">
        <v>7393799</v>
      </c>
    </row>
    <row r="19" spans="1:13" x14ac:dyDescent="0.45">
      <c r="A19" s="24" t="s">
        <v>23</v>
      </c>
      <c r="B19" s="26">
        <f t="shared" si="4"/>
        <v>10975424</v>
      </c>
      <c r="C19" s="28">
        <f>SUM(一般接種!D18+一般接種!G18+一般接種!J18+医療従事者等!C16)</f>
        <v>5097275</v>
      </c>
      <c r="D19" s="33">
        <f t="shared" si="1"/>
        <v>0.80616195879986563</v>
      </c>
      <c r="E19" s="28">
        <f>SUM(一般接種!E18+一般接種!H18+一般接種!K18+医療従事者等!D16)</f>
        <v>5028043</v>
      </c>
      <c r="F19" s="35">
        <f t="shared" si="2"/>
        <v>0.79521253881926179</v>
      </c>
      <c r="G19" s="26">
        <f t="shared" si="5"/>
        <v>850106</v>
      </c>
      <c r="H19" s="35">
        <f t="shared" si="3"/>
        <v>0.13444891989298569</v>
      </c>
      <c r="I19" s="29">
        <v>40304</v>
      </c>
      <c r="J19" s="29">
        <v>194544</v>
      </c>
      <c r="K19" s="29">
        <v>615258</v>
      </c>
      <c r="M19" s="21">
        <v>6322892</v>
      </c>
    </row>
    <row r="20" spans="1:13" x14ac:dyDescent="0.45">
      <c r="A20" s="24" t="s">
        <v>24</v>
      </c>
      <c r="B20" s="26">
        <f t="shared" si="4"/>
        <v>24036921</v>
      </c>
      <c r="C20" s="28">
        <f>SUM(一般接種!D19+一般接種!G19+一般接種!J19+医療従事者等!C17)</f>
        <v>11065630</v>
      </c>
      <c r="D20" s="33">
        <f t="shared" si="1"/>
        <v>0.79934746909504206</v>
      </c>
      <c r="E20" s="28">
        <f>SUM(一般接種!E19+一般接種!H19+一般接種!K19+医療従事者等!D17)</f>
        <v>10913113</v>
      </c>
      <c r="F20" s="35">
        <f t="shared" si="2"/>
        <v>0.7883301047024166</v>
      </c>
      <c r="G20" s="26">
        <f t="shared" si="5"/>
        <v>2058178</v>
      </c>
      <c r="H20" s="35">
        <f t="shared" si="3"/>
        <v>0.14867652137719187</v>
      </c>
      <c r="I20" s="29">
        <v>85195</v>
      </c>
      <c r="J20" s="29">
        <v>511962</v>
      </c>
      <c r="K20" s="29">
        <v>1461021</v>
      </c>
      <c r="M20" s="21">
        <v>13843329</v>
      </c>
    </row>
    <row r="21" spans="1:13" x14ac:dyDescent="0.45">
      <c r="A21" s="24" t="s">
        <v>25</v>
      </c>
      <c r="B21" s="26">
        <f t="shared" si="4"/>
        <v>15862695</v>
      </c>
      <c r="C21" s="28">
        <f>SUM(一般接種!D20+一般接種!G20+一般接種!J20+医療従事者等!C18)</f>
        <v>7448786</v>
      </c>
      <c r="D21" s="33">
        <f t="shared" si="1"/>
        <v>0.80787630992192583</v>
      </c>
      <c r="E21" s="28">
        <f>SUM(一般接種!E20+一般接種!H20+一般接種!K20+医療従事者等!D18)</f>
        <v>7359951</v>
      </c>
      <c r="F21" s="35">
        <f t="shared" si="2"/>
        <v>0.79824149265211641</v>
      </c>
      <c r="G21" s="26">
        <f t="shared" si="5"/>
        <v>1053958</v>
      </c>
      <c r="H21" s="35">
        <f t="shared" si="3"/>
        <v>0.11430959351667414</v>
      </c>
      <c r="I21" s="29">
        <v>43087</v>
      </c>
      <c r="J21" s="29">
        <v>242191</v>
      </c>
      <c r="K21" s="29">
        <v>768680</v>
      </c>
      <c r="M21" s="21">
        <v>9220206</v>
      </c>
    </row>
    <row r="22" spans="1:13" x14ac:dyDescent="0.45">
      <c r="A22" s="24" t="s">
        <v>26</v>
      </c>
      <c r="B22" s="26">
        <f t="shared" si="4"/>
        <v>3926167</v>
      </c>
      <c r="C22" s="28">
        <f>SUM(一般接種!D21+一般接種!G21+一般接種!J21+医療従事者等!C19)</f>
        <v>1853931</v>
      </c>
      <c r="D22" s="33">
        <f t="shared" si="1"/>
        <v>0.83767973055891676</v>
      </c>
      <c r="E22" s="28">
        <f>SUM(一般接種!E21+一般接種!H21+一般接種!K21+医療従事者等!D19)</f>
        <v>1821823</v>
      </c>
      <c r="F22" s="35">
        <f t="shared" si="2"/>
        <v>0.82317205967538021</v>
      </c>
      <c r="G22" s="26">
        <f t="shared" si="5"/>
        <v>250413</v>
      </c>
      <c r="H22" s="35">
        <f t="shared" si="3"/>
        <v>0.11314654880276021</v>
      </c>
      <c r="I22" s="29">
        <v>15179</v>
      </c>
      <c r="J22" s="29">
        <v>60628</v>
      </c>
      <c r="K22" s="29">
        <v>174606</v>
      </c>
      <c r="M22" s="21">
        <v>2213174</v>
      </c>
    </row>
    <row r="23" spans="1:13" x14ac:dyDescent="0.45">
      <c r="A23" s="24" t="s">
        <v>27</v>
      </c>
      <c r="B23" s="26">
        <f t="shared" si="4"/>
        <v>1909589</v>
      </c>
      <c r="C23" s="28">
        <f>SUM(一般接種!D22+一般接種!G22+一般接種!J22+医療従事者等!C20)</f>
        <v>878577</v>
      </c>
      <c r="D23" s="33">
        <f t="shared" si="1"/>
        <v>0.83859769355734703</v>
      </c>
      <c r="E23" s="28">
        <f>SUM(一般接種!E22+一般接種!H22+一般接種!K22+医療従事者等!D20)</f>
        <v>869741</v>
      </c>
      <c r="F23" s="35">
        <f t="shared" si="2"/>
        <v>0.83016377231848837</v>
      </c>
      <c r="G23" s="26">
        <f t="shared" si="5"/>
        <v>161271</v>
      </c>
      <c r="H23" s="35">
        <f t="shared" si="3"/>
        <v>0.15393242554458733</v>
      </c>
      <c r="I23" s="29">
        <v>9632</v>
      </c>
      <c r="J23" s="29">
        <v>35242</v>
      </c>
      <c r="K23" s="29">
        <v>116397</v>
      </c>
      <c r="M23" s="21">
        <v>1047674</v>
      </c>
    </row>
    <row r="24" spans="1:13" x14ac:dyDescent="0.45">
      <c r="A24" s="24" t="s">
        <v>28</v>
      </c>
      <c r="B24" s="26">
        <f t="shared" si="4"/>
        <v>1997203</v>
      </c>
      <c r="C24" s="28">
        <f>SUM(一般接種!D23+一般接種!G23+一般接種!J23+医療従事者等!C21)</f>
        <v>916531</v>
      </c>
      <c r="D24" s="33">
        <f t="shared" si="1"/>
        <v>0.80918743201819443</v>
      </c>
      <c r="E24" s="28">
        <f>SUM(一般接種!E23+一般接種!H23+一般接種!K23+医療従事者等!D21)</f>
        <v>903579</v>
      </c>
      <c r="F24" s="35">
        <f t="shared" si="2"/>
        <v>0.7977523625884646</v>
      </c>
      <c r="G24" s="26">
        <f t="shared" si="5"/>
        <v>177093</v>
      </c>
      <c r="H24" s="35">
        <f t="shared" si="3"/>
        <v>0.15635197270839513</v>
      </c>
      <c r="I24" s="29">
        <v>7931</v>
      </c>
      <c r="J24" s="29">
        <v>52071</v>
      </c>
      <c r="K24" s="29">
        <v>117091</v>
      </c>
      <c r="M24" s="21">
        <v>1132656</v>
      </c>
    </row>
    <row r="25" spans="1:13" x14ac:dyDescent="0.45">
      <c r="A25" s="24" t="s">
        <v>29</v>
      </c>
      <c r="B25" s="26">
        <f t="shared" si="4"/>
        <v>1367348</v>
      </c>
      <c r="C25" s="28">
        <f>SUM(一般接種!D24+一般接種!G24+一般接種!J24+医療従事者等!C22)</f>
        <v>632743</v>
      </c>
      <c r="D25" s="33">
        <f t="shared" si="1"/>
        <v>0.81688211592560123</v>
      </c>
      <c r="E25" s="28">
        <f>SUM(一般接種!E24+一般接種!H24+一般接種!K24+医療従事者等!D22)</f>
        <v>625677</v>
      </c>
      <c r="F25" s="35">
        <f t="shared" si="2"/>
        <v>0.80775978816989269</v>
      </c>
      <c r="G25" s="26">
        <f t="shared" si="5"/>
        <v>108928</v>
      </c>
      <c r="H25" s="35">
        <f t="shared" si="3"/>
        <v>0.14062792496091445</v>
      </c>
      <c r="I25" s="29">
        <v>7195</v>
      </c>
      <c r="J25" s="29">
        <v>31114</v>
      </c>
      <c r="K25" s="29">
        <v>70619</v>
      </c>
      <c r="M25" s="21">
        <v>774583</v>
      </c>
    </row>
    <row r="26" spans="1:13" x14ac:dyDescent="0.45">
      <c r="A26" s="24" t="s">
        <v>30</v>
      </c>
      <c r="B26" s="26">
        <f t="shared" si="4"/>
        <v>1459849</v>
      </c>
      <c r="C26" s="28">
        <f>SUM(一般接種!D25+一般接種!G25+一般接種!J25+医療従事者等!C23)</f>
        <v>667662</v>
      </c>
      <c r="D26" s="33">
        <f t="shared" si="1"/>
        <v>0.81323317868396594</v>
      </c>
      <c r="E26" s="28">
        <f>SUM(一般接種!E25+一般接種!H25+一般接種!K25+医療従事者等!D23)</f>
        <v>658224</v>
      </c>
      <c r="F26" s="35">
        <f t="shared" si="2"/>
        <v>0.80173739977125369</v>
      </c>
      <c r="G26" s="26">
        <f t="shared" si="5"/>
        <v>133963</v>
      </c>
      <c r="H26" s="35">
        <f t="shared" si="3"/>
        <v>0.16317111999191228</v>
      </c>
      <c r="I26" s="29">
        <v>6049</v>
      </c>
      <c r="J26" s="29">
        <v>35961</v>
      </c>
      <c r="K26" s="29">
        <v>91953</v>
      </c>
      <c r="M26" s="21">
        <v>820997</v>
      </c>
    </row>
    <row r="27" spans="1:13" x14ac:dyDescent="0.45">
      <c r="A27" s="24" t="s">
        <v>31</v>
      </c>
      <c r="B27" s="26">
        <f t="shared" si="4"/>
        <v>3644567</v>
      </c>
      <c r="C27" s="28">
        <f>SUM(一般接種!D26+一般接種!G26+一般接種!J26+医療従事者等!C24)</f>
        <v>1688889</v>
      </c>
      <c r="D27" s="33">
        <f t="shared" si="1"/>
        <v>0.81520434302230449</v>
      </c>
      <c r="E27" s="28">
        <f>SUM(一般接種!E26+一般接種!H26+一般接種!K26+医療従事者等!D24)</f>
        <v>1662328</v>
      </c>
      <c r="F27" s="35">
        <f t="shared" si="2"/>
        <v>0.80238370024766659</v>
      </c>
      <c r="G27" s="26">
        <f t="shared" si="5"/>
        <v>293350</v>
      </c>
      <c r="H27" s="35">
        <f t="shared" si="3"/>
        <v>0.14159615819961704</v>
      </c>
      <c r="I27" s="29">
        <v>13290</v>
      </c>
      <c r="J27" s="29">
        <v>64346</v>
      </c>
      <c r="K27" s="29">
        <v>215714</v>
      </c>
      <c r="M27" s="21">
        <v>2071737</v>
      </c>
    </row>
    <row r="28" spans="1:13" x14ac:dyDescent="0.45">
      <c r="A28" s="24" t="s">
        <v>32</v>
      </c>
      <c r="B28" s="26">
        <f t="shared" si="4"/>
        <v>3637418</v>
      </c>
      <c r="C28" s="28">
        <f>SUM(一般接種!D27+一般接種!G27+一般接種!J27+医療従事者等!C25)</f>
        <v>1636044</v>
      </c>
      <c r="D28" s="33">
        <f t="shared" si="1"/>
        <v>0.81121147406944993</v>
      </c>
      <c r="E28" s="28">
        <f>SUM(一般接種!E27+一般接種!H27+一般接種!K27+医療従事者等!D25)</f>
        <v>1620553</v>
      </c>
      <c r="F28" s="35">
        <f t="shared" si="2"/>
        <v>0.80353046002287798</v>
      </c>
      <c r="G28" s="26">
        <f t="shared" si="5"/>
        <v>380821</v>
      </c>
      <c r="H28" s="35">
        <f t="shared" si="3"/>
        <v>0.18882521788326109</v>
      </c>
      <c r="I28" s="29">
        <v>14507</v>
      </c>
      <c r="J28" s="29">
        <v>83106</v>
      </c>
      <c r="K28" s="29">
        <v>283208</v>
      </c>
      <c r="M28" s="21">
        <v>2016791</v>
      </c>
    </row>
    <row r="29" spans="1:13" x14ac:dyDescent="0.45">
      <c r="A29" s="24" t="s">
        <v>33</v>
      </c>
      <c r="B29" s="26">
        <f t="shared" si="4"/>
        <v>6600761</v>
      </c>
      <c r="C29" s="28">
        <f>SUM(一般接種!D28+一般接種!G28+一般接種!J28+医療従事者等!C26)</f>
        <v>3070010</v>
      </c>
      <c r="D29" s="33">
        <f t="shared" si="1"/>
        <v>0.8328251398436356</v>
      </c>
      <c r="E29" s="28">
        <f>SUM(一般接種!E28+一般接種!H28+一般接種!K28+医療従事者等!D26)</f>
        <v>3032296</v>
      </c>
      <c r="F29" s="35">
        <f t="shared" si="2"/>
        <v>0.82259417404089785</v>
      </c>
      <c r="G29" s="26">
        <f t="shared" si="5"/>
        <v>498455</v>
      </c>
      <c r="H29" s="35">
        <f t="shared" si="3"/>
        <v>0.13521970777970083</v>
      </c>
      <c r="I29" s="29">
        <v>21244</v>
      </c>
      <c r="J29" s="29">
        <v>104781</v>
      </c>
      <c r="K29" s="29">
        <v>372430</v>
      </c>
      <c r="M29" s="21">
        <v>3686260</v>
      </c>
    </row>
    <row r="30" spans="1:13" x14ac:dyDescent="0.45">
      <c r="A30" s="24" t="s">
        <v>34</v>
      </c>
      <c r="B30" s="26">
        <f t="shared" si="4"/>
        <v>12914199</v>
      </c>
      <c r="C30" s="28">
        <f>SUM(一般接種!D29+一般接種!G29+一般接種!J29+医療従事者等!C27)</f>
        <v>5905063</v>
      </c>
      <c r="D30" s="33">
        <f t="shared" si="1"/>
        <v>0.78121678541123318</v>
      </c>
      <c r="E30" s="28">
        <f>SUM(一般接種!E29+一般接種!H29+一般接種!K29+医療従事者等!D27)</f>
        <v>5792232</v>
      </c>
      <c r="F30" s="35">
        <f t="shared" si="2"/>
        <v>0.76628968452937385</v>
      </c>
      <c r="G30" s="26">
        <f t="shared" si="5"/>
        <v>1216904</v>
      </c>
      <c r="H30" s="35">
        <f t="shared" si="3"/>
        <v>0.16099164920578685</v>
      </c>
      <c r="I30" s="29">
        <v>41999</v>
      </c>
      <c r="J30" s="29">
        <v>345743</v>
      </c>
      <c r="K30" s="29">
        <v>829162</v>
      </c>
      <c r="M30" s="21">
        <v>7558802</v>
      </c>
    </row>
    <row r="31" spans="1:13" x14ac:dyDescent="0.45">
      <c r="A31" s="24" t="s">
        <v>35</v>
      </c>
      <c r="B31" s="26">
        <f t="shared" si="4"/>
        <v>3126805</v>
      </c>
      <c r="C31" s="28">
        <f>SUM(一般接種!D30+一般接種!G30+一般接種!J30+医療従事者等!C28)</f>
        <v>1451823</v>
      </c>
      <c r="D31" s="33">
        <f t="shared" si="1"/>
        <v>0.80631882245327413</v>
      </c>
      <c r="E31" s="28">
        <f>SUM(一般接種!E30+一般接種!H30+一般接種!K30+医療従事者等!D28)</f>
        <v>1434312</v>
      </c>
      <c r="F31" s="35">
        <f t="shared" si="2"/>
        <v>0.7965934985673877</v>
      </c>
      <c r="G31" s="26">
        <f t="shared" si="5"/>
        <v>240670</v>
      </c>
      <c r="H31" s="35">
        <f t="shared" si="3"/>
        <v>0.13366419391332793</v>
      </c>
      <c r="I31" s="29">
        <v>14835</v>
      </c>
      <c r="J31" s="29">
        <v>61126</v>
      </c>
      <c r="K31" s="29">
        <v>164709</v>
      </c>
      <c r="M31" s="21">
        <v>1800557</v>
      </c>
    </row>
    <row r="32" spans="1:13" x14ac:dyDescent="0.45">
      <c r="A32" s="24" t="s">
        <v>36</v>
      </c>
      <c r="B32" s="26">
        <f t="shared" si="4"/>
        <v>2447251</v>
      </c>
      <c r="C32" s="28">
        <f>SUM(一般接種!D31+一般接種!G31+一般接種!J31+医療従事者等!C29)</f>
        <v>1137323</v>
      </c>
      <c r="D32" s="33">
        <f t="shared" si="1"/>
        <v>0.80158481241405855</v>
      </c>
      <c r="E32" s="28">
        <f>SUM(一般接種!E31+一般接種!H31+一般接種!K31+医療従事者等!D29)</f>
        <v>1124118</v>
      </c>
      <c r="F32" s="35">
        <f t="shared" si="2"/>
        <v>0.79227793349933717</v>
      </c>
      <c r="G32" s="26">
        <f t="shared" si="5"/>
        <v>185810</v>
      </c>
      <c r="H32" s="35">
        <f t="shared" si="3"/>
        <v>0.1309588164441027</v>
      </c>
      <c r="I32" s="29">
        <v>8391</v>
      </c>
      <c r="J32" s="29">
        <v>48635</v>
      </c>
      <c r="K32" s="29">
        <v>128784</v>
      </c>
      <c r="M32" s="21">
        <v>1418843</v>
      </c>
    </row>
    <row r="33" spans="1:13" x14ac:dyDescent="0.45">
      <c r="A33" s="24" t="s">
        <v>37</v>
      </c>
      <c r="B33" s="26">
        <f t="shared" si="4"/>
        <v>4287929</v>
      </c>
      <c r="C33" s="28">
        <f>SUM(一般接種!D32+一般接種!G32+一般接種!J32+医療従事者等!C30)</f>
        <v>1998794</v>
      </c>
      <c r="D33" s="33">
        <f t="shared" si="1"/>
        <v>0.78986794133430704</v>
      </c>
      <c r="E33" s="28">
        <f>SUM(一般接種!E32+一般接種!H32+一般接種!K32+医療従事者等!D30)</f>
        <v>1963762</v>
      </c>
      <c r="F33" s="35">
        <f t="shared" si="2"/>
        <v>0.77602426673811387</v>
      </c>
      <c r="G33" s="26">
        <f t="shared" si="5"/>
        <v>325373</v>
      </c>
      <c r="H33" s="35">
        <f t="shared" si="3"/>
        <v>0.12857838360319646</v>
      </c>
      <c r="I33" s="29">
        <v>21074</v>
      </c>
      <c r="J33" s="29">
        <v>74032</v>
      </c>
      <c r="K33" s="29">
        <v>230267</v>
      </c>
      <c r="M33" s="21">
        <v>2530542</v>
      </c>
    </row>
    <row r="34" spans="1:13" x14ac:dyDescent="0.45">
      <c r="A34" s="24" t="s">
        <v>38</v>
      </c>
      <c r="B34" s="26">
        <f t="shared" si="4"/>
        <v>14635770</v>
      </c>
      <c r="C34" s="28">
        <f>SUM(一般接種!D33+一般接種!G33+一般接種!J33+医療従事者等!C31)</f>
        <v>6812923</v>
      </c>
      <c r="D34" s="33">
        <f t="shared" si="1"/>
        <v>0.77073528162361016</v>
      </c>
      <c r="E34" s="28">
        <f>SUM(一般接種!E33+一般接種!H33+一般接種!K33+医療従事者等!D31)</f>
        <v>6710053</v>
      </c>
      <c r="F34" s="35">
        <f t="shared" si="2"/>
        <v>0.75909776004577634</v>
      </c>
      <c r="G34" s="26">
        <f t="shared" si="5"/>
        <v>1112794</v>
      </c>
      <c r="H34" s="35">
        <f t="shared" si="3"/>
        <v>0.12588863795746166</v>
      </c>
      <c r="I34" s="29">
        <v>51779</v>
      </c>
      <c r="J34" s="29">
        <v>309139</v>
      </c>
      <c r="K34" s="29">
        <v>751876</v>
      </c>
      <c r="M34" s="21">
        <v>8839511</v>
      </c>
    </row>
    <row r="35" spans="1:13" x14ac:dyDescent="0.45">
      <c r="A35" s="24" t="s">
        <v>39</v>
      </c>
      <c r="B35" s="26">
        <f t="shared" si="4"/>
        <v>9453256</v>
      </c>
      <c r="C35" s="28">
        <f>SUM(一般接種!D34+一般接種!G34+一般接種!J34+医療従事者等!C32)</f>
        <v>4370900</v>
      </c>
      <c r="D35" s="33">
        <f t="shared" si="1"/>
        <v>0.79131005453845982</v>
      </c>
      <c r="E35" s="28">
        <f>SUM(一般接種!E34+一般接種!H34+一般接種!K34+医療従事者等!D32)</f>
        <v>4310372</v>
      </c>
      <c r="F35" s="35">
        <f t="shared" si="2"/>
        <v>0.78035203331145764</v>
      </c>
      <c r="G35" s="26">
        <f t="shared" si="5"/>
        <v>771984</v>
      </c>
      <c r="H35" s="35">
        <f t="shared" si="3"/>
        <v>0.13976039285795108</v>
      </c>
      <c r="I35" s="29">
        <v>39375</v>
      </c>
      <c r="J35" s="29">
        <v>209068</v>
      </c>
      <c r="K35" s="29">
        <v>523541</v>
      </c>
      <c r="M35" s="21">
        <v>5523625</v>
      </c>
    </row>
    <row r="36" spans="1:13" x14ac:dyDescent="0.45">
      <c r="A36" s="24" t="s">
        <v>40</v>
      </c>
      <c r="B36" s="26">
        <f t="shared" si="4"/>
        <v>2358109</v>
      </c>
      <c r="C36" s="28">
        <f>SUM(一般接種!D35+一般接種!G35+一般接種!J35+医療従事者等!C33)</f>
        <v>1080164</v>
      </c>
      <c r="D36" s="33">
        <f t="shared" si="1"/>
        <v>0.80325178343158044</v>
      </c>
      <c r="E36" s="28">
        <f>SUM(一般接種!E35+一般接種!H35+一般接種!K35+医療従事者等!D33)</f>
        <v>1067164</v>
      </c>
      <c r="F36" s="35">
        <f t="shared" si="2"/>
        <v>0.79358447996228265</v>
      </c>
      <c r="G36" s="26">
        <f t="shared" si="5"/>
        <v>210781</v>
      </c>
      <c r="H36" s="35">
        <f t="shared" si="3"/>
        <v>0.15674491481246547</v>
      </c>
      <c r="I36" s="29">
        <v>5592</v>
      </c>
      <c r="J36" s="29">
        <v>46771</v>
      </c>
      <c r="K36" s="29">
        <v>158418</v>
      </c>
      <c r="M36" s="21">
        <v>1344739</v>
      </c>
    </row>
    <row r="37" spans="1:13" x14ac:dyDescent="0.45">
      <c r="A37" s="24" t="s">
        <v>41</v>
      </c>
      <c r="B37" s="26">
        <f t="shared" si="4"/>
        <v>1634005</v>
      </c>
      <c r="C37" s="28">
        <f>SUM(一般接種!D36+一般接種!G36+一般接種!J36+医療従事者等!C34)</f>
        <v>738433</v>
      </c>
      <c r="D37" s="33">
        <f t="shared" si="1"/>
        <v>0.78188053772002641</v>
      </c>
      <c r="E37" s="28">
        <f>SUM(一般接種!E36+一般接種!H36+一般接種!K36+医療従事者等!D34)</f>
        <v>726576</v>
      </c>
      <c r="F37" s="35">
        <f t="shared" si="2"/>
        <v>0.7693259017059989</v>
      </c>
      <c r="G37" s="26">
        <f t="shared" si="5"/>
        <v>168996</v>
      </c>
      <c r="H37" s="35">
        <f t="shared" si="3"/>
        <v>0.17893929896488048</v>
      </c>
      <c r="I37" s="29">
        <v>7382</v>
      </c>
      <c r="J37" s="29">
        <v>42358</v>
      </c>
      <c r="K37" s="29">
        <v>119256</v>
      </c>
      <c r="M37" s="21">
        <v>944432</v>
      </c>
    </row>
    <row r="38" spans="1:13" x14ac:dyDescent="0.45">
      <c r="A38" s="24" t="s">
        <v>42</v>
      </c>
      <c r="B38" s="26">
        <f t="shared" si="4"/>
        <v>956709</v>
      </c>
      <c r="C38" s="28">
        <f>SUM(一般接種!D37+一般接種!G37+一般接種!J37+医療従事者等!C35)</f>
        <v>433506</v>
      </c>
      <c r="D38" s="33">
        <f t="shared" si="1"/>
        <v>0.77858359016358114</v>
      </c>
      <c r="E38" s="28">
        <f>SUM(一般接種!E37+一般接種!H37+一般接種!K37+医療従事者等!D35)</f>
        <v>427368</v>
      </c>
      <c r="F38" s="35">
        <f t="shared" si="2"/>
        <v>0.76755964568201895</v>
      </c>
      <c r="G38" s="26">
        <f t="shared" si="5"/>
        <v>95835</v>
      </c>
      <c r="H38" s="35">
        <f t="shared" si="3"/>
        <v>0.17212116640444838</v>
      </c>
      <c r="I38" s="29">
        <v>4836</v>
      </c>
      <c r="J38" s="29">
        <v>22467</v>
      </c>
      <c r="K38" s="29">
        <v>68532</v>
      </c>
      <c r="M38" s="21">
        <v>556788</v>
      </c>
    </row>
    <row r="39" spans="1:13" x14ac:dyDescent="0.45">
      <c r="A39" s="24" t="s">
        <v>43</v>
      </c>
      <c r="B39" s="26">
        <f t="shared" si="4"/>
        <v>1186019</v>
      </c>
      <c r="C39" s="28">
        <f>SUM(一般接種!D38+一般接種!G38+一般接種!J38+医療従事者等!C36)</f>
        <v>549202</v>
      </c>
      <c r="D39" s="33">
        <f t="shared" si="1"/>
        <v>0.81627490469148278</v>
      </c>
      <c r="E39" s="28">
        <f>SUM(一般接種!E38+一般接種!H38+一般接種!K38+医療従事者等!D36)</f>
        <v>539141</v>
      </c>
      <c r="F39" s="35">
        <f t="shared" si="2"/>
        <v>0.80132131417997521</v>
      </c>
      <c r="G39" s="26">
        <f t="shared" si="5"/>
        <v>97676</v>
      </c>
      <c r="H39" s="35">
        <f t="shared" si="3"/>
        <v>0.14517512243335834</v>
      </c>
      <c r="I39" s="29">
        <v>4775</v>
      </c>
      <c r="J39" s="29">
        <v>29101</v>
      </c>
      <c r="K39" s="29">
        <v>63800</v>
      </c>
      <c r="M39" s="21">
        <v>672815</v>
      </c>
    </row>
    <row r="40" spans="1:13" x14ac:dyDescent="0.45">
      <c r="A40" s="24" t="s">
        <v>44</v>
      </c>
      <c r="B40" s="26">
        <f t="shared" si="4"/>
        <v>3294668</v>
      </c>
      <c r="C40" s="28">
        <f>SUM(一般接種!D39+一般接種!G39+一般接種!J39+医療従事者等!C37)</f>
        <v>1483808</v>
      </c>
      <c r="D40" s="33">
        <f t="shared" si="1"/>
        <v>0.78351201373330004</v>
      </c>
      <c r="E40" s="28">
        <f>SUM(一般接種!E39+一般接種!H39+一般接種!K39+医療従事者等!D37)</f>
        <v>1451641</v>
      </c>
      <c r="F40" s="35">
        <f t="shared" si="2"/>
        <v>0.76652650688486745</v>
      </c>
      <c r="G40" s="26">
        <f t="shared" si="5"/>
        <v>359219</v>
      </c>
      <c r="H40" s="35">
        <f t="shared" si="3"/>
        <v>0.1896824940027701</v>
      </c>
      <c r="I40" s="29">
        <v>21658</v>
      </c>
      <c r="J40" s="29">
        <v>131044</v>
      </c>
      <c r="K40" s="29">
        <v>206517</v>
      </c>
      <c r="M40" s="21">
        <v>1893791</v>
      </c>
    </row>
    <row r="41" spans="1:13" x14ac:dyDescent="0.45">
      <c r="A41" s="24" t="s">
        <v>45</v>
      </c>
      <c r="B41" s="26">
        <f t="shared" si="4"/>
        <v>4844483</v>
      </c>
      <c r="C41" s="28">
        <f>SUM(一般接種!D40+一般接種!G40+一般接種!J40+医療従事者等!C38)</f>
        <v>2201315</v>
      </c>
      <c r="D41" s="33">
        <f t="shared" si="1"/>
        <v>0.78270842363178073</v>
      </c>
      <c r="E41" s="28">
        <f>SUM(一般接種!E40+一般接種!H40+一般接種!K40+医療従事者等!D38)</f>
        <v>2169605</v>
      </c>
      <c r="F41" s="35">
        <f t="shared" si="2"/>
        <v>0.77143348837110071</v>
      </c>
      <c r="G41" s="26">
        <f t="shared" si="5"/>
        <v>473563</v>
      </c>
      <c r="H41" s="35">
        <f t="shared" si="3"/>
        <v>0.16838196678818659</v>
      </c>
      <c r="I41" s="29">
        <v>22081</v>
      </c>
      <c r="J41" s="29">
        <v>113545</v>
      </c>
      <c r="K41" s="29">
        <v>337937</v>
      </c>
      <c r="M41" s="21">
        <v>2812433</v>
      </c>
    </row>
    <row r="42" spans="1:13" x14ac:dyDescent="0.45">
      <c r="A42" s="24" t="s">
        <v>46</v>
      </c>
      <c r="B42" s="26">
        <f t="shared" si="4"/>
        <v>2427888</v>
      </c>
      <c r="C42" s="28">
        <f>SUM(一般接種!D41+一般接種!G41+一般接種!J41+医療従事者等!C39)</f>
        <v>1098822</v>
      </c>
      <c r="D42" s="33">
        <f t="shared" si="1"/>
        <v>0.81027497769354995</v>
      </c>
      <c r="E42" s="28">
        <f>SUM(一般接種!E41+一般接種!H41+一般接種!K41+医療従事者等!D39)</f>
        <v>1073956</v>
      </c>
      <c r="F42" s="35">
        <f t="shared" si="2"/>
        <v>0.79193870703703972</v>
      </c>
      <c r="G42" s="26">
        <f t="shared" si="5"/>
        <v>255110</v>
      </c>
      <c r="H42" s="35">
        <f t="shared" si="3"/>
        <v>0.18811895790164515</v>
      </c>
      <c r="I42" s="29">
        <v>43994</v>
      </c>
      <c r="J42" s="29">
        <v>43775</v>
      </c>
      <c r="K42" s="29">
        <v>167341</v>
      </c>
      <c r="M42" s="21">
        <v>1356110</v>
      </c>
    </row>
    <row r="43" spans="1:13" x14ac:dyDescent="0.45">
      <c r="A43" s="24" t="s">
        <v>47</v>
      </c>
      <c r="B43" s="26">
        <f t="shared" si="4"/>
        <v>1287594</v>
      </c>
      <c r="C43" s="28">
        <f>SUM(一般接種!D42+一般接種!G42+一般接種!J42+医療従事者等!C40)</f>
        <v>588227</v>
      </c>
      <c r="D43" s="33">
        <f t="shared" si="1"/>
        <v>0.80036437902493918</v>
      </c>
      <c r="E43" s="28">
        <f>SUM(一般接種!E42+一般接種!H42+一般接種!K42+医療従事者等!D40)</f>
        <v>580136</v>
      </c>
      <c r="F43" s="35">
        <f t="shared" si="2"/>
        <v>0.78935545187489198</v>
      </c>
      <c r="G43" s="26">
        <f t="shared" si="5"/>
        <v>119231</v>
      </c>
      <c r="H43" s="35">
        <f t="shared" si="3"/>
        <v>0.16223030441568054</v>
      </c>
      <c r="I43" s="29">
        <v>7385</v>
      </c>
      <c r="J43" s="29">
        <v>35963</v>
      </c>
      <c r="K43" s="29">
        <v>75883</v>
      </c>
      <c r="M43" s="21">
        <v>734949</v>
      </c>
    </row>
    <row r="44" spans="1:13" x14ac:dyDescent="0.45">
      <c r="A44" s="24" t="s">
        <v>48</v>
      </c>
      <c r="B44" s="26">
        <f t="shared" si="4"/>
        <v>1649489</v>
      </c>
      <c r="C44" s="28">
        <f>SUM(一般接種!D43+一般接種!G43+一般接種!J43+医療従事者等!C41)</f>
        <v>763669</v>
      </c>
      <c r="D44" s="33">
        <f t="shared" si="1"/>
        <v>0.78413814206034316</v>
      </c>
      <c r="E44" s="28">
        <f>SUM(一般接種!E43+一般接種!H43+一般接種!K43+医療従事者等!D41)</f>
        <v>753685</v>
      </c>
      <c r="F44" s="35">
        <f t="shared" si="2"/>
        <v>0.77388653408577512</v>
      </c>
      <c r="G44" s="26">
        <f t="shared" si="5"/>
        <v>132135</v>
      </c>
      <c r="H44" s="35">
        <f t="shared" si="3"/>
        <v>0.1356767046994751</v>
      </c>
      <c r="I44" s="29">
        <v>8877</v>
      </c>
      <c r="J44" s="29">
        <v>40227</v>
      </c>
      <c r="K44" s="29">
        <v>83031</v>
      </c>
      <c r="M44" s="21">
        <v>973896</v>
      </c>
    </row>
    <row r="45" spans="1:13" x14ac:dyDescent="0.45">
      <c r="A45" s="24" t="s">
        <v>49</v>
      </c>
      <c r="B45" s="26">
        <f t="shared" si="4"/>
        <v>2355191</v>
      </c>
      <c r="C45" s="28">
        <f>SUM(一般接種!D44+一般接種!G44+一般接種!J44+医療従事者等!C42)</f>
        <v>1088771</v>
      </c>
      <c r="D45" s="33">
        <f t="shared" si="1"/>
        <v>0.80279881051659063</v>
      </c>
      <c r="E45" s="28">
        <f>SUM(一般接種!E44+一般接種!H44+一般接種!K44+医療従事者等!D42)</f>
        <v>1076598</v>
      </c>
      <c r="F45" s="35">
        <f t="shared" si="2"/>
        <v>0.7938231214870165</v>
      </c>
      <c r="G45" s="26">
        <f t="shared" si="5"/>
        <v>189822</v>
      </c>
      <c r="H45" s="35">
        <f t="shared" si="3"/>
        <v>0.13996412083889107</v>
      </c>
      <c r="I45" s="29">
        <v>11497</v>
      </c>
      <c r="J45" s="29">
        <v>51468</v>
      </c>
      <c r="K45" s="29">
        <v>126857</v>
      </c>
      <c r="M45" s="21">
        <v>1356219</v>
      </c>
    </row>
    <row r="46" spans="1:13" x14ac:dyDescent="0.45">
      <c r="A46" s="24" t="s">
        <v>50</v>
      </c>
      <c r="B46" s="26">
        <f t="shared" si="4"/>
        <v>1215847</v>
      </c>
      <c r="C46" s="28">
        <f>SUM(一般接種!D45+一般接種!G45+一般接種!J45+医療従事者等!C43)</f>
        <v>555148</v>
      </c>
      <c r="D46" s="33">
        <f t="shared" si="1"/>
        <v>0.79174861338311697</v>
      </c>
      <c r="E46" s="28">
        <f>SUM(一般接種!E45+一般接種!H45+一般接種!K45+医療従事者等!D43)</f>
        <v>547557</v>
      </c>
      <c r="F46" s="35">
        <f t="shared" si="2"/>
        <v>0.78092237655223362</v>
      </c>
      <c r="G46" s="26">
        <f t="shared" si="5"/>
        <v>113142</v>
      </c>
      <c r="H46" s="35">
        <f t="shared" si="3"/>
        <v>0.16136241437489215</v>
      </c>
      <c r="I46" s="29">
        <v>10293</v>
      </c>
      <c r="J46" s="29">
        <v>32461</v>
      </c>
      <c r="K46" s="29">
        <v>70388</v>
      </c>
      <c r="M46" s="21">
        <v>701167</v>
      </c>
    </row>
    <row r="47" spans="1:13" x14ac:dyDescent="0.45">
      <c r="A47" s="24" t="s">
        <v>51</v>
      </c>
      <c r="B47" s="26">
        <f t="shared" si="4"/>
        <v>8777463</v>
      </c>
      <c r="C47" s="28">
        <f>SUM(一般接種!D46+一般接種!G46+一般接種!J46+医療従事者等!C44)</f>
        <v>4059768</v>
      </c>
      <c r="D47" s="33">
        <f t="shared" si="1"/>
        <v>0.79227816407340113</v>
      </c>
      <c r="E47" s="28">
        <f>SUM(一般接種!E46+一般接種!H46+一般接種!K46+医療従事者等!D44)</f>
        <v>3972358</v>
      </c>
      <c r="F47" s="35">
        <f t="shared" si="2"/>
        <v>0.77521979169309374</v>
      </c>
      <c r="G47" s="26">
        <f t="shared" si="5"/>
        <v>745337</v>
      </c>
      <c r="H47" s="35">
        <f t="shared" si="3"/>
        <v>0.14545516639768002</v>
      </c>
      <c r="I47" s="29">
        <v>37190</v>
      </c>
      <c r="J47" s="29">
        <v>194657</v>
      </c>
      <c r="K47" s="29">
        <v>513490</v>
      </c>
      <c r="M47" s="21">
        <v>5124170</v>
      </c>
    </row>
    <row r="48" spans="1:13" x14ac:dyDescent="0.45">
      <c r="A48" s="24" t="s">
        <v>52</v>
      </c>
      <c r="B48" s="26">
        <f t="shared" si="4"/>
        <v>1444642</v>
      </c>
      <c r="C48" s="28">
        <f>SUM(一般接種!D47+一般接種!G47+一般接種!J47+医療従事者等!C45)</f>
        <v>644630</v>
      </c>
      <c r="D48" s="33">
        <f t="shared" si="1"/>
        <v>0.78784241929451904</v>
      </c>
      <c r="E48" s="28">
        <f>SUM(一般接種!E47+一般接種!H47+一般接種!K47+医療従事者等!D45)</f>
        <v>635483</v>
      </c>
      <c r="F48" s="35">
        <f t="shared" si="2"/>
        <v>0.77666330164674136</v>
      </c>
      <c r="G48" s="26">
        <f t="shared" si="5"/>
        <v>164529</v>
      </c>
      <c r="H48" s="35">
        <f t="shared" si="3"/>
        <v>0.20108112468254336</v>
      </c>
      <c r="I48" s="29">
        <v>7980</v>
      </c>
      <c r="J48" s="29">
        <v>54432</v>
      </c>
      <c r="K48" s="29">
        <v>102117</v>
      </c>
      <c r="M48" s="21">
        <v>818222</v>
      </c>
    </row>
    <row r="49" spans="1:13" x14ac:dyDescent="0.45">
      <c r="A49" s="24" t="s">
        <v>53</v>
      </c>
      <c r="B49" s="26">
        <f t="shared" si="4"/>
        <v>2344642</v>
      </c>
      <c r="C49" s="28">
        <f>SUM(一般接種!D48+一般接種!G48+一般接種!J48+医療従事者等!C46)</f>
        <v>1076796</v>
      </c>
      <c r="D49" s="33">
        <f t="shared" si="1"/>
        <v>0.80602243517288974</v>
      </c>
      <c r="E49" s="28">
        <f>SUM(一般接種!E48+一般接種!H48+一般接種!K48+医療従事者等!D46)</f>
        <v>1059557</v>
      </c>
      <c r="F49" s="35">
        <f t="shared" si="2"/>
        <v>0.79311839321884703</v>
      </c>
      <c r="G49" s="26">
        <f t="shared" si="5"/>
        <v>208289</v>
      </c>
      <c r="H49" s="35">
        <f t="shared" si="3"/>
        <v>0.1559121755650337</v>
      </c>
      <c r="I49" s="29">
        <v>13271</v>
      </c>
      <c r="J49" s="29">
        <v>56294</v>
      </c>
      <c r="K49" s="29">
        <v>138724</v>
      </c>
      <c r="M49" s="21">
        <v>1335938</v>
      </c>
    </row>
    <row r="50" spans="1:13" x14ac:dyDescent="0.45">
      <c r="A50" s="24" t="s">
        <v>54</v>
      </c>
      <c r="B50" s="26">
        <f t="shared" si="4"/>
        <v>3096760</v>
      </c>
      <c r="C50" s="28">
        <f>SUM(一般接種!D49+一般接種!G49+一般接種!J49+医療従事者等!C47)</f>
        <v>1429778</v>
      </c>
      <c r="D50" s="33">
        <f t="shared" si="1"/>
        <v>0.81299978108145765</v>
      </c>
      <c r="E50" s="28">
        <f>SUM(一般接種!E49+一般接種!H49+一般接種!K49+医療従事者等!D47)</f>
        <v>1411848</v>
      </c>
      <c r="F50" s="35">
        <f t="shared" si="2"/>
        <v>0.80280443182108951</v>
      </c>
      <c r="G50" s="26">
        <f t="shared" si="5"/>
        <v>255134</v>
      </c>
      <c r="H50" s="35">
        <f t="shared" si="3"/>
        <v>0.14507419064109014</v>
      </c>
      <c r="I50" s="29">
        <v>20687</v>
      </c>
      <c r="J50" s="29">
        <v>71806</v>
      </c>
      <c r="K50" s="29">
        <v>162641</v>
      </c>
      <c r="M50" s="21">
        <v>1758645</v>
      </c>
    </row>
    <row r="51" spans="1:13" x14ac:dyDescent="0.45">
      <c r="A51" s="24" t="s">
        <v>55</v>
      </c>
      <c r="B51" s="26">
        <f t="shared" si="4"/>
        <v>1959213</v>
      </c>
      <c r="C51" s="28">
        <f>SUM(一般接種!D50+一般接種!G50+一般接種!J50+医療従事者等!C48)</f>
        <v>906469</v>
      </c>
      <c r="D51" s="33">
        <f t="shared" si="1"/>
        <v>0.79393575250428949</v>
      </c>
      <c r="E51" s="28">
        <f>SUM(一般接種!E50+一般接種!H50+一般接種!K50+医療従事者等!D48)</f>
        <v>890231</v>
      </c>
      <c r="F51" s="35">
        <f t="shared" si="2"/>
        <v>0.77971361280710771</v>
      </c>
      <c r="G51" s="26">
        <f t="shared" si="5"/>
        <v>162513</v>
      </c>
      <c r="H51" s="35">
        <f t="shared" si="3"/>
        <v>0.14233788573765854</v>
      </c>
      <c r="I51" s="29">
        <v>17497</v>
      </c>
      <c r="J51" s="29">
        <v>46093</v>
      </c>
      <c r="K51" s="29">
        <v>98923</v>
      </c>
      <c r="M51" s="21">
        <v>1141741</v>
      </c>
    </row>
    <row r="52" spans="1:13" x14ac:dyDescent="0.45">
      <c r="A52" s="24" t="s">
        <v>56</v>
      </c>
      <c r="B52" s="26">
        <f t="shared" si="4"/>
        <v>1857830</v>
      </c>
      <c r="C52" s="28">
        <f>SUM(一般接種!D51+一般接種!G51+一般接種!J51+医療従事者等!C49)</f>
        <v>850817</v>
      </c>
      <c r="D52" s="33">
        <f t="shared" si="1"/>
        <v>0.78254683184316998</v>
      </c>
      <c r="E52" s="28">
        <f>SUM(一般接種!E51+一般接種!H51+一般接種!K51+医療従事者等!D49)</f>
        <v>837949</v>
      </c>
      <c r="F52" s="35">
        <f t="shared" si="2"/>
        <v>0.77071136942039531</v>
      </c>
      <c r="G52" s="26">
        <f t="shared" si="5"/>
        <v>169064</v>
      </c>
      <c r="H52" s="35">
        <f t="shared" si="3"/>
        <v>0.15549818301554116</v>
      </c>
      <c r="I52" s="29">
        <v>10548</v>
      </c>
      <c r="J52" s="29">
        <v>44451</v>
      </c>
      <c r="K52" s="29">
        <v>114065</v>
      </c>
      <c r="M52" s="21">
        <v>1087241</v>
      </c>
    </row>
    <row r="53" spans="1:13" x14ac:dyDescent="0.45">
      <c r="A53" s="24" t="s">
        <v>57</v>
      </c>
      <c r="B53" s="26">
        <f t="shared" si="4"/>
        <v>2812761</v>
      </c>
      <c r="C53" s="28">
        <f>SUM(一般接種!D52+一般接種!G52+一般接種!J52+医療従事者等!C50)</f>
        <v>1289787</v>
      </c>
      <c r="D53" s="33">
        <f t="shared" si="1"/>
        <v>0.79738698264067709</v>
      </c>
      <c r="E53" s="28">
        <f>SUM(一般接種!E52+一般接種!H52+一般接種!K52+医療従事者等!D50)</f>
        <v>1266491</v>
      </c>
      <c r="F53" s="35">
        <f t="shared" si="2"/>
        <v>0.78298466105765807</v>
      </c>
      <c r="G53" s="26">
        <f t="shared" si="5"/>
        <v>256483</v>
      </c>
      <c r="H53" s="35">
        <f t="shared" si="3"/>
        <v>0.1585658759691552</v>
      </c>
      <c r="I53" s="29">
        <v>16392</v>
      </c>
      <c r="J53" s="29">
        <v>67450</v>
      </c>
      <c r="K53" s="29">
        <v>172641</v>
      </c>
      <c r="M53" s="21">
        <v>1617517</v>
      </c>
    </row>
    <row r="54" spans="1:13" x14ac:dyDescent="0.45">
      <c r="A54" s="24" t="s">
        <v>58</v>
      </c>
      <c r="B54" s="26">
        <f t="shared" si="4"/>
        <v>2263993</v>
      </c>
      <c r="C54" s="28">
        <f>SUM(一般接種!D53+一般接種!G53+一般接種!J53+医療従事者等!C51)</f>
        <v>1041925</v>
      </c>
      <c r="D54" s="34">
        <f t="shared" si="1"/>
        <v>0.70157724840719726</v>
      </c>
      <c r="E54" s="28">
        <f>SUM(一般接種!E53+一般接種!H53+一般接種!K53+医療従事者等!D51)</f>
        <v>1020522</v>
      </c>
      <c r="F54" s="35">
        <f t="shared" si="2"/>
        <v>0.68716559896250673</v>
      </c>
      <c r="G54" s="26">
        <f t="shared" si="5"/>
        <v>201546</v>
      </c>
      <c r="H54" s="35">
        <f t="shared" si="3"/>
        <v>0.13571042839693545</v>
      </c>
      <c r="I54" s="29">
        <v>16132</v>
      </c>
      <c r="J54" s="29">
        <v>54419</v>
      </c>
      <c r="K54" s="29">
        <v>130995</v>
      </c>
      <c r="M54" s="21">
        <v>1485118</v>
      </c>
    </row>
    <row r="55" spans="1:13" x14ac:dyDescent="0.45">
      <c r="A55" s="1"/>
      <c r="B55" s="8"/>
      <c r="C55" s="1"/>
      <c r="D55" s="1"/>
      <c r="E55" s="1"/>
      <c r="F55" s="1"/>
      <c r="G55" s="1"/>
      <c r="H55" s="1"/>
      <c r="I55" s="1"/>
      <c r="J55" s="1"/>
      <c r="K55" s="1"/>
    </row>
    <row r="56" spans="1:13" x14ac:dyDescent="0.45">
      <c r="A56" s="78" t="s">
        <v>99</v>
      </c>
      <c r="B56" s="78"/>
      <c r="C56" s="78"/>
      <c r="D56" s="78"/>
      <c r="E56" s="78"/>
      <c r="F56" s="78"/>
      <c r="G56" s="78"/>
      <c r="H56" s="78"/>
      <c r="I56" s="78"/>
      <c r="J56" s="1"/>
      <c r="K56" s="1"/>
    </row>
    <row r="57" spans="1:13" x14ac:dyDescent="0.45">
      <c r="A57" s="1" t="s">
        <v>100</v>
      </c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3" x14ac:dyDescent="0.45">
      <c r="A58" s="1" t="s">
        <v>101</v>
      </c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3" x14ac:dyDescent="0.45">
      <c r="A59" s="9" t="s">
        <v>102</v>
      </c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3" x14ac:dyDescent="0.45">
      <c r="A60" s="78" t="s">
        <v>103</v>
      </c>
      <c r="B60" s="78"/>
      <c r="C60" s="78"/>
      <c r="D60" s="78"/>
      <c r="E60" s="78"/>
      <c r="F60" s="78"/>
      <c r="G60" s="78"/>
      <c r="H60" s="78"/>
      <c r="I60" s="78"/>
      <c r="J60" s="78"/>
      <c r="K60" s="78"/>
    </row>
    <row r="61" spans="1:13" x14ac:dyDescent="0.45">
      <c r="A61" s="9" t="s">
        <v>104</v>
      </c>
      <c r="B61" s="9"/>
      <c r="C61" s="9"/>
      <c r="D61" s="9"/>
      <c r="E61" s="9"/>
      <c r="F61" s="9"/>
      <c r="G61" s="9"/>
      <c r="H61" s="9"/>
      <c r="I61" s="1"/>
      <c r="J61" s="1"/>
      <c r="K61" s="1"/>
    </row>
  </sheetData>
  <mergeCells count="10">
    <mergeCell ref="A60:K60"/>
    <mergeCell ref="A56:I56"/>
    <mergeCell ref="B3:K3"/>
    <mergeCell ref="G4:K4"/>
    <mergeCell ref="I6:K6"/>
    <mergeCell ref="B4:B6"/>
    <mergeCell ref="A3:A6"/>
    <mergeCell ref="C4:D5"/>
    <mergeCell ref="E4:F5"/>
    <mergeCell ref="G5:H5"/>
  </mergeCells>
  <phoneticPr fontId="2"/>
  <pageMargins left="0.7" right="0.7" top="0.75" bottom="0.75" header="0.3" footer="0.3"/>
  <pageSetup paperSize="9" scale="5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R60"/>
  <sheetViews>
    <sheetView workbookViewId="0">
      <selection activeCell="F9" sqref="F9"/>
    </sheetView>
  </sheetViews>
  <sheetFormatPr defaultRowHeight="18" x14ac:dyDescent="0.45"/>
  <cols>
    <col min="1" max="1" width="13.59765625" customWidth="1"/>
    <col min="2" max="2" width="11.3984375" style="2" bestFit="1" customWidth="1"/>
    <col min="3" max="8" width="11.3984375" bestFit="1" customWidth="1"/>
    <col min="9" max="9" width="8.69921875" bestFit="1" customWidth="1"/>
    <col min="10" max="11" width="9" bestFit="1" customWidth="1"/>
    <col min="12" max="12" width="1.69921875" customWidth="1"/>
    <col min="13" max="13" width="12.59765625" customWidth="1"/>
    <col min="15" max="15" width="12.19921875" customWidth="1"/>
    <col min="16" max="16" width="9.19921875" bestFit="1" customWidth="1"/>
    <col min="17" max="17" width="12.5" bestFit="1" customWidth="1"/>
  </cols>
  <sheetData>
    <row r="1" spans="1:18" x14ac:dyDescent="0.45">
      <c r="A1" s="1" t="s">
        <v>105</v>
      </c>
      <c r="B1" s="8"/>
      <c r="C1" s="9"/>
      <c r="D1" s="9"/>
    </row>
    <row r="2" spans="1:18" x14ac:dyDescent="0.45">
      <c r="B2"/>
      <c r="Q2" s="94" t="str">
        <f>'進捗状況 (都道府県別)'!H3</f>
        <v>（2月21日公表時点）</v>
      </c>
      <c r="R2" s="94"/>
    </row>
    <row r="3" spans="1:18" ht="37.5" customHeight="1" x14ac:dyDescent="0.45">
      <c r="A3" s="95" t="s">
        <v>2</v>
      </c>
      <c r="B3" s="98" t="s">
        <v>137</v>
      </c>
      <c r="C3" s="98"/>
      <c r="D3" s="98"/>
      <c r="E3" s="98"/>
      <c r="F3" s="98"/>
      <c r="G3" s="98"/>
      <c r="H3" s="98"/>
      <c r="I3" s="98"/>
      <c r="J3" s="98"/>
      <c r="K3" s="98"/>
      <c r="M3" s="98" t="s">
        <v>138</v>
      </c>
      <c r="N3" s="98"/>
      <c r="O3" s="98"/>
      <c r="P3" s="98"/>
      <c r="Q3" s="98"/>
      <c r="R3" s="98"/>
    </row>
    <row r="4" spans="1:18" ht="18.75" customHeight="1" x14ac:dyDescent="0.45">
      <c r="A4" s="96"/>
      <c r="B4" s="99" t="s">
        <v>11</v>
      </c>
      <c r="C4" s="100" t="s">
        <v>106</v>
      </c>
      <c r="D4" s="100"/>
      <c r="E4" s="100"/>
      <c r="F4" s="101" t="s">
        <v>107</v>
      </c>
      <c r="G4" s="102"/>
      <c r="H4" s="103"/>
      <c r="I4" s="101" t="s">
        <v>108</v>
      </c>
      <c r="J4" s="102"/>
      <c r="K4" s="103"/>
      <c r="M4" s="83" t="s">
        <v>109</v>
      </c>
      <c r="N4" s="83"/>
      <c r="O4" s="98" t="s">
        <v>110</v>
      </c>
      <c r="P4" s="98"/>
      <c r="Q4" s="100" t="s">
        <v>108</v>
      </c>
      <c r="R4" s="100"/>
    </row>
    <row r="5" spans="1:18" ht="36" x14ac:dyDescent="0.45">
      <c r="A5" s="97"/>
      <c r="B5" s="99"/>
      <c r="C5" s="11" t="s">
        <v>111</v>
      </c>
      <c r="D5" s="11" t="s">
        <v>91</v>
      </c>
      <c r="E5" s="11" t="s">
        <v>92</v>
      </c>
      <c r="F5" s="11" t="s">
        <v>111</v>
      </c>
      <c r="G5" s="11" t="s">
        <v>91</v>
      </c>
      <c r="H5" s="11" t="s">
        <v>92</v>
      </c>
      <c r="I5" s="11" t="s">
        <v>111</v>
      </c>
      <c r="J5" s="11" t="s">
        <v>91</v>
      </c>
      <c r="K5" s="11" t="s">
        <v>92</v>
      </c>
      <c r="M5" s="12" t="s">
        <v>112</v>
      </c>
      <c r="N5" s="12" t="s">
        <v>113</v>
      </c>
      <c r="O5" s="12" t="s">
        <v>114</v>
      </c>
      <c r="P5" s="12" t="s">
        <v>115</v>
      </c>
      <c r="Q5" s="12" t="s">
        <v>114</v>
      </c>
      <c r="R5" s="12" t="s">
        <v>113</v>
      </c>
    </row>
    <row r="6" spans="1:18" x14ac:dyDescent="0.45">
      <c r="A6" s="7" t="s">
        <v>116</v>
      </c>
      <c r="B6" s="13">
        <f>SUM(B7:B53)</f>
        <v>189278212</v>
      </c>
      <c r="C6" s="13">
        <f t="shared" ref="C6" si="0">SUM(C7:C53)</f>
        <v>157087003</v>
      </c>
      <c r="D6" s="13">
        <f>SUM(D7:D53)</f>
        <v>78864302</v>
      </c>
      <c r="E6" s="14">
        <f>SUM(E7:E53)</f>
        <v>78222701</v>
      </c>
      <c r="F6" s="14">
        <f t="shared" ref="F6:Q6" si="1">SUM(F7:F53)</f>
        <v>32074856</v>
      </c>
      <c r="G6" s="14">
        <f>SUM(G7:G53)</f>
        <v>16095390</v>
      </c>
      <c r="H6" s="14">
        <f t="shared" ref="H6:K6" si="2">SUM(H7:H53)</f>
        <v>15979466</v>
      </c>
      <c r="I6" s="14">
        <f>SUM(I7:I53)</f>
        <v>116353</v>
      </c>
      <c r="J6" s="14">
        <f t="shared" si="2"/>
        <v>58363</v>
      </c>
      <c r="K6" s="14">
        <f t="shared" si="2"/>
        <v>57990</v>
      </c>
      <c r="L6" s="15"/>
      <c r="M6" s="14">
        <f>SUM(M7:M53)</f>
        <v>165153300</v>
      </c>
      <c r="N6" s="16">
        <f>C6/M6</f>
        <v>0.95115872949556568</v>
      </c>
      <c r="O6" s="14">
        <f t="shared" si="1"/>
        <v>34252100</v>
      </c>
      <c r="P6" s="17">
        <f>F6/O6</f>
        <v>0.93643472954942908</v>
      </c>
      <c r="Q6" s="14">
        <f t="shared" si="1"/>
        <v>195300</v>
      </c>
      <c r="R6" s="17">
        <f>I6/Q6</f>
        <v>0.59576548899129544</v>
      </c>
    </row>
    <row r="7" spans="1:18" x14ac:dyDescent="0.45">
      <c r="A7" s="4" t="s">
        <v>12</v>
      </c>
      <c r="B7" s="13">
        <v>7765320</v>
      </c>
      <c r="C7" s="13">
        <v>6275769</v>
      </c>
      <c r="D7" s="13">
        <v>3152253</v>
      </c>
      <c r="E7" s="14">
        <v>3123516</v>
      </c>
      <c r="F7" s="18">
        <v>1488724</v>
      </c>
      <c r="G7" s="14">
        <v>746156</v>
      </c>
      <c r="H7" s="14">
        <v>742568</v>
      </c>
      <c r="I7" s="14">
        <v>827</v>
      </c>
      <c r="J7" s="14">
        <v>413</v>
      </c>
      <c r="K7" s="14">
        <v>414</v>
      </c>
      <c r="L7" s="15"/>
      <c r="M7" s="14">
        <v>6947460</v>
      </c>
      <c r="N7" s="16">
        <v>0.90331847898368611</v>
      </c>
      <c r="O7" s="19">
        <v>1518200</v>
      </c>
      <c r="P7" s="16">
        <v>0.98058490317481228</v>
      </c>
      <c r="Q7" s="14">
        <v>900</v>
      </c>
      <c r="R7" s="17">
        <v>0.91888888888888887</v>
      </c>
    </row>
    <row r="8" spans="1:18" x14ac:dyDescent="0.45">
      <c r="A8" s="4" t="s">
        <v>13</v>
      </c>
      <c r="B8" s="13">
        <v>1977801</v>
      </c>
      <c r="C8" s="13">
        <v>1790166</v>
      </c>
      <c r="D8" s="13">
        <v>898112</v>
      </c>
      <c r="E8" s="14">
        <v>892054</v>
      </c>
      <c r="F8" s="18">
        <v>185250</v>
      </c>
      <c r="G8" s="14">
        <v>93127</v>
      </c>
      <c r="H8" s="14">
        <v>92123</v>
      </c>
      <c r="I8" s="14">
        <v>2385</v>
      </c>
      <c r="J8" s="14">
        <v>1205</v>
      </c>
      <c r="K8" s="14">
        <v>1180</v>
      </c>
      <c r="L8" s="15"/>
      <c r="M8" s="14">
        <v>1807455</v>
      </c>
      <c r="N8" s="16">
        <v>0.99043461662945964</v>
      </c>
      <c r="O8" s="19">
        <v>186500</v>
      </c>
      <c r="P8" s="16">
        <v>0.99329758713136729</v>
      </c>
      <c r="Q8" s="14">
        <v>3640</v>
      </c>
      <c r="R8" s="17">
        <v>0.65521978021978022</v>
      </c>
    </row>
    <row r="9" spans="1:18" x14ac:dyDescent="0.45">
      <c r="A9" s="4" t="s">
        <v>14</v>
      </c>
      <c r="B9" s="13">
        <v>1902486</v>
      </c>
      <c r="C9" s="13">
        <v>1660211</v>
      </c>
      <c r="D9" s="13">
        <v>832988</v>
      </c>
      <c r="E9" s="14">
        <v>827223</v>
      </c>
      <c r="F9" s="18">
        <v>242183</v>
      </c>
      <c r="G9" s="14">
        <v>121624</v>
      </c>
      <c r="H9" s="14">
        <v>120559</v>
      </c>
      <c r="I9" s="14">
        <v>92</v>
      </c>
      <c r="J9" s="14">
        <v>48</v>
      </c>
      <c r="K9" s="14">
        <v>44</v>
      </c>
      <c r="L9" s="15"/>
      <c r="M9" s="14">
        <v>1739985</v>
      </c>
      <c r="N9" s="16">
        <v>0.95415247832596262</v>
      </c>
      <c r="O9" s="19">
        <v>227500</v>
      </c>
      <c r="P9" s="16">
        <v>1.0645406593406594</v>
      </c>
      <c r="Q9" s="14">
        <v>120</v>
      </c>
      <c r="R9" s="17">
        <v>0.76666666666666672</v>
      </c>
    </row>
    <row r="10" spans="1:18" x14ac:dyDescent="0.45">
      <c r="A10" s="4" t="s">
        <v>15</v>
      </c>
      <c r="B10" s="13">
        <v>3453458</v>
      </c>
      <c r="C10" s="13">
        <v>2715986</v>
      </c>
      <c r="D10" s="13">
        <v>1363088</v>
      </c>
      <c r="E10" s="14">
        <v>1352898</v>
      </c>
      <c r="F10" s="18">
        <v>737427</v>
      </c>
      <c r="G10" s="14">
        <v>369714</v>
      </c>
      <c r="H10" s="14">
        <v>367713</v>
      </c>
      <c r="I10" s="14">
        <v>45</v>
      </c>
      <c r="J10" s="14">
        <v>24</v>
      </c>
      <c r="K10" s="14">
        <v>21</v>
      </c>
      <c r="L10" s="15"/>
      <c r="M10" s="14">
        <v>2895165</v>
      </c>
      <c r="N10" s="16">
        <v>0.93811095395253807</v>
      </c>
      <c r="O10" s="19">
        <v>854400</v>
      </c>
      <c r="P10" s="16">
        <v>0.86309339887640446</v>
      </c>
      <c r="Q10" s="14">
        <v>120</v>
      </c>
      <c r="R10" s="17">
        <v>0.375</v>
      </c>
    </row>
    <row r="11" spans="1:18" x14ac:dyDescent="0.45">
      <c r="A11" s="4" t="s">
        <v>16</v>
      </c>
      <c r="B11" s="13">
        <v>1531266</v>
      </c>
      <c r="C11" s="13">
        <v>1439562</v>
      </c>
      <c r="D11" s="13">
        <v>722346</v>
      </c>
      <c r="E11" s="14">
        <v>717216</v>
      </c>
      <c r="F11" s="18">
        <v>91648</v>
      </c>
      <c r="G11" s="14">
        <v>46584</v>
      </c>
      <c r="H11" s="14">
        <v>45064</v>
      </c>
      <c r="I11" s="14">
        <v>56</v>
      </c>
      <c r="J11" s="14">
        <v>28</v>
      </c>
      <c r="K11" s="14">
        <v>28</v>
      </c>
      <c r="L11" s="15"/>
      <c r="M11" s="14">
        <v>1444755</v>
      </c>
      <c r="N11" s="16">
        <v>0.99640561894577284</v>
      </c>
      <c r="O11" s="19">
        <v>87900</v>
      </c>
      <c r="P11" s="16">
        <v>1.0426393629124004</v>
      </c>
      <c r="Q11" s="14">
        <v>140</v>
      </c>
      <c r="R11" s="17">
        <v>0.4</v>
      </c>
    </row>
    <row r="12" spans="1:18" x14ac:dyDescent="0.45">
      <c r="A12" s="4" t="s">
        <v>17</v>
      </c>
      <c r="B12" s="13">
        <v>1673557</v>
      </c>
      <c r="C12" s="13">
        <v>1597419</v>
      </c>
      <c r="D12" s="13">
        <v>801803</v>
      </c>
      <c r="E12" s="14">
        <v>795616</v>
      </c>
      <c r="F12" s="18">
        <v>75977</v>
      </c>
      <c r="G12" s="14">
        <v>38165</v>
      </c>
      <c r="H12" s="14">
        <v>37812</v>
      </c>
      <c r="I12" s="14">
        <v>161</v>
      </c>
      <c r="J12" s="14">
        <v>80</v>
      </c>
      <c r="K12" s="14">
        <v>81</v>
      </c>
      <c r="L12" s="15"/>
      <c r="M12" s="14">
        <v>1614795</v>
      </c>
      <c r="N12" s="16">
        <v>0.9892395009892897</v>
      </c>
      <c r="O12" s="19">
        <v>61700</v>
      </c>
      <c r="P12" s="16">
        <v>1.2313938411669367</v>
      </c>
      <c r="Q12" s="14">
        <v>340</v>
      </c>
      <c r="R12" s="17">
        <v>0.47352941176470587</v>
      </c>
    </row>
    <row r="13" spans="1:18" x14ac:dyDescent="0.45">
      <c r="A13" s="4" t="s">
        <v>18</v>
      </c>
      <c r="B13" s="13">
        <v>2868417</v>
      </c>
      <c r="C13" s="13">
        <v>2663512</v>
      </c>
      <c r="D13" s="13">
        <v>1337251</v>
      </c>
      <c r="E13" s="14">
        <v>1326261</v>
      </c>
      <c r="F13" s="18">
        <v>204656</v>
      </c>
      <c r="G13" s="14">
        <v>102873</v>
      </c>
      <c r="H13" s="14">
        <v>101783</v>
      </c>
      <c r="I13" s="14">
        <v>249</v>
      </c>
      <c r="J13" s="14">
        <v>126</v>
      </c>
      <c r="K13" s="14">
        <v>123</v>
      </c>
      <c r="L13" s="15"/>
      <c r="M13" s="14">
        <v>2736240</v>
      </c>
      <c r="N13" s="16">
        <v>0.97342046019355022</v>
      </c>
      <c r="O13" s="19">
        <v>178600</v>
      </c>
      <c r="P13" s="16">
        <v>1.1458902575587906</v>
      </c>
      <c r="Q13" s="14">
        <v>520</v>
      </c>
      <c r="R13" s="17">
        <v>0.47884615384615387</v>
      </c>
    </row>
    <row r="14" spans="1:18" x14ac:dyDescent="0.45">
      <c r="A14" s="4" t="s">
        <v>19</v>
      </c>
      <c r="B14" s="13">
        <v>4510709</v>
      </c>
      <c r="C14" s="13">
        <v>3644830</v>
      </c>
      <c r="D14" s="13">
        <v>1829507</v>
      </c>
      <c r="E14" s="14">
        <v>1815323</v>
      </c>
      <c r="F14" s="18">
        <v>865519</v>
      </c>
      <c r="G14" s="14">
        <v>434393</v>
      </c>
      <c r="H14" s="14">
        <v>431126</v>
      </c>
      <c r="I14" s="14">
        <v>360</v>
      </c>
      <c r="J14" s="14">
        <v>178</v>
      </c>
      <c r="K14" s="14">
        <v>182</v>
      </c>
      <c r="L14" s="15"/>
      <c r="M14" s="14">
        <v>3802305</v>
      </c>
      <c r="N14" s="16">
        <v>0.95858433239837415</v>
      </c>
      <c r="O14" s="19">
        <v>892500</v>
      </c>
      <c r="P14" s="16">
        <v>0.96976918767507003</v>
      </c>
      <c r="Q14" s="14">
        <v>800</v>
      </c>
      <c r="R14" s="17">
        <v>0.45</v>
      </c>
    </row>
    <row r="15" spans="1:18" x14ac:dyDescent="0.45">
      <c r="A15" s="6" t="s">
        <v>20</v>
      </c>
      <c r="B15" s="13">
        <v>2995896</v>
      </c>
      <c r="C15" s="13">
        <v>2615175</v>
      </c>
      <c r="D15" s="13">
        <v>1312580</v>
      </c>
      <c r="E15" s="14">
        <v>1302595</v>
      </c>
      <c r="F15" s="18">
        <v>379896</v>
      </c>
      <c r="G15" s="14">
        <v>191052</v>
      </c>
      <c r="H15" s="14">
        <v>188844</v>
      </c>
      <c r="I15" s="14">
        <v>825</v>
      </c>
      <c r="J15" s="14">
        <v>419</v>
      </c>
      <c r="K15" s="14">
        <v>406</v>
      </c>
      <c r="L15" s="15"/>
      <c r="M15" s="14">
        <v>2653950</v>
      </c>
      <c r="N15" s="16">
        <v>0.9853897021420901</v>
      </c>
      <c r="O15" s="19">
        <v>375900</v>
      </c>
      <c r="P15" s="16">
        <v>1.0106304868316041</v>
      </c>
      <c r="Q15" s="14">
        <v>1080</v>
      </c>
      <c r="R15" s="17">
        <v>0.76388888888888884</v>
      </c>
    </row>
    <row r="16" spans="1:18" x14ac:dyDescent="0.45">
      <c r="A16" s="4" t="s">
        <v>21</v>
      </c>
      <c r="B16" s="13">
        <v>2943388</v>
      </c>
      <c r="C16" s="13">
        <v>2097434</v>
      </c>
      <c r="D16" s="13">
        <v>1053149</v>
      </c>
      <c r="E16" s="14">
        <v>1044285</v>
      </c>
      <c r="F16" s="18">
        <v>845744</v>
      </c>
      <c r="G16" s="14">
        <v>424542</v>
      </c>
      <c r="H16" s="14">
        <v>421202</v>
      </c>
      <c r="I16" s="14">
        <v>210</v>
      </c>
      <c r="J16" s="14">
        <v>94</v>
      </c>
      <c r="K16" s="14">
        <v>116</v>
      </c>
      <c r="L16" s="15"/>
      <c r="M16" s="14">
        <v>2285595</v>
      </c>
      <c r="N16" s="16">
        <v>0.9176752661779537</v>
      </c>
      <c r="O16" s="19">
        <v>887500</v>
      </c>
      <c r="P16" s="16">
        <v>0.95295098591549299</v>
      </c>
      <c r="Q16" s="14">
        <v>320</v>
      </c>
      <c r="R16" s="17">
        <v>0.65625</v>
      </c>
    </row>
    <row r="17" spans="1:18" x14ac:dyDescent="0.45">
      <c r="A17" s="4" t="s">
        <v>22</v>
      </c>
      <c r="B17" s="13">
        <v>11285258</v>
      </c>
      <c r="C17" s="13">
        <v>9601677</v>
      </c>
      <c r="D17" s="13">
        <v>4825364</v>
      </c>
      <c r="E17" s="14">
        <v>4776313</v>
      </c>
      <c r="F17" s="18">
        <v>1665601</v>
      </c>
      <c r="G17" s="14">
        <v>834116</v>
      </c>
      <c r="H17" s="14">
        <v>831485</v>
      </c>
      <c r="I17" s="14">
        <v>17980</v>
      </c>
      <c r="J17" s="14">
        <v>9033</v>
      </c>
      <c r="K17" s="14">
        <v>8947</v>
      </c>
      <c r="L17" s="15"/>
      <c r="M17" s="14">
        <v>9975810</v>
      </c>
      <c r="N17" s="16">
        <v>0.96249597777022622</v>
      </c>
      <c r="O17" s="19">
        <v>659400</v>
      </c>
      <c r="P17" s="16">
        <v>2.5259341825902335</v>
      </c>
      <c r="Q17" s="14">
        <v>36860</v>
      </c>
      <c r="R17" s="17">
        <v>0.48779164405860009</v>
      </c>
    </row>
    <row r="18" spans="1:18" x14ac:dyDescent="0.45">
      <c r="A18" s="4" t="s">
        <v>23</v>
      </c>
      <c r="B18" s="13">
        <v>9614938</v>
      </c>
      <c r="C18" s="13">
        <v>7931076</v>
      </c>
      <c r="D18" s="13">
        <v>3982742</v>
      </c>
      <c r="E18" s="14">
        <v>3948334</v>
      </c>
      <c r="F18" s="18">
        <v>1683102</v>
      </c>
      <c r="G18" s="14">
        <v>843417</v>
      </c>
      <c r="H18" s="14">
        <v>839685</v>
      </c>
      <c r="I18" s="14">
        <v>760</v>
      </c>
      <c r="J18" s="14">
        <v>355</v>
      </c>
      <c r="K18" s="14">
        <v>405</v>
      </c>
      <c r="L18" s="15"/>
      <c r="M18" s="14">
        <v>8203845</v>
      </c>
      <c r="N18" s="16">
        <v>0.96675107830535556</v>
      </c>
      <c r="O18" s="19">
        <v>643300</v>
      </c>
      <c r="P18" s="16">
        <v>2.6163562878905644</v>
      </c>
      <c r="Q18" s="14">
        <v>4260</v>
      </c>
      <c r="R18" s="17">
        <v>0.17840375586854459</v>
      </c>
    </row>
    <row r="19" spans="1:18" x14ac:dyDescent="0.45">
      <c r="A19" s="4" t="s">
        <v>24</v>
      </c>
      <c r="B19" s="13">
        <v>20822314</v>
      </c>
      <c r="C19" s="13">
        <v>15485073</v>
      </c>
      <c r="D19" s="13">
        <v>7776625</v>
      </c>
      <c r="E19" s="14">
        <v>7708448</v>
      </c>
      <c r="F19" s="18">
        <v>5323934</v>
      </c>
      <c r="G19" s="14">
        <v>2671992</v>
      </c>
      <c r="H19" s="14">
        <v>2651942</v>
      </c>
      <c r="I19" s="14">
        <v>13307</v>
      </c>
      <c r="J19" s="14">
        <v>6529</v>
      </c>
      <c r="K19" s="14">
        <v>6778</v>
      </c>
      <c r="L19" s="15"/>
      <c r="M19" s="14">
        <v>16587480</v>
      </c>
      <c r="N19" s="16">
        <v>0.93353981436601585</v>
      </c>
      <c r="O19" s="19">
        <v>10129800</v>
      </c>
      <c r="P19" s="16">
        <v>0.52557148216154315</v>
      </c>
      <c r="Q19" s="14">
        <v>42380</v>
      </c>
      <c r="R19" s="17">
        <v>0.31399244926852288</v>
      </c>
    </row>
    <row r="20" spans="1:18" x14ac:dyDescent="0.45">
      <c r="A20" s="4" t="s">
        <v>25</v>
      </c>
      <c r="B20" s="13">
        <v>14064276</v>
      </c>
      <c r="C20" s="13">
        <v>10741327</v>
      </c>
      <c r="D20" s="13">
        <v>5388652</v>
      </c>
      <c r="E20" s="14">
        <v>5352675</v>
      </c>
      <c r="F20" s="18">
        <v>3316944</v>
      </c>
      <c r="G20" s="14">
        <v>1660673</v>
      </c>
      <c r="H20" s="14">
        <v>1656271</v>
      </c>
      <c r="I20" s="14">
        <v>6005</v>
      </c>
      <c r="J20" s="14">
        <v>3055</v>
      </c>
      <c r="K20" s="14">
        <v>2950</v>
      </c>
      <c r="L20" s="15"/>
      <c r="M20" s="14">
        <v>11191635</v>
      </c>
      <c r="N20" s="16">
        <v>0.95976387721722523</v>
      </c>
      <c r="O20" s="19">
        <v>1939600</v>
      </c>
      <c r="P20" s="16">
        <v>1.7101175500103114</v>
      </c>
      <c r="Q20" s="14">
        <v>11520</v>
      </c>
      <c r="R20" s="17">
        <v>0.52126736111111116</v>
      </c>
    </row>
    <row r="21" spans="1:18" x14ac:dyDescent="0.45">
      <c r="A21" s="4" t="s">
        <v>26</v>
      </c>
      <c r="B21" s="13">
        <v>3456377</v>
      </c>
      <c r="C21" s="13">
        <v>2888336</v>
      </c>
      <c r="D21" s="13">
        <v>1448117</v>
      </c>
      <c r="E21" s="14">
        <v>1440219</v>
      </c>
      <c r="F21" s="18">
        <v>567966</v>
      </c>
      <c r="G21" s="14">
        <v>285115</v>
      </c>
      <c r="H21" s="14">
        <v>282851</v>
      </c>
      <c r="I21" s="14">
        <v>75</v>
      </c>
      <c r="J21" s="14">
        <v>34</v>
      </c>
      <c r="K21" s="14">
        <v>41</v>
      </c>
      <c r="L21" s="15"/>
      <c r="M21" s="14">
        <v>3030105</v>
      </c>
      <c r="N21" s="16">
        <v>0.9532131724808216</v>
      </c>
      <c r="O21" s="19">
        <v>584800</v>
      </c>
      <c r="P21" s="16">
        <v>0.97121409028727768</v>
      </c>
      <c r="Q21" s="14">
        <v>240</v>
      </c>
      <c r="R21" s="17">
        <v>0.3125</v>
      </c>
    </row>
    <row r="22" spans="1:18" x14ac:dyDescent="0.45">
      <c r="A22" s="4" t="s">
        <v>27</v>
      </c>
      <c r="B22" s="13">
        <v>1639951</v>
      </c>
      <c r="C22" s="13">
        <v>1454620</v>
      </c>
      <c r="D22" s="13">
        <v>729599</v>
      </c>
      <c r="E22" s="14">
        <v>725021</v>
      </c>
      <c r="F22" s="18">
        <v>185120</v>
      </c>
      <c r="G22" s="14">
        <v>92815</v>
      </c>
      <c r="H22" s="14">
        <v>92305</v>
      </c>
      <c r="I22" s="14">
        <v>211</v>
      </c>
      <c r="J22" s="14">
        <v>110</v>
      </c>
      <c r="K22" s="14">
        <v>101</v>
      </c>
      <c r="L22" s="15"/>
      <c r="M22" s="14">
        <v>1489020</v>
      </c>
      <c r="N22" s="16">
        <v>0.97689755678231316</v>
      </c>
      <c r="O22" s="19">
        <v>176600</v>
      </c>
      <c r="P22" s="16">
        <v>1.0482446206115514</v>
      </c>
      <c r="Q22" s="14">
        <v>400</v>
      </c>
      <c r="R22" s="17">
        <v>0.52749999999999997</v>
      </c>
    </row>
    <row r="23" spans="1:18" x14ac:dyDescent="0.45">
      <c r="A23" s="4" t="s">
        <v>28</v>
      </c>
      <c r="B23" s="13">
        <v>1692267</v>
      </c>
      <c r="C23" s="13">
        <v>1487163</v>
      </c>
      <c r="D23" s="13">
        <v>746590</v>
      </c>
      <c r="E23" s="14">
        <v>740573</v>
      </c>
      <c r="F23" s="18">
        <v>204106</v>
      </c>
      <c r="G23" s="14">
        <v>102441</v>
      </c>
      <c r="H23" s="14">
        <v>101665</v>
      </c>
      <c r="I23" s="14">
        <v>998</v>
      </c>
      <c r="J23" s="14">
        <v>504</v>
      </c>
      <c r="K23" s="14">
        <v>494</v>
      </c>
      <c r="L23" s="15"/>
      <c r="M23" s="14">
        <v>1519830</v>
      </c>
      <c r="N23" s="16">
        <v>0.97850614871400088</v>
      </c>
      <c r="O23" s="19">
        <v>220900</v>
      </c>
      <c r="P23" s="16">
        <v>0.92397464916251693</v>
      </c>
      <c r="Q23" s="14">
        <v>1060</v>
      </c>
      <c r="R23" s="17">
        <v>0.94150943396226416</v>
      </c>
    </row>
    <row r="24" spans="1:18" x14ac:dyDescent="0.45">
      <c r="A24" s="4" t="s">
        <v>29</v>
      </c>
      <c r="B24" s="13">
        <v>1164024</v>
      </c>
      <c r="C24" s="13">
        <v>1024006</v>
      </c>
      <c r="D24" s="13">
        <v>513894</v>
      </c>
      <c r="E24" s="14">
        <v>510112</v>
      </c>
      <c r="F24" s="18">
        <v>139943</v>
      </c>
      <c r="G24" s="14">
        <v>70251</v>
      </c>
      <c r="H24" s="14">
        <v>69692</v>
      </c>
      <c r="I24" s="14">
        <v>75</v>
      </c>
      <c r="J24" s="14">
        <v>33</v>
      </c>
      <c r="K24" s="14">
        <v>42</v>
      </c>
      <c r="L24" s="15"/>
      <c r="M24" s="14">
        <v>1050270</v>
      </c>
      <c r="N24" s="16">
        <v>0.97499309701314896</v>
      </c>
      <c r="O24" s="19">
        <v>145200</v>
      </c>
      <c r="P24" s="16">
        <v>0.96379476584022039</v>
      </c>
      <c r="Q24" s="14">
        <v>120</v>
      </c>
      <c r="R24" s="17">
        <v>0.625</v>
      </c>
    </row>
    <row r="25" spans="1:18" x14ac:dyDescent="0.45">
      <c r="A25" s="4" t="s">
        <v>30</v>
      </c>
      <c r="B25" s="13">
        <v>1245216</v>
      </c>
      <c r="C25" s="13">
        <v>1098918</v>
      </c>
      <c r="D25" s="13">
        <v>551604</v>
      </c>
      <c r="E25" s="14">
        <v>547314</v>
      </c>
      <c r="F25" s="18">
        <v>146271</v>
      </c>
      <c r="G25" s="14">
        <v>73459</v>
      </c>
      <c r="H25" s="14">
        <v>72812</v>
      </c>
      <c r="I25" s="14">
        <v>27</v>
      </c>
      <c r="J25" s="14">
        <v>10</v>
      </c>
      <c r="K25" s="14">
        <v>17</v>
      </c>
      <c r="L25" s="15"/>
      <c r="M25" s="14">
        <v>1178190</v>
      </c>
      <c r="N25" s="16">
        <v>0.9327171339087923</v>
      </c>
      <c r="O25" s="19">
        <v>139400</v>
      </c>
      <c r="P25" s="16">
        <v>1.0492898134863702</v>
      </c>
      <c r="Q25" s="14">
        <v>220</v>
      </c>
      <c r="R25" s="17">
        <v>0.12272727272727273</v>
      </c>
    </row>
    <row r="26" spans="1:18" x14ac:dyDescent="0.45">
      <c r="A26" s="4" t="s">
        <v>31</v>
      </c>
      <c r="B26" s="13">
        <v>3154808</v>
      </c>
      <c r="C26" s="13">
        <v>2870080</v>
      </c>
      <c r="D26" s="13">
        <v>1440558</v>
      </c>
      <c r="E26" s="14">
        <v>1429522</v>
      </c>
      <c r="F26" s="18">
        <v>284626</v>
      </c>
      <c r="G26" s="14">
        <v>143481</v>
      </c>
      <c r="H26" s="14">
        <v>141145</v>
      </c>
      <c r="I26" s="14">
        <v>102</v>
      </c>
      <c r="J26" s="14">
        <v>47</v>
      </c>
      <c r="K26" s="14">
        <v>55</v>
      </c>
      <c r="L26" s="15"/>
      <c r="M26" s="14">
        <v>2953470</v>
      </c>
      <c r="N26" s="16">
        <v>0.9717654149187227</v>
      </c>
      <c r="O26" s="19">
        <v>268100</v>
      </c>
      <c r="P26" s="16">
        <v>1.0616411786646773</v>
      </c>
      <c r="Q26" s="14">
        <v>140</v>
      </c>
      <c r="R26" s="17">
        <v>0.72857142857142854</v>
      </c>
    </row>
    <row r="27" spans="1:18" x14ac:dyDescent="0.45">
      <c r="A27" s="4" t="s">
        <v>32</v>
      </c>
      <c r="B27" s="13">
        <v>3054470</v>
      </c>
      <c r="C27" s="13">
        <v>2715047</v>
      </c>
      <c r="D27" s="13">
        <v>1361046</v>
      </c>
      <c r="E27" s="14">
        <v>1354001</v>
      </c>
      <c r="F27" s="18">
        <v>337296</v>
      </c>
      <c r="G27" s="14">
        <v>169855</v>
      </c>
      <c r="H27" s="14">
        <v>167441</v>
      </c>
      <c r="I27" s="14">
        <v>2127</v>
      </c>
      <c r="J27" s="14">
        <v>1067</v>
      </c>
      <c r="K27" s="14">
        <v>1060</v>
      </c>
      <c r="L27" s="15"/>
      <c r="M27" s="14">
        <v>2779725</v>
      </c>
      <c r="N27" s="16">
        <v>0.97673223070627491</v>
      </c>
      <c r="O27" s="19">
        <v>279600</v>
      </c>
      <c r="P27" s="16">
        <v>1.206351931330472</v>
      </c>
      <c r="Q27" s="14">
        <v>2540</v>
      </c>
      <c r="R27" s="17">
        <v>0.83740157480314958</v>
      </c>
    </row>
    <row r="28" spans="1:18" x14ac:dyDescent="0.45">
      <c r="A28" s="4" t="s">
        <v>33</v>
      </c>
      <c r="B28" s="13">
        <v>5791278</v>
      </c>
      <c r="C28" s="13">
        <v>5017360</v>
      </c>
      <c r="D28" s="13">
        <v>2517771</v>
      </c>
      <c r="E28" s="14">
        <v>2499589</v>
      </c>
      <c r="F28" s="18">
        <v>773749</v>
      </c>
      <c r="G28" s="14">
        <v>388468</v>
      </c>
      <c r="H28" s="14">
        <v>385281</v>
      </c>
      <c r="I28" s="14">
        <v>169</v>
      </c>
      <c r="J28" s="14">
        <v>87</v>
      </c>
      <c r="K28" s="14">
        <v>82</v>
      </c>
      <c r="L28" s="15"/>
      <c r="M28" s="14">
        <v>5045820</v>
      </c>
      <c r="N28" s="16">
        <v>0.99435968782081008</v>
      </c>
      <c r="O28" s="19">
        <v>752600</v>
      </c>
      <c r="P28" s="16">
        <v>1.0281012490034547</v>
      </c>
      <c r="Q28" s="14">
        <v>920</v>
      </c>
      <c r="R28" s="17">
        <v>0.18369565217391304</v>
      </c>
    </row>
    <row r="29" spans="1:18" x14ac:dyDescent="0.45">
      <c r="A29" s="4" t="s">
        <v>34</v>
      </c>
      <c r="B29" s="13">
        <v>11013693</v>
      </c>
      <c r="C29" s="13">
        <v>8592028</v>
      </c>
      <c r="D29" s="13">
        <v>4312311</v>
      </c>
      <c r="E29" s="14">
        <v>4279717</v>
      </c>
      <c r="F29" s="18">
        <v>2420952</v>
      </c>
      <c r="G29" s="14">
        <v>1214674</v>
      </c>
      <c r="H29" s="14">
        <v>1206278</v>
      </c>
      <c r="I29" s="14">
        <v>713</v>
      </c>
      <c r="J29" s="14">
        <v>343</v>
      </c>
      <c r="K29" s="14">
        <v>370</v>
      </c>
      <c r="L29" s="15"/>
      <c r="M29" s="14">
        <v>9308910</v>
      </c>
      <c r="N29" s="16">
        <v>0.92298969481926452</v>
      </c>
      <c r="O29" s="19">
        <v>2709600</v>
      </c>
      <c r="P29" s="16">
        <v>0.89347209920283432</v>
      </c>
      <c r="Q29" s="14">
        <v>1260</v>
      </c>
      <c r="R29" s="17">
        <v>0.56587301587301586</v>
      </c>
    </row>
    <row r="30" spans="1:18" x14ac:dyDescent="0.45">
      <c r="A30" s="4" t="s">
        <v>35</v>
      </c>
      <c r="B30" s="13">
        <v>2715407</v>
      </c>
      <c r="C30" s="13">
        <v>2446245</v>
      </c>
      <c r="D30" s="13">
        <v>1227114</v>
      </c>
      <c r="E30" s="14">
        <v>1219131</v>
      </c>
      <c r="F30" s="18">
        <v>268708</v>
      </c>
      <c r="G30" s="14">
        <v>135094</v>
      </c>
      <c r="H30" s="14">
        <v>133614</v>
      </c>
      <c r="I30" s="14">
        <v>454</v>
      </c>
      <c r="J30" s="14">
        <v>232</v>
      </c>
      <c r="K30" s="14">
        <v>222</v>
      </c>
      <c r="L30" s="15"/>
      <c r="M30" s="14">
        <v>2514915</v>
      </c>
      <c r="N30" s="16">
        <v>0.97269490221339494</v>
      </c>
      <c r="O30" s="19">
        <v>239400</v>
      </c>
      <c r="P30" s="16">
        <v>1.122422723475355</v>
      </c>
      <c r="Q30" s="14">
        <v>760</v>
      </c>
      <c r="R30" s="17">
        <v>0.59736842105263155</v>
      </c>
    </row>
    <row r="31" spans="1:18" x14ac:dyDescent="0.45">
      <c r="A31" s="4" t="s">
        <v>36</v>
      </c>
      <c r="B31" s="13">
        <v>2140287</v>
      </c>
      <c r="C31" s="13">
        <v>1772150</v>
      </c>
      <c r="D31" s="13">
        <v>889724</v>
      </c>
      <c r="E31" s="14">
        <v>882426</v>
      </c>
      <c r="F31" s="18">
        <v>368045</v>
      </c>
      <c r="G31" s="14">
        <v>184422</v>
      </c>
      <c r="H31" s="14">
        <v>183623</v>
      </c>
      <c r="I31" s="14">
        <v>92</v>
      </c>
      <c r="J31" s="14">
        <v>51</v>
      </c>
      <c r="K31" s="14">
        <v>41</v>
      </c>
      <c r="L31" s="15"/>
      <c r="M31" s="14">
        <v>1802580</v>
      </c>
      <c r="N31" s="16">
        <v>0.98311864105892666</v>
      </c>
      <c r="O31" s="19">
        <v>348300</v>
      </c>
      <c r="P31" s="16">
        <v>1.0566896353718058</v>
      </c>
      <c r="Q31" s="14">
        <v>240</v>
      </c>
      <c r="R31" s="17">
        <v>0.38333333333333336</v>
      </c>
    </row>
    <row r="32" spans="1:18" x14ac:dyDescent="0.45">
      <c r="A32" s="4" t="s">
        <v>37</v>
      </c>
      <c r="B32" s="13">
        <v>3699742</v>
      </c>
      <c r="C32" s="13">
        <v>3050891</v>
      </c>
      <c r="D32" s="13">
        <v>1531328</v>
      </c>
      <c r="E32" s="14">
        <v>1519563</v>
      </c>
      <c r="F32" s="18">
        <v>648358</v>
      </c>
      <c r="G32" s="14">
        <v>325549</v>
      </c>
      <c r="H32" s="14">
        <v>322809</v>
      </c>
      <c r="I32" s="14">
        <v>493</v>
      </c>
      <c r="J32" s="14">
        <v>254</v>
      </c>
      <c r="K32" s="14">
        <v>239</v>
      </c>
      <c r="L32" s="15"/>
      <c r="M32" s="14">
        <v>3213795</v>
      </c>
      <c r="N32" s="16">
        <v>0.94931101703748999</v>
      </c>
      <c r="O32" s="19">
        <v>704200</v>
      </c>
      <c r="P32" s="16">
        <v>0.92070150525418915</v>
      </c>
      <c r="Q32" s="14">
        <v>1040</v>
      </c>
      <c r="R32" s="17">
        <v>0.47403846153846152</v>
      </c>
    </row>
    <row r="33" spans="1:18" x14ac:dyDescent="0.45">
      <c r="A33" s="4" t="s">
        <v>38</v>
      </c>
      <c r="B33" s="13">
        <v>12734127</v>
      </c>
      <c r="C33" s="13">
        <v>9809447</v>
      </c>
      <c r="D33" s="13">
        <v>4926050</v>
      </c>
      <c r="E33" s="14">
        <v>4883397</v>
      </c>
      <c r="F33" s="18">
        <v>2860906</v>
      </c>
      <c r="G33" s="14">
        <v>1434763</v>
      </c>
      <c r="H33" s="14">
        <v>1426143</v>
      </c>
      <c r="I33" s="14">
        <v>63774</v>
      </c>
      <c r="J33" s="14">
        <v>32132</v>
      </c>
      <c r="K33" s="14">
        <v>31642</v>
      </c>
      <c r="L33" s="15"/>
      <c r="M33" s="14">
        <v>10847265</v>
      </c>
      <c r="N33" s="16">
        <v>0.90432445413659568</v>
      </c>
      <c r="O33" s="19">
        <v>3481300</v>
      </c>
      <c r="P33" s="16">
        <v>0.82179243386091405</v>
      </c>
      <c r="Q33" s="14">
        <v>72500</v>
      </c>
      <c r="R33" s="17">
        <v>0.87964137931034481</v>
      </c>
    </row>
    <row r="34" spans="1:18" x14ac:dyDescent="0.45">
      <c r="A34" s="4" t="s">
        <v>39</v>
      </c>
      <c r="B34" s="13">
        <v>8177447</v>
      </c>
      <c r="C34" s="13">
        <v>6799878</v>
      </c>
      <c r="D34" s="13">
        <v>3412655</v>
      </c>
      <c r="E34" s="14">
        <v>3387223</v>
      </c>
      <c r="F34" s="18">
        <v>1376458</v>
      </c>
      <c r="G34" s="14">
        <v>691984</v>
      </c>
      <c r="H34" s="14">
        <v>684474</v>
      </c>
      <c r="I34" s="14">
        <v>1111</v>
      </c>
      <c r="J34" s="14">
        <v>548</v>
      </c>
      <c r="K34" s="14">
        <v>563</v>
      </c>
      <c r="L34" s="15"/>
      <c r="M34" s="14">
        <v>7170735</v>
      </c>
      <c r="N34" s="16">
        <v>0.94828187068689607</v>
      </c>
      <c r="O34" s="19">
        <v>1135400</v>
      </c>
      <c r="P34" s="16">
        <v>1.2123110797956667</v>
      </c>
      <c r="Q34" s="14">
        <v>2420</v>
      </c>
      <c r="R34" s="17">
        <v>0.45909090909090911</v>
      </c>
    </row>
    <row r="35" spans="1:18" x14ac:dyDescent="0.45">
      <c r="A35" s="4" t="s">
        <v>40</v>
      </c>
      <c r="B35" s="13">
        <v>2009201</v>
      </c>
      <c r="C35" s="13">
        <v>1787799</v>
      </c>
      <c r="D35" s="13">
        <v>897270</v>
      </c>
      <c r="E35" s="14">
        <v>890529</v>
      </c>
      <c r="F35" s="18">
        <v>221218</v>
      </c>
      <c r="G35" s="14">
        <v>110866</v>
      </c>
      <c r="H35" s="14">
        <v>110352</v>
      </c>
      <c r="I35" s="14">
        <v>184</v>
      </c>
      <c r="J35" s="14">
        <v>89</v>
      </c>
      <c r="K35" s="14">
        <v>95</v>
      </c>
      <c r="L35" s="15"/>
      <c r="M35" s="14">
        <v>1903200</v>
      </c>
      <c r="N35" s="16">
        <v>0.93936475409836062</v>
      </c>
      <c r="O35" s="19">
        <v>127300</v>
      </c>
      <c r="P35" s="16">
        <v>1.7377690494893951</v>
      </c>
      <c r="Q35" s="14">
        <v>660</v>
      </c>
      <c r="R35" s="17">
        <v>0.27878787878787881</v>
      </c>
    </row>
    <row r="36" spans="1:18" x14ac:dyDescent="0.45">
      <c r="A36" s="4" t="s">
        <v>41</v>
      </c>
      <c r="B36" s="13">
        <v>1363020</v>
      </c>
      <c r="C36" s="13">
        <v>1301391</v>
      </c>
      <c r="D36" s="13">
        <v>653755</v>
      </c>
      <c r="E36" s="14">
        <v>647636</v>
      </c>
      <c r="F36" s="18">
        <v>61554</v>
      </c>
      <c r="G36" s="14">
        <v>30875</v>
      </c>
      <c r="H36" s="14">
        <v>30679</v>
      </c>
      <c r="I36" s="14">
        <v>75</v>
      </c>
      <c r="J36" s="14">
        <v>39</v>
      </c>
      <c r="K36" s="14">
        <v>36</v>
      </c>
      <c r="L36" s="15"/>
      <c r="M36" s="14">
        <v>1343745</v>
      </c>
      <c r="N36" s="16">
        <v>0.9684806269046583</v>
      </c>
      <c r="O36" s="19">
        <v>46100</v>
      </c>
      <c r="P36" s="16">
        <v>1.3352277657266811</v>
      </c>
      <c r="Q36" s="14">
        <v>160</v>
      </c>
      <c r="R36" s="17">
        <v>0.46875</v>
      </c>
    </row>
    <row r="37" spans="1:18" x14ac:dyDescent="0.45">
      <c r="A37" s="4" t="s">
        <v>42</v>
      </c>
      <c r="B37" s="13">
        <v>796067</v>
      </c>
      <c r="C37" s="13">
        <v>696671</v>
      </c>
      <c r="D37" s="13">
        <v>349848</v>
      </c>
      <c r="E37" s="14">
        <v>346823</v>
      </c>
      <c r="F37" s="18">
        <v>99334</v>
      </c>
      <c r="G37" s="14">
        <v>49894</v>
      </c>
      <c r="H37" s="14">
        <v>49440</v>
      </c>
      <c r="I37" s="14">
        <v>62</v>
      </c>
      <c r="J37" s="14">
        <v>30</v>
      </c>
      <c r="K37" s="14">
        <v>32</v>
      </c>
      <c r="L37" s="15"/>
      <c r="M37" s="14">
        <v>758160</v>
      </c>
      <c r="N37" s="16">
        <v>0.91889706658225179</v>
      </c>
      <c r="O37" s="19">
        <v>110800</v>
      </c>
      <c r="P37" s="16">
        <v>0.89651624548736464</v>
      </c>
      <c r="Q37" s="14">
        <v>320</v>
      </c>
      <c r="R37" s="17">
        <v>0.19375000000000001</v>
      </c>
    </row>
    <row r="38" spans="1:18" x14ac:dyDescent="0.45">
      <c r="A38" s="4" t="s">
        <v>43</v>
      </c>
      <c r="B38" s="13">
        <v>1012376</v>
      </c>
      <c r="C38" s="13">
        <v>957273</v>
      </c>
      <c r="D38" s="13">
        <v>480643</v>
      </c>
      <c r="E38" s="14">
        <v>476630</v>
      </c>
      <c r="F38" s="18">
        <v>54995</v>
      </c>
      <c r="G38" s="14">
        <v>27593</v>
      </c>
      <c r="H38" s="14">
        <v>27402</v>
      </c>
      <c r="I38" s="14">
        <v>108</v>
      </c>
      <c r="J38" s="14">
        <v>50</v>
      </c>
      <c r="K38" s="14">
        <v>58</v>
      </c>
      <c r="L38" s="15"/>
      <c r="M38" s="14">
        <v>994500</v>
      </c>
      <c r="N38" s="16">
        <v>0.96256711915535442</v>
      </c>
      <c r="O38" s="19">
        <v>47400</v>
      </c>
      <c r="P38" s="16">
        <v>1.1602320675105484</v>
      </c>
      <c r="Q38" s="14">
        <v>640</v>
      </c>
      <c r="R38" s="17">
        <v>0.16875000000000001</v>
      </c>
    </row>
    <row r="39" spans="1:18" x14ac:dyDescent="0.45">
      <c r="A39" s="4" t="s">
        <v>44</v>
      </c>
      <c r="B39" s="13">
        <v>2689990</v>
      </c>
      <c r="C39" s="13">
        <v>2358484</v>
      </c>
      <c r="D39" s="13">
        <v>1184435</v>
      </c>
      <c r="E39" s="14">
        <v>1174049</v>
      </c>
      <c r="F39" s="18">
        <v>331200</v>
      </c>
      <c r="G39" s="14">
        <v>166304</v>
      </c>
      <c r="H39" s="14">
        <v>164896</v>
      </c>
      <c r="I39" s="14">
        <v>306</v>
      </c>
      <c r="J39" s="14">
        <v>155</v>
      </c>
      <c r="K39" s="14">
        <v>151</v>
      </c>
      <c r="L39" s="15"/>
      <c r="M39" s="14">
        <v>2592330</v>
      </c>
      <c r="N39" s="16">
        <v>0.9097931204746309</v>
      </c>
      <c r="O39" s="19">
        <v>385900</v>
      </c>
      <c r="P39" s="16">
        <v>0.85825343353200312</v>
      </c>
      <c r="Q39" s="14">
        <v>700</v>
      </c>
      <c r="R39" s="17">
        <v>0.43714285714285717</v>
      </c>
    </row>
    <row r="40" spans="1:18" x14ac:dyDescent="0.45">
      <c r="A40" s="4" t="s">
        <v>45</v>
      </c>
      <c r="B40" s="13">
        <v>4053805</v>
      </c>
      <c r="C40" s="13">
        <v>3465930</v>
      </c>
      <c r="D40" s="13">
        <v>1739837</v>
      </c>
      <c r="E40" s="14">
        <v>1726093</v>
      </c>
      <c r="F40" s="18">
        <v>587760</v>
      </c>
      <c r="G40" s="14">
        <v>295200</v>
      </c>
      <c r="H40" s="14">
        <v>292560</v>
      </c>
      <c r="I40" s="14">
        <v>115</v>
      </c>
      <c r="J40" s="14">
        <v>59</v>
      </c>
      <c r="K40" s="14">
        <v>56</v>
      </c>
      <c r="L40" s="15"/>
      <c r="M40" s="14">
        <v>3653130</v>
      </c>
      <c r="N40" s="16">
        <v>0.94875627201878932</v>
      </c>
      <c r="O40" s="19">
        <v>616200</v>
      </c>
      <c r="P40" s="16">
        <v>0.9538461538461539</v>
      </c>
      <c r="Q40" s="14">
        <v>1120</v>
      </c>
      <c r="R40" s="17">
        <v>0.10267857142857142</v>
      </c>
    </row>
    <row r="41" spans="1:18" x14ac:dyDescent="0.45">
      <c r="A41" s="4" t="s">
        <v>46</v>
      </c>
      <c r="B41" s="13">
        <v>1987147</v>
      </c>
      <c r="C41" s="13">
        <v>1775894</v>
      </c>
      <c r="D41" s="13">
        <v>891043</v>
      </c>
      <c r="E41" s="14">
        <v>884851</v>
      </c>
      <c r="F41" s="18">
        <v>211201</v>
      </c>
      <c r="G41" s="14">
        <v>106063</v>
      </c>
      <c r="H41" s="14">
        <v>105138</v>
      </c>
      <c r="I41" s="14">
        <v>52</v>
      </c>
      <c r="J41" s="14">
        <v>31</v>
      </c>
      <c r="K41" s="14">
        <v>21</v>
      </c>
      <c r="L41" s="15"/>
      <c r="M41" s="14">
        <v>1888575</v>
      </c>
      <c r="N41" s="16">
        <v>0.94033543809485987</v>
      </c>
      <c r="O41" s="19">
        <v>210200</v>
      </c>
      <c r="P41" s="16">
        <v>1.0047621313035204</v>
      </c>
      <c r="Q41" s="14">
        <v>300</v>
      </c>
      <c r="R41" s="17">
        <v>0.17333333333333334</v>
      </c>
    </row>
    <row r="42" spans="1:18" x14ac:dyDescent="0.45">
      <c r="A42" s="4" t="s">
        <v>47</v>
      </c>
      <c r="B42" s="13">
        <v>1070120</v>
      </c>
      <c r="C42" s="13">
        <v>919040</v>
      </c>
      <c r="D42" s="13">
        <v>461189</v>
      </c>
      <c r="E42" s="14">
        <v>457851</v>
      </c>
      <c r="F42" s="18">
        <v>150917</v>
      </c>
      <c r="G42" s="14">
        <v>75642</v>
      </c>
      <c r="H42" s="14">
        <v>75275</v>
      </c>
      <c r="I42" s="14">
        <v>163</v>
      </c>
      <c r="J42" s="14">
        <v>79</v>
      </c>
      <c r="K42" s="14">
        <v>84</v>
      </c>
      <c r="L42" s="15"/>
      <c r="M42" s="14">
        <v>951405</v>
      </c>
      <c r="N42" s="16">
        <v>0.96598188994171774</v>
      </c>
      <c r="O42" s="19">
        <v>152900</v>
      </c>
      <c r="P42" s="16">
        <v>0.9870307390451275</v>
      </c>
      <c r="Q42" s="14">
        <v>560</v>
      </c>
      <c r="R42" s="17">
        <v>0.29107142857142859</v>
      </c>
    </row>
    <row r="43" spans="1:18" x14ac:dyDescent="0.45">
      <c r="A43" s="4" t="s">
        <v>48</v>
      </c>
      <c r="B43" s="13">
        <v>1412517</v>
      </c>
      <c r="C43" s="13">
        <v>1300904</v>
      </c>
      <c r="D43" s="13">
        <v>653081</v>
      </c>
      <c r="E43" s="14">
        <v>647823</v>
      </c>
      <c r="F43" s="18">
        <v>111440</v>
      </c>
      <c r="G43" s="14">
        <v>55808</v>
      </c>
      <c r="H43" s="14">
        <v>55632</v>
      </c>
      <c r="I43" s="14">
        <v>173</v>
      </c>
      <c r="J43" s="14">
        <v>85</v>
      </c>
      <c r="K43" s="14">
        <v>88</v>
      </c>
      <c r="L43" s="15"/>
      <c r="M43" s="14">
        <v>1352910</v>
      </c>
      <c r="N43" s="16">
        <v>0.96155989681501353</v>
      </c>
      <c r="O43" s="19">
        <v>102300</v>
      </c>
      <c r="P43" s="16">
        <v>1.0893450635386119</v>
      </c>
      <c r="Q43" s="14">
        <v>200</v>
      </c>
      <c r="R43" s="17">
        <v>0.86499999999999999</v>
      </c>
    </row>
    <row r="44" spans="1:18" x14ac:dyDescent="0.45">
      <c r="A44" s="4" t="s">
        <v>49</v>
      </c>
      <c r="B44" s="13">
        <v>2006564</v>
      </c>
      <c r="C44" s="13">
        <v>1875639</v>
      </c>
      <c r="D44" s="13">
        <v>941162</v>
      </c>
      <c r="E44" s="14">
        <v>934477</v>
      </c>
      <c r="F44" s="18">
        <v>130871</v>
      </c>
      <c r="G44" s="14">
        <v>65702</v>
      </c>
      <c r="H44" s="14">
        <v>65169</v>
      </c>
      <c r="I44" s="14">
        <v>54</v>
      </c>
      <c r="J44" s="14">
        <v>27</v>
      </c>
      <c r="K44" s="14">
        <v>27</v>
      </c>
      <c r="L44" s="15"/>
      <c r="M44" s="14">
        <v>1944150</v>
      </c>
      <c r="N44" s="16">
        <v>0.9647604351516087</v>
      </c>
      <c r="O44" s="19">
        <v>128400</v>
      </c>
      <c r="P44" s="16">
        <v>1.0192445482866044</v>
      </c>
      <c r="Q44" s="14">
        <v>100</v>
      </c>
      <c r="R44" s="17">
        <v>0.54</v>
      </c>
    </row>
    <row r="45" spans="1:18" x14ac:dyDescent="0.45">
      <c r="A45" s="4" t="s">
        <v>50</v>
      </c>
      <c r="B45" s="13">
        <v>1016625</v>
      </c>
      <c r="C45" s="13">
        <v>958474</v>
      </c>
      <c r="D45" s="13">
        <v>481633</v>
      </c>
      <c r="E45" s="14">
        <v>476841</v>
      </c>
      <c r="F45" s="18">
        <v>58080</v>
      </c>
      <c r="G45" s="14">
        <v>29190</v>
      </c>
      <c r="H45" s="14">
        <v>28890</v>
      </c>
      <c r="I45" s="14">
        <v>71</v>
      </c>
      <c r="J45" s="14">
        <v>32</v>
      </c>
      <c r="K45" s="14">
        <v>39</v>
      </c>
      <c r="L45" s="15"/>
      <c r="M45" s="14">
        <v>1002495</v>
      </c>
      <c r="N45" s="16">
        <v>0.95608855904518231</v>
      </c>
      <c r="O45" s="19">
        <v>55600</v>
      </c>
      <c r="P45" s="16">
        <v>1.0446043165467627</v>
      </c>
      <c r="Q45" s="14">
        <v>120</v>
      </c>
      <c r="R45" s="17">
        <v>0.59166666666666667</v>
      </c>
    </row>
    <row r="46" spans="1:18" x14ac:dyDescent="0.45">
      <c r="A46" s="4" t="s">
        <v>51</v>
      </c>
      <c r="B46" s="13">
        <v>7507192</v>
      </c>
      <c r="C46" s="13">
        <v>6542061</v>
      </c>
      <c r="D46" s="13">
        <v>3287819</v>
      </c>
      <c r="E46" s="14">
        <v>3254242</v>
      </c>
      <c r="F46" s="18">
        <v>964946</v>
      </c>
      <c r="G46" s="14">
        <v>487493</v>
      </c>
      <c r="H46" s="14">
        <v>477453</v>
      </c>
      <c r="I46" s="14">
        <v>185</v>
      </c>
      <c r="J46" s="14">
        <v>100</v>
      </c>
      <c r="K46" s="14">
        <v>85</v>
      </c>
      <c r="L46" s="15"/>
      <c r="M46" s="14">
        <v>6570330</v>
      </c>
      <c r="N46" s="16">
        <v>0.99569747638246475</v>
      </c>
      <c r="O46" s="19">
        <v>1044200</v>
      </c>
      <c r="P46" s="16">
        <v>0.92410074698333655</v>
      </c>
      <c r="Q46" s="14">
        <v>700</v>
      </c>
      <c r="R46" s="17">
        <v>0.26428571428571429</v>
      </c>
    </row>
    <row r="47" spans="1:18" x14ac:dyDescent="0.45">
      <c r="A47" s="4" t="s">
        <v>52</v>
      </c>
      <c r="B47" s="13">
        <v>1164067</v>
      </c>
      <c r="C47" s="13">
        <v>1081181</v>
      </c>
      <c r="D47" s="13">
        <v>542790</v>
      </c>
      <c r="E47" s="14">
        <v>538391</v>
      </c>
      <c r="F47" s="18">
        <v>82870</v>
      </c>
      <c r="G47" s="14">
        <v>41750</v>
      </c>
      <c r="H47" s="14">
        <v>41120</v>
      </c>
      <c r="I47" s="14">
        <v>16</v>
      </c>
      <c r="J47" s="14">
        <v>5</v>
      </c>
      <c r="K47" s="14">
        <v>11</v>
      </c>
      <c r="L47" s="15"/>
      <c r="M47" s="14">
        <v>1146405</v>
      </c>
      <c r="N47" s="16">
        <v>0.94310562148629851</v>
      </c>
      <c r="O47" s="19">
        <v>74400</v>
      </c>
      <c r="P47" s="16">
        <v>1.1138440860215053</v>
      </c>
      <c r="Q47" s="14">
        <v>120</v>
      </c>
      <c r="R47" s="17">
        <v>0.13333333333333333</v>
      </c>
    </row>
    <row r="48" spans="1:18" x14ac:dyDescent="0.45">
      <c r="A48" s="4" t="s">
        <v>53</v>
      </c>
      <c r="B48" s="13">
        <v>1985174</v>
      </c>
      <c r="C48" s="13">
        <v>1702491</v>
      </c>
      <c r="D48" s="13">
        <v>855133</v>
      </c>
      <c r="E48" s="14">
        <v>847358</v>
      </c>
      <c r="F48" s="18">
        <v>282654</v>
      </c>
      <c r="G48" s="14">
        <v>141647</v>
      </c>
      <c r="H48" s="14">
        <v>141007</v>
      </c>
      <c r="I48" s="14">
        <v>29</v>
      </c>
      <c r="J48" s="14">
        <v>12</v>
      </c>
      <c r="K48" s="14">
        <v>17</v>
      </c>
      <c r="L48" s="15"/>
      <c r="M48" s="14">
        <v>1756950</v>
      </c>
      <c r="N48" s="16">
        <v>0.9690036711346367</v>
      </c>
      <c r="O48" s="19">
        <v>288800</v>
      </c>
      <c r="P48" s="16">
        <v>0.97871883656509695</v>
      </c>
      <c r="Q48" s="14">
        <v>160</v>
      </c>
      <c r="R48" s="17">
        <v>0.18124999999999999</v>
      </c>
    </row>
    <row r="49" spans="1:18" x14ac:dyDescent="0.45">
      <c r="A49" s="4" t="s">
        <v>54</v>
      </c>
      <c r="B49" s="13">
        <v>2607429</v>
      </c>
      <c r="C49" s="13">
        <v>2240641</v>
      </c>
      <c r="D49" s="13">
        <v>1124740</v>
      </c>
      <c r="E49" s="14">
        <v>1115901</v>
      </c>
      <c r="F49" s="18">
        <v>366539</v>
      </c>
      <c r="G49" s="14">
        <v>183881</v>
      </c>
      <c r="H49" s="14">
        <v>182658</v>
      </c>
      <c r="I49" s="14">
        <v>249</v>
      </c>
      <c r="J49" s="14">
        <v>125</v>
      </c>
      <c r="K49" s="14">
        <v>124</v>
      </c>
      <c r="L49" s="15"/>
      <c r="M49" s="14">
        <v>2318355</v>
      </c>
      <c r="N49" s="16">
        <v>0.96647881795497237</v>
      </c>
      <c r="O49" s="19">
        <v>349700</v>
      </c>
      <c r="P49" s="16">
        <v>1.0481527023162711</v>
      </c>
      <c r="Q49" s="14">
        <v>680</v>
      </c>
      <c r="R49" s="17">
        <v>0.36617647058823527</v>
      </c>
    </row>
    <row r="50" spans="1:18" x14ac:dyDescent="0.45">
      <c r="A50" s="4" t="s">
        <v>55</v>
      </c>
      <c r="B50" s="13">
        <v>1657575</v>
      </c>
      <c r="C50" s="13">
        <v>1522459</v>
      </c>
      <c r="D50" s="13">
        <v>764750</v>
      </c>
      <c r="E50" s="14">
        <v>757709</v>
      </c>
      <c r="F50" s="18">
        <v>135025</v>
      </c>
      <c r="G50" s="14">
        <v>67766</v>
      </c>
      <c r="H50" s="14">
        <v>67259</v>
      </c>
      <c r="I50" s="14">
        <v>91</v>
      </c>
      <c r="J50" s="14">
        <v>39</v>
      </c>
      <c r="K50" s="14">
        <v>52</v>
      </c>
      <c r="L50" s="15"/>
      <c r="M50" s="14">
        <v>1559025</v>
      </c>
      <c r="N50" s="16">
        <v>0.97654559740863678</v>
      </c>
      <c r="O50" s="19">
        <v>125500</v>
      </c>
      <c r="P50" s="16">
        <v>1.0758964143426295</v>
      </c>
      <c r="Q50" s="14">
        <v>300</v>
      </c>
      <c r="R50" s="17">
        <v>0.30333333333333334</v>
      </c>
    </row>
    <row r="51" spans="1:18" x14ac:dyDescent="0.45">
      <c r="A51" s="4" t="s">
        <v>56</v>
      </c>
      <c r="B51" s="13">
        <v>1570964</v>
      </c>
      <c r="C51" s="13">
        <v>1508710</v>
      </c>
      <c r="D51" s="13">
        <v>757685</v>
      </c>
      <c r="E51" s="14">
        <v>751025</v>
      </c>
      <c r="F51" s="18">
        <v>62229</v>
      </c>
      <c r="G51" s="14">
        <v>31236</v>
      </c>
      <c r="H51" s="14">
        <v>30993</v>
      </c>
      <c r="I51" s="14">
        <v>25</v>
      </c>
      <c r="J51" s="14">
        <v>10</v>
      </c>
      <c r="K51" s="14">
        <v>15</v>
      </c>
      <c r="L51" s="15"/>
      <c r="M51" s="14">
        <v>1567995</v>
      </c>
      <c r="N51" s="16">
        <v>0.96219056820972004</v>
      </c>
      <c r="O51" s="19">
        <v>55600</v>
      </c>
      <c r="P51" s="16">
        <v>1.1192266187050359</v>
      </c>
      <c r="Q51" s="14">
        <v>180</v>
      </c>
      <c r="R51" s="17">
        <v>0.1388888888888889</v>
      </c>
    </row>
    <row r="52" spans="1:18" x14ac:dyDescent="0.45">
      <c r="A52" s="4" t="s">
        <v>57</v>
      </c>
      <c r="B52" s="13">
        <v>2351407</v>
      </c>
      <c r="C52" s="13">
        <v>2155791</v>
      </c>
      <c r="D52" s="13">
        <v>1082399</v>
      </c>
      <c r="E52" s="14">
        <v>1073392</v>
      </c>
      <c r="F52" s="18">
        <v>195382</v>
      </c>
      <c r="G52" s="14">
        <v>98140</v>
      </c>
      <c r="H52" s="14">
        <v>97242</v>
      </c>
      <c r="I52" s="14">
        <v>234</v>
      </c>
      <c r="J52" s="14">
        <v>115</v>
      </c>
      <c r="K52" s="14">
        <v>119</v>
      </c>
      <c r="L52" s="15"/>
      <c r="M52" s="14">
        <v>2222610</v>
      </c>
      <c r="N52" s="16">
        <v>0.96993669604653987</v>
      </c>
      <c r="O52" s="19">
        <v>197100</v>
      </c>
      <c r="P52" s="16">
        <v>0.9912836123795028</v>
      </c>
      <c r="Q52" s="14">
        <v>340</v>
      </c>
      <c r="R52" s="17">
        <v>0.68823529411764706</v>
      </c>
    </row>
    <row r="53" spans="1:18" x14ac:dyDescent="0.45">
      <c r="A53" s="4" t="s">
        <v>58</v>
      </c>
      <c r="B53" s="13">
        <v>1928794</v>
      </c>
      <c r="C53" s="13">
        <v>1650784</v>
      </c>
      <c r="D53" s="13">
        <v>830269</v>
      </c>
      <c r="E53" s="14">
        <v>820515</v>
      </c>
      <c r="F53" s="18">
        <v>277532</v>
      </c>
      <c r="G53" s="14">
        <v>139541</v>
      </c>
      <c r="H53" s="14">
        <v>137991</v>
      </c>
      <c r="I53" s="14">
        <v>478</v>
      </c>
      <c r="J53" s="14">
        <v>242</v>
      </c>
      <c r="K53" s="14">
        <v>236</v>
      </c>
      <c r="L53" s="15"/>
      <c r="M53" s="14">
        <v>1835925</v>
      </c>
      <c r="N53" s="16">
        <v>0.89915655595952992</v>
      </c>
      <c r="O53" s="19">
        <v>305500</v>
      </c>
      <c r="P53" s="16">
        <v>0.90845171849427164</v>
      </c>
      <c r="Q53" s="14">
        <v>1080</v>
      </c>
      <c r="R53" s="17">
        <v>0.44259259259259259</v>
      </c>
    </row>
    <row r="55" spans="1:18" x14ac:dyDescent="0.45">
      <c r="A55" s="93" t="s">
        <v>117</v>
      </c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</row>
    <row r="56" spans="1:18" x14ac:dyDescent="0.45">
      <c r="A56" s="104" t="s">
        <v>118</v>
      </c>
      <c r="B56" s="104"/>
      <c r="C56" s="104"/>
      <c r="D56" s="104"/>
      <c r="E56" s="104"/>
      <c r="F56" s="104"/>
      <c r="G56" s="104"/>
      <c r="H56" s="104"/>
      <c r="I56" s="104"/>
      <c r="J56" s="104"/>
      <c r="K56" s="104"/>
      <c r="L56" s="104"/>
      <c r="M56" s="104"/>
      <c r="N56" s="104"/>
      <c r="O56" s="104"/>
      <c r="P56" s="104"/>
    </row>
    <row r="57" spans="1:18" x14ac:dyDescent="0.45">
      <c r="A57" s="104" t="s">
        <v>119</v>
      </c>
      <c r="B57" s="104"/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4"/>
      <c r="N57" s="104"/>
      <c r="O57" s="104"/>
      <c r="P57" s="104"/>
    </row>
    <row r="58" spans="1:18" x14ac:dyDescent="0.45">
      <c r="A58" s="104" t="s">
        <v>120</v>
      </c>
      <c r="B58" s="104"/>
      <c r="C58" s="104"/>
      <c r="D58" s="104"/>
      <c r="E58" s="104"/>
      <c r="F58" s="104"/>
      <c r="G58" s="104"/>
      <c r="H58" s="104"/>
      <c r="I58" s="104"/>
      <c r="J58" s="104"/>
      <c r="K58" s="104"/>
      <c r="L58" s="104"/>
      <c r="M58" s="104"/>
      <c r="N58" s="104"/>
      <c r="O58" s="104"/>
      <c r="P58" s="104"/>
    </row>
    <row r="59" spans="1:18" ht="18" customHeight="1" x14ac:dyDescent="0.45">
      <c r="A59" s="93" t="s">
        <v>121</v>
      </c>
      <c r="B59" s="93"/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</row>
    <row r="60" spans="1:18" x14ac:dyDescent="0.45">
      <c r="A60" s="1" t="s">
        <v>122</v>
      </c>
    </row>
  </sheetData>
  <mergeCells count="16">
    <mergeCell ref="A59:P59"/>
    <mergeCell ref="Q2:R2"/>
    <mergeCell ref="A3:A5"/>
    <mergeCell ref="B3:K3"/>
    <mergeCell ref="M3:R3"/>
    <mergeCell ref="B4:B5"/>
    <mergeCell ref="C4:E4"/>
    <mergeCell ref="F4:H4"/>
    <mergeCell ref="I4:K4"/>
    <mergeCell ref="M4:N4"/>
    <mergeCell ref="O4:P4"/>
    <mergeCell ref="Q4:R4"/>
    <mergeCell ref="A55:P55"/>
    <mergeCell ref="A56:P56"/>
    <mergeCell ref="A57:P57"/>
    <mergeCell ref="A58:P58"/>
  </mergeCells>
  <phoneticPr fontId="2"/>
  <pageMargins left="0.7" right="0.7" top="0.75" bottom="0.75" header="0.3" footer="0.3"/>
  <pageSetup paperSize="9" scale="43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F59"/>
  <sheetViews>
    <sheetView workbookViewId="0">
      <selection activeCell="I11" sqref="I11"/>
    </sheetView>
  </sheetViews>
  <sheetFormatPr defaultRowHeight="18" x14ac:dyDescent="0.45"/>
  <cols>
    <col min="1" max="1" width="12" customWidth="1"/>
    <col min="2" max="2" width="15.09765625" customWidth="1"/>
    <col min="3" max="5" width="13.8984375" customWidth="1"/>
    <col min="6" max="6" width="17" customWidth="1"/>
  </cols>
  <sheetData>
    <row r="1" spans="1:6" x14ac:dyDescent="0.45">
      <c r="A1" t="s">
        <v>123</v>
      </c>
    </row>
    <row r="2" spans="1:6" x14ac:dyDescent="0.45">
      <c r="D2" s="3" t="s">
        <v>124</v>
      </c>
    </row>
    <row r="3" spans="1:6" ht="36" x14ac:dyDescent="0.45">
      <c r="A3" s="4" t="s">
        <v>2</v>
      </c>
      <c r="B3" s="12" t="s">
        <v>125</v>
      </c>
      <c r="C3" s="5" t="s">
        <v>91</v>
      </c>
      <c r="D3" s="5" t="s">
        <v>92</v>
      </c>
      <c r="E3" s="9"/>
    </row>
    <row r="4" spans="1:6" x14ac:dyDescent="0.45">
      <c r="A4" s="7" t="s">
        <v>11</v>
      </c>
      <c r="B4" s="10">
        <f>SUM(B5:B51)</f>
        <v>12294115</v>
      </c>
      <c r="C4" s="10">
        <f t="shared" ref="C4:D4" si="0">SUM(C5:C51)</f>
        <v>6532164</v>
      </c>
      <c r="D4" s="10">
        <f t="shared" si="0"/>
        <v>5761951</v>
      </c>
      <c r="E4" s="20"/>
    </row>
    <row r="5" spans="1:6" x14ac:dyDescent="0.45">
      <c r="A5" s="4" t="s">
        <v>12</v>
      </c>
      <c r="B5" s="10">
        <f>SUM(C5:D5)</f>
        <v>622010</v>
      </c>
      <c r="C5" s="10">
        <v>329121</v>
      </c>
      <c r="D5" s="10">
        <v>292889</v>
      </c>
      <c r="E5" s="20"/>
    </row>
    <row r="6" spans="1:6" x14ac:dyDescent="0.45">
      <c r="A6" s="4" t="s">
        <v>13</v>
      </c>
      <c r="B6" s="10">
        <f t="shared" ref="B6:B51" si="1">SUM(C6:D6)</f>
        <v>127635</v>
      </c>
      <c r="C6" s="10">
        <v>67672</v>
      </c>
      <c r="D6" s="10">
        <v>59963</v>
      </c>
      <c r="E6" s="20"/>
    </row>
    <row r="7" spans="1:6" x14ac:dyDescent="0.45">
      <c r="A7" s="4" t="s">
        <v>14</v>
      </c>
      <c r="B7" s="10">
        <f t="shared" si="1"/>
        <v>136340</v>
      </c>
      <c r="C7" s="10">
        <v>72438</v>
      </c>
      <c r="D7" s="10">
        <v>63902</v>
      </c>
      <c r="E7" s="20"/>
    </row>
    <row r="8" spans="1:6" x14ac:dyDescent="0.45">
      <c r="A8" s="4" t="s">
        <v>15</v>
      </c>
      <c r="B8" s="10">
        <f t="shared" si="1"/>
        <v>279258</v>
      </c>
      <c r="C8" s="10">
        <v>151012</v>
      </c>
      <c r="D8" s="10">
        <v>128246</v>
      </c>
      <c r="E8" s="20"/>
    </row>
    <row r="9" spans="1:6" x14ac:dyDescent="0.45">
      <c r="A9" s="4" t="s">
        <v>16</v>
      </c>
      <c r="B9" s="10">
        <f t="shared" si="1"/>
        <v>109968</v>
      </c>
      <c r="C9" s="10">
        <v>57783</v>
      </c>
      <c r="D9" s="10">
        <v>52185</v>
      </c>
      <c r="E9" s="20"/>
    </row>
    <row r="10" spans="1:6" x14ac:dyDescent="0.45">
      <c r="A10" s="4" t="s">
        <v>17</v>
      </c>
      <c r="B10" s="10">
        <f t="shared" si="1"/>
        <v>114558</v>
      </c>
      <c r="C10" s="10">
        <v>59511</v>
      </c>
      <c r="D10" s="10">
        <v>55047</v>
      </c>
      <c r="E10" s="20"/>
    </row>
    <row r="11" spans="1:6" x14ac:dyDescent="0.45">
      <c r="A11" s="4" t="s">
        <v>18</v>
      </c>
      <c r="B11" s="10">
        <f t="shared" si="1"/>
        <v>202123</v>
      </c>
      <c r="C11" s="10">
        <v>105214</v>
      </c>
      <c r="D11" s="10">
        <v>96909</v>
      </c>
      <c r="E11" s="20"/>
    </row>
    <row r="12" spans="1:6" x14ac:dyDescent="0.45">
      <c r="A12" s="4" t="s">
        <v>19</v>
      </c>
      <c r="B12" s="10">
        <f t="shared" si="1"/>
        <v>272373</v>
      </c>
      <c r="C12" s="10">
        <v>145190</v>
      </c>
      <c r="D12" s="10">
        <v>127183</v>
      </c>
      <c r="E12" s="20"/>
      <c r="F12" s="21"/>
    </row>
    <row r="13" spans="1:6" x14ac:dyDescent="0.45">
      <c r="A13" s="6" t="s">
        <v>20</v>
      </c>
      <c r="B13" s="10">
        <f t="shared" si="1"/>
        <v>160736</v>
      </c>
      <c r="C13" s="10">
        <v>85170</v>
      </c>
      <c r="D13" s="10">
        <v>75566</v>
      </c>
      <c r="E13" s="9"/>
    </row>
    <row r="14" spans="1:6" x14ac:dyDescent="0.45">
      <c r="A14" s="4" t="s">
        <v>21</v>
      </c>
      <c r="B14" s="10">
        <f t="shared" si="1"/>
        <v>193603</v>
      </c>
      <c r="C14" s="10">
        <v>104105</v>
      </c>
      <c r="D14" s="10">
        <v>89498</v>
      </c>
    </row>
    <row r="15" spans="1:6" x14ac:dyDescent="0.45">
      <c r="A15" s="4" t="s">
        <v>22</v>
      </c>
      <c r="B15" s="10">
        <f t="shared" si="1"/>
        <v>594185</v>
      </c>
      <c r="C15" s="10">
        <v>316629</v>
      </c>
      <c r="D15" s="10">
        <v>277556</v>
      </c>
    </row>
    <row r="16" spans="1:6" x14ac:dyDescent="0.45">
      <c r="A16" s="4" t="s">
        <v>23</v>
      </c>
      <c r="B16" s="10">
        <f t="shared" si="1"/>
        <v>510380</v>
      </c>
      <c r="C16" s="10">
        <v>270761</v>
      </c>
      <c r="D16" s="10">
        <v>239619</v>
      </c>
    </row>
    <row r="17" spans="1:4" x14ac:dyDescent="0.45">
      <c r="A17" s="4" t="s">
        <v>24</v>
      </c>
      <c r="B17" s="10">
        <f t="shared" si="1"/>
        <v>1156429</v>
      </c>
      <c r="C17" s="10">
        <v>610484</v>
      </c>
      <c r="D17" s="10">
        <v>545945</v>
      </c>
    </row>
    <row r="18" spans="1:4" x14ac:dyDescent="0.45">
      <c r="A18" s="4" t="s">
        <v>25</v>
      </c>
      <c r="B18" s="10">
        <f t="shared" si="1"/>
        <v>744461</v>
      </c>
      <c r="C18" s="10">
        <v>396406</v>
      </c>
      <c r="D18" s="10">
        <v>348055</v>
      </c>
    </row>
    <row r="19" spans="1:4" x14ac:dyDescent="0.45">
      <c r="A19" s="4" t="s">
        <v>26</v>
      </c>
      <c r="B19" s="10">
        <f t="shared" si="1"/>
        <v>219377</v>
      </c>
      <c r="C19" s="10">
        <v>120665</v>
      </c>
      <c r="D19" s="10">
        <v>98712</v>
      </c>
    </row>
    <row r="20" spans="1:4" x14ac:dyDescent="0.45">
      <c r="A20" s="4" t="s">
        <v>27</v>
      </c>
      <c r="B20" s="10">
        <f t="shared" si="1"/>
        <v>108367</v>
      </c>
      <c r="C20" s="10">
        <v>56053</v>
      </c>
      <c r="D20" s="10">
        <v>52314</v>
      </c>
    </row>
    <row r="21" spans="1:4" x14ac:dyDescent="0.45">
      <c r="A21" s="4" t="s">
        <v>28</v>
      </c>
      <c r="B21" s="10">
        <f t="shared" si="1"/>
        <v>127843</v>
      </c>
      <c r="C21" s="10">
        <v>66996</v>
      </c>
      <c r="D21" s="10">
        <v>60847</v>
      </c>
    </row>
    <row r="22" spans="1:4" x14ac:dyDescent="0.45">
      <c r="A22" s="4" t="s">
        <v>29</v>
      </c>
      <c r="B22" s="10">
        <f t="shared" si="1"/>
        <v>94396</v>
      </c>
      <c r="C22" s="10">
        <v>48565</v>
      </c>
      <c r="D22" s="10">
        <v>45831</v>
      </c>
    </row>
    <row r="23" spans="1:4" x14ac:dyDescent="0.45">
      <c r="A23" s="4" t="s">
        <v>30</v>
      </c>
      <c r="B23" s="10">
        <f t="shared" si="1"/>
        <v>80670</v>
      </c>
      <c r="C23" s="10">
        <v>42589</v>
      </c>
      <c r="D23" s="10">
        <v>38081</v>
      </c>
    </row>
    <row r="24" spans="1:4" x14ac:dyDescent="0.45">
      <c r="A24" s="4" t="s">
        <v>31</v>
      </c>
      <c r="B24" s="10">
        <f t="shared" si="1"/>
        <v>196409</v>
      </c>
      <c r="C24" s="10">
        <v>104803</v>
      </c>
      <c r="D24" s="10">
        <v>91606</v>
      </c>
    </row>
    <row r="25" spans="1:4" x14ac:dyDescent="0.45">
      <c r="A25" s="4" t="s">
        <v>32</v>
      </c>
      <c r="B25" s="10">
        <f t="shared" si="1"/>
        <v>202127</v>
      </c>
      <c r="C25" s="10">
        <v>104076</v>
      </c>
      <c r="D25" s="10">
        <v>98051</v>
      </c>
    </row>
    <row r="26" spans="1:4" x14ac:dyDescent="0.45">
      <c r="A26" s="4" t="s">
        <v>33</v>
      </c>
      <c r="B26" s="10">
        <f t="shared" si="1"/>
        <v>311028</v>
      </c>
      <c r="C26" s="10">
        <v>163684</v>
      </c>
      <c r="D26" s="10">
        <v>147344</v>
      </c>
    </row>
    <row r="27" spans="1:4" x14ac:dyDescent="0.45">
      <c r="A27" s="4" t="s">
        <v>34</v>
      </c>
      <c r="B27" s="10">
        <f t="shared" si="1"/>
        <v>683602</v>
      </c>
      <c r="C27" s="10">
        <v>377735</v>
      </c>
      <c r="D27" s="10">
        <v>305867</v>
      </c>
    </row>
    <row r="28" spans="1:4" x14ac:dyDescent="0.45">
      <c r="A28" s="4" t="s">
        <v>35</v>
      </c>
      <c r="B28" s="10">
        <f t="shared" si="1"/>
        <v>170728</v>
      </c>
      <c r="C28" s="10">
        <v>89383</v>
      </c>
      <c r="D28" s="10">
        <v>81345</v>
      </c>
    </row>
    <row r="29" spans="1:4" x14ac:dyDescent="0.45">
      <c r="A29" s="4" t="s">
        <v>36</v>
      </c>
      <c r="B29" s="10">
        <f t="shared" si="1"/>
        <v>121154</v>
      </c>
      <c r="C29" s="10">
        <v>63126</v>
      </c>
      <c r="D29" s="10">
        <v>58028</v>
      </c>
    </row>
    <row r="30" spans="1:4" x14ac:dyDescent="0.45">
      <c r="A30" s="4" t="s">
        <v>37</v>
      </c>
      <c r="B30" s="10">
        <f t="shared" si="1"/>
        <v>262814</v>
      </c>
      <c r="C30" s="10">
        <v>141663</v>
      </c>
      <c r="D30" s="10">
        <v>121151</v>
      </c>
    </row>
    <row r="31" spans="1:4" x14ac:dyDescent="0.45">
      <c r="A31" s="4" t="s">
        <v>38</v>
      </c>
      <c r="B31" s="10">
        <f t="shared" si="1"/>
        <v>788849</v>
      </c>
      <c r="C31" s="10">
        <v>419978</v>
      </c>
      <c r="D31" s="10">
        <v>368871</v>
      </c>
    </row>
    <row r="32" spans="1:4" x14ac:dyDescent="0.45">
      <c r="A32" s="4" t="s">
        <v>39</v>
      </c>
      <c r="B32" s="10">
        <f t="shared" si="1"/>
        <v>503825</v>
      </c>
      <c r="C32" s="10">
        <v>265713</v>
      </c>
      <c r="D32" s="10">
        <v>238112</v>
      </c>
    </row>
    <row r="33" spans="1:4" x14ac:dyDescent="0.45">
      <c r="A33" s="4" t="s">
        <v>40</v>
      </c>
      <c r="B33" s="10">
        <f t="shared" si="1"/>
        <v>138127</v>
      </c>
      <c r="C33" s="10">
        <v>71939</v>
      </c>
      <c r="D33" s="10">
        <v>66188</v>
      </c>
    </row>
    <row r="34" spans="1:4" x14ac:dyDescent="0.45">
      <c r="A34" s="4" t="s">
        <v>41</v>
      </c>
      <c r="B34" s="10">
        <f t="shared" si="1"/>
        <v>101989</v>
      </c>
      <c r="C34" s="10">
        <v>53764</v>
      </c>
      <c r="D34" s="10">
        <v>48225</v>
      </c>
    </row>
    <row r="35" spans="1:4" x14ac:dyDescent="0.45">
      <c r="A35" s="4" t="s">
        <v>42</v>
      </c>
      <c r="B35" s="10">
        <f t="shared" si="1"/>
        <v>64807</v>
      </c>
      <c r="C35" s="10">
        <v>33734</v>
      </c>
      <c r="D35" s="10">
        <v>31073</v>
      </c>
    </row>
    <row r="36" spans="1:4" x14ac:dyDescent="0.45">
      <c r="A36" s="4" t="s">
        <v>43</v>
      </c>
      <c r="B36" s="10">
        <f t="shared" si="1"/>
        <v>75967</v>
      </c>
      <c r="C36" s="10">
        <v>40916</v>
      </c>
      <c r="D36" s="10">
        <v>35051</v>
      </c>
    </row>
    <row r="37" spans="1:4" x14ac:dyDescent="0.45">
      <c r="A37" s="4" t="s">
        <v>44</v>
      </c>
      <c r="B37" s="10">
        <f t="shared" si="1"/>
        <v>245459</v>
      </c>
      <c r="C37" s="10">
        <v>132914</v>
      </c>
      <c r="D37" s="10">
        <v>112545</v>
      </c>
    </row>
    <row r="38" spans="1:4" x14ac:dyDescent="0.45">
      <c r="A38" s="4" t="s">
        <v>45</v>
      </c>
      <c r="B38" s="10">
        <f t="shared" si="1"/>
        <v>317115</v>
      </c>
      <c r="C38" s="10">
        <v>166219</v>
      </c>
      <c r="D38" s="10">
        <v>150896</v>
      </c>
    </row>
    <row r="39" spans="1:4" x14ac:dyDescent="0.45">
      <c r="A39" s="4" t="s">
        <v>46</v>
      </c>
      <c r="B39" s="10">
        <f t="shared" si="1"/>
        <v>185631</v>
      </c>
      <c r="C39" s="10">
        <v>101685</v>
      </c>
      <c r="D39" s="10">
        <v>83946</v>
      </c>
    </row>
    <row r="40" spans="1:4" x14ac:dyDescent="0.45">
      <c r="A40" s="4" t="s">
        <v>47</v>
      </c>
      <c r="B40" s="10">
        <f t="shared" si="1"/>
        <v>98243</v>
      </c>
      <c r="C40" s="10">
        <v>51317</v>
      </c>
      <c r="D40" s="10">
        <v>46926</v>
      </c>
    </row>
    <row r="41" spans="1:4" x14ac:dyDescent="0.45">
      <c r="A41" s="4" t="s">
        <v>48</v>
      </c>
      <c r="B41" s="10">
        <f t="shared" si="1"/>
        <v>104837</v>
      </c>
      <c r="C41" s="10">
        <v>54695</v>
      </c>
      <c r="D41" s="10">
        <v>50142</v>
      </c>
    </row>
    <row r="42" spans="1:4" x14ac:dyDescent="0.45">
      <c r="A42" s="4" t="s">
        <v>49</v>
      </c>
      <c r="B42" s="10">
        <f t="shared" si="1"/>
        <v>158805</v>
      </c>
      <c r="C42" s="10">
        <v>81880</v>
      </c>
      <c r="D42" s="10">
        <v>76925</v>
      </c>
    </row>
    <row r="43" spans="1:4" x14ac:dyDescent="0.45">
      <c r="A43" s="4" t="s">
        <v>50</v>
      </c>
      <c r="B43" s="10">
        <f t="shared" si="1"/>
        <v>86080</v>
      </c>
      <c r="C43" s="10">
        <v>44293</v>
      </c>
      <c r="D43" s="10">
        <v>41787</v>
      </c>
    </row>
    <row r="44" spans="1:4" x14ac:dyDescent="0.45">
      <c r="A44" s="4" t="s">
        <v>51</v>
      </c>
      <c r="B44" s="10">
        <f t="shared" si="1"/>
        <v>524934</v>
      </c>
      <c r="C44" s="10">
        <v>284356</v>
      </c>
      <c r="D44" s="10">
        <v>240578</v>
      </c>
    </row>
    <row r="45" spans="1:4" x14ac:dyDescent="0.45">
      <c r="A45" s="4" t="s">
        <v>52</v>
      </c>
      <c r="B45" s="10">
        <f t="shared" si="1"/>
        <v>116046</v>
      </c>
      <c r="C45" s="10">
        <v>60085</v>
      </c>
      <c r="D45" s="10">
        <v>55961</v>
      </c>
    </row>
    <row r="46" spans="1:4" x14ac:dyDescent="0.45">
      <c r="A46" s="4" t="s">
        <v>53</v>
      </c>
      <c r="B46" s="10">
        <f t="shared" si="1"/>
        <v>151179</v>
      </c>
      <c r="C46" s="10">
        <v>80004</v>
      </c>
      <c r="D46" s="10">
        <v>71175</v>
      </c>
    </row>
    <row r="47" spans="1:4" x14ac:dyDescent="0.45">
      <c r="A47" s="4" t="s">
        <v>54</v>
      </c>
      <c r="B47" s="10">
        <f t="shared" si="1"/>
        <v>234197</v>
      </c>
      <c r="C47" s="10">
        <v>121032</v>
      </c>
      <c r="D47" s="10">
        <v>113165</v>
      </c>
    </row>
    <row r="48" spans="1:4" x14ac:dyDescent="0.45">
      <c r="A48" s="4" t="s">
        <v>55</v>
      </c>
      <c r="B48" s="10">
        <f t="shared" si="1"/>
        <v>139125</v>
      </c>
      <c r="C48" s="10">
        <v>73914</v>
      </c>
      <c r="D48" s="10">
        <v>65211</v>
      </c>
    </row>
    <row r="49" spans="1:4" x14ac:dyDescent="0.45">
      <c r="A49" s="4" t="s">
        <v>56</v>
      </c>
      <c r="B49" s="10">
        <f t="shared" si="1"/>
        <v>117802</v>
      </c>
      <c r="C49" s="10">
        <v>61886</v>
      </c>
      <c r="D49" s="10">
        <v>55916</v>
      </c>
    </row>
    <row r="50" spans="1:4" x14ac:dyDescent="0.45">
      <c r="A50" s="4" t="s">
        <v>57</v>
      </c>
      <c r="B50" s="10">
        <f t="shared" si="1"/>
        <v>204871</v>
      </c>
      <c r="C50" s="10">
        <v>109133</v>
      </c>
      <c r="D50" s="10">
        <v>95738</v>
      </c>
    </row>
    <row r="51" spans="1:4" x14ac:dyDescent="0.45">
      <c r="A51" s="4" t="s">
        <v>58</v>
      </c>
      <c r="B51" s="10">
        <f t="shared" si="1"/>
        <v>133653</v>
      </c>
      <c r="C51" s="10">
        <v>71873</v>
      </c>
      <c r="D51" s="10">
        <v>61780</v>
      </c>
    </row>
    <row r="53" spans="1:4" x14ac:dyDescent="0.45">
      <c r="A53" s="9" t="s">
        <v>126</v>
      </c>
    </row>
    <row r="54" spans="1:4" x14ac:dyDescent="0.45">
      <c r="A54" t="s">
        <v>127</v>
      </c>
    </row>
    <row r="55" spans="1:4" x14ac:dyDescent="0.45">
      <c r="A55" t="s">
        <v>128</v>
      </c>
    </row>
    <row r="56" spans="1:4" x14ac:dyDescent="0.45">
      <c r="A56" t="s">
        <v>129</v>
      </c>
    </row>
    <row r="57" spans="1:4" x14ac:dyDescent="0.45">
      <c r="A57" s="1" t="s">
        <v>130</v>
      </c>
    </row>
    <row r="58" spans="1:4" x14ac:dyDescent="0.45">
      <c r="A58" t="s">
        <v>131</v>
      </c>
    </row>
    <row r="59" spans="1:4" x14ac:dyDescent="0.45">
      <c r="A59" t="s">
        <v>132</v>
      </c>
    </row>
  </sheetData>
  <phoneticPr fontId="2"/>
  <pageMargins left="0.7" right="0.7" top="0.75" bottom="0.75" header="0.3" footer="0.3"/>
  <pageSetup paperSize="9" scale="65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8684AFC7BA4E946AF96F6A5CBEE62BB" ma:contentTypeVersion="36" ma:contentTypeDescription="新しいドキュメントを作成します。" ma:contentTypeScope="" ma:versionID="2912107b7264d4aefd251cad6a34db0d">
  <xsd:schema xmlns:xsd="http://www.w3.org/2001/XMLSchema" xmlns:xs="http://www.w3.org/2001/XMLSchema" xmlns:p="http://schemas.microsoft.com/office/2006/metadata/properties" xmlns:ns1="http://schemas.microsoft.com/sharepoint/v3" xmlns:ns2="89559dea-130d-4237-8e78-1ce7f44b9a24" xmlns:ns3="0e1d05ab-b491-48cc-a1d7-91236226a3a4" targetNamespace="http://schemas.microsoft.com/office/2006/metadata/properties" ma:root="true" ma:fieldsID="3bdf01f10b0338da7a5a85bd71431d3e" ns1:_="" ns2:_="" ns3:_="">
    <xsd:import namespace="http://schemas.microsoft.com/sharepoint/v3"/>
    <xsd:import namespace="89559dea-130d-4237-8e78-1ce7f44b9a24"/>
    <xsd:import namespace="0e1d05ab-b491-48cc-a1d7-91236226a3a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2:SharedWithUsers" minOccurs="0"/>
                <xsd:element ref="ns2:SharedWithDetails" minOccurs="0"/>
                <xsd:element ref="ns3:d1ca" minOccurs="0"/>
                <xsd:element ref="ns3:_Flow_SignoffStatu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統合コンプライアンス ポリシーのプロパティ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統合コンプライアンス ポリシーの UI アクション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559dea-130d-4237-8e78-1ce7f44b9a2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ドキュメント ID 値" ma:description="このアイテムに割り当てられているドキュメント ID の値です。" ma:internalName="_dlc_DocId" ma:readOnly="true">
      <xsd:simpleType>
        <xsd:restriction base="dms:Text"/>
      </xsd:simpleType>
    </xsd:element>
    <xsd:element name="_dlc_DocIdUrl" ma:index="9" nillable="true" ma:displayName="ドキュメントID:" ma:description="このドキュメントへの常時接続リンクです。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 を保持" ma:description="追加時に ID を保持します。" ma:hidden="true" ma:internalName="_dlc_DocIdPersistId" ma:readOnly="true">
      <xsd:simpleType>
        <xsd:restriction base="dms:Boolean"/>
      </xsd:simpleType>
    </xsd:element>
    <xsd:element name="SharedWithUsers" ma:index="23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d05ab-b491-48cc-a1d7-91236226a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d1ca" ma:index="25" nillable="true" ma:displayName="数値" ma:internalName="d1ca">
      <xsd:simpleType>
        <xsd:restriction base="dms:Number"/>
      </xsd:simpleType>
    </xsd:element>
    <xsd:element name="_Flow_SignoffStatus" ma:index="26" nillable="true" ma:displayName="承認の状態" ma:internalName="_x627f__x8a8d__x306e__x72b6__x614b_">
      <xsd:simpleType>
        <xsd:restriction base="dms:Text"/>
      </xsd:simpleType>
    </xsd:element>
    <xsd:element name="MediaLengthInSeconds" ma:index="2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9559dea-130d-4237-8e78-1ce7f44b9a24">DIGI-808455956-3427272</_dlc_DocId>
    <_dlc_DocIdUrl xmlns="89559dea-130d-4237-8e78-1ce7f44b9a24">
      <Url>https://digitalgojp.sharepoint.com/sites/digi_portal/_layouts/15/DocIdRedir.aspx?ID=DIGI-808455956-3427272</Url>
      <Description>DIGI-808455956-3427272</Description>
    </_dlc_DocIdUrl>
    <_Flow_SignoffStatus xmlns="0e1d05ab-b491-48cc-a1d7-91236226a3a4" xsi:nil="true"/>
    <_ip_UnifiedCompliancePolicyUIAction xmlns="http://schemas.microsoft.com/sharepoint/v3" xsi:nil="true"/>
    <_ip_UnifiedCompliancePolicyProperties xmlns="http://schemas.microsoft.com/sharepoint/v3" xsi:nil="true"/>
    <d1ca xmlns="0e1d05ab-b491-48cc-a1d7-91236226a3a4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AFB1BC-8910-4B68-9034-56928B707243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DAD25C75-A965-48B1-8C44-1E2B6840A9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9559dea-130d-4237-8e78-1ce7f44b9a24"/>
    <ds:schemaRef ds:uri="0e1d05ab-b491-48cc-a1d7-91236226a3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F5390EB-78ED-43AD-AF36-DFF0F92F84BD}">
  <ds:schemaRefs>
    <ds:schemaRef ds:uri="http://schemas.microsoft.com/office/2006/metadata/properties"/>
    <ds:schemaRef ds:uri="http://schemas.microsoft.com/office/infopath/2007/PartnerControls"/>
    <ds:schemaRef ds:uri="89559dea-130d-4237-8e78-1ce7f44b9a24"/>
    <ds:schemaRef ds:uri="0e1d05ab-b491-48cc-a1d7-91236226a3a4"/>
    <ds:schemaRef ds:uri="http://schemas.microsoft.com/sharepoint/v3"/>
  </ds:schemaRefs>
</ds:datastoreItem>
</file>

<file path=customXml/itemProps4.xml><?xml version="1.0" encoding="utf-8"?>
<ds:datastoreItem xmlns:ds="http://schemas.openxmlformats.org/officeDocument/2006/customXml" ds:itemID="{898BCFA4-BF63-4501-BA08-F3AF0A93B1D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進捗状況 (都道府県別)</vt:lpstr>
      <vt:lpstr>進捗状況（政令市・特別区）</vt:lpstr>
      <vt:lpstr>総接種回数</vt:lpstr>
      <vt:lpstr>一般接種</vt:lpstr>
      <vt:lpstr>医療従事者等</vt:lpstr>
      <vt:lpstr>'進捗状況 (都道府県別)'!Print_Area</vt:lpstr>
      <vt:lpstr>'進捗状況（政令市・特別区）'!Print_Area</vt:lpstr>
      <vt:lpstr>総接種回数!Print_Area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2022-02-15T03:37:26Z</dcterms:created>
  <dcterms:modified xsi:type="dcterms:W3CDTF">2022-02-21T04:31:23Z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0x010100E8684AFC7BA4E946AF96F6A5CBEE62BB</vt:lpwstr>
  </property>
  <property fmtid="{D5CDD505-2E9C-101B-9397-08002B2CF9AE}" pid="3" name="_dlc_DocIdItemGuid">
    <vt:lpwstr>9ecefdb3-a828-4a39-b37f-63cd73ebfbb4</vt:lpwstr>
  </property>
</Properties>
</file>