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2" l="1"/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<sst xmlns="http://schemas.openxmlformats.org/spreadsheetml/2006/main" count="351" uniqueCount="152">
  <si>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</si>
  <si>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</si>
  <si>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</si>
  <si>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</si>
  <si>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</si>
  <si>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</si>
  <si>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</si>
  <si>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</si>
  <si>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</si>
  <si>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</si>
  <si>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</si>
  <si>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</si>
  <si>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</si>
  <si>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</si>
  <si>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</si>
  <si>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</si>
  <si>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</si>
  <si>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</si>
  <si>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</si>
  <si>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</si>
  <si>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</si>
  <si>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</si>
  <si>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</si>
  <si>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</si>
  <si>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</si>
  <si>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</si>
  <si>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</si>
  <si>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</si>
  <si>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</si>
  <si>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</si>
  <si>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</si>
  <si>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</si>
  <si>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</si>
  <si>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</si>
  <si>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</si>
  <si>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</si>
  <si>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</si>
  <si>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</si>
  <si>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</si>
  <si>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</si>
  <si>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</si>
  <si>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</si>
  <si>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</si>
  <si>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</si>
  <si>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</si>
  <si>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</si>
  <si>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</si>
  <si>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</si>
  <si>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</si>
  <si>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</si>
  <si>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</si>
  <si>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</si>
  <si>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</si>
  <si>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</si>
  <si>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</si>
  <si>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</si>
  <si>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</si>
  <si>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</si>
  <si>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</si>
  <si>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</si>
  <si>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</si>
  <si>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</si>
  <si>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</si>
  <si>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</si>
  <si>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</si>
  <si>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</si>
  <si>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</si>
  <si>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</si>
  <si>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</si>
  <si>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</si>
  <si>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</si>
  <si>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</si>
  <si>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</si>
  <si>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</si>
  <si>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</si>
  <si>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</si>
  <si>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</si>
  <si>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</si>
  <si>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</si>
  <si>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</si>
  <si>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</si>
  <si>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</si>
  <si>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</si>
  <si>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</si>
  <si>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</si>
  <si>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</si>
  <si>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</si>
  <si>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</si>
  <si>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</si>
  <si>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</si>
  <si>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</si>
  <si>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</si>
  <si>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</si>
  <si>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</si>
  <si>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</si>
  <si>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</si>
  <si>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</si>
  <si>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</si>
  <si>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</si>
  <si>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</si>
  <si>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</si>
  <si>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</si>
  <si>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</si>
  <si>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</si>
  <si>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</si>
  <si>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</si>
  <si>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</si>
  <si>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</si>
  <si>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</si>
  <si>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</si>
  <si>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</si>
  <si>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</si>
  <si>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</si>
  <si>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</si>
  <si>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</si>
  <si>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</si>
  <si>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</si>
  <si>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</si>
  <si>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</si>
  <si>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（6月13日まで）</t>
  </si>
  <si>
    <t>ワクチン供給量
（6月13日まで）※4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</si>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</sst>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44725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76311661</v>
      </c>
      <c r="D10" s="11">
        <f>C10/$B10</f>
        <v>0.60256343271281265</v>
      </c>
      <c r="E10" s="21">
        <f>SUM(E11:E57)</f>
        <v>846149</v>
      </c>
      <c r="F10" s="11">
        <f>E10/$B10</f>
        <v>6.6812652135368111E-3</v>
      </c>
      <c r="G10" s="21">
        <f>SUM(G11:G57)</f>
        <v>153748</v>
      </c>
      <c r="H10" s="11">
        <f>G10/$B10</f>
        <v>1.2140074195571438E-3</v>
      </c>
    </row>
    <row r="11" spans="1:8" x14ac:dyDescent="0.45">
      <c r="A11" s="12" t="s">
        <v>14</v>
      </c>
      <c r="B11" s="20">
        <v>5226603</v>
      </c>
      <c r="C11" s="21">
        <v>3265773</v>
      </c>
      <c r="D11" s="11">
        <f t="shared" ref="D11:D57" si="0">C11/$B11</f>
        <v>0.62483662906863213</v>
      </c>
      <c r="E11" s="21">
        <v>38848</v>
      </c>
      <c r="F11" s="11">
        <f t="shared" ref="F11:F57" si="1">E11/$B11</f>
        <v>7.4327436003844179E-3</v>
      </c>
      <c r="G11" s="21">
        <v>7264</v>
      </c>
      <c r="H11" s="11">
        <f t="shared" ref="H11:H57" si="2">G11/$B11</f>
        <v>1.3898128478478278E-3</v>
      </c>
    </row>
    <row r="12" spans="1:8" x14ac:dyDescent="0.45">
      <c r="A12" s="12" t="s">
        <v>15</v>
      </c>
      <c r="B12" s="20">
        <v>1259615</v>
      </c>
      <c r="C12" s="21">
        <v>837674</v>
      </c>
      <c r="D12" s="11">
        <f t="shared" si="0"/>
        <v>0.66502383664849973</v>
      </c>
      <c r="E12" s="21">
        <v>13760</v>
      </c>
      <c r="F12" s="11">
        <f t="shared" si="1"/>
        <v>1.0923972801213069E-2</v>
      </c>
      <c r="G12" s="21">
        <v>2785</v>
      </c>
      <c r="H12" s="11">
        <f t="shared" si="2"/>
        <v>2.2109930415245929E-3</v>
      </c>
    </row>
    <row r="13" spans="1:8" x14ac:dyDescent="0.45">
      <c r="A13" s="12" t="s">
        <v>16</v>
      </c>
      <c r="B13" s="20">
        <v>1220823</v>
      </c>
      <c r="C13" s="21">
        <v>821920</v>
      </c>
      <c r="D13" s="11">
        <f t="shared" si="0"/>
        <v>0.67325074969917831</v>
      </c>
      <c r="E13" s="21">
        <v>12708</v>
      </c>
      <c r="F13" s="11">
        <f t="shared" si="1"/>
        <v>1.0409371383075188E-2</v>
      </c>
      <c r="G13" s="21">
        <v>2355</v>
      </c>
      <c r="H13" s="11">
        <f t="shared" si="2"/>
        <v>1.9290265665047267E-3</v>
      </c>
    </row>
    <row r="14" spans="1:8" x14ac:dyDescent="0.45">
      <c r="A14" s="12" t="s">
        <v>17</v>
      </c>
      <c r="B14" s="20">
        <v>2281989</v>
      </c>
      <c r="C14" s="21">
        <v>1439634</v>
      </c>
      <c r="D14" s="11">
        <f t="shared" si="0"/>
        <v>0.63086807166905712</v>
      </c>
      <c r="E14" s="21">
        <v>18944</v>
      </c>
      <c r="F14" s="11">
        <f t="shared" si="1"/>
        <v>8.3015299372608715E-3</v>
      </c>
      <c r="G14" s="21">
        <v>4992</v>
      </c>
      <c r="H14" s="11">
        <f t="shared" si="2"/>
        <v>2.1875653213052296E-3</v>
      </c>
    </row>
    <row r="15" spans="1:8" x14ac:dyDescent="0.45">
      <c r="A15" s="12" t="s">
        <v>18</v>
      </c>
      <c r="B15" s="20">
        <v>971288</v>
      </c>
      <c r="C15" s="21">
        <v>683038</v>
      </c>
      <c r="D15" s="11">
        <f t="shared" si="0"/>
        <v>0.70322911433066193</v>
      </c>
      <c r="E15" s="21">
        <v>7632</v>
      </c>
      <c r="F15" s="11">
        <f t="shared" si="1"/>
        <v>7.8576076302806167E-3</v>
      </c>
      <c r="G15" s="21">
        <v>1585</v>
      </c>
      <c r="H15" s="11">
        <f t="shared" si="2"/>
        <v>1.6318537859007832E-3</v>
      </c>
    </row>
    <row r="16" spans="1:8" x14ac:dyDescent="0.45">
      <c r="A16" s="12" t="s">
        <v>19</v>
      </c>
      <c r="B16" s="20">
        <v>1069562</v>
      </c>
      <c r="C16" s="21">
        <v>737467</v>
      </c>
      <c r="D16" s="11">
        <f t="shared" si="0"/>
        <v>0.68950374078361054</v>
      </c>
      <c r="E16" s="21">
        <v>7642</v>
      </c>
      <c r="F16" s="11">
        <f t="shared" si="1"/>
        <v>7.144980842625299E-3</v>
      </c>
      <c r="G16" s="21">
        <v>1414</v>
      </c>
      <c r="H16" s="11">
        <f t="shared" si="2"/>
        <v>1.322036497182959E-3</v>
      </c>
    </row>
    <row r="17" spans="1:8" x14ac:dyDescent="0.45">
      <c r="A17" s="12" t="s">
        <v>20</v>
      </c>
      <c r="B17" s="20">
        <v>1862059.0000000002</v>
      </c>
      <c r="C17" s="21">
        <v>1243617</v>
      </c>
      <c r="D17" s="11">
        <f t="shared" si="0"/>
        <v>0.66787196324069209</v>
      </c>
      <c r="E17" s="21">
        <v>15302</v>
      </c>
      <c r="F17" s="11">
        <f t="shared" si="1"/>
        <v>8.2177847211071173E-3</v>
      </c>
      <c r="G17" s="21">
        <v>2625</v>
      </c>
      <c r="H17" s="11">
        <f t="shared" si="2"/>
        <v>1.4097297668870855E-3</v>
      </c>
    </row>
    <row r="18" spans="1:8" x14ac:dyDescent="0.45">
      <c r="A18" s="12" t="s">
        <v>21</v>
      </c>
      <c r="B18" s="20">
        <v>2907675</v>
      </c>
      <c r="C18" s="21">
        <v>1869352</v>
      </c>
      <c r="D18" s="11">
        <f t="shared" si="0"/>
        <v>0.6429026627804002</v>
      </c>
      <c r="E18" s="21">
        <v>20439</v>
      </c>
      <c r="F18" s="11">
        <f t="shared" si="1"/>
        <v>7.0293275555211639E-3</v>
      </c>
      <c r="G18" s="21">
        <v>3184</v>
      </c>
      <c r="H18" s="11">
        <f t="shared" si="2"/>
        <v>1.0950329730798662E-3</v>
      </c>
    </row>
    <row r="19" spans="1:8" x14ac:dyDescent="0.45">
      <c r="A19" s="12" t="s">
        <v>22</v>
      </c>
      <c r="B19" s="20">
        <v>1955401</v>
      </c>
      <c r="C19" s="21">
        <v>1235404</v>
      </c>
      <c r="D19" s="11">
        <f t="shared" si="0"/>
        <v>0.6317906148150686</v>
      </c>
      <c r="E19" s="21">
        <v>20750</v>
      </c>
      <c r="F19" s="11">
        <f t="shared" si="1"/>
        <v>1.0611634135402406E-2</v>
      </c>
      <c r="G19" s="21">
        <v>3708</v>
      </c>
      <c r="H19" s="11">
        <f t="shared" si="2"/>
        <v>1.8962862348950421E-3</v>
      </c>
    </row>
    <row r="20" spans="1:8" x14ac:dyDescent="0.45">
      <c r="A20" s="12" t="s">
        <v>23</v>
      </c>
      <c r="B20" s="20">
        <v>1958101</v>
      </c>
      <c r="C20" s="21">
        <v>1239574</v>
      </c>
      <c r="D20" s="11">
        <f t="shared" si="0"/>
        <v>0.63304906130991201</v>
      </c>
      <c r="E20" s="21">
        <v>11088</v>
      </c>
      <c r="F20" s="11">
        <f t="shared" si="1"/>
        <v>5.6626292515043909E-3</v>
      </c>
      <c r="G20" s="21">
        <v>1279</v>
      </c>
      <c r="H20" s="11">
        <f t="shared" si="2"/>
        <v>6.5318387560192245E-4</v>
      </c>
    </row>
    <row r="21" spans="1:8" x14ac:dyDescent="0.45">
      <c r="A21" s="12" t="s">
        <v>24</v>
      </c>
      <c r="B21" s="20">
        <v>7393799</v>
      </c>
      <c r="C21" s="21">
        <v>4445697</v>
      </c>
      <c r="D21" s="11">
        <f t="shared" si="0"/>
        <v>0.60127371598822199</v>
      </c>
      <c r="E21" s="21">
        <v>65299</v>
      </c>
      <c r="F21" s="11">
        <f t="shared" si="1"/>
        <v>8.8315898227690533E-3</v>
      </c>
      <c r="G21" s="21">
        <v>8557</v>
      </c>
      <c r="H21" s="11">
        <f t="shared" si="2"/>
        <v>1.1573211552004593E-3</v>
      </c>
    </row>
    <row r="22" spans="1:8" x14ac:dyDescent="0.45">
      <c r="A22" s="12" t="s">
        <v>25</v>
      </c>
      <c r="B22" s="20">
        <v>6322892.0000000009</v>
      </c>
      <c r="C22" s="21">
        <v>3888782</v>
      </c>
      <c r="D22" s="11">
        <f t="shared" si="0"/>
        <v>0.61503217198712223</v>
      </c>
      <c r="E22" s="21">
        <v>47631</v>
      </c>
      <c r="F22" s="11">
        <f t="shared" si="1"/>
        <v>7.5331035228816167E-3</v>
      </c>
      <c r="G22" s="21">
        <v>7427</v>
      </c>
      <c r="H22" s="11">
        <f t="shared" si="2"/>
        <v>1.1746207273507121E-3</v>
      </c>
    </row>
    <row r="23" spans="1:8" x14ac:dyDescent="0.45">
      <c r="A23" s="12" t="s">
        <v>26</v>
      </c>
      <c r="B23" s="20">
        <v>13843329.000000002</v>
      </c>
      <c r="C23" s="21">
        <v>8137795</v>
      </c>
      <c r="D23" s="11">
        <f t="shared" si="0"/>
        <v>0.58784956999866134</v>
      </c>
      <c r="E23" s="21">
        <v>74173</v>
      </c>
      <c r="F23" s="11">
        <f t="shared" si="1"/>
        <v>5.3580320167208326E-3</v>
      </c>
      <c r="G23" s="21">
        <v>13601</v>
      </c>
      <c r="H23" s="11">
        <f t="shared" si="2"/>
        <v>9.824948897768737E-4</v>
      </c>
    </row>
    <row r="24" spans="1:8" x14ac:dyDescent="0.45">
      <c r="A24" s="12" t="s">
        <v>27</v>
      </c>
      <c r="B24" s="20">
        <v>9220206</v>
      </c>
      <c r="C24" s="21">
        <v>5516957</v>
      </c>
      <c r="D24" s="11">
        <f t="shared" si="0"/>
        <v>0.59835506929020887</v>
      </c>
      <c r="E24" s="21">
        <v>64698</v>
      </c>
      <c r="F24" s="11">
        <f t="shared" si="1"/>
        <v>7.0169798809267383E-3</v>
      </c>
      <c r="G24" s="21">
        <v>10790</v>
      </c>
      <c r="H24" s="11">
        <f t="shared" si="2"/>
        <v>1.1702558489474096E-3</v>
      </c>
    </row>
    <row r="25" spans="1:8" x14ac:dyDescent="0.45">
      <c r="A25" s="12" t="s">
        <v>28</v>
      </c>
      <c r="B25" s="20">
        <v>2213174</v>
      </c>
      <c r="C25" s="21">
        <v>1526311</v>
      </c>
      <c r="D25" s="11">
        <f t="shared" si="0"/>
        <v>0.68964798971974184</v>
      </c>
      <c r="E25" s="21">
        <v>14446</v>
      </c>
      <c r="F25" s="11">
        <f t="shared" si="1"/>
        <v>6.5272771142259938E-3</v>
      </c>
      <c r="G25" s="21">
        <v>2214</v>
      </c>
      <c r="H25" s="11">
        <f t="shared" si="2"/>
        <v>1.0003732196384016E-3</v>
      </c>
    </row>
    <row r="26" spans="1:8" x14ac:dyDescent="0.45">
      <c r="A26" s="12" t="s">
        <v>29</v>
      </c>
      <c r="B26" s="20">
        <v>1047674</v>
      </c>
      <c r="C26" s="21">
        <v>678249</v>
      </c>
      <c r="D26" s="11">
        <f t="shared" si="0"/>
        <v>0.64738554168567708</v>
      </c>
      <c r="E26" s="21">
        <v>5543</v>
      </c>
      <c r="F26" s="11">
        <f t="shared" si="1"/>
        <v>5.2907679297185956E-3</v>
      </c>
      <c r="G26" s="21">
        <v>691</v>
      </c>
      <c r="H26" s="11">
        <f t="shared" si="2"/>
        <v>6.5955631236434234E-4</v>
      </c>
    </row>
    <row r="27" spans="1:8" x14ac:dyDescent="0.45">
      <c r="A27" s="12" t="s">
        <v>30</v>
      </c>
      <c r="B27" s="20">
        <v>1132656</v>
      </c>
      <c r="C27" s="21">
        <v>696528</v>
      </c>
      <c r="D27" s="11">
        <f t="shared" si="0"/>
        <v>0.61495105309997034</v>
      </c>
      <c r="E27" s="21">
        <v>9104</v>
      </c>
      <c r="F27" s="11">
        <f t="shared" si="1"/>
        <v>8.037744911076266E-3</v>
      </c>
      <c r="G27" s="21">
        <v>1035</v>
      </c>
      <c r="H27" s="11">
        <f t="shared" si="2"/>
        <v>9.1378141289146929E-4</v>
      </c>
    </row>
    <row r="28" spans="1:8" x14ac:dyDescent="0.45">
      <c r="A28" s="12" t="s">
        <v>31</v>
      </c>
      <c r="B28" s="20">
        <v>774582.99999999988</v>
      </c>
      <c r="C28" s="21">
        <v>487676</v>
      </c>
      <c r="D28" s="11">
        <f t="shared" si="0"/>
        <v>0.62959811924609765</v>
      </c>
      <c r="E28" s="21">
        <v>4110</v>
      </c>
      <c r="F28" s="11">
        <f t="shared" si="1"/>
        <v>5.3060808202607087E-3</v>
      </c>
      <c r="G28" s="21">
        <v>264</v>
      </c>
      <c r="H28" s="11">
        <f t="shared" si="2"/>
        <v>3.4082854903864408E-4</v>
      </c>
    </row>
    <row r="29" spans="1:8" x14ac:dyDescent="0.45">
      <c r="A29" s="12" t="s">
        <v>32</v>
      </c>
      <c r="B29" s="20">
        <v>820997</v>
      </c>
      <c r="C29" s="21">
        <v>512681</v>
      </c>
      <c r="D29" s="11">
        <f t="shared" si="0"/>
        <v>0.62446147793475493</v>
      </c>
      <c r="E29" s="21">
        <v>2960</v>
      </c>
      <c r="F29" s="11">
        <f t="shared" si="1"/>
        <v>3.6053724922259158E-3</v>
      </c>
      <c r="G29" s="21">
        <v>719</v>
      </c>
      <c r="H29" s="11">
        <f t="shared" si="2"/>
        <v>8.7576446686163292E-4</v>
      </c>
    </row>
    <row r="30" spans="1:8" x14ac:dyDescent="0.45">
      <c r="A30" s="12" t="s">
        <v>33</v>
      </c>
      <c r="B30" s="20">
        <v>2071737</v>
      </c>
      <c r="C30" s="21">
        <v>1351920</v>
      </c>
      <c r="D30" s="11">
        <f t="shared" si="0"/>
        <v>0.6525538714614838</v>
      </c>
      <c r="E30" s="21">
        <v>17150</v>
      </c>
      <c r="F30" s="11">
        <f t="shared" si="1"/>
        <v>8.2780777675930881E-3</v>
      </c>
      <c r="G30" s="21">
        <v>4339</v>
      </c>
      <c r="H30" s="11">
        <f t="shared" si="2"/>
        <v>2.0943778095385661E-3</v>
      </c>
    </row>
    <row r="31" spans="1:8" x14ac:dyDescent="0.45">
      <c r="A31" s="12" t="s">
        <v>34</v>
      </c>
      <c r="B31" s="20">
        <v>2016791</v>
      </c>
      <c r="C31" s="21">
        <v>1278961</v>
      </c>
      <c r="D31" s="11">
        <f t="shared" si="0"/>
        <v>0.63415643961124379</v>
      </c>
      <c r="E31" s="21">
        <v>10369</v>
      </c>
      <c r="F31" s="11">
        <f t="shared" si="1"/>
        <v>5.1413359143312317E-3</v>
      </c>
      <c r="G31" s="21">
        <v>2504</v>
      </c>
      <c r="H31" s="11">
        <f t="shared" si="2"/>
        <v>1.2415763457889291E-3</v>
      </c>
    </row>
    <row r="32" spans="1:8" x14ac:dyDescent="0.45">
      <c r="A32" s="12" t="s">
        <v>35</v>
      </c>
      <c r="B32" s="20">
        <v>3686259.9999999995</v>
      </c>
      <c r="C32" s="21">
        <v>2291832</v>
      </c>
      <c r="D32" s="11">
        <f t="shared" si="0"/>
        <v>0.62172283018560826</v>
      </c>
      <c r="E32" s="21">
        <v>26977</v>
      </c>
      <c r="F32" s="11">
        <f t="shared" si="1"/>
        <v>7.3182575293115528E-3</v>
      </c>
      <c r="G32" s="21">
        <v>3722</v>
      </c>
      <c r="H32" s="11">
        <f t="shared" si="2"/>
        <v>1.0096954636949105E-3</v>
      </c>
    </row>
    <row r="33" spans="1:8" x14ac:dyDescent="0.45">
      <c r="A33" s="12" t="s">
        <v>36</v>
      </c>
      <c r="B33" s="20">
        <v>7558801.9999999991</v>
      </c>
      <c r="C33" s="21">
        <v>4334253</v>
      </c>
      <c r="D33" s="11">
        <f t="shared" si="0"/>
        <v>0.57340475382210043</v>
      </c>
      <c r="E33" s="21">
        <v>43763</v>
      </c>
      <c r="F33" s="11">
        <f t="shared" si="1"/>
        <v>5.7896740779821996E-3</v>
      </c>
      <c r="G33" s="21">
        <v>8141</v>
      </c>
      <c r="H33" s="11">
        <f t="shared" si="2"/>
        <v>1.0770225228812714E-3</v>
      </c>
    </row>
    <row r="34" spans="1:8" x14ac:dyDescent="0.45">
      <c r="A34" s="12" t="s">
        <v>37</v>
      </c>
      <c r="B34" s="20">
        <v>1800557</v>
      </c>
      <c r="C34" s="21">
        <v>1092711</v>
      </c>
      <c r="D34" s="11">
        <f t="shared" si="0"/>
        <v>0.6068738729182136</v>
      </c>
      <c r="E34" s="21">
        <v>12294</v>
      </c>
      <c r="F34" s="11">
        <f t="shared" si="1"/>
        <v>6.8278871482546789E-3</v>
      </c>
      <c r="G34" s="21">
        <v>2999</v>
      </c>
      <c r="H34" s="11">
        <f t="shared" si="2"/>
        <v>1.6655957017745065E-3</v>
      </c>
    </row>
    <row r="35" spans="1:8" x14ac:dyDescent="0.45">
      <c r="A35" s="12" t="s">
        <v>38</v>
      </c>
      <c r="B35" s="20">
        <v>1418843</v>
      </c>
      <c r="C35" s="21">
        <v>840300</v>
      </c>
      <c r="D35" s="11">
        <f t="shared" si="0"/>
        <v>0.59224311639836125</v>
      </c>
      <c r="E35" s="21">
        <v>7101</v>
      </c>
      <c r="F35" s="11">
        <f t="shared" si="1"/>
        <v>5.0047820653870796E-3</v>
      </c>
      <c r="G35" s="21">
        <v>1305</v>
      </c>
      <c r="H35" s="11">
        <f t="shared" si="2"/>
        <v>9.1976349744122502E-4</v>
      </c>
    </row>
    <row r="36" spans="1:8" x14ac:dyDescent="0.45">
      <c r="A36" s="12" t="s">
        <v>39</v>
      </c>
      <c r="B36" s="20">
        <v>2530542</v>
      </c>
      <c r="C36" s="21">
        <v>1439670</v>
      </c>
      <c r="D36" s="11">
        <f t="shared" si="0"/>
        <v>0.56891764689145641</v>
      </c>
      <c r="E36" s="21">
        <v>16304</v>
      </c>
      <c r="F36" s="11">
        <f t="shared" si="1"/>
        <v>6.4428885195345507E-3</v>
      </c>
      <c r="G36" s="21">
        <v>1968</v>
      </c>
      <c r="H36" s="11">
        <f t="shared" si="2"/>
        <v>7.7769900677404288E-4</v>
      </c>
    </row>
    <row r="37" spans="1:8" x14ac:dyDescent="0.45">
      <c r="A37" s="12" t="s">
        <v>40</v>
      </c>
      <c r="B37" s="20">
        <v>8839511</v>
      </c>
      <c r="C37" s="21">
        <v>4724882</v>
      </c>
      <c r="D37" s="11">
        <f t="shared" si="0"/>
        <v>0.53451848184814743</v>
      </c>
      <c r="E37" s="21">
        <v>68697</v>
      </c>
      <c r="F37" s="11">
        <f t="shared" si="1"/>
        <v>7.7715837448474245E-3</v>
      </c>
      <c r="G37" s="21">
        <v>8942</v>
      </c>
      <c r="H37" s="11">
        <f t="shared" si="2"/>
        <v>1.0115944196460642E-3</v>
      </c>
    </row>
    <row r="38" spans="1:8" x14ac:dyDescent="0.45">
      <c r="A38" s="12" t="s">
        <v>41</v>
      </c>
      <c r="B38" s="20">
        <v>5523625</v>
      </c>
      <c r="C38" s="21">
        <v>3175269</v>
      </c>
      <c r="D38" s="11">
        <f t="shared" si="0"/>
        <v>0.5748523840774854</v>
      </c>
      <c r="E38" s="21">
        <v>37173</v>
      </c>
      <c r="F38" s="11">
        <f t="shared" si="1"/>
        <v>6.7298196383715403E-3</v>
      </c>
      <c r="G38" s="21">
        <v>8846</v>
      </c>
      <c r="H38" s="11">
        <f t="shared" si="2"/>
        <v>1.6014845323496798E-3</v>
      </c>
    </row>
    <row r="39" spans="1:8" x14ac:dyDescent="0.45">
      <c r="A39" s="12" t="s">
        <v>42</v>
      </c>
      <c r="B39" s="20">
        <v>1344738.9999999998</v>
      </c>
      <c r="C39" s="21">
        <v>814791</v>
      </c>
      <c r="D39" s="11">
        <f t="shared" si="0"/>
        <v>0.60591014315789171</v>
      </c>
      <c r="E39" s="21">
        <v>7003</v>
      </c>
      <c r="F39" s="11">
        <f t="shared" si="1"/>
        <v>5.2077020150378631E-3</v>
      </c>
      <c r="G39" s="21">
        <v>1195</v>
      </c>
      <c r="H39" s="11">
        <f t="shared" si="2"/>
        <v>8.8864828044698651E-4</v>
      </c>
    </row>
    <row r="40" spans="1:8" x14ac:dyDescent="0.45">
      <c r="A40" s="12" t="s">
        <v>43</v>
      </c>
      <c r="B40" s="20">
        <v>944432</v>
      </c>
      <c r="C40" s="21">
        <v>576938</v>
      </c>
      <c r="D40" s="11">
        <f t="shared" si="0"/>
        <v>0.6108835787012723</v>
      </c>
      <c r="E40" s="21">
        <v>3175</v>
      </c>
      <c r="F40" s="11">
        <f t="shared" si="1"/>
        <v>3.3618090026597998E-3</v>
      </c>
      <c r="G40" s="21">
        <v>428</v>
      </c>
      <c r="H40" s="11">
        <f t="shared" si="2"/>
        <v>4.5318244193335254E-4</v>
      </c>
    </row>
    <row r="41" spans="1:8" x14ac:dyDescent="0.45">
      <c r="A41" s="12" t="s">
        <v>44</v>
      </c>
      <c r="B41" s="20">
        <v>556788</v>
      </c>
      <c r="C41" s="21">
        <v>335520</v>
      </c>
      <c r="D41" s="11">
        <f t="shared" si="0"/>
        <v>0.60259919394814543</v>
      </c>
      <c r="E41" s="21">
        <v>2292</v>
      </c>
      <c r="F41" s="11">
        <f t="shared" si="1"/>
        <v>4.1164680273281752E-3</v>
      </c>
      <c r="G41" s="21">
        <v>269</v>
      </c>
      <c r="H41" s="11">
        <f t="shared" si="2"/>
        <v>4.8312822833825443E-4</v>
      </c>
    </row>
    <row r="42" spans="1:8" x14ac:dyDescent="0.45">
      <c r="A42" s="12" t="s">
        <v>45</v>
      </c>
      <c r="B42" s="20">
        <v>672814.99999999988</v>
      </c>
      <c r="C42" s="21">
        <v>428155</v>
      </c>
      <c r="D42" s="11">
        <f t="shared" si="0"/>
        <v>0.63636363636363646</v>
      </c>
      <c r="E42" s="21">
        <v>6919</v>
      </c>
      <c r="F42" s="11">
        <f t="shared" si="1"/>
        <v>1.0283658955284887E-2</v>
      </c>
      <c r="G42" s="21">
        <v>2665</v>
      </c>
      <c r="H42" s="11">
        <f t="shared" si="2"/>
        <v>3.9609699545937599E-3</v>
      </c>
    </row>
    <row r="43" spans="1:8" x14ac:dyDescent="0.45">
      <c r="A43" s="12" t="s">
        <v>46</v>
      </c>
      <c r="B43" s="20">
        <v>1893791</v>
      </c>
      <c r="C43" s="21">
        <v>1114919</v>
      </c>
      <c r="D43" s="11">
        <f t="shared" si="0"/>
        <v>0.58872335965267553</v>
      </c>
      <c r="E43" s="21">
        <v>12569</v>
      </c>
      <c r="F43" s="11">
        <f t="shared" si="1"/>
        <v>6.6369520184645509E-3</v>
      </c>
      <c r="G43" s="21">
        <v>1735</v>
      </c>
      <c r="H43" s="11">
        <f t="shared" si="2"/>
        <v>9.1615178232444864E-4</v>
      </c>
    </row>
    <row r="44" spans="1:8" x14ac:dyDescent="0.45">
      <c r="A44" s="12" t="s">
        <v>47</v>
      </c>
      <c r="B44" s="20">
        <v>2812432.9999999995</v>
      </c>
      <c r="C44" s="21">
        <v>1650589</v>
      </c>
      <c r="D44" s="11">
        <f t="shared" si="0"/>
        <v>0.5868900699145545</v>
      </c>
      <c r="E44" s="21">
        <v>13209</v>
      </c>
      <c r="F44" s="11">
        <f t="shared" si="1"/>
        <v>4.696645217859413E-3</v>
      </c>
      <c r="G44" s="21">
        <v>1731</v>
      </c>
      <c r="H44" s="11">
        <f t="shared" si="2"/>
        <v>6.1548132879965512E-4</v>
      </c>
    </row>
    <row r="45" spans="1:8" x14ac:dyDescent="0.45">
      <c r="A45" s="12" t="s">
        <v>48</v>
      </c>
      <c r="B45" s="20">
        <v>1356110</v>
      </c>
      <c r="C45" s="21">
        <v>871424</v>
      </c>
      <c r="D45" s="11">
        <f t="shared" si="0"/>
        <v>0.64259094026295804</v>
      </c>
      <c r="E45" s="21">
        <v>4979</v>
      </c>
      <c r="F45" s="11">
        <f t="shared" si="1"/>
        <v>3.6715310704883821E-3</v>
      </c>
      <c r="G45" s="21">
        <v>679</v>
      </c>
      <c r="H45" s="11">
        <f t="shared" si="2"/>
        <v>5.0069684612605173E-4</v>
      </c>
    </row>
    <row r="46" spans="1:8" x14ac:dyDescent="0.45">
      <c r="A46" s="12" t="s">
        <v>49</v>
      </c>
      <c r="B46" s="20">
        <v>734949</v>
      </c>
      <c r="C46" s="21">
        <v>461212</v>
      </c>
      <c r="D46" s="11">
        <f t="shared" si="0"/>
        <v>0.62754286351842103</v>
      </c>
      <c r="E46" s="21">
        <v>4261</v>
      </c>
      <c r="F46" s="11">
        <f t="shared" si="1"/>
        <v>5.7976811996478667E-3</v>
      </c>
      <c r="G46" s="21">
        <v>1060</v>
      </c>
      <c r="H46" s="11">
        <f t="shared" si="2"/>
        <v>1.4422769471078946E-3</v>
      </c>
    </row>
    <row r="47" spans="1:8" x14ac:dyDescent="0.45">
      <c r="A47" s="12" t="s">
        <v>50</v>
      </c>
      <c r="B47" s="20">
        <v>973896</v>
      </c>
      <c r="C47" s="21">
        <v>587067</v>
      </c>
      <c r="D47" s="11">
        <f t="shared" si="0"/>
        <v>0.60280255797333593</v>
      </c>
      <c r="E47" s="21">
        <v>5563</v>
      </c>
      <c r="F47" s="11">
        <f t="shared" si="1"/>
        <v>5.712108890477012E-3</v>
      </c>
      <c r="G47" s="21">
        <v>507</v>
      </c>
      <c r="H47" s="11">
        <f t="shared" si="2"/>
        <v>5.2058946745853771E-4</v>
      </c>
    </row>
    <row r="48" spans="1:8" x14ac:dyDescent="0.45">
      <c r="A48" s="12" t="s">
        <v>51</v>
      </c>
      <c r="B48" s="20">
        <v>1356219</v>
      </c>
      <c r="C48" s="21">
        <v>849078</v>
      </c>
      <c r="D48" s="11">
        <f t="shared" si="0"/>
        <v>0.62606260493327404</v>
      </c>
      <c r="E48" s="21">
        <v>9386</v>
      </c>
      <c r="F48" s="11">
        <f t="shared" si="1"/>
        <v>6.9207111830758899E-3</v>
      </c>
      <c r="G48" s="21">
        <v>5040</v>
      </c>
      <c r="H48" s="11">
        <f t="shared" si="2"/>
        <v>3.7162139742917626E-3</v>
      </c>
    </row>
    <row r="49" spans="1:8" x14ac:dyDescent="0.45">
      <c r="A49" s="12" t="s">
        <v>52</v>
      </c>
      <c r="B49" s="20">
        <v>701167</v>
      </c>
      <c r="C49" s="21">
        <v>424794</v>
      </c>
      <c r="D49" s="11">
        <f t="shared" si="0"/>
        <v>0.6058385520139995</v>
      </c>
      <c r="E49" s="21">
        <v>4243</v>
      </c>
      <c r="F49" s="11">
        <f t="shared" si="1"/>
        <v>6.0513401229664258E-3</v>
      </c>
      <c r="G49" s="21">
        <v>1117</v>
      </c>
      <c r="H49" s="11">
        <f t="shared" si="2"/>
        <v>1.5930584297321466E-3</v>
      </c>
    </row>
    <row r="50" spans="1:8" x14ac:dyDescent="0.45">
      <c r="A50" s="12" t="s">
        <v>53</v>
      </c>
      <c r="B50" s="20">
        <v>5124170</v>
      </c>
      <c r="C50" s="21">
        <v>2945768</v>
      </c>
      <c r="D50" s="11">
        <f t="shared" si="0"/>
        <v>0.57487710204774622</v>
      </c>
      <c r="E50" s="21">
        <v>24762</v>
      </c>
      <c r="F50" s="11">
        <f t="shared" si="1"/>
        <v>4.8323923679347092E-3</v>
      </c>
      <c r="G50" s="21">
        <v>7963</v>
      </c>
      <c r="H50" s="11">
        <f t="shared" si="2"/>
        <v>1.5540077710146229E-3</v>
      </c>
    </row>
    <row r="51" spans="1:8" x14ac:dyDescent="0.45">
      <c r="A51" s="12" t="s">
        <v>54</v>
      </c>
      <c r="B51" s="20">
        <v>818222</v>
      </c>
      <c r="C51" s="21">
        <v>479376</v>
      </c>
      <c r="D51" s="11">
        <f t="shared" si="0"/>
        <v>0.58587522701662875</v>
      </c>
      <c r="E51" s="21">
        <v>4378</v>
      </c>
      <c r="F51" s="11">
        <f t="shared" si="1"/>
        <v>5.3506261136953056E-3</v>
      </c>
      <c r="G51" s="21">
        <v>817</v>
      </c>
      <c r="H51" s="11">
        <f t="shared" si="2"/>
        <v>9.9850651779101506E-4</v>
      </c>
    </row>
    <row r="52" spans="1:8" x14ac:dyDescent="0.45">
      <c r="A52" s="12" t="s">
        <v>55</v>
      </c>
      <c r="B52" s="20">
        <v>1335937.9999999998</v>
      </c>
      <c r="C52" s="21">
        <v>851964</v>
      </c>
      <c r="D52" s="11">
        <f t="shared" si="0"/>
        <v>0.63772719991496618</v>
      </c>
      <c r="E52" s="21">
        <v>7435</v>
      </c>
      <c r="F52" s="11">
        <f t="shared" si="1"/>
        <v>5.565378034010561E-3</v>
      </c>
      <c r="G52" s="21">
        <v>1358</v>
      </c>
      <c r="H52" s="11">
        <f t="shared" si="2"/>
        <v>1.0165142394332673E-3</v>
      </c>
    </row>
    <row r="53" spans="1:8" x14ac:dyDescent="0.45">
      <c r="A53" s="12" t="s">
        <v>56</v>
      </c>
      <c r="B53" s="20">
        <v>1758645</v>
      </c>
      <c r="C53" s="21">
        <v>1121236</v>
      </c>
      <c r="D53" s="11">
        <f t="shared" si="0"/>
        <v>0.6375567553428918</v>
      </c>
      <c r="E53" s="21">
        <v>8250</v>
      </c>
      <c r="F53" s="11">
        <f t="shared" si="1"/>
        <v>4.6911116228687431E-3</v>
      </c>
      <c r="G53" s="21">
        <v>1908</v>
      </c>
      <c r="H53" s="11">
        <f t="shared" si="2"/>
        <v>1.0849261789616438E-3</v>
      </c>
    </row>
    <row r="54" spans="1:8" x14ac:dyDescent="0.45">
      <c r="A54" s="12" t="s">
        <v>57</v>
      </c>
      <c r="B54" s="20">
        <v>1141741</v>
      </c>
      <c r="C54" s="21">
        <v>695229</v>
      </c>
      <c r="D54" s="11">
        <f t="shared" si="0"/>
        <v>0.60892006155511624</v>
      </c>
      <c r="E54" s="21">
        <v>7574</v>
      </c>
      <c r="F54" s="11">
        <f t="shared" si="1"/>
        <v>6.6337286652577076E-3</v>
      </c>
      <c r="G54" s="21">
        <v>1380</v>
      </c>
      <c r="H54" s="11">
        <f t="shared" si="2"/>
        <v>1.2086804275225293E-3</v>
      </c>
    </row>
    <row r="55" spans="1:8" x14ac:dyDescent="0.45">
      <c r="A55" s="12" t="s">
        <v>58</v>
      </c>
      <c r="B55" s="20">
        <v>1087241</v>
      </c>
      <c r="C55" s="21">
        <v>648002</v>
      </c>
      <c r="D55" s="11">
        <f t="shared" si="0"/>
        <v>0.59600585334806178</v>
      </c>
      <c r="E55" s="21">
        <v>6171</v>
      </c>
      <c r="F55" s="11">
        <f t="shared" si="1"/>
        <v>5.6758345205892716E-3</v>
      </c>
      <c r="G55" s="21">
        <v>676</v>
      </c>
      <c r="H55" s="11">
        <f t="shared" si="2"/>
        <v>6.2175727368633078E-4</v>
      </c>
    </row>
    <row r="56" spans="1:8" x14ac:dyDescent="0.45">
      <c r="A56" s="12" t="s">
        <v>59</v>
      </c>
      <c r="B56" s="20">
        <v>1617517</v>
      </c>
      <c r="C56" s="21">
        <v>998367</v>
      </c>
      <c r="D56" s="11">
        <f t="shared" si="0"/>
        <v>0.61722195191766149</v>
      </c>
      <c r="E56" s="21">
        <v>11161</v>
      </c>
      <c r="F56" s="11">
        <f t="shared" si="1"/>
        <v>6.900082039323234E-3</v>
      </c>
      <c r="G56" s="21">
        <v>2764</v>
      </c>
      <c r="H56" s="11">
        <f t="shared" si="2"/>
        <v>1.7087919323259045E-3</v>
      </c>
    </row>
    <row r="57" spans="1:8" x14ac:dyDescent="0.45">
      <c r="A57" s="12" t="s">
        <v>60</v>
      </c>
      <c r="B57" s="20">
        <v>1485118</v>
      </c>
      <c r="C57" s="21">
        <v>663305</v>
      </c>
      <c r="D57" s="11">
        <f t="shared" si="0"/>
        <v>0.44663454351775417</v>
      </c>
      <c r="E57" s="21">
        <v>7914</v>
      </c>
      <c r="F57" s="11">
        <f t="shared" si="1"/>
        <v>5.3288694905051313E-3</v>
      </c>
      <c r="G57" s="21">
        <v>1201</v>
      </c>
      <c r="H57" s="11">
        <f t="shared" si="2"/>
        <v>8.0868994921615654E-4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44725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15780962</v>
      </c>
      <c r="D10" s="11">
        <f>C10/$B10</f>
        <v>0.57283181492547552</v>
      </c>
      <c r="E10" s="21">
        <f>SUM(E11:E30)</f>
        <v>188916</v>
      </c>
      <c r="F10" s="11">
        <f>E10/$B10</f>
        <v>6.8574460256897599E-3</v>
      </c>
      <c r="G10" s="21">
        <f>SUM(G11:G30)</f>
        <v>32234</v>
      </c>
      <c r="H10" s="11">
        <f>G10/$B10</f>
        <v>1.170059260158397E-3</v>
      </c>
    </row>
    <row r="11" spans="1:8" x14ac:dyDescent="0.45">
      <c r="A11" s="12" t="s">
        <v>70</v>
      </c>
      <c r="B11" s="20">
        <v>1961575</v>
      </c>
      <c r="C11" s="21">
        <v>1136311</v>
      </c>
      <c r="D11" s="11">
        <f t="shared" ref="D11:D30" si="0">C11/$B11</f>
        <v>0.57928501331837934</v>
      </c>
      <c r="E11" s="21">
        <v>15421</v>
      </c>
      <c r="F11" s="11">
        <f t="shared" ref="F11:F30" si="1">E11/$B11</f>
        <v>7.861539834061914E-3</v>
      </c>
      <c r="G11" s="21">
        <v>3552</v>
      </c>
      <c r="H11" s="11">
        <f t="shared" ref="H11:H30" si="2">G11/$B11</f>
        <v>1.8107897990135477E-3</v>
      </c>
    </row>
    <row r="12" spans="1:8" x14ac:dyDescent="0.45">
      <c r="A12" s="12" t="s">
        <v>71</v>
      </c>
      <c r="B12" s="20">
        <v>1065932</v>
      </c>
      <c r="C12" s="21">
        <v>627127</v>
      </c>
      <c r="D12" s="11">
        <f t="shared" si="0"/>
        <v>0.58833677945685092</v>
      </c>
      <c r="E12" s="21">
        <v>10283</v>
      </c>
      <c r="F12" s="11">
        <f t="shared" si="1"/>
        <v>9.6469568415245999E-3</v>
      </c>
      <c r="G12" s="21">
        <v>3158</v>
      </c>
      <c r="H12" s="11">
        <f t="shared" si="2"/>
        <v>2.962665535887843E-3</v>
      </c>
    </row>
    <row r="13" spans="1:8" x14ac:dyDescent="0.45">
      <c r="A13" s="12" t="s">
        <v>72</v>
      </c>
      <c r="B13" s="20">
        <v>1324589</v>
      </c>
      <c r="C13" s="21">
        <v>780595</v>
      </c>
      <c r="D13" s="11">
        <f t="shared" si="0"/>
        <v>0.58931109951841665</v>
      </c>
      <c r="E13" s="21">
        <v>14796</v>
      </c>
      <c r="F13" s="11">
        <f t="shared" si="1"/>
        <v>1.1170257340201375E-2</v>
      </c>
      <c r="G13" s="21">
        <v>1915</v>
      </c>
      <c r="H13" s="11">
        <f t="shared" si="2"/>
        <v>1.4457314684026517E-3</v>
      </c>
    </row>
    <row r="14" spans="1:8" x14ac:dyDescent="0.45">
      <c r="A14" s="12" t="s">
        <v>73</v>
      </c>
      <c r="B14" s="20">
        <v>974726</v>
      </c>
      <c r="C14" s="21">
        <v>598462</v>
      </c>
      <c r="D14" s="11">
        <f t="shared" si="0"/>
        <v>0.61397972353256192</v>
      </c>
      <c r="E14" s="21">
        <v>7151</v>
      </c>
      <c r="F14" s="11">
        <f t="shared" si="1"/>
        <v>7.336420696688095E-3</v>
      </c>
      <c r="G14" s="21">
        <v>1303</v>
      </c>
      <c r="H14" s="11">
        <f t="shared" si="2"/>
        <v>1.3367859275324552E-3</v>
      </c>
    </row>
    <row r="15" spans="1:8" x14ac:dyDescent="0.45">
      <c r="A15" s="12" t="s">
        <v>74</v>
      </c>
      <c r="B15" s="20">
        <v>3759920</v>
      </c>
      <c r="C15" s="21">
        <v>2258025</v>
      </c>
      <c r="D15" s="11">
        <f t="shared" si="0"/>
        <v>0.60055134151790468</v>
      </c>
      <c r="E15" s="21">
        <v>27276</v>
      </c>
      <c r="F15" s="11">
        <f t="shared" si="1"/>
        <v>7.2544096682908149E-3</v>
      </c>
      <c r="G15" s="21">
        <v>3217</v>
      </c>
      <c r="H15" s="11">
        <f t="shared" si="2"/>
        <v>8.556033107087385E-4</v>
      </c>
    </row>
    <row r="16" spans="1:8" x14ac:dyDescent="0.45">
      <c r="A16" s="12" t="s">
        <v>75</v>
      </c>
      <c r="B16" s="20">
        <v>1521562.0000000002</v>
      </c>
      <c r="C16" s="21">
        <v>871117</v>
      </c>
      <c r="D16" s="11">
        <f t="shared" si="0"/>
        <v>0.57251495502647931</v>
      </c>
      <c r="E16" s="21">
        <v>9074</v>
      </c>
      <c r="F16" s="11">
        <f t="shared" si="1"/>
        <v>5.9636084497378342E-3</v>
      </c>
      <c r="G16" s="21">
        <v>1199</v>
      </c>
      <c r="H16" s="11">
        <f t="shared" si="2"/>
        <v>7.880060096138046E-4</v>
      </c>
    </row>
    <row r="17" spans="1:8" x14ac:dyDescent="0.45">
      <c r="A17" s="12" t="s">
        <v>76</v>
      </c>
      <c r="B17" s="20">
        <v>718601</v>
      </c>
      <c r="C17" s="21">
        <v>436886</v>
      </c>
      <c r="D17" s="11">
        <f t="shared" si="0"/>
        <v>0.60796742559501027</v>
      </c>
      <c r="E17" s="21">
        <v>4116</v>
      </c>
      <c r="F17" s="11">
        <f t="shared" si="1"/>
        <v>5.7277960926856485E-3</v>
      </c>
      <c r="G17" s="21">
        <v>193</v>
      </c>
      <c r="H17" s="11">
        <f t="shared" si="2"/>
        <v>2.685774163965817E-4</v>
      </c>
    </row>
    <row r="18" spans="1:8" x14ac:dyDescent="0.45">
      <c r="A18" s="12" t="s">
        <v>77</v>
      </c>
      <c r="B18" s="20">
        <v>784774</v>
      </c>
      <c r="C18" s="21">
        <v>513056</v>
      </c>
      <c r="D18" s="11">
        <f t="shared" si="0"/>
        <v>0.65376273933642037</v>
      </c>
      <c r="E18" s="21">
        <v>5339</v>
      </c>
      <c r="F18" s="11">
        <f t="shared" si="1"/>
        <v>6.803232522993881E-3</v>
      </c>
      <c r="G18" s="21">
        <v>456</v>
      </c>
      <c r="H18" s="11">
        <f t="shared" si="2"/>
        <v>5.8105900552260904E-4</v>
      </c>
    </row>
    <row r="19" spans="1:8" x14ac:dyDescent="0.45">
      <c r="A19" s="12" t="s">
        <v>78</v>
      </c>
      <c r="B19" s="20">
        <v>694295.99999999988</v>
      </c>
      <c r="C19" s="21">
        <v>428597</v>
      </c>
      <c r="D19" s="11">
        <f t="shared" si="0"/>
        <v>0.61731163653542587</v>
      </c>
      <c r="E19" s="21">
        <v>5854</v>
      </c>
      <c r="F19" s="11">
        <f t="shared" si="1"/>
        <v>8.4315623307638261E-3</v>
      </c>
      <c r="G19" s="21">
        <v>629</v>
      </c>
      <c r="H19" s="11">
        <f t="shared" si="2"/>
        <v>9.0595365665364642E-4</v>
      </c>
    </row>
    <row r="20" spans="1:8" x14ac:dyDescent="0.45">
      <c r="A20" s="12" t="s">
        <v>79</v>
      </c>
      <c r="B20" s="20">
        <v>799966</v>
      </c>
      <c r="C20" s="21">
        <v>492830</v>
      </c>
      <c r="D20" s="11">
        <f t="shared" si="0"/>
        <v>0.61606368270651501</v>
      </c>
      <c r="E20" s="21">
        <v>2950</v>
      </c>
      <c r="F20" s="11">
        <f t="shared" si="1"/>
        <v>3.68765672541083E-3</v>
      </c>
      <c r="G20" s="21">
        <v>659</v>
      </c>
      <c r="H20" s="11">
        <f t="shared" si="2"/>
        <v>8.2378501086296163E-4</v>
      </c>
    </row>
    <row r="21" spans="1:8" x14ac:dyDescent="0.45">
      <c r="A21" s="12" t="s">
        <v>80</v>
      </c>
      <c r="B21" s="20">
        <v>2300944</v>
      </c>
      <c r="C21" s="21">
        <v>1282669</v>
      </c>
      <c r="D21" s="11">
        <f t="shared" si="0"/>
        <v>0.5574533756579908</v>
      </c>
      <c r="E21" s="21">
        <v>14798</v>
      </c>
      <c r="F21" s="11">
        <f t="shared" si="1"/>
        <v>6.4312734251681051E-3</v>
      </c>
      <c r="G21" s="21">
        <v>1850</v>
      </c>
      <c r="H21" s="11">
        <f t="shared" si="2"/>
        <v>8.0401782920401369E-4</v>
      </c>
    </row>
    <row r="22" spans="1:8" x14ac:dyDescent="0.45">
      <c r="A22" s="12" t="s">
        <v>81</v>
      </c>
      <c r="B22" s="20">
        <v>1400720</v>
      </c>
      <c r="C22" s="21">
        <v>769565</v>
      </c>
      <c r="D22" s="11">
        <f t="shared" si="0"/>
        <v>0.54940673367982185</v>
      </c>
      <c r="E22" s="21">
        <v>6452</v>
      </c>
      <c r="F22" s="11">
        <f t="shared" si="1"/>
        <v>4.6062025244160143E-3</v>
      </c>
      <c r="G22" s="21">
        <v>807</v>
      </c>
      <c r="H22" s="11">
        <f t="shared" si="2"/>
        <v>5.7613227483008743E-4</v>
      </c>
    </row>
    <row r="23" spans="1:8" x14ac:dyDescent="0.45">
      <c r="A23" s="12" t="s">
        <v>82</v>
      </c>
      <c r="B23" s="20">
        <v>2739963</v>
      </c>
      <c r="C23" s="21">
        <v>1366458</v>
      </c>
      <c r="D23" s="11">
        <f t="shared" si="0"/>
        <v>0.49871403372965256</v>
      </c>
      <c r="E23" s="21">
        <v>24051</v>
      </c>
      <c r="F23" s="11">
        <f t="shared" si="1"/>
        <v>8.7778557593660936E-3</v>
      </c>
      <c r="G23" s="21">
        <v>2587</v>
      </c>
      <c r="H23" s="11">
        <f t="shared" si="2"/>
        <v>9.4417333372749928E-4</v>
      </c>
    </row>
    <row r="24" spans="1:8" x14ac:dyDescent="0.45">
      <c r="A24" s="12" t="s">
        <v>83</v>
      </c>
      <c r="B24" s="20">
        <v>831479.00000000012</v>
      </c>
      <c r="C24" s="21">
        <v>457592</v>
      </c>
      <c r="D24" s="11">
        <f t="shared" si="0"/>
        <v>0.55033500545413649</v>
      </c>
      <c r="E24" s="21">
        <v>5135</v>
      </c>
      <c r="F24" s="11">
        <f t="shared" si="1"/>
        <v>6.1757422616806907E-3</v>
      </c>
      <c r="G24" s="21">
        <v>780</v>
      </c>
      <c r="H24" s="11">
        <f t="shared" si="2"/>
        <v>9.3808743215402903E-4</v>
      </c>
    </row>
    <row r="25" spans="1:8" x14ac:dyDescent="0.45">
      <c r="A25" s="12" t="s">
        <v>84</v>
      </c>
      <c r="B25" s="20">
        <v>1526835</v>
      </c>
      <c r="C25" s="21">
        <v>837080</v>
      </c>
      <c r="D25" s="11">
        <f t="shared" si="0"/>
        <v>0.54824522623597183</v>
      </c>
      <c r="E25" s="21">
        <v>10931</v>
      </c>
      <c r="F25" s="11">
        <f t="shared" si="1"/>
        <v>7.1592542743649443E-3</v>
      </c>
      <c r="G25" s="21">
        <v>1793</v>
      </c>
      <c r="H25" s="11">
        <f t="shared" si="2"/>
        <v>1.1743246650751391E-3</v>
      </c>
    </row>
    <row r="26" spans="1:8" x14ac:dyDescent="0.45">
      <c r="A26" s="12" t="s">
        <v>85</v>
      </c>
      <c r="B26" s="20">
        <v>708155</v>
      </c>
      <c r="C26" s="21">
        <v>393687</v>
      </c>
      <c r="D26" s="11">
        <f t="shared" si="0"/>
        <v>0.55593337616764693</v>
      </c>
      <c r="E26" s="21">
        <v>5716</v>
      </c>
      <c r="F26" s="11">
        <f t="shared" si="1"/>
        <v>8.0716792227690272E-3</v>
      </c>
      <c r="G26" s="21">
        <v>599</v>
      </c>
      <c r="H26" s="11">
        <f t="shared" si="2"/>
        <v>8.4586001652180664E-4</v>
      </c>
    </row>
    <row r="27" spans="1:8" x14ac:dyDescent="0.45">
      <c r="A27" s="12" t="s">
        <v>86</v>
      </c>
      <c r="B27" s="20">
        <v>1194817</v>
      </c>
      <c r="C27" s="21">
        <v>666841</v>
      </c>
      <c r="D27" s="11">
        <f t="shared" si="0"/>
        <v>0.55811140952966021</v>
      </c>
      <c r="E27" s="21">
        <v>5996</v>
      </c>
      <c r="F27" s="11">
        <f t="shared" si="1"/>
        <v>5.0183417209497356E-3</v>
      </c>
      <c r="G27" s="21">
        <v>734</v>
      </c>
      <c r="H27" s="11">
        <f t="shared" si="2"/>
        <v>6.143200172076561E-4</v>
      </c>
    </row>
    <row r="28" spans="1:8" x14ac:dyDescent="0.45">
      <c r="A28" s="12" t="s">
        <v>87</v>
      </c>
      <c r="B28" s="20">
        <v>944709</v>
      </c>
      <c r="C28" s="21">
        <v>561917</v>
      </c>
      <c r="D28" s="11">
        <f t="shared" si="0"/>
        <v>0.59480432598821431</v>
      </c>
      <c r="E28" s="21">
        <v>4197</v>
      </c>
      <c r="F28" s="11">
        <f t="shared" si="1"/>
        <v>4.4426378916682281E-3</v>
      </c>
      <c r="G28" s="21">
        <v>3239</v>
      </c>
      <c r="H28" s="11">
        <f t="shared" si="2"/>
        <v>3.4285690090811033E-3</v>
      </c>
    </row>
    <row r="29" spans="1:8" x14ac:dyDescent="0.45">
      <c r="A29" s="12" t="s">
        <v>88</v>
      </c>
      <c r="B29" s="20">
        <v>1562767</v>
      </c>
      <c r="C29" s="21">
        <v>859188</v>
      </c>
      <c r="D29" s="11">
        <f t="shared" si="0"/>
        <v>0.54978637250466644</v>
      </c>
      <c r="E29" s="21">
        <v>6779</v>
      </c>
      <c r="F29" s="11">
        <f t="shared" si="1"/>
        <v>4.3378187535313964E-3</v>
      </c>
      <c r="G29" s="21">
        <v>2832</v>
      </c>
      <c r="H29" s="11">
        <f t="shared" si="2"/>
        <v>1.8121703363329275E-3</v>
      </c>
    </row>
    <row r="30" spans="1:8" x14ac:dyDescent="0.45">
      <c r="A30" s="12" t="s">
        <v>89</v>
      </c>
      <c r="B30" s="20">
        <v>732702</v>
      </c>
      <c r="C30" s="21">
        <v>442959</v>
      </c>
      <c r="D30" s="11">
        <f t="shared" si="0"/>
        <v>0.60455546729775544</v>
      </c>
      <c r="E30" s="21">
        <v>2601</v>
      </c>
      <c r="F30" s="11">
        <f t="shared" si="1"/>
        <v>3.5498743008753899E-3</v>
      </c>
      <c r="G30" s="21">
        <v>732</v>
      </c>
      <c r="H30" s="11">
        <f t="shared" si="2"/>
        <v>9.9904190243782606E-4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44725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5541548</v>
      </c>
      <c r="D39" s="11">
        <f>C39/$B39</f>
        <v>0.57888699427740975</v>
      </c>
      <c r="E39" s="21">
        <v>48337</v>
      </c>
      <c r="F39" s="11">
        <f>E39/$B39</f>
        <v>5.0494303473302329E-3</v>
      </c>
      <c r="G39" s="21">
        <v>6915</v>
      </c>
      <c r="H39" s="11">
        <f>G39/$B39</f>
        <v>7.223619763698318E-4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（6月14日公表時点）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282127762</v>
      </c>
      <c r="C7" s="32">
        <f>SUM(C8:C54)</f>
        <v>103632753</v>
      </c>
      <c r="D7" s="31">
        <f t="shared" ref="D7:D54" si="0">C7/U7</f>
        <v>0.81829312284473865</v>
      </c>
      <c r="E7" s="32">
        <f>SUM(E8:E54)</f>
        <v>102142460</v>
      </c>
      <c r="F7" s="31">
        <f t="shared" ref="F7:F54" si="1">E7/U7</f>
        <v>0.8065256412559435</v>
      </c>
      <c r="G7" s="32">
        <f>SUM(G8:G54)</f>
        <v>76311661</v>
      </c>
      <c r="H7" s="31">
        <f>G7/U7</f>
        <v>0.60256343271281287</v>
      </c>
      <c r="I7" s="32">
        <f t="shared" ref="I7:J7" si="2">SUM(I8:I54)</f>
        <v>1027441</v>
      </c>
      <c r="J7" s="32">
        <f t="shared" si="2"/>
        <v>5255684</v>
      </c>
      <c r="K7" s="32">
        <f t="shared" ref="K7:P7" si="3">SUM(K8:K54)</f>
        <v>23210362</v>
      </c>
      <c r="L7" s="32">
        <f t="shared" si="3"/>
        <v>25412354</v>
      </c>
      <c r="M7" s="32">
        <f t="shared" si="3"/>
        <v>13686463</v>
      </c>
      <c r="N7" s="32">
        <f t="shared" si="3"/>
        <v>6472628</v>
      </c>
      <c r="O7" s="32">
        <f t="shared" si="3"/>
        <v>1246729</v>
      </c>
      <c r="P7" s="63">
        <f t="shared" si="3"/>
        <v>40888</v>
      </c>
      <c r="Q7" s="64">
        <f>P7/U7</f>
        <v>3.2285516150358057E-4</v>
      </c>
      <c r="R7" s="63">
        <f t="shared" ref="R7:S7" si="4">SUM(R8:R54)</f>
        <v>5648</v>
      </c>
      <c r="S7" s="63">
        <f t="shared" si="4"/>
        <v>35240</v>
      </c>
      <c r="U7" s="1">
        <v>126645025</v>
      </c>
    </row>
    <row r="8" spans="1:21" x14ac:dyDescent="0.45">
      <c r="A8" s="33" t="s">
        <v>14</v>
      </c>
      <c r="B8" s="32">
        <f>C8+E8+G8+P8</f>
        <v>11828956</v>
      </c>
      <c r="C8" s="34">
        <f>SUM(一般接種!D7+一般接種!G7+一般接種!J7+一般接種!M7+医療従事者等!C5)</f>
        <v>4315468</v>
      </c>
      <c r="D8" s="30">
        <f t="shared" si="0"/>
        <v>0.82567357803912023</v>
      </c>
      <c r="E8" s="34">
        <f>SUM(一般接種!E7+一般接種!H7+一般接種!K7+一般接種!N7+医療従事者等!D5)</f>
        <v>4246547</v>
      </c>
      <c r="F8" s="31">
        <f t="shared" si="1"/>
        <v>0.81248700159549136</v>
      </c>
      <c r="G8" s="29">
        <f>SUM(I8:O8)</f>
        <v>3265773</v>
      </c>
      <c r="H8" s="31">
        <f t="shared" ref="H8:H54" si="5">G8/U8</f>
        <v>0.62483662906863213</v>
      </c>
      <c r="I8" s="35">
        <v>41972</v>
      </c>
      <c r="J8" s="35">
        <v>229423</v>
      </c>
      <c r="K8" s="35">
        <v>920387</v>
      </c>
      <c r="L8" s="35">
        <v>1073003</v>
      </c>
      <c r="M8" s="35">
        <v>652835</v>
      </c>
      <c r="N8" s="35">
        <v>302399</v>
      </c>
      <c r="O8" s="35">
        <v>45754</v>
      </c>
      <c r="P8" s="35">
        <f>SUM(R8:S8)</f>
        <v>1168</v>
      </c>
      <c r="Q8" s="65">
        <f t="shared" ref="Q8:Q54" si="6">P8/U8</f>
        <v>2.2347210989623662E-4</v>
      </c>
      <c r="R8" s="35">
        <v>124</v>
      </c>
      <c r="S8" s="35">
        <v>1044</v>
      </c>
      <c r="U8" s="1">
        <v>5226603</v>
      </c>
    </row>
    <row r="9" spans="1:21" x14ac:dyDescent="0.45">
      <c r="A9" s="33" t="s">
        <v>15</v>
      </c>
      <c r="B9" s="32">
        <f>C9+E9+G9+P9</f>
        <v>3005698</v>
      </c>
      <c r="C9" s="34">
        <f>SUM(一般接種!D8+一般接種!G8+一般接種!J8+一般接種!M8+医療従事者等!C6)</f>
        <v>1091918</v>
      </c>
      <c r="D9" s="30">
        <f t="shared" si="0"/>
        <v>0.86686646316533222</v>
      </c>
      <c r="E9" s="34">
        <f>SUM(一般接種!E8+一般接種!H8+一般接種!K8+一般接種!N8+医療従事者等!D6)</f>
        <v>1075505</v>
      </c>
      <c r="F9" s="31">
        <f t="shared" si="1"/>
        <v>0.85383629124772253</v>
      </c>
      <c r="G9" s="29">
        <f t="shared" ref="G9:G54" si="7">SUM(I9:O9)</f>
        <v>837674</v>
      </c>
      <c r="H9" s="31">
        <f t="shared" si="5"/>
        <v>0.66502383664849973</v>
      </c>
      <c r="I9" s="35">
        <v>10652</v>
      </c>
      <c r="J9" s="35">
        <v>43793</v>
      </c>
      <c r="K9" s="35">
        <v>227932</v>
      </c>
      <c r="L9" s="35">
        <v>263524</v>
      </c>
      <c r="M9" s="35">
        <v>181097</v>
      </c>
      <c r="N9" s="35">
        <v>91500</v>
      </c>
      <c r="O9" s="35">
        <v>19176</v>
      </c>
      <c r="P9" s="35">
        <f t="shared" ref="P9:P54" si="8">SUM(R9:S9)</f>
        <v>601</v>
      </c>
      <c r="Q9" s="65">
        <f t="shared" si="6"/>
        <v>4.7712991668089061E-4</v>
      </c>
      <c r="R9" s="35">
        <v>67</v>
      </c>
      <c r="S9" s="35">
        <v>534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2919612</v>
      </c>
      <c r="C10" s="34">
        <f>SUM(一般接種!D9+一般接種!G9+一般接種!J9+一般接種!M9+医療従事者等!C7)</f>
        <v>1057853</v>
      </c>
      <c r="D10" s="30">
        <f t="shared" si="0"/>
        <v>0.86650808511962829</v>
      </c>
      <c r="E10" s="34">
        <f>SUM(一般接種!E9+一般接種!H9+一般接種!K9+一般接種!N9+医療従事者等!D7)</f>
        <v>1039705</v>
      </c>
      <c r="F10" s="31">
        <f t="shared" si="1"/>
        <v>0.85164270332390524</v>
      </c>
      <c r="G10" s="29">
        <f t="shared" si="7"/>
        <v>821920</v>
      </c>
      <c r="H10" s="31">
        <f t="shared" si="5"/>
        <v>0.67325074969917831</v>
      </c>
      <c r="I10" s="35">
        <v>10313</v>
      </c>
      <c r="J10" s="35">
        <v>47566</v>
      </c>
      <c r="K10" s="35">
        <v>220744</v>
      </c>
      <c r="L10" s="35">
        <v>256412</v>
      </c>
      <c r="M10" s="35">
        <v>168272</v>
      </c>
      <c r="N10" s="35">
        <v>101809</v>
      </c>
      <c r="O10" s="35">
        <v>16804</v>
      </c>
      <c r="P10" s="35">
        <f t="shared" si="8"/>
        <v>134</v>
      </c>
      <c r="Q10" s="65">
        <f t="shared" si="6"/>
        <v>1.0976202119389952E-4</v>
      </c>
      <c r="R10" s="35">
        <v>6</v>
      </c>
      <c r="S10" s="35">
        <v>128</v>
      </c>
      <c r="U10" s="1">
        <v>1220823</v>
      </c>
    </row>
    <row r="11" spans="1:21" x14ac:dyDescent="0.45">
      <c r="A11" s="33" t="s">
        <v>17</v>
      </c>
      <c r="B11" s="32">
        <f t="shared" si="9"/>
        <v>5266172</v>
      </c>
      <c r="C11" s="34">
        <f>SUM(一般接種!D10+一般接種!G10+一般接種!J10+一般接種!M10+医療従事者等!C8)</f>
        <v>1931868</v>
      </c>
      <c r="D11" s="30">
        <f t="shared" si="0"/>
        <v>0.84657200363367224</v>
      </c>
      <c r="E11" s="34">
        <f>SUM(一般接種!E10+一般接種!H10+一般接種!K10+一般接種!N10+医療従事者等!D8)</f>
        <v>1894259</v>
      </c>
      <c r="F11" s="31">
        <f t="shared" si="1"/>
        <v>0.83009120552290128</v>
      </c>
      <c r="G11" s="29">
        <f t="shared" si="7"/>
        <v>1439634</v>
      </c>
      <c r="H11" s="31">
        <f t="shared" si="5"/>
        <v>0.63086807166905712</v>
      </c>
      <c r="I11" s="35">
        <v>18707</v>
      </c>
      <c r="J11" s="35">
        <v>124729</v>
      </c>
      <c r="K11" s="35">
        <v>459223</v>
      </c>
      <c r="L11" s="35">
        <v>393088</v>
      </c>
      <c r="M11" s="35">
        <v>268859</v>
      </c>
      <c r="N11" s="35">
        <v>149426</v>
      </c>
      <c r="O11" s="35">
        <v>25602</v>
      </c>
      <c r="P11" s="35">
        <f t="shared" si="8"/>
        <v>411</v>
      </c>
      <c r="Q11" s="65">
        <f t="shared" si="6"/>
        <v>1.8010603907380799E-4</v>
      </c>
      <c r="R11" s="35">
        <v>14</v>
      </c>
      <c r="S11" s="35">
        <v>397</v>
      </c>
      <c r="U11" s="1">
        <v>2281989</v>
      </c>
    </row>
    <row r="12" spans="1:21" x14ac:dyDescent="0.45">
      <c r="A12" s="33" t="s">
        <v>18</v>
      </c>
      <c r="B12" s="32">
        <f t="shared" si="9"/>
        <v>2379492</v>
      </c>
      <c r="C12" s="34">
        <f>SUM(一般接種!D11+一般接種!G11+一般接種!J11+一般接種!M11+医療従事者等!C9)</f>
        <v>854636</v>
      </c>
      <c r="D12" s="30">
        <f t="shared" si="0"/>
        <v>0.87989967960069515</v>
      </c>
      <c r="E12" s="34">
        <f>SUM(一般接種!E11+一般接種!H11+一般接種!K11+一般接種!N11+医療従事者等!D9)</f>
        <v>841723</v>
      </c>
      <c r="F12" s="31">
        <f t="shared" si="1"/>
        <v>0.86660496165915779</v>
      </c>
      <c r="G12" s="29">
        <f t="shared" si="7"/>
        <v>683038</v>
      </c>
      <c r="H12" s="31">
        <f t="shared" si="5"/>
        <v>0.70322911433066193</v>
      </c>
      <c r="I12" s="35">
        <v>4872</v>
      </c>
      <c r="J12" s="35">
        <v>29608</v>
      </c>
      <c r="K12" s="35">
        <v>127303</v>
      </c>
      <c r="L12" s="35">
        <v>229092</v>
      </c>
      <c r="M12" s="35">
        <v>188945</v>
      </c>
      <c r="N12" s="35">
        <v>89620</v>
      </c>
      <c r="O12" s="35">
        <v>13598</v>
      </c>
      <c r="P12" s="35">
        <f t="shared" si="8"/>
        <v>95</v>
      </c>
      <c r="Q12" s="65">
        <f t="shared" si="6"/>
        <v>9.7808271079226756E-5</v>
      </c>
      <c r="R12" s="35">
        <v>3</v>
      </c>
      <c r="S12" s="35">
        <v>92</v>
      </c>
      <c r="U12" s="1">
        <v>971288</v>
      </c>
    </row>
    <row r="13" spans="1:21" x14ac:dyDescent="0.45">
      <c r="A13" s="33" t="s">
        <v>19</v>
      </c>
      <c r="B13" s="32">
        <f t="shared" si="9"/>
        <v>2592118</v>
      </c>
      <c r="C13" s="34">
        <f>SUM(一般接種!D12+一般接種!G12+一般接種!J12+一般接種!M12+医療従事者等!C10)</f>
        <v>932566</v>
      </c>
      <c r="D13" s="30">
        <f t="shared" si="0"/>
        <v>0.87191392364351017</v>
      </c>
      <c r="E13" s="34">
        <f>SUM(一般接種!E12+一般接種!H12+一般接種!K12+一般接種!N12+医療従事者等!D10)</f>
        <v>921978</v>
      </c>
      <c r="F13" s="31">
        <f t="shared" si="1"/>
        <v>0.86201454427139335</v>
      </c>
      <c r="G13" s="29">
        <f t="shared" si="7"/>
        <v>737467</v>
      </c>
      <c r="H13" s="31">
        <f t="shared" si="5"/>
        <v>0.68950374078361054</v>
      </c>
      <c r="I13" s="35">
        <v>9642</v>
      </c>
      <c r="J13" s="35">
        <v>34666</v>
      </c>
      <c r="K13" s="35">
        <v>192651</v>
      </c>
      <c r="L13" s="35">
        <v>270633</v>
      </c>
      <c r="M13" s="35">
        <v>142228</v>
      </c>
      <c r="N13" s="35">
        <v>75282</v>
      </c>
      <c r="O13" s="35">
        <v>12365</v>
      </c>
      <c r="P13" s="35">
        <f t="shared" si="8"/>
        <v>107</v>
      </c>
      <c r="Q13" s="65">
        <f t="shared" si="6"/>
        <v>1.0004095134269916E-4</v>
      </c>
      <c r="R13" s="35">
        <v>2</v>
      </c>
      <c r="S13" s="35">
        <v>105</v>
      </c>
      <c r="U13" s="1">
        <v>1069562</v>
      </c>
    </row>
    <row r="14" spans="1:21" x14ac:dyDescent="0.45">
      <c r="A14" s="33" t="s">
        <v>20</v>
      </c>
      <c r="B14" s="32">
        <f t="shared" si="9"/>
        <v>4408640</v>
      </c>
      <c r="C14" s="34">
        <f>SUM(一般接種!D13+一般接種!G13+一般接種!J13+一般接種!M13+医療従事者等!C11)</f>
        <v>1593610</v>
      </c>
      <c r="D14" s="30">
        <f t="shared" si="0"/>
        <v>0.8558321728795919</v>
      </c>
      <c r="E14" s="34">
        <f>SUM(一般接種!E13+一般接種!H13+一般接種!K13+一般接種!N13+医療従事者等!D11)</f>
        <v>1570556</v>
      </c>
      <c r="F14" s="31">
        <f t="shared" si="1"/>
        <v>0.84345125476690053</v>
      </c>
      <c r="G14" s="29">
        <f t="shared" si="7"/>
        <v>1243617</v>
      </c>
      <c r="H14" s="31">
        <f t="shared" si="5"/>
        <v>0.6678719632406922</v>
      </c>
      <c r="I14" s="35">
        <v>19026</v>
      </c>
      <c r="J14" s="35">
        <v>74834</v>
      </c>
      <c r="K14" s="35">
        <v>345297</v>
      </c>
      <c r="L14" s="35">
        <v>418405</v>
      </c>
      <c r="M14" s="35">
        <v>236283</v>
      </c>
      <c r="N14" s="35">
        <v>127170</v>
      </c>
      <c r="O14" s="35">
        <v>22602</v>
      </c>
      <c r="P14" s="35">
        <f t="shared" si="8"/>
        <v>857</v>
      </c>
      <c r="Q14" s="65">
        <f t="shared" si="6"/>
        <v>4.6024320389418381E-4</v>
      </c>
      <c r="R14" s="35">
        <v>116</v>
      </c>
      <c r="S14" s="35">
        <v>741</v>
      </c>
      <c r="U14" s="1">
        <v>1862059</v>
      </c>
    </row>
    <row r="15" spans="1:21" x14ac:dyDescent="0.45">
      <c r="A15" s="33" t="s">
        <v>21</v>
      </c>
      <c r="B15" s="32">
        <f t="shared" si="9"/>
        <v>6776165</v>
      </c>
      <c r="C15" s="34">
        <f>SUM(一般接種!D14+一般接種!G14+一般接種!J14+一般接種!M14+医療従事者等!C12)</f>
        <v>2471457</v>
      </c>
      <c r="D15" s="30">
        <f t="shared" si="0"/>
        <v>0.84997704351414793</v>
      </c>
      <c r="E15" s="34">
        <f>SUM(一般接種!E14+一般接種!H14+一般接種!K14+一般接種!N14+医療従事者等!D12)</f>
        <v>2434377</v>
      </c>
      <c r="F15" s="31">
        <f t="shared" si="1"/>
        <v>0.83722458665428567</v>
      </c>
      <c r="G15" s="29">
        <f t="shared" si="7"/>
        <v>1869352</v>
      </c>
      <c r="H15" s="31">
        <f t="shared" si="5"/>
        <v>0.6429026627804002</v>
      </c>
      <c r="I15" s="35">
        <v>21216</v>
      </c>
      <c r="J15" s="35">
        <v>141480</v>
      </c>
      <c r="K15" s="35">
        <v>553774</v>
      </c>
      <c r="L15" s="35">
        <v>592078</v>
      </c>
      <c r="M15" s="35">
        <v>346101</v>
      </c>
      <c r="N15" s="35">
        <v>180245</v>
      </c>
      <c r="O15" s="35">
        <v>34458</v>
      </c>
      <c r="P15" s="35">
        <f t="shared" si="8"/>
        <v>979</v>
      </c>
      <c r="Q15" s="65">
        <f t="shared" si="6"/>
        <v>3.3669512583077546E-4</v>
      </c>
      <c r="R15" s="35">
        <v>83</v>
      </c>
      <c r="S15" s="35">
        <v>896</v>
      </c>
      <c r="U15" s="1">
        <v>2907675</v>
      </c>
    </row>
    <row r="16" spans="1:21" x14ac:dyDescent="0.45">
      <c r="A16" s="36" t="s">
        <v>22</v>
      </c>
      <c r="B16" s="32">
        <f t="shared" si="9"/>
        <v>4473137</v>
      </c>
      <c r="C16" s="34">
        <f>SUM(一般接種!D15+一般接種!G15+一般接種!J15+一般接種!M15+医療従事者等!C13)</f>
        <v>1629697</v>
      </c>
      <c r="D16" s="30">
        <f t="shared" si="0"/>
        <v>0.83343365376206724</v>
      </c>
      <c r="E16" s="34">
        <f>SUM(一般接種!E15+一般接種!H15+一般接種!K15+一般接種!N15+医療従事者等!D13)</f>
        <v>1607324</v>
      </c>
      <c r="F16" s="31">
        <f t="shared" si="1"/>
        <v>0.82199201084585716</v>
      </c>
      <c r="G16" s="29">
        <f t="shared" si="7"/>
        <v>1235404</v>
      </c>
      <c r="H16" s="31">
        <f t="shared" si="5"/>
        <v>0.6317906148150686</v>
      </c>
      <c r="I16" s="35">
        <v>14813</v>
      </c>
      <c r="J16" s="35">
        <v>72174</v>
      </c>
      <c r="K16" s="35">
        <v>366859</v>
      </c>
      <c r="L16" s="35">
        <v>347544</v>
      </c>
      <c r="M16" s="35">
        <v>253383</v>
      </c>
      <c r="N16" s="35">
        <v>146667</v>
      </c>
      <c r="O16" s="35">
        <v>33964</v>
      </c>
      <c r="P16" s="35">
        <f t="shared" si="8"/>
        <v>712</v>
      </c>
      <c r="Q16" s="65">
        <f t="shared" si="6"/>
        <v>3.6411968695935002E-4</v>
      </c>
      <c r="R16" s="35">
        <v>112</v>
      </c>
      <c r="S16" s="35">
        <v>600</v>
      </c>
      <c r="U16" s="1">
        <v>1955401</v>
      </c>
    </row>
    <row r="17" spans="1:21" x14ac:dyDescent="0.45">
      <c r="A17" s="33" t="s">
        <v>23</v>
      </c>
      <c r="B17" s="32">
        <f t="shared" si="9"/>
        <v>4437949</v>
      </c>
      <c r="C17" s="34">
        <f>SUM(一般接種!D16+一般接種!G16+一般接種!J16+一般接種!M16+医療従事者等!C14)</f>
        <v>1611818</v>
      </c>
      <c r="D17" s="30">
        <f t="shared" si="0"/>
        <v>0.82315365754881897</v>
      </c>
      <c r="E17" s="34">
        <f>SUM(一般接種!E16+一般接種!H16+一般接種!K16+一般接種!N16+医療従事者等!D14)</f>
        <v>1586071</v>
      </c>
      <c r="F17" s="31">
        <f t="shared" si="1"/>
        <v>0.81000469332276526</v>
      </c>
      <c r="G17" s="29">
        <f t="shared" si="7"/>
        <v>1239574</v>
      </c>
      <c r="H17" s="31">
        <f t="shared" si="5"/>
        <v>0.63304906130991201</v>
      </c>
      <c r="I17" s="35">
        <v>16240</v>
      </c>
      <c r="J17" s="35">
        <v>71800</v>
      </c>
      <c r="K17" s="35">
        <v>402169</v>
      </c>
      <c r="L17" s="35">
        <v>435403</v>
      </c>
      <c r="M17" s="35">
        <v>217334</v>
      </c>
      <c r="N17" s="35">
        <v>78058</v>
      </c>
      <c r="O17" s="35">
        <v>18570</v>
      </c>
      <c r="P17" s="35">
        <f t="shared" si="8"/>
        <v>486</v>
      </c>
      <c r="Q17" s="65">
        <f t="shared" si="6"/>
        <v>2.4819965875100416E-4</v>
      </c>
      <c r="R17" s="35">
        <v>51</v>
      </c>
      <c r="S17" s="35">
        <v>435</v>
      </c>
      <c r="U17" s="1">
        <v>1958101</v>
      </c>
    </row>
    <row r="18" spans="1:21" x14ac:dyDescent="0.45">
      <c r="A18" s="33" t="s">
        <v>24</v>
      </c>
      <c r="B18" s="32">
        <f t="shared" si="9"/>
        <v>16602767</v>
      </c>
      <c r="C18" s="34">
        <f>SUM(一般接種!D17+一般接種!G17+一般接種!J17+一般接種!M17+医療従事者等!C15)</f>
        <v>6122995</v>
      </c>
      <c r="D18" s="30">
        <f t="shared" si="0"/>
        <v>0.82812570371469385</v>
      </c>
      <c r="E18" s="34">
        <f>SUM(一般接種!E17+一般接種!H17+一般接種!K17+一般接種!N17+医療従事者等!D15)</f>
        <v>6031950</v>
      </c>
      <c r="F18" s="31">
        <f t="shared" si="1"/>
        <v>0.81581200679109611</v>
      </c>
      <c r="G18" s="29">
        <f t="shared" si="7"/>
        <v>4445697</v>
      </c>
      <c r="H18" s="31">
        <f t="shared" si="5"/>
        <v>0.60127371598822199</v>
      </c>
      <c r="I18" s="35">
        <v>49290</v>
      </c>
      <c r="J18" s="35">
        <v>268833</v>
      </c>
      <c r="K18" s="35">
        <v>1313278</v>
      </c>
      <c r="L18" s="35">
        <v>1413826</v>
      </c>
      <c r="M18" s="35">
        <v>835134</v>
      </c>
      <c r="N18" s="35">
        <v>470391</v>
      </c>
      <c r="O18" s="35">
        <v>94945</v>
      </c>
      <c r="P18" s="35">
        <f t="shared" si="8"/>
        <v>2125</v>
      </c>
      <c r="Q18" s="65">
        <f t="shared" si="6"/>
        <v>2.8740299810692716E-4</v>
      </c>
      <c r="R18" s="35">
        <v>203</v>
      </c>
      <c r="S18" s="35">
        <v>1922</v>
      </c>
      <c r="U18" s="1">
        <v>7393799</v>
      </c>
    </row>
    <row r="19" spans="1:21" x14ac:dyDescent="0.45">
      <c r="A19" s="33" t="s">
        <v>25</v>
      </c>
      <c r="B19" s="32">
        <f t="shared" si="9"/>
        <v>14273729</v>
      </c>
      <c r="C19" s="34">
        <f>SUM(一般接種!D18+一般接種!G18+一般接種!J18+一般接種!M18+医療従事者等!C16)</f>
        <v>5225531</v>
      </c>
      <c r="D19" s="30">
        <f t="shared" si="0"/>
        <v>0.82644634765230851</v>
      </c>
      <c r="E19" s="34">
        <f>SUM(一般接種!E18+一般接種!H18+一般接種!K18+一般接種!N18+医療従事者等!D16)</f>
        <v>5157255</v>
      </c>
      <c r="F19" s="31">
        <f t="shared" si="1"/>
        <v>0.81564812430767442</v>
      </c>
      <c r="G19" s="29">
        <f t="shared" si="7"/>
        <v>3888782</v>
      </c>
      <c r="H19" s="31">
        <f t="shared" si="5"/>
        <v>0.61503217198712234</v>
      </c>
      <c r="I19" s="35">
        <v>42983</v>
      </c>
      <c r="J19" s="35">
        <v>212526</v>
      </c>
      <c r="K19" s="35">
        <v>1086144</v>
      </c>
      <c r="L19" s="35">
        <v>1320579</v>
      </c>
      <c r="M19" s="35">
        <v>753084</v>
      </c>
      <c r="N19" s="35">
        <v>391963</v>
      </c>
      <c r="O19" s="35">
        <v>81503</v>
      </c>
      <c r="P19" s="35">
        <f t="shared" si="8"/>
        <v>2161</v>
      </c>
      <c r="Q19" s="65">
        <f t="shared" si="6"/>
        <v>3.4177398570147966E-4</v>
      </c>
      <c r="R19" s="35">
        <v>198</v>
      </c>
      <c r="S19" s="35">
        <v>1963</v>
      </c>
      <c r="U19" s="1">
        <v>6322892</v>
      </c>
    </row>
    <row r="20" spans="1:21" x14ac:dyDescent="0.45">
      <c r="A20" s="33" t="s">
        <v>26</v>
      </c>
      <c r="B20" s="32">
        <f t="shared" si="9"/>
        <v>30570517</v>
      </c>
      <c r="C20" s="34">
        <f>SUM(一般接種!D19+一般接種!G19+一般接種!J19+一般接種!M19+医療従事者等!C17)</f>
        <v>11287251</v>
      </c>
      <c r="D20" s="30">
        <f t="shared" si="0"/>
        <v>0.81535669635533481</v>
      </c>
      <c r="E20" s="34">
        <f>SUM(一般接種!E19+一般接種!H19+一般接種!K19+一般接種!N19+医療従事者等!D17)</f>
        <v>11138527</v>
      </c>
      <c r="F20" s="31">
        <f t="shared" si="1"/>
        <v>0.80461332675110153</v>
      </c>
      <c r="G20" s="29">
        <f t="shared" si="7"/>
        <v>8137795</v>
      </c>
      <c r="H20" s="31">
        <f t="shared" si="5"/>
        <v>0.58784956999866145</v>
      </c>
      <c r="I20" s="35">
        <v>102416</v>
      </c>
      <c r="J20" s="35">
        <v>606758</v>
      </c>
      <c r="K20" s="35">
        <v>2631953</v>
      </c>
      <c r="L20" s="35">
        <v>2929822</v>
      </c>
      <c r="M20" s="35">
        <v>1261978</v>
      </c>
      <c r="N20" s="35">
        <v>506303</v>
      </c>
      <c r="O20" s="35">
        <v>98565</v>
      </c>
      <c r="P20" s="35">
        <f t="shared" si="8"/>
        <v>6944</v>
      </c>
      <c r="Q20" s="65">
        <f t="shared" si="6"/>
        <v>5.0161344861485266E-4</v>
      </c>
      <c r="R20" s="35">
        <v>1219</v>
      </c>
      <c r="S20" s="35">
        <v>5725</v>
      </c>
      <c r="U20" s="1">
        <v>13843329</v>
      </c>
    </row>
    <row r="21" spans="1:21" x14ac:dyDescent="0.45">
      <c r="A21" s="33" t="s">
        <v>27</v>
      </c>
      <c r="B21" s="32">
        <f t="shared" si="9"/>
        <v>20626301</v>
      </c>
      <c r="C21" s="34">
        <f>SUM(一般接種!D20+一般接種!G20+一般接種!J20+一般接種!M20+医療従事者等!C18)</f>
        <v>7599946</v>
      </c>
      <c r="D21" s="30">
        <f t="shared" si="0"/>
        <v>0.82427073755185076</v>
      </c>
      <c r="E21" s="34">
        <f>SUM(一般接種!E20+一般接種!H20+一般接種!K20+一般接種!N20+医療従事者等!D18)</f>
        <v>7506155</v>
      </c>
      <c r="F21" s="31">
        <f t="shared" si="1"/>
        <v>0.81409840517663057</v>
      </c>
      <c r="G21" s="29">
        <f t="shared" si="7"/>
        <v>5516957</v>
      </c>
      <c r="H21" s="31">
        <f t="shared" si="5"/>
        <v>0.59835506929020887</v>
      </c>
      <c r="I21" s="35">
        <v>50190</v>
      </c>
      <c r="J21" s="35">
        <v>301478</v>
      </c>
      <c r="K21" s="35">
        <v>1450923</v>
      </c>
      <c r="L21" s="35">
        <v>2048250</v>
      </c>
      <c r="M21" s="35">
        <v>1096270</v>
      </c>
      <c r="N21" s="35">
        <v>473362</v>
      </c>
      <c r="O21" s="35">
        <v>96484</v>
      </c>
      <c r="P21" s="35">
        <f t="shared" si="8"/>
        <v>3243</v>
      </c>
      <c r="Q21" s="65">
        <f t="shared" si="6"/>
        <v>3.5172749936389705E-4</v>
      </c>
      <c r="R21" s="35">
        <v>529</v>
      </c>
      <c r="S21" s="35">
        <v>2714</v>
      </c>
      <c r="U21" s="1">
        <v>9220206</v>
      </c>
    </row>
    <row r="22" spans="1:21" x14ac:dyDescent="0.45">
      <c r="A22" s="33" t="s">
        <v>28</v>
      </c>
      <c r="B22" s="32">
        <f t="shared" si="9"/>
        <v>5289741</v>
      </c>
      <c r="C22" s="34">
        <f>SUM(一般接種!D21+一般接種!G21+一般接種!J21+一般接種!M21+医療従事者等!C19)</f>
        <v>1899116</v>
      </c>
      <c r="D22" s="30">
        <f t="shared" si="0"/>
        <v>0.85809610993080521</v>
      </c>
      <c r="E22" s="34">
        <f>SUM(一般接種!E21+一般接種!H21+一般接種!K21+一般接種!N21+医療従事者等!D19)</f>
        <v>1864112</v>
      </c>
      <c r="F22" s="31">
        <f t="shared" si="1"/>
        <v>0.84227991111408318</v>
      </c>
      <c r="G22" s="29">
        <f t="shared" si="7"/>
        <v>1526311</v>
      </c>
      <c r="H22" s="31">
        <f t="shared" si="5"/>
        <v>0.68964798971974184</v>
      </c>
      <c r="I22" s="35">
        <v>16810</v>
      </c>
      <c r="J22" s="35">
        <v>64960</v>
      </c>
      <c r="K22" s="35">
        <v>344020</v>
      </c>
      <c r="L22" s="35">
        <v>567481</v>
      </c>
      <c r="M22" s="35">
        <v>356119</v>
      </c>
      <c r="N22" s="35">
        <v>149142</v>
      </c>
      <c r="O22" s="35">
        <v>27779</v>
      </c>
      <c r="P22" s="35">
        <f t="shared" si="8"/>
        <v>202</v>
      </c>
      <c r="Q22" s="65">
        <f t="shared" si="6"/>
        <v>9.1271630698715965E-5</v>
      </c>
      <c r="R22" s="35">
        <v>8</v>
      </c>
      <c r="S22" s="35">
        <v>194</v>
      </c>
      <c r="U22" s="1">
        <v>2213174</v>
      </c>
    </row>
    <row r="23" spans="1:21" x14ac:dyDescent="0.45">
      <c r="A23" s="33" t="s">
        <v>29</v>
      </c>
      <c r="B23" s="32">
        <f t="shared" si="9"/>
        <v>2462672</v>
      </c>
      <c r="C23" s="34">
        <f>SUM(一般接種!D22+一般接種!G22+一般接種!J22+一般接種!M22+医療従事者等!C20)</f>
        <v>896392</v>
      </c>
      <c r="D23" s="30">
        <f t="shared" si="0"/>
        <v>0.85560202887539449</v>
      </c>
      <c r="E23" s="34">
        <f>SUM(一般接種!E22+一般接種!H22+一般接種!K22+一般接種!N22+医療従事者等!D20)</f>
        <v>887801</v>
      </c>
      <c r="F23" s="31">
        <f t="shared" si="1"/>
        <v>0.84740195900633208</v>
      </c>
      <c r="G23" s="29">
        <f t="shared" si="7"/>
        <v>678249</v>
      </c>
      <c r="H23" s="31">
        <f t="shared" si="5"/>
        <v>0.64738554168567708</v>
      </c>
      <c r="I23" s="35">
        <v>10198</v>
      </c>
      <c r="J23" s="35">
        <v>39117</v>
      </c>
      <c r="K23" s="35">
        <v>212696</v>
      </c>
      <c r="L23" s="35">
        <v>219262</v>
      </c>
      <c r="M23" s="35">
        <v>127300</v>
      </c>
      <c r="N23" s="35">
        <v>60855</v>
      </c>
      <c r="O23" s="35">
        <v>8821</v>
      </c>
      <c r="P23" s="35">
        <f t="shared" si="8"/>
        <v>230</v>
      </c>
      <c r="Q23" s="65">
        <f t="shared" si="6"/>
        <v>2.1953393899247286E-4</v>
      </c>
      <c r="R23" s="35">
        <v>71</v>
      </c>
      <c r="S23" s="35">
        <v>159</v>
      </c>
      <c r="U23" s="1">
        <v>1047674</v>
      </c>
    </row>
    <row r="24" spans="1:21" x14ac:dyDescent="0.45">
      <c r="A24" s="33" t="s">
        <v>30</v>
      </c>
      <c r="B24" s="32">
        <f t="shared" si="9"/>
        <v>2559038</v>
      </c>
      <c r="C24" s="34">
        <f>SUM(一般接種!D23+一般接種!G23+一般接種!J23+一般接種!M23+医療従事者等!C21)</f>
        <v>937266</v>
      </c>
      <c r="D24" s="30">
        <f t="shared" si="0"/>
        <v>0.82749396109674955</v>
      </c>
      <c r="E24" s="34">
        <f>SUM(一般接種!E23+一般接種!H23+一般接種!K23+一般接種!N23+医療従事者等!D21)</f>
        <v>924893</v>
      </c>
      <c r="F24" s="31">
        <f t="shared" si="1"/>
        <v>0.8165700795298837</v>
      </c>
      <c r="G24" s="29">
        <f t="shared" si="7"/>
        <v>696528</v>
      </c>
      <c r="H24" s="31">
        <f t="shared" si="5"/>
        <v>0.61495105309997034</v>
      </c>
      <c r="I24" s="35">
        <v>9283</v>
      </c>
      <c r="J24" s="35">
        <v>55364</v>
      </c>
      <c r="K24" s="35">
        <v>204587</v>
      </c>
      <c r="L24" s="35">
        <v>215328</v>
      </c>
      <c r="M24" s="35">
        <v>130644</v>
      </c>
      <c r="N24" s="35">
        <v>67568</v>
      </c>
      <c r="O24" s="35">
        <v>13754</v>
      </c>
      <c r="P24" s="35">
        <f t="shared" si="8"/>
        <v>351</v>
      </c>
      <c r="Q24" s="65">
        <f t="shared" si="6"/>
        <v>3.0989108785015046E-4</v>
      </c>
      <c r="R24" s="35">
        <v>38</v>
      </c>
      <c r="S24" s="35">
        <v>313</v>
      </c>
      <c r="U24" s="1">
        <v>1132656</v>
      </c>
    </row>
    <row r="25" spans="1:21" x14ac:dyDescent="0.45">
      <c r="A25" s="33" t="s">
        <v>31</v>
      </c>
      <c r="B25" s="32">
        <f t="shared" si="9"/>
        <v>1776566</v>
      </c>
      <c r="C25" s="34">
        <f>SUM(一般接種!D24+一般接種!G24+一般接種!J24+一般接種!M24+医療従事者等!C22)</f>
        <v>647582</v>
      </c>
      <c r="D25" s="30">
        <f t="shared" si="0"/>
        <v>0.83603952061948172</v>
      </c>
      <c r="E25" s="34">
        <f>SUM(一般接種!E24+一般接種!H24+一般接種!K24+一般接種!N24+医療従事者等!D22)</f>
        <v>640736</v>
      </c>
      <c r="F25" s="31">
        <f t="shared" si="1"/>
        <v>0.82720121665463864</v>
      </c>
      <c r="G25" s="29">
        <f t="shared" si="7"/>
        <v>487676</v>
      </c>
      <c r="H25" s="31">
        <f t="shared" si="5"/>
        <v>0.62959811924609754</v>
      </c>
      <c r="I25" s="35">
        <v>7666</v>
      </c>
      <c r="J25" s="35">
        <v>32324</v>
      </c>
      <c r="K25" s="35">
        <v>143699</v>
      </c>
      <c r="L25" s="35">
        <v>172086</v>
      </c>
      <c r="M25" s="35">
        <v>91927</v>
      </c>
      <c r="N25" s="35">
        <v>34331</v>
      </c>
      <c r="O25" s="35">
        <v>5643</v>
      </c>
      <c r="P25" s="35">
        <f t="shared" si="8"/>
        <v>572</v>
      </c>
      <c r="Q25" s="65">
        <f t="shared" si="6"/>
        <v>7.3846185625039539E-4</v>
      </c>
      <c r="R25" s="35">
        <v>145</v>
      </c>
      <c r="S25" s="35">
        <v>427</v>
      </c>
      <c r="U25" s="1">
        <v>774583</v>
      </c>
    </row>
    <row r="26" spans="1:21" x14ac:dyDescent="0.45">
      <c r="A26" s="33" t="s">
        <v>32</v>
      </c>
      <c r="B26" s="32">
        <f t="shared" si="9"/>
        <v>1867363</v>
      </c>
      <c r="C26" s="34">
        <f>SUM(一般接種!D25+一般接種!G25+一般接種!J25+一般接種!M25+医療従事者等!C23)</f>
        <v>681398</v>
      </c>
      <c r="D26" s="30">
        <f t="shared" si="0"/>
        <v>0.82996405589789002</v>
      </c>
      <c r="E26" s="34">
        <f>SUM(一般接種!E25+一般接種!H25+一般接種!K25+一般接種!N25+医療従事者等!D23)</f>
        <v>672866</v>
      </c>
      <c r="F26" s="31">
        <f t="shared" si="1"/>
        <v>0.81957181329529827</v>
      </c>
      <c r="G26" s="29">
        <f t="shared" si="7"/>
        <v>512681</v>
      </c>
      <c r="H26" s="31">
        <f t="shared" si="5"/>
        <v>0.62446147793475493</v>
      </c>
      <c r="I26" s="35">
        <v>6290</v>
      </c>
      <c r="J26" s="35">
        <v>37862</v>
      </c>
      <c r="K26" s="35">
        <v>168810</v>
      </c>
      <c r="L26" s="35">
        <v>164825</v>
      </c>
      <c r="M26" s="35">
        <v>96184</v>
      </c>
      <c r="N26" s="35">
        <v>34519</v>
      </c>
      <c r="O26" s="35">
        <v>4191</v>
      </c>
      <c r="P26" s="35">
        <f t="shared" si="8"/>
        <v>418</v>
      </c>
      <c r="Q26" s="65">
        <f t="shared" si="6"/>
        <v>5.0913706140217317E-4</v>
      </c>
      <c r="R26" s="35">
        <v>109</v>
      </c>
      <c r="S26" s="35">
        <v>309</v>
      </c>
      <c r="U26" s="1">
        <v>820997</v>
      </c>
    </row>
    <row r="27" spans="1:21" x14ac:dyDescent="0.45">
      <c r="A27" s="33" t="s">
        <v>33</v>
      </c>
      <c r="B27" s="32">
        <f t="shared" si="9"/>
        <v>4785828</v>
      </c>
      <c r="C27" s="34">
        <f>SUM(一般接種!D26+一般接種!G26+一般接種!J26+一般接種!M26+医療従事者等!C24)</f>
        <v>1729270</v>
      </c>
      <c r="D27" s="30">
        <f t="shared" si="0"/>
        <v>0.83469571668604658</v>
      </c>
      <c r="E27" s="34">
        <f>SUM(一般接種!E26+一般接種!H26+一般接種!K26+一般接種!N26+医療従事者等!D24)</f>
        <v>1704409</v>
      </c>
      <c r="F27" s="31">
        <f t="shared" si="1"/>
        <v>0.82269564138691353</v>
      </c>
      <c r="G27" s="29">
        <f t="shared" si="7"/>
        <v>1351920</v>
      </c>
      <c r="H27" s="31">
        <f t="shared" si="5"/>
        <v>0.6525538714614838</v>
      </c>
      <c r="I27" s="35">
        <v>14307</v>
      </c>
      <c r="J27" s="35">
        <v>69130</v>
      </c>
      <c r="K27" s="35">
        <v>457055</v>
      </c>
      <c r="L27" s="35">
        <v>432565</v>
      </c>
      <c r="M27" s="35">
        <v>235121</v>
      </c>
      <c r="N27" s="35">
        <v>120490</v>
      </c>
      <c r="O27" s="35">
        <v>23252</v>
      </c>
      <c r="P27" s="35">
        <f t="shared" si="8"/>
        <v>229</v>
      </c>
      <c r="Q27" s="65">
        <f t="shared" si="6"/>
        <v>1.1053526581800682E-4</v>
      </c>
      <c r="R27" s="35">
        <v>9</v>
      </c>
      <c r="S27" s="35">
        <v>220</v>
      </c>
      <c r="U27" s="1">
        <v>2071737</v>
      </c>
    </row>
    <row r="28" spans="1:21" x14ac:dyDescent="0.45">
      <c r="A28" s="33" t="s">
        <v>34</v>
      </c>
      <c r="B28" s="32">
        <f t="shared" si="9"/>
        <v>4601730</v>
      </c>
      <c r="C28" s="34">
        <f>SUM(一般接種!D27+一般接種!G27+一般接種!J27+一般接種!M27+医療従事者等!C25)</f>
        <v>1668479</v>
      </c>
      <c r="D28" s="30">
        <f t="shared" si="0"/>
        <v>0.82729395361244673</v>
      </c>
      <c r="E28" s="34">
        <f>SUM(一般接種!E27+一般接種!H27+一般接種!K27+一般接種!N27+医療従事者等!D25)</f>
        <v>1653749</v>
      </c>
      <c r="F28" s="31">
        <f t="shared" si="1"/>
        <v>0.81999027167415961</v>
      </c>
      <c r="G28" s="29">
        <f t="shared" si="7"/>
        <v>1278961</v>
      </c>
      <c r="H28" s="31">
        <f t="shared" si="5"/>
        <v>0.63415643961124379</v>
      </c>
      <c r="I28" s="35">
        <v>15477</v>
      </c>
      <c r="J28" s="35">
        <v>85175</v>
      </c>
      <c r="K28" s="35">
        <v>466646</v>
      </c>
      <c r="L28" s="35">
        <v>403214</v>
      </c>
      <c r="M28" s="35">
        <v>191714</v>
      </c>
      <c r="N28" s="35">
        <v>97389</v>
      </c>
      <c r="O28" s="35">
        <v>19346</v>
      </c>
      <c r="P28" s="35">
        <f t="shared" si="8"/>
        <v>541</v>
      </c>
      <c r="Q28" s="65">
        <f t="shared" si="6"/>
        <v>2.6824792454944514E-4</v>
      </c>
      <c r="R28" s="35">
        <v>33</v>
      </c>
      <c r="S28" s="35">
        <v>508</v>
      </c>
      <c r="U28" s="1">
        <v>2016791</v>
      </c>
    </row>
    <row r="29" spans="1:21" x14ac:dyDescent="0.45">
      <c r="A29" s="33" t="s">
        <v>35</v>
      </c>
      <c r="B29" s="32">
        <f t="shared" si="9"/>
        <v>8526174</v>
      </c>
      <c r="C29" s="34">
        <f>SUM(一般接種!D28+一般接種!G28+一般接種!J28+一般接種!M28+医療従事者等!C26)</f>
        <v>3135054</v>
      </c>
      <c r="D29" s="30">
        <f t="shared" si="0"/>
        <v>0.85047012419091439</v>
      </c>
      <c r="E29" s="34">
        <f>SUM(一般接種!E28+一般接種!H28+一般接種!K28+一般接種!N28+医療従事者等!D26)</f>
        <v>3098753</v>
      </c>
      <c r="F29" s="31">
        <f t="shared" si="1"/>
        <v>0.84062247372675825</v>
      </c>
      <c r="G29" s="29">
        <f t="shared" si="7"/>
        <v>2291832</v>
      </c>
      <c r="H29" s="31">
        <f t="shared" si="5"/>
        <v>0.62172283018560814</v>
      </c>
      <c r="I29" s="35">
        <v>23533</v>
      </c>
      <c r="J29" s="35">
        <v>115305</v>
      </c>
      <c r="K29" s="35">
        <v>653262</v>
      </c>
      <c r="L29" s="35">
        <v>754173</v>
      </c>
      <c r="M29" s="35">
        <v>451605</v>
      </c>
      <c r="N29" s="35">
        <v>249949</v>
      </c>
      <c r="O29" s="35">
        <v>44005</v>
      </c>
      <c r="P29" s="35">
        <f t="shared" si="8"/>
        <v>535</v>
      </c>
      <c r="Q29" s="65">
        <f t="shared" si="6"/>
        <v>1.4513354999376061E-4</v>
      </c>
      <c r="R29" s="35">
        <v>23</v>
      </c>
      <c r="S29" s="35">
        <v>512</v>
      </c>
      <c r="U29" s="1">
        <v>3686260</v>
      </c>
    </row>
    <row r="30" spans="1:21" x14ac:dyDescent="0.45">
      <c r="A30" s="33" t="s">
        <v>36</v>
      </c>
      <c r="B30" s="32">
        <f t="shared" si="9"/>
        <v>16244003</v>
      </c>
      <c r="C30" s="34">
        <f>SUM(一般接種!D29+一般接種!G29+一般接種!J29+一般接種!M29+医療従事者等!C27)</f>
        <v>6008169</v>
      </c>
      <c r="D30" s="30">
        <f t="shared" si="0"/>
        <v>0.79485730675310717</v>
      </c>
      <c r="E30" s="34">
        <f>SUM(一般接種!E29+一般接種!H29+一般接種!K29+一般接種!N29+医療従事者等!D27)</f>
        <v>5900240</v>
      </c>
      <c r="F30" s="31">
        <f t="shared" si="1"/>
        <v>0.78057872133705841</v>
      </c>
      <c r="G30" s="29">
        <f t="shared" si="7"/>
        <v>4334253</v>
      </c>
      <c r="H30" s="31">
        <f t="shared" si="5"/>
        <v>0.57340475382210043</v>
      </c>
      <c r="I30" s="35">
        <v>43109</v>
      </c>
      <c r="J30" s="35">
        <v>374331</v>
      </c>
      <c r="K30" s="35">
        <v>1353729</v>
      </c>
      <c r="L30" s="35">
        <v>1359170</v>
      </c>
      <c r="M30" s="35">
        <v>758694</v>
      </c>
      <c r="N30" s="35">
        <v>367826</v>
      </c>
      <c r="O30" s="35">
        <v>77394</v>
      </c>
      <c r="P30" s="35">
        <f t="shared" si="8"/>
        <v>1341</v>
      </c>
      <c r="Q30" s="65">
        <f t="shared" si="6"/>
        <v>1.7740906561648261E-4</v>
      </c>
      <c r="R30" s="35">
        <v>58</v>
      </c>
      <c r="S30" s="35">
        <v>1283</v>
      </c>
      <c r="U30" s="1">
        <v>7558802</v>
      </c>
    </row>
    <row r="31" spans="1:21" x14ac:dyDescent="0.45">
      <c r="A31" s="33" t="s">
        <v>37</v>
      </c>
      <c r="B31" s="32">
        <f t="shared" si="9"/>
        <v>4035124</v>
      </c>
      <c r="C31" s="34">
        <f>SUM(一般接種!D30+一般接種!G30+一般接種!J30+一般接種!M30+医療従事者等!C28)</f>
        <v>1479537</v>
      </c>
      <c r="D31" s="30">
        <f t="shared" si="0"/>
        <v>0.82171072618084295</v>
      </c>
      <c r="E31" s="34">
        <f>SUM(一般接種!E30+一般接種!H30+一般接種!K30+一般接種!N30+医療従事者等!D28)</f>
        <v>1462631</v>
      </c>
      <c r="F31" s="31">
        <f t="shared" si="1"/>
        <v>0.81232140943052622</v>
      </c>
      <c r="G31" s="29">
        <f t="shared" si="7"/>
        <v>1092711</v>
      </c>
      <c r="H31" s="31">
        <f t="shared" si="5"/>
        <v>0.6068738729182136</v>
      </c>
      <c r="I31" s="35">
        <v>16809</v>
      </c>
      <c r="J31" s="35">
        <v>67418</v>
      </c>
      <c r="K31" s="35">
        <v>346916</v>
      </c>
      <c r="L31" s="35">
        <v>353589</v>
      </c>
      <c r="M31" s="35">
        <v>196347</v>
      </c>
      <c r="N31" s="35">
        <v>97662</v>
      </c>
      <c r="O31" s="35">
        <v>13970</v>
      </c>
      <c r="P31" s="35">
        <f t="shared" si="8"/>
        <v>245</v>
      </c>
      <c r="Q31" s="65">
        <f t="shared" si="6"/>
        <v>1.3606900531335582E-4</v>
      </c>
      <c r="R31" s="35">
        <v>76</v>
      </c>
      <c r="S31" s="35">
        <v>169</v>
      </c>
      <c r="U31" s="1">
        <v>1800557</v>
      </c>
    </row>
    <row r="32" spans="1:21" x14ac:dyDescent="0.45">
      <c r="A32" s="33" t="s">
        <v>38</v>
      </c>
      <c r="B32" s="32">
        <f t="shared" si="9"/>
        <v>3141919</v>
      </c>
      <c r="C32" s="34">
        <f>SUM(一般接種!D31+一般接種!G31+一般接種!J31+一般接種!M31+医療従事者等!C29)</f>
        <v>1157013</v>
      </c>
      <c r="D32" s="30">
        <f t="shared" si="0"/>
        <v>0.81546231683139003</v>
      </c>
      <c r="E32" s="34">
        <f>SUM(一般接種!E31+一般接種!H31+一般接種!K31+一般接種!N31+医療従事者等!D29)</f>
        <v>1144501</v>
      </c>
      <c r="F32" s="31">
        <f t="shared" si="1"/>
        <v>0.80664386404979271</v>
      </c>
      <c r="G32" s="29">
        <f t="shared" si="7"/>
        <v>840300</v>
      </c>
      <c r="H32" s="31">
        <f t="shared" si="5"/>
        <v>0.59224311639836125</v>
      </c>
      <c r="I32" s="35">
        <v>8725</v>
      </c>
      <c r="J32" s="35">
        <v>52828</v>
      </c>
      <c r="K32" s="35">
        <v>238439</v>
      </c>
      <c r="L32" s="35">
        <v>285792</v>
      </c>
      <c r="M32" s="35">
        <v>160744</v>
      </c>
      <c r="N32" s="35">
        <v>82932</v>
      </c>
      <c r="O32" s="35">
        <v>10840</v>
      </c>
      <c r="P32" s="35">
        <f t="shared" si="8"/>
        <v>105</v>
      </c>
      <c r="Q32" s="65">
        <f t="shared" si="6"/>
        <v>7.4003959564236489E-5</v>
      </c>
      <c r="R32" s="35">
        <v>9</v>
      </c>
      <c r="S32" s="35">
        <v>96</v>
      </c>
      <c r="U32" s="1">
        <v>1418843</v>
      </c>
    </row>
    <row r="33" spans="1:21" x14ac:dyDescent="0.45">
      <c r="A33" s="33" t="s">
        <v>39</v>
      </c>
      <c r="B33" s="32">
        <f t="shared" si="9"/>
        <v>5463816</v>
      </c>
      <c r="C33" s="34">
        <f>SUM(一般接種!D32+一般接種!G32+一般接種!J32+一般接種!M32+医療従事者等!C30)</f>
        <v>2027962</v>
      </c>
      <c r="D33" s="30">
        <f t="shared" si="0"/>
        <v>0.80139432580055969</v>
      </c>
      <c r="E33" s="34">
        <f>SUM(一般接種!E32+一般接種!H32+一般接種!K32+一般接種!N32+医療従事者等!D30)</f>
        <v>1995611</v>
      </c>
      <c r="F33" s="31">
        <f t="shared" si="1"/>
        <v>0.78861010803219234</v>
      </c>
      <c r="G33" s="29">
        <f t="shared" si="7"/>
        <v>1439670</v>
      </c>
      <c r="H33" s="31">
        <f t="shared" si="5"/>
        <v>0.56891764689145641</v>
      </c>
      <c r="I33" s="35">
        <v>25932</v>
      </c>
      <c r="J33" s="35">
        <v>95829</v>
      </c>
      <c r="K33" s="35">
        <v>449707</v>
      </c>
      <c r="L33" s="35">
        <v>474108</v>
      </c>
      <c r="M33" s="35">
        <v>250435</v>
      </c>
      <c r="N33" s="35">
        <v>123551</v>
      </c>
      <c r="O33" s="35">
        <v>20108</v>
      </c>
      <c r="P33" s="35">
        <f t="shared" si="8"/>
        <v>573</v>
      </c>
      <c r="Q33" s="65">
        <f t="shared" si="6"/>
        <v>2.2643370471622286E-4</v>
      </c>
      <c r="R33" s="35">
        <v>10</v>
      </c>
      <c r="S33" s="35">
        <v>563</v>
      </c>
      <c r="U33" s="1">
        <v>2530542</v>
      </c>
    </row>
    <row r="34" spans="1:21" x14ac:dyDescent="0.45">
      <c r="A34" s="33" t="s">
        <v>40</v>
      </c>
      <c r="B34" s="32">
        <f t="shared" si="9"/>
        <v>18433557</v>
      </c>
      <c r="C34" s="34">
        <f>SUM(一般接種!D33+一般接種!G33+一般接種!J33+一般接種!M33+医療従事者等!C31)</f>
        <v>6898937</v>
      </c>
      <c r="D34" s="30">
        <f t="shared" si="0"/>
        <v>0.78046591038802937</v>
      </c>
      <c r="E34" s="34">
        <f>SUM(一般接種!E33+一般接種!H33+一般接種!K33+一般接種!N33+医療従事者等!D31)</f>
        <v>6807655</v>
      </c>
      <c r="F34" s="31">
        <f t="shared" si="1"/>
        <v>0.77013932105520322</v>
      </c>
      <c r="G34" s="29">
        <f t="shared" si="7"/>
        <v>4724882</v>
      </c>
      <c r="H34" s="31">
        <f t="shared" si="5"/>
        <v>0.53451848184814743</v>
      </c>
      <c r="I34" s="35">
        <v>64851</v>
      </c>
      <c r="J34" s="35">
        <v>371151</v>
      </c>
      <c r="K34" s="35">
        <v>1518789</v>
      </c>
      <c r="L34" s="35">
        <v>1551760</v>
      </c>
      <c r="M34" s="35">
        <v>766294</v>
      </c>
      <c r="N34" s="35">
        <v>362325</v>
      </c>
      <c r="O34" s="35">
        <v>89712</v>
      </c>
      <c r="P34" s="35">
        <f t="shared" si="8"/>
        <v>2083</v>
      </c>
      <c r="Q34" s="65">
        <f t="shared" si="6"/>
        <v>2.3564651936062978E-4</v>
      </c>
      <c r="R34" s="35">
        <v>290</v>
      </c>
      <c r="S34" s="35">
        <v>1793</v>
      </c>
      <c r="U34" s="1">
        <v>8839511</v>
      </c>
    </row>
    <row r="35" spans="1:21" x14ac:dyDescent="0.45">
      <c r="A35" s="33" t="s">
        <v>41</v>
      </c>
      <c r="B35" s="32">
        <f t="shared" si="9"/>
        <v>11985925</v>
      </c>
      <c r="C35" s="34">
        <f>SUM(一般接種!D34+一般接種!G34+一般接種!J34+一般接種!M34+医療従事者等!C32)</f>
        <v>4431176</v>
      </c>
      <c r="D35" s="30">
        <f t="shared" si="0"/>
        <v>0.80222245355178889</v>
      </c>
      <c r="E35" s="34">
        <f>SUM(一般接種!E34+一般接種!H34+一般接種!K34+一般接種!N34+医療従事者等!D32)</f>
        <v>4378417</v>
      </c>
      <c r="F35" s="31">
        <f t="shared" si="1"/>
        <v>0.79267093620584306</v>
      </c>
      <c r="G35" s="29">
        <f t="shared" si="7"/>
        <v>3175269</v>
      </c>
      <c r="H35" s="31">
        <f t="shared" si="5"/>
        <v>0.5748523840774854</v>
      </c>
      <c r="I35" s="35">
        <v>45310</v>
      </c>
      <c r="J35" s="35">
        <v>242130</v>
      </c>
      <c r="K35" s="35">
        <v>1007314</v>
      </c>
      <c r="L35" s="35">
        <v>1034385</v>
      </c>
      <c r="M35" s="35">
        <v>542924</v>
      </c>
      <c r="N35" s="35">
        <v>251139</v>
      </c>
      <c r="O35" s="35">
        <v>52067</v>
      </c>
      <c r="P35" s="35">
        <f t="shared" si="8"/>
        <v>1063</v>
      </c>
      <c r="Q35" s="65">
        <f t="shared" si="6"/>
        <v>1.9244608386702572E-4</v>
      </c>
      <c r="R35" s="35">
        <v>97</v>
      </c>
      <c r="S35" s="35">
        <v>966</v>
      </c>
      <c r="U35" s="1">
        <v>5523625</v>
      </c>
    </row>
    <row r="36" spans="1:21" x14ac:dyDescent="0.45">
      <c r="A36" s="33" t="s">
        <v>42</v>
      </c>
      <c r="B36" s="32">
        <f t="shared" si="9"/>
        <v>2990861</v>
      </c>
      <c r="C36" s="34">
        <f>SUM(一般接種!D35+一般接種!G35+一般接種!J35+一般接種!M35+医療従事者等!C33)</f>
        <v>1093620</v>
      </c>
      <c r="D36" s="30">
        <f t="shared" si="0"/>
        <v>0.81325818616103196</v>
      </c>
      <c r="E36" s="34">
        <f>SUM(一般接種!E35+一般接種!H35+一般接種!K35+一般接種!N35+医療従事者等!D33)</f>
        <v>1082245</v>
      </c>
      <c r="F36" s="31">
        <f t="shared" si="1"/>
        <v>0.80479929562539643</v>
      </c>
      <c r="G36" s="29">
        <f t="shared" si="7"/>
        <v>814791</v>
      </c>
      <c r="H36" s="31">
        <f t="shared" si="5"/>
        <v>0.6059101431578916</v>
      </c>
      <c r="I36" s="35">
        <v>7535</v>
      </c>
      <c r="J36" s="35">
        <v>54315</v>
      </c>
      <c r="K36" s="35">
        <v>307330</v>
      </c>
      <c r="L36" s="35">
        <v>253797</v>
      </c>
      <c r="M36" s="35">
        <v>130991</v>
      </c>
      <c r="N36" s="35">
        <v>53114</v>
      </c>
      <c r="O36" s="35">
        <v>7709</v>
      </c>
      <c r="P36" s="35">
        <f t="shared" si="8"/>
        <v>205</v>
      </c>
      <c r="Q36" s="65">
        <f t="shared" si="6"/>
        <v>1.5244593932354161E-4</v>
      </c>
      <c r="R36" s="35">
        <v>64</v>
      </c>
      <c r="S36" s="35">
        <v>141</v>
      </c>
      <c r="U36" s="1">
        <v>1344739</v>
      </c>
    </row>
    <row r="37" spans="1:21" x14ac:dyDescent="0.45">
      <c r="A37" s="33" t="s">
        <v>43</v>
      </c>
      <c r="B37" s="32">
        <f t="shared" si="9"/>
        <v>2067142</v>
      </c>
      <c r="C37" s="34">
        <f>SUM(一般接種!D36+一般接種!G36+一般接種!J36+一般接種!M36+医療従事者等!C34)</f>
        <v>749658</v>
      </c>
      <c r="D37" s="30">
        <f t="shared" si="0"/>
        <v>0.79376598844596535</v>
      </c>
      <c r="E37" s="34">
        <f>SUM(一般接種!E36+一般接種!H36+一般接種!K36+一般接種!N36+医療従事者等!D34)</f>
        <v>740461</v>
      </c>
      <c r="F37" s="31">
        <f t="shared" si="1"/>
        <v>0.78402786013180414</v>
      </c>
      <c r="G37" s="29">
        <f t="shared" si="7"/>
        <v>576938</v>
      </c>
      <c r="H37" s="31">
        <f t="shared" si="5"/>
        <v>0.6108835787012723</v>
      </c>
      <c r="I37" s="35">
        <v>7676</v>
      </c>
      <c r="J37" s="35">
        <v>44726</v>
      </c>
      <c r="K37" s="35">
        <v>212133</v>
      </c>
      <c r="L37" s="35">
        <v>196241</v>
      </c>
      <c r="M37" s="35">
        <v>83175</v>
      </c>
      <c r="N37" s="35">
        <v>28924</v>
      </c>
      <c r="O37" s="35">
        <v>4063</v>
      </c>
      <c r="P37" s="35">
        <f t="shared" si="8"/>
        <v>85</v>
      </c>
      <c r="Q37" s="65">
        <f t="shared" si="6"/>
        <v>9.000118589797889E-5</v>
      </c>
      <c r="R37" s="35">
        <v>1</v>
      </c>
      <c r="S37" s="35">
        <v>84</v>
      </c>
      <c r="U37" s="1">
        <v>944432</v>
      </c>
    </row>
    <row r="38" spans="1:21" x14ac:dyDescent="0.45">
      <c r="A38" s="33" t="s">
        <v>44</v>
      </c>
      <c r="B38" s="32">
        <f t="shared" si="9"/>
        <v>1217204</v>
      </c>
      <c r="C38" s="34">
        <f>SUM(一般接種!D37+一般接種!G37+一般接種!J37+一般接種!M37+医療従事者等!C35)</f>
        <v>443496</v>
      </c>
      <c r="D38" s="30">
        <f t="shared" si="0"/>
        <v>0.79652578719368949</v>
      </c>
      <c r="E38" s="34">
        <f>SUM(一般接種!E37+一般接種!H37+一般接種!K37+一般接種!N37+医療従事者等!D35)</f>
        <v>438015</v>
      </c>
      <c r="F38" s="31">
        <f t="shared" si="1"/>
        <v>0.7866818250393327</v>
      </c>
      <c r="G38" s="29">
        <f t="shared" si="7"/>
        <v>335520</v>
      </c>
      <c r="H38" s="31">
        <f t="shared" si="5"/>
        <v>0.60259919394814543</v>
      </c>
      <c r="I38" s="35">
        <v>4900</v>
      </c>
      <c r="J38" s="35">
        <v>23147</v>
      </c>
      <c r="K38" s="35">
        <v>108266</v>
      </c>
      <c r="L38" s="35">
        <v>110500</v>
      </c>
      <c r="M38" s="35">
        <v>59618</v>
      </c>
      <c r="N38" s="35">
        <v>24696</v>
      </c>
      <c r="O38" s="35">
        <v>4393</v>
      </c>
      <c r="P38" s="35">
        <f t="shared" si="8"/>
        <v>173</v>
      </c>
      <c r="Q38" s="65">
        <f t="shared" si="6"/>
        <v>3.1071071934021566E-4</v>
      </c>
      <c r="R38" s="35">
        <v>16</v>
      </c>
      <c r="S38" s="35">
        <v>157</v>
      </c>
      <c r="U38" s="1">
        <v>556788</v>
      </c>
    </row>
    <row r="39" spans="1:21" x14ac:dyDescent="0.45">
      <c r="A39" s="33" t="s">
        <v>45</v>
      </c>
      <c r="B39" s="32">
        <f t="shared" si="9"/>
        <v>1546392</v>
      </c>
      <c r="C39" s="34">
        <f>SUM(一般接種!D38+一般接種!G38+一般接種!J38+一般接種!M38+医療従事者等!C36)</f>
        <v>563810</v>
      </c>
      <c r="D39" s="30">
        <f t="shared" si="0"/>
        <v>0.83798666795478693</v>
      </c>
      <c r="E39" s="34">
        <f>SUM(一般接種!E38+一般接種!H38+一般接種!K38+一般接種!N38+医療従事者等!D36)</f>
        <v>554312</v>
      </c>
      <c r="F39" s="31">
        <f t="shared" si="1"/>
        <v>0.82386986021417474</v>
      </c>
      <c r="G39" s="29">
        <f t="shared" si="7"/>
        <v>428155</v>
      </c>
      <c r="H39" s="31">
        <f t="shared" si="5"/>
        <v>0.63636363636363635</v>
      </c>
      <c r="I39" s="35">
        <v>4870</v>
      </c>
      <c r="J39" s="35">
        <v>30244</v>
      </c>
      <c r="K39" s="35">
        <v>111380</v>
      </c>
      <c r="L39" s="35">
        <v>142522</v>
      </c>
      <c r="M39" s="35">
        <v>82541</v>
      </c>
      <c r="N39" s="35">
        <v>45384</v>
      </c>
      <c r="O39" s="35">
        <v>11214</v>
      </c>
      <c r="P39" s="35">
        <f t="shared" si="8"/>
        <v>115</v>
      </c>
      <c r="Q39" s="65">
        <f t="shared" si="6"/>
        <v>1.7092365657721663E-4</v>
      </c>
      <c r="R39" s="35">
        <v>23</v>
      </c>
      <c r="S39" s="35">
        <v>92</v>
      </c>
      <c r="U39" s="1">
        <v>672815</v>
      </c>
    </row>
    <row r="40" spans="1:21" x14ac:dyDescent="0.45">
      <c r="A40" s="33" t="s">
        <v>46</v>
      </c>
      <c r="B40" s="32">
        <f t="shared" si="9"/>
        <v>4114462</v>
      </c>
      <c r="C40" s="34">
        <f>SUM(一般接種!D39+一般接種!G39+一般接種!J39+一般接種!M39+医療従事者等!C37)</f>
        <v>1514245</v>
      </c>
      <c r="D40" s="30">
        <f t="shared" si="0"/>
        <v>0.79958400900627369</v>
      </c>
      <c r="E40" s="34">
        <f>SUM(一般接種!E39+一般接種!H39+一般接種!K39+一般接種!N39+医療従事者等!D37)</f>
        <v>1484040</v>
      </c>
      <c r="F40" s="31">
        <f t="shared" si="1"/>
        <v>0.78363451933185868</v>
      </c>
      <c r="G40" s="29">
        <f t="shared" si="7"/>
        <v>1114919</v>
      </c>
      <c r="H40" s="31">
        <f t="shared" si="5"/>
        <v>0.58872335965267553</v>
      </c>
      <c r="I40" s="35">
        <v>21837</v>
      </c>
      <c r="J40" s="35">
        <v>137894</v>
      </c>
      <c r="K40" s="35">
        <v>362413</v>
      </c>
      <c r="L40" s="35">
        <v>317884</v>
      </c>
      <c r="M40" s="35">
        <v>163327</v>
      </c>
      <c r="N40" s="35">
        <v>91224</v>
      </c>
      <c r="O40" s="35">
        <v>20340</v>
      </c>
      <c r="P40" s="35">
        <f t="shared" si="8"/>
        <v>1258</v>
      </c>
      <c r="Q40" s="65">
        <f t="shared" si="6"/>
        <v>6.6427604735686246E-4</v>
      </c>
      <c r="R40" s="35">
        <v>239</v>
      </c>
      <c r="S40" s="35">
        <v>1019</v>
      </c>
      <c r="U40" s="1">
        <v>1893791</v>
      </c>
    </row>
    <row r="41" spans="1:21" x14ac:dyDescent="0.45">
      <c r="A41" s="33" t="s">
        <v>47</v>
      </c>
      <c r="B41" s="32">
        <f t="shared" si="9"/>
        <v>6108191</v>
      </c>
      <c r="C41" s="34">
        <f>SUM(一般接種!D40+一般接種!G40+一般接種!J40+一般接種!M40+医療従事者等!C38)</f>
        <v>2242588</v>
      </c>
      <c r="D41" s="30">
        <f t="shared" si="0"/>
        <v>0.79738361767195876</v>
      </c>
      <c r="E41" s="34">
        <f>SUM(一般接種!E40+一般接種!H40+一般接種!K40+一般接種!N40+医療従事者等!D38)</f>
        <v>2214334</v>
      </c>
      <c r="F41" s="31">
        <f t="shared" si="1"/>
        <v>0.78733751168472277</v>
      </c>
      <c r="G41" s="29">
        <f t="shared" si="7"/>
        <v>1650589</v>
      </c>
      <c r="H41" s="31">
        <f t="shared" si="5"/>
        <v>0.58689006991455439</v>
      </c>
      <c r="I41" s="35">
        <v>22396</v>
      </c>
      <c r="J41" s="35">
        <v>121150</v>
      </c>
      <c r="K41" s="35">
        <v>544911</v>
      </c>
      <c r="L41" s="35">
        <v>531827</v>
      </c>
      <c r="M41" s="35">
        <v>292307</v>
      </c>
      <c r="N41" s="35">
        <v>116279</v>
      </c>
      <c r="O41" s="35">
        <v>21719</v>
      </c>
      <c r="P41" s="35">
        <f t="shared" si="8"/>
        <v>680</v>
      </c>
      <c r="Q41" s="65">
        <f t="shared" si="6"/>
        <v>2.4178353759894014E-4</v>
      </c>
      <c r="R41" s="35">
        <v>49</v>
      </c>
      <c r="S41" s="35">
        <v>631</v>
      </c>
      <c r="U41" s="1">
        <v>2812433</v>
      </c>
    </row>
    <row r="42" spans="1:21" x14ac:dyDescent="0.45">
      <c r="A42" s="33" t="s">
        <v>48</v>
      </c>
      <c r="B42" s="32">
        <f t="shared" si="9"/>
        <v>3090660</v>
      </c>
      <c r="C42" s="34">
        <f>SUM(一般接種!D41+一般接種!G41+一般接種!J41+一般接種!M41+医療従事者等!C39)</f>
        <v>1120779</v>
      </c>
      <c r="D42" s="30">
        <f t="shared" si="0"/>
        <v>0.82646614212711356</v>
      </c>
      <c r="E42" s="34">
        <f>SUM(一般接種!E41+一般接種!H41+一般接種!K41+一般接種!N41+医療従事者等!D39)</f>
        <v>1097150</v>
      </c>
      <c r="F42" s="31">
        <f t="shared" si="1"/>
        <v>0.80904203936258856</v>
      </c>
      <c r="G42" s="29">
        <f t="shared" si="7"/>
        <v>871424</v>
      </c>
      <c r="H42" s="31">
        <f t="shared" si="5"/>
        <v>0.64259094026295804</v>
      </c>
      <c r="I42" s="35">
        <v>44768</v>
      </c>
      <c r="J42" s="35">
        <v>46616</v>
      </c>
      <c r="K42" s="35">
        <v>286854</v>
      </c>
      <c r="L42" s="35">
        <v>309669</v>
      </c>
      <c r="M42" s="35">
        <v>133599</v>
      </c>
      <c r="N42" s="35">
        <v>41721</v>
      </c>
      <c r="O42" s="35">
        <v>8197</v>
      </c>
      <c r="P42" s="35">
        <f t="shared" si="8"/>
        <v>1307</v>
      </c>
      <c r="Q42" s="65">
        <f t="shared" si="6"/>
        <v>9.6378612354455025E-4</v>
      </c>
      <c r="R42" s="35">
        <v>395</v>
      </c>
      <c r="S42" s="35">
        <v>912</v>
      </c>
      <c r="U42" s="1">
        <v>1356110</v>
      </c>
    </row>
    <row r="43" spans="1:21" x14ac:dyDescent="0.45">
      <c r="A43" s="33" t="s">
        <v>49</v>
      </c>
      <c r="B43" s="32">
        <f t="shared" si="9"/>
        <v>1652312</v>
      </c>
      <c r="C43" s="34">
        <f>SUM(一般接種!D42+一般接種!G42+一般接種!J42+一般接種!M42+医療従事者等!C40)</f>
        <v>599293</v>
      </c>
      <c r="D43" s="30">
        <f t="shared" si="0"/>
        <v>0.81542120609729385</v>
      </c>
      <c r="E43" s="34">
        <f>SUM(一般接種!E42+一般接種!H42+一般接種!K42+一般接種!N42+医療従事者等!D40)</f>
        <v>591708</v>
      </c>
      <c r="F43" s="31">
        <f t="shared" si="1"/>
        <v>0.8051007620936963</v>
      </c>
      <c r="G43" s="29">
        <f t="shared" si="7"/>
        <v>461212</v>
      </c>
      <c r="H43" s="31">
        <f t="shared" si="5"/>
        <v>0.62754286351842103</v>
      </c>
      <c r="I43" s="35">
        <v>7912</v>
      </c>
      <c r="J43" s="35">
        <v>39674</v>
      </c>
      <c r="K43" s="35">
        <v>151999</v>
      </c>
      <c r="L43" s="35">
        <v>160316</v>
      </c>
      <c r="M43" s="35">
        <v>67183</v>
      </c>
      <c r="N43" s="35">
        <v>28919</v>
      </c>
      <c r="O43" s="35">
        <v>5209</v>
      </c>
      <c r="P43" s="35">
        <f t="shared" si="8"/>
        <v>99</v>
      </c>
      <c r="Q43" s="65">
        <f t="shared" si="6"/>
        <v>1.3470322430535997E-4</v>
      </c>
      <c r="R43" s="35">
        <v>8</v>
      </c>
      <c r="S43" s="35">
        <v>91</v>
      </c>
      <c r="U43" s="1">
        <v>734949</v>
      </c>
    </row>
    <row r="44" spans="1:21" x14ac:dyDescent="0.45">
      <c r="A44" s="33" t="s">
        <v>50</v>
      </c>
      <c r="B44" s="32">
        <f t="shared" si="9"/>
        <v>2137319</v>
      </c>
      <c r="C44" s="34">
        <f>SUM(一般接種!D43+一般接種!G43+一般接種!J43+一般接種!M43+医療従事者等!C41)</f>
        <v>779364</v>
      </c>
      <c r="D44" s="30">
        <f t="shared" si="0"/>
        <v>0.80025382587052418</v>
      </c>
      <c r="E44" s="34">
        <f>SUM(一般接種!E43+一般接種!H43+一般接種!K43+一般接種!N43+医療従事者等!D41)</f>
        <v>770427</v>
      </c>
      <c r="F44" s="31">
        <f t="shared" si="1"/>
        <v>0.79107728135242372</v>
      </c>
      <c r="G44" s="29">
        <f t="shared" si="7"/>
        <v>587067</v>
      </c>
      <c r="H44" s="31">
        <f t="shared" si="5"/>
        <v>0.60280255797333593</v>
      </c>
      <c r="I44" s="35">
        <v>9385</v>
      </c>
      <c r="J44" s="35">
        <v>48317</v>
      </c>
      <c r="K44" s="35">
        <v>170616</v>
      </c>
      <c r="L44" s="35">
        <v>186938</v>
      </c>
      <c r="M44" s="35">
        <v>113795</v>
      </c>
      <c r="N44" s="35">
        <v>52651</v>
      </c>
      <c r="O44" s="35">
        <v>5365</v>
      </c>
      <c r="P44" s="35">
        <f t="shared" si="8"/>
        <v>461</v>
      </c>
      <c r="Q44" s="65">
        <f t="shared" si="6"/>
        <v>4.7335649802442972E-4</v>
      </c>
      <c r="R44" s="35">
        <v>145</v>
      </c>
      <c r="S44" s="35">
        <v>316</v>
      </c>
      <c r="U44" s="1">
        <v>973896</v>
      </c>
    </row>
    <row r="45" spans="1:21" x14ac:dyDescent="0.45">
      <c r="A45" s="33" t="s">
        <v>51</v>
      </c>
      <c r="B45" s="32">
        <f t="shared" si="9"/>
        <v>3064747</v>
      </c>
      <c r="C45" s="34">
        <f>SUM(一般接種!D44+一般接種!G44+一般接種!J44+一般接種!M44+医療従事者等!C42)</f>
        <v>1113209</v>
      </c>
      <c r="D45" s="30">
        <f t="shared" si="0"/>
        <v>0.8208180242276506</v>
      </c>
      <c r="E45" s="34">
        <f>SUM(一般接種!E44+一般接種!H44+一般接種!K44+一般接種!N44+医療従事者等!D42)</f>
        <v>1101854</v>
      </c>
      <c r="F45" s="31">
        <f t="shared" si="1"/>
        <v>0.81244548262485627</v>
      </c>
      <c r="G45" s="29">
        <f t="shared" si="7"/>
        <v>849078</v>
      </c>
      <c r="H45" s="31">
        <f t="shared" si="5"/>
        <v>0.62606260493327404</v>
      </c>
      <c r="I45" s="35">
        <v>12469</v>
      </c>
      <c r="J45" s="35">
        <v>58888</v>
      </c>
      <c r="K45" s="35">
        <v>279401</v>
      </c>
      <c r="L45" s="35">
        <v>271465</v>
      </c>
      <c r="M45" s="35">
        <v>141603</v>
      </c>
      <c r="N45" s="35">
        <v>71185</v>
      </c>
      <c r="O45" s="35">
        <v>14067</v>
      </c>
      <c r="P45" s="35">
        <f t="shared" si="8"/>
        <v>606</v>
      </c>
      <c r="Q45" s="65">
        <f t="shared" si="6"/>
        <v>4.4683048976603334E-4</v>
      </c>
      <c r="R45" s="35">
        <v>153</v>
      </c>
      <c r="S45" s="35">
        <v>453</v>
      </c>
      <c r="U45" s="1">
        <v>1356219</v>
      </c>
    </row>
    <row r="46" spans="1:21" x14ac:dyDescent="0.45">
      <c r="A46" s="33" t="s">
        <v>52</v>
      </c>
      <c r="B46" s="32">
        <f t="shared" si="9"/>
        <v>1548482</v>
      </c>
      <c r="C46" s="34">
        <f>SUM(一般接種!D45+一般接種!G45+一般接種!J45+一般接種!M45+医療従事者等!C43)</f>
        <v>565404</v>
      </c>
      <c r="D46" s="30">
        <f t="shared" si="0"/>
        <v>0.80637565658395216</v>
      </c>
      <c r="E46" s="34">
        <f>SUM(一般接種!E45+一般接種!H45+一般接種!K45+一般接種!N45+医療従事者等!D43)</f>
        <v>557802</v>
      </c>
      <c r="F46" s="31">
        <f t="shared" si="1"/>
        <v>0.7955337316217107</v>
      </c>
      <c r="G46" s="29">
        <f t="shared" si="7"/>
        <v>424794</v>
      </c>
      <c r="H46" s="31">
        <f t="shared" si="5"/>
        <v>0.6058385520139995</v>
      </c>
      <c r="I46" s="35">
        <v>10594</v>
      </c>
      <c r="J46" s="35">
        <v>33506</v>
      </c>
      <c r="K46" s="35">
        <v>140966</v>
      </c>
      <c r="L46" s="35">
        <v>125324</v>
      </c>
      <c r="M46" s="35">
        <v>73241</v>
      </c>
      <c r="N46" s="35">
        <v>35994</v>
      </c>
      <c r="O46" s="35">
        <v>5169</v>
      </c>
      <c r="P46" s="35">
        <f t="shared" si="8"/>
        <v>482</v>
      </c>
      <c r="Q46" s="65">
        <f t="shared" si="6"/>
        <v>6.8742539223893878E-4</v>
      </c>
      <c r="R46" s="35">
        <v>150</v>
      </c>
      <c r="S46" s="35">
        <v>332</v>
      </c>
      <c r="U46" s="1">
        <v>701167</v>
      </c>
    </row>
    <row r="47" spans="1:21" x14ac:dyDescent="0.45">
      <c r="A47" s="33" t="s">
        <v>53</v>
      </c>
      <c r="B47" s="32">
        <f t="shared" si="9"/>
        <v>11132275</v>
      </c>
      <c r="C47" s="34">
        <f>SUM(一般接種!D46+一般接種!G46+一般接種!J46+一般接種!M46+医療従事者等!C44)</f>
        <v>4133770</v>
      </c>
      <c r="D47" s="30">
        <f t="shared" si="0"/>
        <v>0.80671991756713768</v>
      </c>
      <c r="E47" s="34">
        <f>SUM(一般接種!E46+一般接種!H46+一般接種!K46+一般接種!N46+医療従事者等!D44)</f>
        <v>4049645</v>
      </c>
      <c r="F47" s="31">
        <f t="shared" si="1"/>
        <v>0.79030262462018241</v>
      </c>
      <c r="G47" s="29">
        <f t="shared" si="7"/>
        <v>2945768</v>
      </c>
      <c r="H47" s="31">
        <f t="shared" si="5"/>
        <v>0.57487710204774622</v>
      </c>
      <c r="I47" s="35">
        <v>43443</v>
      </c>
      <c r="J47" s="35">
        <v>228632</v>
      </c>
      <c r="K47" s="35">
        <v>927709</v>
      </c>
      <c r="L47" s="35">
        <v>1022401</v>
      </c>
      <c r="M47" s="35">
        <v>489399</v>
      </c>
      <c r="N47" s="35">
        <v>191125</v>
      </c>
      <c r="O47" s="35">
        <v>43059</v>
      </c>
      <c r="P47" s="35">
        <f t="shared" si="8"/>
        <v>3092</v>
      </c>
      <c r="Q47" s="65">
        <f t="shared" si="6"/>
        <v>6.034147969329667E-4</v>
      </c>
      <c r="R47" s="35">
        <v>59</v>
      </c>
      <c r="S47" s="35">
        <v>3033</v>
      </c>
      <c r="U47" s="1">
        <v>5124170</v>
      </c>
    </row>
    <row r="48" spans="1:21" x14ac:dyDescent="0.45">
      <c r="A48" s="33" t="s">
        <v>54</v>
      </c>
      <c r="B48" s="32">
        <f t="shared" si="9"/>
        <v>1786484</v>
      </c>
      <c r="C48" s="34">
        <f>SUM(一般接種!D47+一般接種!G47+一般接種!J47+一般接種!M47+医療従事者等!C45)</f>
        <v>657494</v>
      </c>
      <c r="D48" s="30">
        <f t="shared" si="0"/>
        <v>0.80356431384147575</v>
      </c>
      <c r="E48" s="34">
        <f>SUM(一般接種!E47+一般接種!H47+一般接種!K47+一般接種!N47+医療従事者等!D45)</f>
        <v>649202</v>
      </c>
      <c r="F48" s="31">
        <f t="shared" si="1"/>
        <v>0.79343014487510721</v>
      </c>
      <c r="G48" s="29">
        <f t="shared" si="7"/>
        <v>479376</v>
      </c>
      <c r="H48" s="31">
        <f t="shared" si="5"/>
        <v>0.58587522701662875</v>
      </c>
      <c r="I48" s="35">
        <v>8393</v>
      </c>
      <c r="J48" s="35">
        <v>56449</v>
      </c>
      <c r="K48" s="35">
        <v>165599</v>
      </c>
      <c r="L48" s="35">
        <v>146673</v>
      </c>
      <c r="M48" s="35">
        <v>63016</v>
      </c>
      <c r="N48" s="35">
        <v>31934</v>
      </c>
      <c r="O48" s="35">
        <v>7312</v>
      </c>
      <c r="P48" s="35">
        <f t="shared" si="8"/>
        <v>412</v>
      </c>
      <c r="Q48" s="65">
        <f t="shared" si="6"/>
        <v>5.0353082659718271E-4</v>
      </c>
      <c r="R48" s="35">
        <v>41</v>
      </c>
      <c r="S48" s="35">
        <v>371</v>
      </c>
      <c r="U48" s="1">
        <v>818222</v>
      </c>
    </row>
    <row r="49" spans="1:21" x14ac:dyDescent="0.45">
      <c r="A49" s="33" t="s">
        <v>55</v>
      </c>
      <c r="B49" s="32">
        <f t="shared" si="9"/>
        <v>3034260</v>
      </c>
      <c r="C49" s="34">
        <f>SUM(一般接種!D48+一般接種!G48+一般接種!J48+一般接種!M48+医療従事者等!C46)</f>
        <v>1099643</v>
      </c>
      <c r="D49" s="30">
        <f t="shared" si="0"/>
        <v>0.82312427672541688</v>
      </c>
      <c r="E49" s="34">
        <f>SUM(一般接種!E48+一般接種!H48+一般接種!K48+一般接種!N48+医療従事者等!D46)</f>
        <v>1082282</v>
      </c>
      <c r="F49" s="31">
        <f t="shared" si="1"/>
        <v>0.81012891316812607</v>
      </c>
      <c r="G49" s="29">
        <f t="shared" si="7"/>
        <v>851964</v>
      </c>
      <c r="H49" s="31">
        <f t="shared" si="5"/>
        <v>0.63772719991496607</v>
      </c>
      <c r="I49" s="35">
        <v>14885</v>
      </c>
      <c r="J49" s="35">
        <v>65844</v>
      </c>
      <c r="K49" s="35">
        <v>276819</v>
      </c>
      <c r="L49" s="35">
        <v>301832</v>
      </c>
      <c r="M49" s="35">
        <v>131805</v>
      </c>
      <c r="N49" s="35">
        <v>51559</v>
      </c>
      <c r="O49" s="35">
        <v>9220</v>
      </c>
      <c r="P49" s="35">
        <f t="shared" si="8"/>
        <v>371</v>
      </c>
      <c r="Q49" s="65">
        <f t="shared" si="6"/>
        <v>2.7770749840187194E-4</v>
      </c>
      <c r="R49" s="35">
        <v>79</v>
      </c>
      <c r="S49" s="35">
        <v>292</v>
      </c>
      <c r="U49" s="1">
        <v>1335938</v>
      </c>
    </row>
    <row r="50" spans="1:21" x14ac:dyDescent="0.45">
      <c r="A50" s="33" t="s">
        <v>56</v>
      </c>
      <c r="B50" s="32">
        <f t="shared" si="9"/>
        <v>4022369</v>
      </c>
      <c r="C50" s="34">
        <f>SUM(一般接種!D49+一般接種!G49+一般接種!J49+一般接種!M49+医療従事者等!C47)</f>
        <v>1458962</v>
      </c>
      <c r="D50" s="30">
        <f t="shared" si="0"/>
        <v>0.82959437521500923</v>
      </c>
      <c r="E50" s="34">
        <f>SUM(一般接種!E49+一般接種!H49+一般接種!K49+一般接種!N49+医療従事者等!D47)</f>
        <v>1441705</v>
      </c>
      <c r="F50" s="31">
        <f t="shared" si="1"/>
        <v>0.8197817069391492</v>
      </c>
      <c r="G50" s="29">
        <f t="shared" si="7"/>
        <v>1121236</v>
      </c>
      <c r="H50" s="31">
        <f t="shared" si="5"/>
        <v>0.6375567553428918</v>
      </c>
      <c r="I50" s="35">
        <v>20989</v>
      </c>
      <c r="J50" s="35">
        <v>77834</v>
      </c>
      <c r="K50" s="35">
        <v>344076</v>
      </c>
      <c r="L50" s="35">
        <v>429251</v>
      </c>
      <c r="M50" s="35">
        <v>176132</v>
      </c>
      <c r="N50" s="35">
        <v>65112</v>
      </c>
      <c r="O50" s="35">
        <v>7842</v>
      </c>
      <c r="P50" s="35">
        <f t="shared" si="8"/>
        <v>466</v>
      </c>
      <c r="Q50" s="65">
        <f t="shared" si="6"/>
        <v>2.6497672924325264E-4</v>
      </c>
      <c r="R50" s="35">
        <v>59</v>
      </c>
      <c r="S50" s="35">
        <v>407</v>
      </c>
      <c r="U50" s="1">
        <v>1758645</v>
      </c>
    </row>
    <row r="51" spans="1:21" x14ac:dyDescent="0.45">
      <c r="A51" s="33" t="s">
        <v>57</v>
      </c>
      <c r="B51" s="32">
        <f t="shared" si="9"/>
        <v>2530834</v>
      </c>
      <c r="C51" s="34">
        <f>SUM(一般接種!D50+一般接種!G50+一般接種!J50+一般接種!M50+医療従事者等!C48)</f>
        <v>925235</v>
      </c>
      <c r="D51" s="30">
        <f t="shared" si="0"/>
        <v>0.81037205460783135</v>
      </c>
      <c r="E51" s="34">
        <f>SUM(一般接種!E50+一般接種!H50+一般接種!K50+一般接種!N50+医療従事者等!D48)</f>
        <v>909386</v>
      </c>
      <c r="F51" s="31">
        <f t="shared" si="1"/>
        <v>0.79649062265434978</v>
      </c>
      <c r="G51" s="29">
        <f t="shared" si="7"/>
        <v>695229</v>
      </c>
      <c r="H51" s="31">
        <f t="shared" si="5"/>
        <v>0.60892006155511624</v>
      </c>
      <c r="I51" s="35">
        <v>19346</v>
      </c>
      <c r="J51" s="35">
        <v>50822</v>
      </c>
      <c r="K51" s="35">
        <v>216381</v>
      </c>
      <c r="L51" s="35">
        <v>218596</v>
      </c>
      <c r="M51" s="35">
        <v>116265</v>
      </c>
      <c r="N51" s="35">
        <v>62834</v>
      </c>
      <c r="O51" s="35">
        <v>10985</v>
      </c>
      <c r="P51" s="35">
        <f t="shared" si="8"/>
        <v>984</v>
      </c>
      <c r="Q51" s="65">
        <f t="shared" si="6"/>
        <v>8.6184169614649908E-4</v>
      </c>
      <c r="R51" s="35">
        <v>194</v>
      </c>
      <c r="S51" s="35">
        <v>790</v>
      </c>
      <c r="U51" s="1">
        <v>1141741</v>
      </c>
    </row>
    <row r="52" spans="1:21" x14ac:dyDescent="0.45">
      <c r="A52" s="33" t="s">
        <v>58</v>
      </c>
      <c r="B52" s="32">
        <f t="shared" si="9"/>
        <v>2376180</v>
      </c>
      <c r="C52" s="34">
        <f>SUM(一般接種!D51+一般接種!G51+一般接種!J51+一般接種!M51+医療従事者等!C49)</f>
        <v>870042</v>
      </c>
      <c r="D52" s="30">
        <f t="shared" si="0"/>
        <v>0.80022920401272579</v>
      </c>
      <c r="E52" s="34">
        <f>SUM(一般接種!E51+一般接種!H51+一般接種!K51+一般接種!N51+医療従事者等!D49)</f>
        <v>857612</v>
      </c>
      <c r="F52" s="31">
        <f t="shared" si="1"/>
        <v>0.78879659615485431</v>
      </c>
      <c r="G52" s="29">
        <f t="shared" si="7"/>
        <v>648002</v>
      </c>
      <c r="H52" s="31">
        <f t="shared" si="5"/>
        <v>0.59600585334806178</v>
      </c>
      <c r="I52" s="35">
        <v>10937</v>
      </c>
      <c r="J52" s="35">
        <v>46221</v>
      </c>
      <c r="K52" s="35">
        <v>186554</v>
      </c>
      <c r="L52" s="35">
        <v>215269</v>
      </c>
      <c r="M52" s="35">
        <v>121713</v>
      </c>
      <c r="N52" s="35">
        <v>56584</v>
      </c>
      <c r="O52" s="35">
        <v>10724</v>
      </c>
      <c r="P52" s="35">
        <f t="shared" si="8"/>
        <v>524</v>
      </c>
      <c r="Q52" s="65">
        <f t="shared" si="6"/>
        <v>4.8195386303496649E-4</v>
      </c>
      <c r="R52" s="35">
        <v>156</v>
      </c>
      <c r="S52" s="35">
        <v>368</v>
      </c>
      <c r="U52" s="1">
        <v>1087241</v>
      </c>
    </row>
    <row r="53" spans="1:21" x14ac:dyDescent="0.45">
      <c r="A53" s="33" t="s">
        <v>59</v>
      </c>
      <c r="B53" s="32">
        <f t="shared" si="9"/>
        <v>3614710</v>
      </c>
      <c r="C53" s="34">
        <f>SUM(一般接種!D52+一般接種!G52+一般接種!J52+一般接種!M52+医療従事者等!C50)</f>
        <v>1319929</v>
      </c>
      <c r="D53" s="30">
        <f t="shared" si="0"/>
        <v>0.81602171723697492</v>
      </c>
      <c r="E53" s="34">
        <f>SUM(一般接種!E52+一般接種!H52+一般接種!K52+一般接種!N52+医療従事者等!D50)</f>
        <v>1295744</v>
      </c>
      <c r="F53" s="31">
        <f t="shared" si="1"/>
        <v>0.8010697878291233</v>
      </c>
      <c r="G53" s="29">
        <f t="shared" si="7"/>
        <v>998367</v>
      </c>
      <c r="H53" s="31">
        <f t="shared" si="5"/>
        <v>0.61722195191766149</v>
      </c>
      <c r="I53" s="35">
        <v>17257</v>
      </c>
      <c r="J53" s="35">
        <v>70666</v>
      </c>
      <c r="K53" s="35">
        <v>341966</v>
      </c>
      <c r="L53" s="35">
        <v>301782</v>
      </c>
      <c r="M53" s="35">
        <v>171576</v>
      </c>
      <c r="N53" s="35">
        <v>82056</v>
      </c>
      <c r="O53" s="35">
        <v>13064</v>
      </c>
      <c r="P53" s="35">
        <f t="shared" si="8"/>
        <v>670</v>
      </c>
      <c r="Q53" s="65">
        <f t="shared" si="6"/>
        <v>4.1421512107755283E-4</v>
      </c>
      <c r="R53" s="35">
        <v>100</v>
      </c>
      <c r="S53" s="35">
        <v>570</v>
      </c>
      <c r="U53" s="1">
        <v>1617517</v>
      </c>
    </row>
    <row r="54" spans="1:21" x14ac:dyDescent="0.45">
      <c r="A54" s="33" t="s">
        <v>60</v>
      </c>
      <c r="B54" s="32">
        <f t="shared" si="9"/>
        <v>2758169</v>
      </c>
      <c r="C54" s="34">
        <f>SUM(一般接種!D53+一般接種!G53+一般接種!J53+一般接種!M53+医療従事者等!C51)</f>
        <v>1058247</v>
      </c>
      <c r="D54" s="37">
        <f t="shared" si="0"/>
        <v>0.71256762088938386</v>
      </c>
      <c r="E54" s="34">
        <f>SUM(一般接種!E53+一般接種!H53+一般接種!K53+一般接種!N53+医療従事者等!D51)</f>
        <v>1036230</v>
      </c>
      <c r="F54" s="31">
        <f t="shared" si="1"/>
        <v>0.69774253628331218</v>
      </c>
      <c r="G54" s="29">
        <f t="shared" si="7"/>
        <v>663305</v>
      </c>
      <c r="H54" s="31">
        <f t="shared" si="5"/>
        <v>0.44663454351775417</v>
      </c>
      <c r="I54" s="35">
        <v>17217</v>
      </c>
      <c r="J54" s="35">
        <v>58147</v>
      </c>
      <c r="K54" s="35">
        <v>210683</v>
      </c>
      <c r="L54" s="35">
        <v>190670</v>
      </c>
      <c r="M54" s="35">
        <v>117322</v>
      </c>
      <c r="N54" s="35">
        <v>57460</v>
      </c>
      <c r="O54" s="35">
        <v>11806</v>
      </c>
      <c r="P54" s="35">
        <f t="shared" si="8"/>
        <v>387</v>
      </c>
      <c r="Q54" s="65">
        <f t="shared" si="6"/>
        <v>2.6058535416041017E-4</v>
      </c>
      <c r="R54" s="35">
        <v>14</v>
      </c>
      <c r="S54" s="35">
        <v>373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8" sqref="B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（6月14日公表時点）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193481098</v>
      </c>
      <c r="C6" s="40">
        <f>SUM(C7:C53)</f>
        <v>161044877</v>
      </c>
      <c r="D6" s="40">
        <f>SUM(D7:D53)</f>
        <v>80830374</v>
      </c>
      <c r="E6" s="41">
        <f>SUM(E7:E53)</f>
        <v>80214503</v>
      </c>
      <c r="F6" s="41">
        <f t="shared" ref="F6:T6" si="0">SUM(F7:F53)</f>
        <v>32315444</v>
      </c>
      <c r="G6" s="41">
        <f>SUM(G7:G53)</f>
        <v>16208276</v>
      </c>
      <c r="H6" s="41">
        <f t="shared" ref="H6:N6" si="1">SUM(H7:H53)</f>
        <v>16107168</v>
      </c>
      <c r="I6" s="41">
        <f>SUM(I7:I53)</f>
        <v>117369</v>
      </c>
      <c r="J6" s="41">
        <f t="shared" si="1"/>
        <v>58632</v>
      </c>
      <c r="K6" s="41">
        <f t="shared" si="1"/>
        <v>58737</v>
      </c>
      <c r="L6" s="69">
        <f>SUM(L7:L53)</f>
        <v>3408</v>
      </c>
      <c r="M6" s="69">
        <f t="shared" si="1"/>
        <v>3307</v>
      </c>
      <c r="N6" s="69">
        <f t="shared" si="1"/>
        <v>101</v>
      </c>
      <c r="O6" s="42"/>
      <c r="P6" s="41">
        <f>SUM(P7:P53)</f>
        <v>177119930</v>
      </c>
      <c r="Q6" s="43">
        <f>C6/P6</f>
        <v>0.90924198648904164</v>
      </c>
      <c r="R6" s="41">
        <f t="shared" si="0"/>
        <v>34260550</v>
      </c>
      <c r="S6" s="44">
        <f>F6/R6</f>
        <v>0.94322607196907227</v>
      </c>
      <c r="T6" s="41">
        <f t="shared" si="0"/>
        <v>202140</v>
      </c>
      <c r="U6" s="44">
        <f>I6/T6</f>
        <v>0.58063223508459483</v>
      </c>
      <c r="V6" s="41">
        <f t="shared" ref="V6" si="2">SUM(V7:V53)</f>
        <v>92010</v>
      </c>
      <c r="W6" s="44">
        <v>3.7039452233452883E-2</v>
      </c>
    </row>
    <row r="7" spans="1:23" x14ac:dyDescent="0.45">
      <c r="A7" s="45" t="s">
        <v>14</v>
      </c>
      <c r="B7" s="40">
        <v>7940005</v>
      </c>
      <c r="C7" s="40">
        <v>6441982</v>
      </c>
      <c r="D7" s="40">
        <v>3235269</v>
      </c>
      <c r="E7" s="41">
        <v>3206713</v>
      </c>
      <c r="F7" s="46">
        <v>1497052</v>
      </c>
      <c r="G7" s="41">
        <v>750546</v>
      </c>
      <c r="H7" s="41">
        <v>746506</v>
      </c>
      <c r="I7" s="41">
        <v>861</v>
      </c>
      <c r="J7" s="41">
        <v>423</v>
      </c>
      <c r="K7" s="41">
        <v>438</v>
      </c>
      <c r="L7" s="69">
        <v>110</v>
      </c>
      <c r="M7" s="69">
        <v>109</v>
      </c>
      <c r="N7" s="69">
        <v>1</v>
      </c>
      <c r="O7" s="42"/>
      <c r="P7" s="41">
        <v>7433760</v>
      </c>
      <c r="Q7" s="43">
        <v>0.86658460859645725</v>
      </c>
      <c r="R7" s="47">
        <v>1518500</v>
      </c>
      <c r="S7" s="43">
        <v>0.98587553506750081</v>
      </c>
      <c r="T7" s="41">
        <v>900</v>
      </c>
      <c r="U7" s="44">
        <v>0.95666666666666667</v>
      </c>
      <c r="V7" s="41">
        <v>750</v>
      </c>
      <c r="W7" s="44">
        <v>0.14666666666666667</v>
      </c>
    </row>
    <row r="8" spans="1:23" x14ac:dyDescent="0.45">
      <c r="A8" s="45" t="s">
        <v>15</v>
      </c>
      <c r="B8" s="40">
        <v>2039788</v>
      </c>
      <c r="C8" s="40">
        <v>1849026</v>
      </c>
      <c r="D8" s="40">
        <v>928415</v>
      </c>
      <c r="E8" s="41">
        <v>920611</v>
      </c>
      <c r="F8" s="46">
        <v>188350</v>
      </c>
      <c r="G8" s="41">
        <v>94617</v>
      </c>
      <c r="H8" s="41">
        <v>93733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0.96205478276026235</v>
      </c>
      <c r="R8" s="47">
        <v>186500</v>
      </c>
      <c r="S8" s="43">
        <v>1.0099195710455764</v>
      </c>
      <c r="T8" s="41">
        <v>3800</v>
      </c>
      <c r="U8" s="44">
        <v>0.6344736842105263</v>
      </c>
      <c r="V8" s="41">
        <v>200</v>
      </c>
      <c r="W8" s="44">
        <v>5.0000000000000001E-3</v>
      </c>
    </row>
    <row r="9" spans="1:23" x14ac:dyDescent="0.45">
      <c r="A9" s="45" t="s">
        <v>16</v>
      </c>
      <c r="B9" s="40">
        <v>1961218</v>
      </c>
      <c r="C9" s="40">
        <v>1716677</v>
      </c>
      <c r="D9" s="40">
        <v>862683</v>
      </c>
      <c r="E9" s="41">
        <v>853994</v>
      </c>
      <c r="F9" s="46">
        <v>244443</v>
      </c>
      <c r="G9" s="41">
        <v>122682</v>
      </c>
      <c r="H9" s="41">
        <v>121761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0.91332767605615073</v>
      </c>
      <c r="R9" s="47">
        <v>227500</v>
      </c>
      <c r="S9" s="43">
        <v>1.0744747252747253</v>
      </c>
      <c r="T9" s="41">
        <v>260</v>
      </c>
      <c r="U9" s="44">
        <v>0.37692307692307692</v>
      </c>
      <c r="V9" s="41">
        <v>50</v>
      </c>
      <c r="W9" s="44">
        <v>0</v>
      </c>
    </row>
    <row r="10" spans="1:23" x14ac:dyDescent="0.45">
      <c r="A10" s="45" t="s">
        <v>17</v>
      </c>
      <c r="B10" s="40">
        <v>3546869</v>
      </c>
      <c r="C10" s="40">
        <v>2805214</v>
      </c>
      <c r="D10" s="40">
        <v>1409152</v>
      </c>
      <c r="E10" s="41">
        <v>1396062</v>
      </c>
      <c r="F10" s="46">
        <v>741604</v>
      </c>
      <c r="G10" s="41">
        <v>371682</v>
      </c>
      <c r="H10" s="41">
        <v>369922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3169865</v>
      </c>
      <c r="Q10" s="43">
        <v>0.88496323975942193</v>
      </c>
      <c r="R10" s="47">
        <v>854400</v>
      </c>
      <c r="S10" s="43">
        <v>0.86798220973782769</v>
      </c>
      <c r="T10" s="41">
        <v>240</v>
      </c>
      <c r="U10" s="44">
        <v>0.20833333333333334</v>
      </c>
      <c r="V10" s="41">
        <v>660</v>
      </c>
      <c r="W10" s="44">
        <v>1.5151515151515152E-3</v>
      </c>
    </row>
    <row r="11" spans="1:23" x14ac:dyDescent="0.45">
      <c r="A11" s="45" t="s">
        <v>18</v>
      </c>
      <c r="B11" s="40">
        <v>1586391</v>
      </c>
      <c r="C11" s="40">
        <v>1490082</v>
      </c>
      <c r="D11" s="40">
        <v>748393</v>
      </c>
      <c r="E11" s="41">
        <v>741689</v>
      </c>
      <c r="F11" s="46">
        <v>96247</v>
      </c>
      <c r="G11" s="41">
        <v>48429</v>
      </c>
      <c r="H11" s="41">
        <v>47818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0.97809387215244292</v>
      </c>
      <c r="R11" s="47">
        <v>87900</v>
      </c>
      <c r="S11" s="43">
        <v>1.0949601820250285</v>
      </c>
      <c r="T11" s="41">
        <v>140</v>
      </c>
      <c r="U11" s="44">
        <v>0.44285714285714284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1739986</v>
      </c>
      <c r="C12" s="40">
        <v>1662032</v>
      </c>
      <c r="D12" s="40">
        <v>834029</v>
      </c>
      <c r="E12" s="41">
        <v>828003</v>
      </c>
      <c r="F12" s="46">
        <v>77792</v>
      </c>
      <c r="G12" s="41">
        <v>38945</v>
      </c>
      <c r="H12" s="41">
        <v>38847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0.95706367921133018</v>
      </c>
      <c r="R12" s="47">
        <v>61700</v>
      </c>
      <c r="S12" s="43">
        <v>1.2608103727714748</v>
      </c>
      <c r="T12" s="41">
        <v>340</v>
      </c>
      <c r="U12" s="44">
        <v>0.47352941176470587</v>
      </c>
      <c r="V12" s="41">
        <v>280</v>
      </c>
      <c r="W12" s="44">
        <v>3.5714285714285713E-3</v>
      </c>
    </row>
    <row r="13" spans="1:23" x14ac:dyDescent="0.45">
      <c r="A13" s="45" t="s">
        <v>20</v>
      </c>
      <c r="B13" s="40">
        <v>2962043</v>
      </c>
      <c r="C13" s="40">
        <v>2753850</v>
      </c>
      <c r="D13" s="40">
        <v>1383810</v>
      </c>
      <c r="E13" s="41">
        <v>1370040</v>
      </c>
      <c r="F13" s="46">
        <v>207914</v>
      </c>
      <c r="G13" s="41">
        <v>104440</v>
      </c>
      <c r="H13" s="41">
        <v>103474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0.94632719825157041</v>
      </c>
      <c r="R13" s="47">
        <v>178600</v>
      </c>
      <c r="S13" s="43">
        <v>1.1641321388577828</v>
      </c>
      <c r="T13" s="41">
        <v>560</v>
      </c>
      <c r="U13" s="44">
        <v>0.45178571428571429</v>
      </c>
      <c r="V13" s="41">
        <v>430</v>
      </c>
      <c r="W13" s="44">
        <v>6.0465116279069767E-2</v>
      </c>
    </row>
    <row r="14" spans="1:23" x14ac:dyDescent="0.45">
      <c r="A14" s="45" t="s">
        <v>21</v>
      </c>
      <c r="B14" s="40">
        <v>4633461</v>
      </c>
      <c r="C14" s="40">
        <v>3762103</v>
      </c>
      <c r="D14" s="40">
        <v>1889132</v>
      </c>
      <c r="E14" s="41">
        <v>1872971</v>
      </c>
      <c r="F14" s="46">
        <v>870850</v>
      </c>
      <c r="G14" s="41">
        <v>436819</v>
      </c>
      <c r="H14" s="41">
        <v>434031</v>
      </c>
      <c r="I14" s="41">
        <v>370</v>
      </c>
      <c r="J14" s="41">
        <v>178</v>
      </c>
      <c r="K14" s="41">
        <v>192</v>
      </c>
      <c r="L14" s="69">
        <v>138</v>
      </c>
      <c r="M14" s="69">
        <v>138</v>
      </c>
      <c r="N14" s="69">
        <v>0</v>
      </c>
      <c r="O14" s="42"/>
      <c r="P14" s="41">
        <v>4064675</v>
      </c>
      <c r="Q14" s="43">
        <v>0.92556059217526621</v>
      </c>
      <c r="R14" s="47">
        <v>892500</v>
      </c>
      <c r="S14" s="43">
        <v>0.97574229691876746</v>
      </c>
      <c r="T14" s="41">
        <v>860</v>
      </c>
      <c r="U14" s="44">
        <v>0.43023255813953487</v>
      </c>
      <c r="V14" s="41">
        <v>1710</v>
      </c>
      <c r="W14" s="44">
        <v>8.0701754385964913E-2</v>
      </c>
    </row>
    <row r="15" spans="1:23" x14ac:dyDescent="0.45">
      <c r="A15" s="48" t="s">
        <v>22</v>
      </c>
      <c r="B15" s="40">
        <v>3076285</v>
      </c>
      <c r="C15" s="40">
        <v>2693195</v>
      </c>
      <c r="D15" s="40">
        <v>1351890</v>
      </c>
      <c r="E15" s="41">
        <v>1341305</v>
      </c>
      <c r="F15" s="46">
        <v>382204</v>
      </c>
      <c r="G15" s="41">
        <v>192166</v>
      </c>
      <c r="H15" s="41">
        <v>190038</v>
      </c>
      <c r="I15" s="41">
        <v>828</v>
      </c>
      <c r="J15" s="41">
        <v>414</v>
      </c>
      <c r="K15" s="41">
        <v>414</v>
      </c>
      <c r="L15" s="69">
        <v>58</v>
      </c>
      <c r="M15" s="69">
        <v>57</v>
      </c>
      <c r="N15" s="69">
        <v>1</v>
      </c>
      <c r="O15" s="42"/>
      <c r="P15" s="41">
        <v>2869350</v>
      </c>
      <c r="Q15" s="43">
        <v>0.9386080471186854</v>
      </c>
      <c r="R15" s="47">
        <v>375900</v>
      </c>
      <c r="S15" s="43">
        <v>1.0167704176642725</v>
      </c>
      <c r="T15" s="41">
        <v>1220</v>
      </c>
      <c r="U15" s="44">
        <v>0.67868852459016393</v>
      </c>
      <c r="V15" s="41">
        <v>710</v>
      </c>
      <c r="W15" s="44">
        <v>8.1690140845070425E-2</v>
      </c>
    </row>
    <row r="16" spans="1:23" x14ac:dyDescent="0.45">
      <c r="A16" s="45" t="s">
        <v>23</v>
      </c>
      <c r="B16" s="40">
        <v>3004286</v>
      </c>
      <c r="C16" s="40">
        <v>2153317</v>
      </c>
      <c r="D16" s="40">
        <v>1080986</v>
      </c>
      <c r="E16" s="41">
        <v>1072331</v>
      </c>
      <c r="F16" s="46">
        <v>850697</v>
      </c>
      <c r="G16" s="41">
        <v>426589</v>
      </c>
      <c r="H16" s="41">
        <v>424108</v>
      </c>
      <c r="I16" s="41">
        <v>223</v>
      </c>
      <c r="J16" s="41">
        <v>95</v>
      </c>
      <c r="K16" s="41">
        <v>128</v>
      </c>
      <c r="L16" s="69">
        <v>49</v>
      </c>
      <c r="M16" s="69">
        <v>43</v>
      </c>
      <c r="N16" s="69">
        <v>6</v>
      </c>
      <c r="O16" s="42"/>
      <c r="P16" s="41">
        <v>2506095</v>
      </c>
      <c r="Q16" s="43">
        <v>0.85923199240252268</v>
      </c>
      <c r="R16" s="47">
        <v>887500</v>
      </c>
      <c r="S16" s="43">
        <v>0.95853183098591555</v>
      </c>
      <c r="T16" s="41">
        <v>440</v>
      </c>
      <c r="U16" s="44">
        <v>0.50681818181818183</v>
      </c>
      <c r="V16" s="41">
        <v>440</v>
      </c>
      <c r="W16" s="44">
        <v>0.11136363636363636</v>
      </c>
    </row>
    <row r="17" spans="1:23" x14ac:dyDescent="0.45">
      <c r="A17" s="45" t="s">
        <v>24</v>
      </c>
      <c r="B17" s="40">
        <v>11560760</v>
      </c>
      <c r="C17" s="40">
        <v>9863770</v>
      </c>
      <c r="D17" s="40">
        <v>4956294</v>
      </c>
      <c r="E17" s="41">
        <v>4907476</v>
      </c>
      <c r="F17" s="46">
        <v>1678506</v>
      </c>
      <c r="G17" s="41">
        <v>840622</v>
      </c>
      <c r="H17" s="41">
        <v>837884</v>
      </c>
      <c r="I17" s="41">
        <v>18077</v>
      </c>
      <c r="J17" s="41">
        <v>9063</v>
      </c>
      <c r="K17" s="41">
        <v>9014</v>
      </c>
      <c r="L17" s="69">
        <v>407</v>
      </c>
      <c r="M17" s="69">
        <v>387</v>
      </c>
      <c r="N17" s="69">
        <v>20</v>
      </c>
      <c r="O17" s="42"/>
      <c r="P17" s="41">
        <v>10836010</v>
      </c>
      <c r="Q17" s="43">
        <v>0.91027693772892426</v>
      </c>
      <c r="R17" s="47">
        <v>659400</v>
      </c>
      <c r="S17" s="43">
        <v>2.5455050045495904</v>
      </c>
      <c r="T17" s="41">
        <v>37820</v>
      </c>
      <c r="U17" s="44">
        <v>0.47797461660497093</v>
      </c>
      <c r="V17" s="41">
        <v>10550</v>
      </c>
      <c r="W17" s="44">
        <v>3.8578199052132701E-2</v>
      </c>
    </row>
    <row r="18" spans="1:23" x14ac:dyDescent="0.45">
      <c r="A18" s="45" t="s">
        <v>25</v>
      </c>
      <c r="B18" s="40">
        <v>9872406</v>
      </c>
      <c r="C18" s="40">
        <v>8168798</v>
      </c>
      <c r="D18" s="40">
        <v>4101184</v>
      </c>
      <c r="E18" s="41">
        <v>4067614</v>
      </c>
      <c r="F18" s="46">
        <v>1702728</v>
      </c>
      <c r="G18" s="41">
        <v>853149</v>
      </c>
      <c r="H18" s="41">
        <v>849579</v>
      </c>
      <c r="I18" s="41">
        <v>811</v>
      </c>
      <c r="J18" s="41">
        <v>370</v>
      </c>
      <c r="K18" s="41">
        <v>441</v>
      </c>
      <c r="L18" s="69">
        <v>69</v>
      </c>
      <c r="M18" s="69">
        <v>67</v>
      </c>
      <c r="N18" s="69">
        <v>2</v>
      </c>
      <c r="O18" s="42"/>
      <c r="P18" s="41">
        <v>8816645</v>
      </c>
      <c r="Q18" s="43">
        <v>0.92652000846126847</v>
      </c>
      <c r="R18" s="47">
        <v>643300</v>
      </c>
      <c r="S18" s="43">
        <v>2.646864604383647</v>
      </c>
      <c r="T18" s="41">
        <v>4560</v>
      </c>
      <c r="U18" s="44">
        <v>0.17785087719298245</v>
      </c>
      <c r="V18" s="41">
        <v>1750</v>
      </c>
      <c r="W18" s="44">
        <v>3.9428571428571431E-2</v>
      </c>
    </row>
    <row r="19" spans="1:23" x14ac:dyDescent="0.45">
      <c r="A19" s="45" t="s">
        <v>26</v>
      </c>
      <c r="B19" s="40">
        <v>21269349</v>
      </c>
      <c r="C19" s="40">
        <v>15893129</v>
      </c>
      <c r="D19" s="40">
        <v>7979410</v>
      </c>
      <c r="E19" s="41">
        <v>7913719</v>
      </c>
      <c r="F19" s="46">
        <v>5361484</v>
      </c>
      <c r="G19" s="41">
        <v>2689513</v>
      </c>
      <c r="H19" s="41">
        <v>2671971</v>
      </c>
      <c r="I19" s="41">
        <v>13585</v>
      </c>
      <c r="J19" s="41">
        <v>6717</v>
      </c>
      <c r="K19" s="41">
        <v>6868</v>
      </c>
      <c r="L19" s="69">
        <v>1151</v>
      </c>
      <c r="M19" s="69">
        <v>1127</v>
      </c>
      <c r="N19" s="69">
        <v>24</v>
      </c>
      <c r="O19" s="42"/>
      <c r="P19" s="41">
        <v>17678890</v>
      </c>
      <c r="Q19" s="43">
        <v>0.89898907680289886</v>
      </c>
      <c r="R19" s="47">
        <v>10134750</v>
      </c>
      <c r="S19" s="43">
        <v>0.52901985742124868</v>
      </c>
      <c r="T19" s="41">
        <v>43740</v>
      </c>
      <c r="U19" s="44">
        <v>0.31058527663465935</v>
      </c>
      <c r="V19" s="41">
        <v>13110</v>
      </c>
      <c r="W19" s="44">
        <v>8.7795575896262398E-2</v>
      </c>
    </row>
    <row r="20" spans="1:23" x14ac:dyDescent="0.45">
      <c r="A20" s="45" t="s">
        <v>27</v>
      </c>
      <c r="B20" s="40">
        <v>14361640</v>
      </c>
      <c r="C20" s="40">
        <v>11021364</v>
      </c>
      <c r="D20" s="40">
        <v>5530246</v>
      </c>
      <c r="E20" s="41">
        <v>5491118</v>
      </c>
      <c r="F20" s="46">
        <v>3333644</v>
      </c>
      <c r="G20" s="41">
        <v>1669706</v>
      </c>
      <c r="H20" s="41">
        <v>1663938</v>
      </c>
      <c r="I20" s="41">
        <v>6090</v>
      </c>
      <c r="J20" s="41">
        <v>3051</v>
      </c>
      <c r="K20" s="41">
        <v>3039</v>
      </c>
      <c r="L20" s="69">
        <v>542</v>
      </c>
      <c r="M20" s="69">
        <v>537</v>
      </c>
      <c r="N20" s="69">
        <v>5</v>
      </c>
      <c r="O20" s="42"/>
      <c r="P20" s="41">
        <v>11882835</v>
      </c>
      <c r="Q20" s="43">
        <v>0.9275029065033723</v>
      </c>
      <c r="R20" s="47">
        <v>1939900</v>
      </c>
      <c r="S20" s="43">
        <v>1.7184617763802257</v>
      </c>
      <c r="T20" s="41">
        <v>11640</v>
      </c>
      <c r="U20" s="44">
        <v>0.52319587628865982</v>
      </c>
      <c r="V20" s="41">
        <v>8420</v>
      </c>
      <c r="W20" s="44">
        <v>6.4370546318289784E-2</v>
      </c>
    </row>
    <row r="21" spans="1:23" x14ac:dyDescent="0.45">
      <c r="A21" s="45" t="s">
        <v>28</v>
      </c>
      <c r="B21" s="40">
        <v>3543851</v>
      </c>
      <c r="C21" s="40">
        <v>2972265</v>
      </c>
      <c r="D21" s="40">
        <v>1491686</v>
      </c>
      <c r="E21" s="41">
        <v>1480579</v>
      </c>
      <c r="F21" s="46">
        <v>571478</v>
      </c>
      <c r="G21" s="41">
        <v>286700</v>
      </c>
      <c r="H21" s="41">
        <v>284778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3293905</v>
      </c>
      <c r="Q21" s="43">
        <v>0.90235298225055061</v>
      </c>
      <c r="R21" s="47">
        <v>584800</v>
      </c>
      <c r="S21" s="43">
        <v>0.97721956224350204</v>
      </c>
      <c r="T21" s="41">
        <v>340</v>
      </c>
      <c r="U21" s="44">
        <v>0.22647058823529412</v>
      </c>
      <c r="V21" s="41">
        <v>2080</v>
      </c>
      <c r="W21" s="44">
        <v>1.4903846153846155E-2</v>
      </c>
    </row>
    <row r="22" spans="1:23" x14ac:dyDescent="0.45">
      <c r="A22" s="45" t="s">
        <v>29</v>
      </c>
      <c r="B22" s="40">
        <v>1675826</v>
      </c>
      <c r="C22" s="40">
        <v>1489595</v>
      </c>
      <c r="D22" s="40">
        <v>747000</v>
      </c>
      <c r="E22" s="41">
        <v>742595</v>
      </c>
      <c r="F22" s="46">
        <v>186003</v>
      </c>
      <c r="G22" s="41">
        <v>93220</v>
      </c>
      <c r="H22" s="41">
        <v>92783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0.92422691286327652</v>
      </c>
      <c r="R22" s="47">
        <v>176600</v>
      </c>
      <c r="S22" s="43">
        <v>1.0532446206115516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1734316</v>
      </c>
      <c r="C23" s="40">
        <v>1527767</v>
      </c>
      <c r="D23" s="40">
        <v>766641</v>
      </c>
      <c r="E23" s="41">
        <v>761126</v>
      </c>
      <c r="F23" s="46">
        <v>205526</v>
      </c>
      <c r="G23" s="41">
        <v>103113</v>
      </c>
      <c r="H23" s="41">
        <v>102413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0.94287398246036302</v>
      </c>
      <c r="R23" s="47">
        <v>220900</v>
      </c>
      <c r="S23" s="43">
        <v>0.9304028972385695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1193922</v>
      </c>
      <c r="C24" s="40">
        <v>1051135</v>
      </c>
      <c r="D24" s="40">
        <v>527378</v>
      </c>
      <c r="E24" s="41">
        <v>523757</v>
      </c>
      <c r="F24" s="46">
        <v>142707</v>
      </c>
      <c r="G24" s="41">
        <v>71602</v>
      </c>
      <c r="H24" s="41">
        <v>71105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0.93403502847952224</v>
      </c>
      <c r="R24" s="47">
        <v>145200</v>
      </c>
      <c r="S24" s="43">
        <v>0.98283057851239675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1273594</v>
      </c>
      <c r="C25" s="40">
        <v>1123565</v>
      </c>
      <c r="D25" s="40">
        <v>563530</v>
      </c>
      <c r="E25" s="41">
        <v>560035</v>
      </c>
      <c r="F25" s="46">
        <v>149972</v>
      </c>
      <c r="G25" s="41">
        <v>75242</v>
      </c>
      <c r="H25" s="41">
        <v>74730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0.88386865850108953</v>
      </c>
      <c r="R25" s="47">
        <v>139400</v>
      </c>
      <c r="S25" s="43">
        <v>1.0758393113342899</v>
      </c>
      <c r="T25" s="41">
        <v>380</v>
      </c>
      <c r="U25" s="44">
        <v>8.4210526315789472E-2</v>
      </c>
      <c r="V25" s="41">
        <v>2230</v>
      </c>
      <c r="W25" s="44">
        <v>1.1210762331838564E-2</v>
      </c>
    </row>
    <row r="26" spans="1:23" x14ac:dyDescent="0.45">
      <c r="A26" s="45" t="s">
        <v>33</v>
      </c>
      <c r="B26" s="40">
        <v>3237270</v>
      </c>
      <c r="C26" s="40">
        <v>2946918</v>
      </c>
      <c r="D26" s="40">
        <v>1478747</v>
      </c>
      <c r="E26" s="41">
        <v>1468171</v>
      </c>
      <c r="F26" s="46">
        <v>290209</v>
      </c>
      <c r="G26" s="41">
        <v>145643</v>
      </c>
      <c r="H26" s="41">
        <v>144566</v>
      </c>
      <c r="I26" s="41">
        <v>121</v>
      </c>
      <c r="J26" s="41">
        <v>55</v>
      </c>
      <c r="K26" s="41">
        <v>66</v>
      </c>
      <c r="L26" s="69">
        <v>22</v>
      </c>
      <c r="M26" s="69">
        <v>22</v>
      </c>
      <c r="N26" s="69">
        <v>0</v>
      </c>
      <c r="O26" s="42"/>
      <c r="P26" s="41">
        <v>3174370</v>
      </c>
      <c r="Q26" s="43">
        <v>0.92834735711338001</v>
      </c>
      <c r="R26" s="47">
        <v>268100</v>
      </c>
      <c r="S26" s="43">
        <v>1.0824654979485266</v>
      </c>
      <c r="T26" s="41">
        <v>140</v>
      </c>
      <c r="U26" s="44">
        <v>0.86428571428571432</v>
      </c>
      <c r="V26" s="41">
        <v>4540</v>
      </c>
      <c r="W26" s="44">
        <v>4.845814977973568E-3</v>
      </c>
    </row>
    <row r="27" spans="1:23" x14ac:dyDescent="0.45">
      <c r="A27" s="45" t="s">
        <v>34</v>
      </c>
      <c r="B27" s="40">
        <v>3120101</v>
      </c>
      <c r="C27" s="40">
        <v>2779122</v>
      </c>
      <c r="D27" s="40">
        <v>1392752</v>
      </c>
      <c r="E27" s="41">
        <v>1386370</v>
      </c>
      <c r="F27" s="46">
        <v>338816</v>
      </c>
      <c r="G27" s="41">
        <v>170555</v>
      </c>
      <c r="H27" s="41">
        <v>168261</v>
      </c>
      <c r="I27" s="41">
        <v>2132</v>
      </c>
      <c r="J27" s="41">
        <v>1065</v>
      </c>
      <c r="K27" s="41">
        <v>1067</v>
      </c>
      <c r="L27" s="69">
        <v>31</v>
      </c>
      <c r="M27" s="69">
        <v>31</v>
      </c>
      <c r="N27" s="69">
        <v>0</v>
      </c>
      <c r="O27" s="42"/>
      <c r="P27" s="41">
        <v>3040725</v>
      </c>
      <c r="Q27" s="43">
        <v>0.91396689934143993</v>
      </c>
      <c r="R27" s="47">
        <v>279600</v>
      </c>
      <c r="S27" s="43">
        <v>1.2117882689556509</v>
      </c>
      <c r="T27" s="41">
        <v>2680</v>
      </c>
      <c r="U27" s="44">
        <v>0.79552238805970155</v>
      </c>
      <c r="V27" s="41">
        <v>200</v>
      </c>
      <c r="W27" s="44">
        <v>0.155</v>
      </c>
    </row>
    <row r="28" spans="1:23" x14ac:dyDescent="0.45">
      <c r="A28" s="45" t="s">
        <v>35</v>
      </c>
      <c r="B28" s="40">
        <v>5922779</v>
      </c>
      <c r="C28" s="40">
        <v>5141090</v>
      </c>
      <c r="D28" s="40">
        <v>2579518</v>
      </c>
      <c r="E28" s="41">
        <v>2561572</v>
      </c>
      <c r="F28" s="46">
        <v>781463</v>
      </c>
      <c r="G28" s="41">
        <v>391733</v>
      </c>
      <c r="H28" s="41">
        <v>389730</v>
      </c>
      <c r="I28" s="41">
        <v>201</v>
      </c>
      <c r="J28" s="41">
        <v>94</v>
      </c>
      <c r="K28" s="41">
        <v>107</v>
      </c>
      <c r="L28" s="69">
        <v>25</v>
      </c>
      <c r="M28" s="69">
        <v>25</v>
      </c>
      <c r="N28" s="69">
        <v>0</v>
      </c>
      <c r="O28" s="42"/>
      <c r="P28" s="41">
        <v>5396620</v>
      </c>
      <c r="Q28" s="43">
        <v>0.9526499920320497</v>
      </c>
      <c r="R28" s="47">
        <v>752600</v>
      </c>
      <c r="S28" s="43">
        <v>1.0383510496943928</v>
      </c>
      <c r="T28" s="41">
        <v>1160</v>
      </c>
      <c r="U28" s="44">
        <v>0.17327586206896553</v>
      </c>
      <c r="V28" s="41">
        <v>14240</v>
      </c>
      <c r="W28" s="44">
        <v>1.7556179775280898E-3</v>
      </c>
    </row>
    <row r="29" spans="1:23" x14ac:dyDescent="0.45">
      <c r="A29" s="45" t="s">
        <v>36</v>
      </c>
      <c r="B29" s="40">
        <v>11224807</v>
      </c>
      <c r="C29" s="40">
        <v>8791037</v>
      </c>
      <c r="D29" s="40">
        <v>4409672</v>
      </c>
      <c r="E29" s="41">
        <v>4381365</v>
      </c>
      <c r="F29" s="46">
        <v>2432978</v>
      </c>
      <c r="G29" s="41">
        <v>1220376</v>
      </c>
      <c r="H29" s="41">
        <v>1212602</v>
      </c>
      <c r="I29" s="41">
        <v>735</v>
      </c>
      <c r="J29" s="41">
        <v>330</v>
      </c>
      <c r="K29" s="41">
        <v>405</v>
      </c>
      <c r="L29" s="69">
        <v>57</v>
      </c>
      <c r="M29" s="69">
        <v>56</v>
      </c>
      <c r="N29" s="69">
        <v>1</v>
      </c>
      <c r="O29" s="42"/>
      <c r="P29" s="41">
        <v>10122610</v>
      </c>
      <c r="Q29" s="43">
        <v>0.86845556630157639</v>
      </c>
      <c r="R29" s="47">
        <v>2709900</v>
      </c>
      <c r="S29" s="43">
        <v>0.89781098933539982</v>
      </c>
      <c r="T29" s="41">
        <v>1540</v>
      </c>
      <c r="U29" s="44">
        <v>0.47727272727272729</v>
      </c>
      <c r="V29" s="41">
        <v>1140</v>
      </c>
      <c r="W29" s="44">
        <v>0.05</v>
      </c>
    </row>
    <row r="30" spans="1:23" x14ac:dyDescent="0.45">
      <c r="A30" s="45" t="s">
        <v>37</v>
      </c>
      <c r="B30" s="40">
        <v>2771440</v>
      </c>
      <c r="C30" s="40">
        <v>2499398</v>
      </c>
      <c r="D30" s="40">
        <v>1253488</v>
      </c>
      <c r="E30" s="41">
        <v>1245910</v>
      </c>
      <c r="F30" s="46">
        <v>271514</v>
      </c>
      <c r="G30" s="41">
        <v>136396</v>
      </c>
      <c r="H30" s="41">
        <v>135118</v>
      </c>
      <c r="I30" s="41">
        <v>515</v>
      </c>
      <c r="J30" s="41">
        <v>257</v>
      </c>
      <c r="K30" s="41">
        <v>258</v>
      </c>
      <c r="L30" s="69">
        <v>13</v>
      </c>
      <c r="M30" s="69">
        <v>13</v>
      </c>
      <c r="N30" s="69">
        <v>0</v>
      </c>
      <c r="O30" s="42"/>
      <c r="P30" s="41">
        <v>2667815</v>
      </c>
      <c r="Q30" s="43">
        <v>0.93687081000744055</v>
      </c>
      <c r="R30" s="47">
        <v>239400</v>
      </c>
      <c r="S30" s="43">
        <v>1.1341436925647452</v>
      </c>
      <c r="T30" s="41">
        <v>880</v>
      </c>
      <c r="U30" s="44">
        <v>0.58522727272727271</v>
      </c>
      <c r="V30" s="41">
        <v>410</v>
      </c>
      <c r="W30" s="44">
        <v>3.1707317073170732E-2</v>
      </c>
    </row>
    <row r="31" spans="1:23" x14ac:dyDescent="0.45">
      <c r="A31" s="45" t="s">
        <v>38</v>
      </c>
      <c r="B31" s="40">
        <v>2180360</v>
      </c>
      <c r="C31" s="40">
        <v>1811614</v>
      </c>
      <c r="D31" s="40">
        <v>909131</v>
      </c>
      <c r="E31" s="41">
        <v>902483</v>
      </c>
      <c r="F31" s="46">
        <v>368644</v>
      </c>
      <c r="G31" s="41">
        <v>184705</v>
      </c>
      <c r="H31" s="41">
        <v>183939</v>
      </c>
      <c r="I31" s="41">
        <v>94</v>
      </c>
      <c r="J31" s="41">
        <v>45</v>
      </c>
      <c r="K31" s="41">
        <v>49</v>
      </c>
      <c r="L31" s="69">
        <v>8</v>
      </c>
      <c r="M31" s="69">
        <v>6</v>
      </c>
      <c r="N31" s="69">
        <v>2</v>
      </c>
      <c r="O31" s="42"/>
      <c r="P31" s="41">
        <v>1916090</v>
      </c>
      <c r="Q31" s="43">
        <v>0.94547437750836338</v>
      </c>
      <c r="R31" s="47">
        <v>348300</v>
      </c>
      <c r="S31" s="43">
        <v>1.0584094171691072</v>
      </c>
      <c r="T31" s="41">
        <v>240</v>
      </c>
      <c r="U31" s="44">
        <v>0.39166666666666666</v>
      </c>
      <c r="V31" s="41">
        <v>80</v>
      </c>
      <c r="W31" s="44">
        <v>0.1</v>
      </c>
    </row>
    <row r="32" spans="1:23" x14ac:dyDescent="0.45">
      <c r="A32" s="45" t="s">
        <v>39</v>
      </c>
      <c r="B32" s="40">
        <v>3760759</v>
      </c>
      <c r="C32" s="40">
        <v>3108361</v>
      </c>
      <c r="D32" s="40">
        <v>1558849</v>
      </c>
      <c r="E32" s="41">
        <v>1549512</v>
      </c>
      <c r="F32" s="46">
        <v>651900</v>
      </c>
      <c r="G32" s="41">
        <v>327199</v>
      </c>
      <c r="H32" s="41">
        <v>324701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3409695</v>
      </c>
      <c r="Q32" s="43">
        <v>0.9116243534978935</v>
      </c>
      <c r="R32" s="47">
        <v>704200</v>
      </c>
      <c r="S32" s="43">
        <v>0.92573132632774779</v>
      </c>
      <c r="T32" s="41">
        <v>1060</v>
      </c>
      <c r="U32" s="44">
        <v>0.46886792452830189</v>
      </c>
      <c r="V32" s="41">
        <v>880</v>
      </c>
      <c r="W32" s="44">
        <v>1.1363636363636363E-3</v>
      </c>
    </row>
    <row r="33" spans="1:23" x14ac:dyDescent="0.45">
      <c r="A33" s="45" t="s">
        <v>40</v>
      </c>
      <c r="B33" s="40">
        <v>12917743</v>
      </c>
      <c r="C33" s="40">
        <v>9978718</v>
      </c>
      <c r="D33" s="40">
        <v>5005450</v>
      </c>
      <c r="E33" s="41">
        <v>4973268</v>
      </c>
      <c r="F33" s="46">
        <v>2874795</v>
      </c>
      <c r="G33" s="41">
        <v>1441045</v>
      </c>
      <c r="H33" s="41">
        <v>1433750</v>
      </c>
      <c r="I33" s="41">
        <v>63913</v>
      </c>
      <c r="J33" s="41">
        <v>32157</v>
      </c>
      <c r="K33" s="41">
        <v>31756</v>
      </c>
      <c r="L33" s="69">
        <v>317</v>
      </c>
      <c r="M33" s="69">
        <v>307</v>
      </c>
      <c r="N33" s="69">
        <v>10</v>
      </c>
      <c r="O33" s="42"/>
      <c r="P33" s="41">
        <v>11521165</v>
      </c>
      <c r="Q33" s="43">
        <v>0.86612057027219036</v>
      </c>
      <c r="R33" s="47">
        <v>3481600</v>
      </c>
      <c r="S33" s="43">
        <v>0.82571088005514703</v>
      </c>
      <c r="T33" s="41">
        <v>72720</v>
      </c>
      <c r="U33" s="44">
        <v>0.87889163916391644</v>
      </c>
      <c r="V33" s="41">
        <v>14210</v>
      </c>
      <c r="W33" s="44">
        <v>2.2308233638282899E-2</v>
      </c>
    </row>
    <row r="34" spans="1:23" x14ac:dyDescent="0.45">
      <c r="A34" s="45" t="s">
        <v>41</v>
      </c>
      <c r="B34" s="40">
        <v>8305768</v>
      </c>
      <c r="C34" s="40">
        <v>6916871</v>
      </c>
      <c r="D34" s="40">
        <v>3467984</v>
      </c>
      <c r="E34" s="41">
        <v>3448887</v>
      </c>
      <c r="F34" s="46">
        <v>1387658</v>
      </c>
      <c r="G34" s="41">
        <v>696825</v>
      </c>
      <c r="H34" s="41">
        <v>690833</v>
      </c>
      <c r="I34" s="41">
        <v>1124</v>
      </c>
      <c r="J34" s="41">
        <v>546</v>
      </c>
      <c r="K34" s="41">
        <v>578</v>
      </c>
      <c r="L34" s="69">
        <v>115</v>
      </c>
      <c r="M34" s="69">
        <v>108</v>
      </c>
      <c r="N34" s="69">
        <v>7</v>
      </c>
      <c r="O34" s="42"/>
      <c r="P34" s="41">
        <v>7609375</v>
      </c>
      <c r="Q34" s="43">
        <v>0.90899331416837781</v>
      </c>
      <c r="R34" s="47">
        <v>1135400</v>
      </c>
      <c r="S34" s="43">
        <v>1.2221754447771711</v>
      </c>
      <c r="T34" s="41">
        <v>2540</v>
      </c>
      <c r="U34" s="44">
        <v>0.44251968503937006</v>
      </c>
      <c r="V34" s="41">
        <v>1980</v>
      </c>
      <c r="W34" s="44">
        <v>5.808080808080808E-2</v>
      </c>
    </row>
    <row r="35" spans="1:23" x14ac:dyDescent="0.45">
      <c r="A35" s="45" t="s">
        <v>42</v>
      </c>
      <c r="B35" s="40">
        <v>2037738</v>
      </c>
      <c r="C35" s="40">
        <v>1815370</v>
      </c>
      <c r="D35" s="40">
        <v>910258</v>
      </c>
      <c r="E35" s="41">
        <v>905112</v>
      </c>
      <c r="F35" s="46">
        <v>222160</v>
      </c>
      <c r="G35" s="41">
        <v>111328</v>
      </c>
      <c r="H35" s="41">
        <v>110832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0.92427574970724502</v>
      </c>
      <c r="R35" s="47">
        <v>127300</v>
      </c>
      <c r="S35" s="43">
        <v>1.7451688923802042</v>
      </c>
      <c r="T35" s="41">
        <v>800</v>
      </c>
      <c r="U35" s="44">
        <v>0.25750000000000001</v>
      </c>
      <c r="V35" s="41">
        <v>820</v>
      </c>
      <c r="W35" s="44">
        <v>2.4390243902439024E-3</v>
      </c>
    </row>
    <row r="36" spans="1:23" x14ac:dyDescent="0.45">
      <c r="A36" s="45" t="s">
        <v>43</v>
      </c>
      <c r="B36" s="40">
        <v>1388130</v>
      </c>
      <c r="C36" s="40">
        <v>1325763</v>
      </c>
      <c r="D36" s="40">
        <v>664644</v>
      </c>
      <c r="E36" s="41">
        <v>661119</v>
      </c>
      <c r="F36" s="46">
        <v>62292</v>
      </c>
      <c r="G36" s="41">
        <v>31211</v>
      </c>
      <c r="H36" s="41">
        <v>31081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0.94789099449824654</v>
      </c>
      <c r="R36" s="47">
        <v>48100</v>
      </c>
      <c r="S36" s="43">
        <v>1.2950519750519751</v>
      </c>
      <c r="T36" s="41">
        <v>160</v>
      </c>
      <c r="U36" s="44">
        <v>0.46875</v>
      </c>
      <c r="V36" s="41">
        <v>1090</v>
      </c>
      <c r="W36" s="44">
        <v>0</v>
      </c>
    </row>
    <row r="37" spans="1:23" x14ac:dyDescent="0.45">
      <c r="A37" s="45" t="s">
        <v>44</v>
      </c>
      <c r="B37" s="40">
        <v>816704</v>
      </c>
      <c r="C37" s="40">
        <v>716659</v>
      </c>
      <c r="D37" s="40">
        <v>359533</v>
      </c>
      <c r="E37" s="41">
        <v>357126</v>
      </c>
      <c r="F37" s="46">
        <v>99961</v>
      </c>
      <c r="G37" s="41">
        <v>50179</v>
      </c>
      <c r="H37" s="41">
        <v>49782</v>
      </c>
      <c r="I37" s="41">
        <v>63</v>
      </c>
      <c r="J37" s="41">
        <v>30</v>
      </c>
      <c r="K37" s="41">
        <v>33</v>
      </c>
      <c r="L37" s="69">
        <v>21</v>
      </c>
      <c r="M37" s="69">
        <v>20</v>
      </c>
      <c r="N37" s="69">
        <v>1</v>
      </c>
      <c r="O37" s="42"/>
      <c r="P37" s="41">
        <v>826860</v>
      </c>
      <c r="Q37" s="43">
        <v>0.86672350821178923</v>
      </c>
      <c r="R37" s="47">
        <v>110800</v>
      </c>
      <c r="S37" s="43">
        <v>0.90217509025270759</v>
      </c>
      <c r="T37" s="41">
        <v>440</v>
      </c>
      <c r="U37" s="44">
        <v>0.14318181818181819</v>
      </c>
      <c r="V37" s="41">
        <v>130</v>
      </c>
      <c r="W37" s="44">
        <v>0.16153846153846155</v>
      </c>
    </row>
    <row r="38" spans="1:23" x14ac:dyDescent="0.45">
      <c r="A38" s="45" t="s">
        <v>45</v>
      </c>
      <c r="B38" s="40">
        <v>1042155</v>
      </c>
      <c r="C38" s="40">
        <v>986639</v>
      </c>
      <c r="D38" s="40">
        <v>495047</v>
      </c>
      <c r="E38" s="41">
        <v>491592</v>
      </c>
      <c r="F38" s="46">
        <v>55382</v>
      </c>
      <c r="G38" s="41">
        <v>27776</v>
      </c>
      <c r="H38" s="41">
        <v>27606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0.91567424593967517</v>
      </c>
      <c r="R38" s="47">
        <v>47400</v>
      </c>
      <c r="S38" s="43">
        <v>1.1683966244725739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2752826</v>
      </c>
      <c r="C39" s="40">
        <v>2419122</v>
      </c>
      <c r="D39" s="40">
        <v>1213806</v>
      </c>
      <c r="E39" s="41">
        <v>1205316</v>
      </c>
      <c r="F39" s="46">
        <v>333336</v>
      </c>
      <c r="G39" s="41">
        <v>167328</v>
      </c>
      <c r="H39" s="41">
        <v>166008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0.85266519334679769</v>
      </c>
      <c r="R39" s="47">
        <v>385900</v>
      </c>
      <c r="S39" s="43">
        <v>0.86378854625550661</v>
      </c>
      <c r="T39" s="41">
        <v>720</v>
      </c>
      <c r="U39" s="44">
        <v>0.44027777777777777</v>
      </c>
      <c r="V39" s="41">
        <v>270</v>
      </c>
      <c r="W39" s="44">
        <v>0.18888888888888888</v>
      </c>
    </row>
    <row r="40" spans="1:23" x14ac:dyDescent="0.45">
      <c r="A40" s="45" t="s">
        <v>47</v>
      </c>
      <c r="B40" s="40">
        <v>4139807</v>
      </c>
      <c r="C40" s="40">
        <v>3544728</v>
      </c>
      <c r="D40" s="40">
        <v>1777788</v>
      </c>
      <c r="E40" s="41">
        <v>1766940</v>
      </c>
      <c r="F40" s="46">
        <v>594956</v>
      </c>
      <c r="G40" s="41">
        <v>298524</v>
      </c>
      <c r="H40" s="41">
        <v>296432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0.89031528872791932</v>
      </c>
      <c r="R40" s="47">
        <v>616200</v>
      </c>
      <c r="S40" s="43">
        <v>0.96552418046088928</v>
      </c>
      <c r="T40" s="41">
        <v>1240</v>
      </c>
      <c r="U40" s="44">
        <v>9.9193548387096778E-2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2032298</v>
      </c>
      <c r="C41" s="40">
        <v>1819442</v>
      </c>
      <c r="D41" s="40">
        <v>912222</v>
      </c>
      <c r="E41" s="41">
        <v>907220</v>
      </c>
      <c r="F41" s="46">
        <v>212800</v>
      </c>
      <c r="G41" s="41">
        <v>106841</v>
      </c>
      <c r="H41" s="41">
        <v>105959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0.89890048540691425</v>
      </c>
      <c r="R41" s="47">
        <v>210200</v>
      </c>
      <c r="S41" s="43">
        <v>1.0123691722169363</v>
      </c>
      <c r="T41" s="41">
        <v>420</v>
      </c>
      <c r="U41" s="44">
        <v>0.12857142857142856</v>
      </c>
      <c r="V41" s="41">
        <v>280</v>
      </c>
      <c r="W41" s="44">
        <v>7.1428571428571426E-3</v>
      </c>
    </row>
    <row r="42" spans="1:23" x14ac:dyDescent="0.45">
      <c r="A42" s="45" t="s">
        <v>49</v>
      </c>
      <c r="B42" s="40">
        <v>1092758</v>
      </c>
      <c r="C42" s="40">
        <v>940592</v>
      </c>
      <c r="D42" s="40">
        <v>471671</v>
      </c>
      <c r="E42" s="41">
        <v>468921</v>
      </c>
      <c r="F42" s="46">
        <v>151999</v>
      </c>
      <c r="G42" s="41">
        <v>76226</v>
      </c>
      <c r="H42" s="41">
        <v>75773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0.91728829096795905</v>
      </c>
      <c r="R42" s="47">
        <v>152900</v>
      </c>
      <c r="S42" s="43">
        <v>0.994107259646828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1444954</v>
      </c>
      <c r="C43" s="40">
        <v>1332702</v>
      </c>
      <c r="D43" s="40">
        <v>668455</v>
      </c>
      <c r="E43" s="41">
        <v>664247</v>
      </c>
      <c r="F43" s="46">
        <v>112078</v>
      </c>
      <c r="G43" s="41">
        <v>56128</v>
      </c>
      <c r="H43" s="41">
        <v>55950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0.92464632868709717</v>
      </c>
      <c r="R43" s="47">
        <v>102300</v>
      </c>
      <c r="S43" s="43">
        <v>1.095581622678397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2056258</v>
      </c>
      <c r="C44" s="40">
        <v>1923364</v>
      </c>
      <c r="D44" s="40">
        <v>964614</v>
      </c>
      <c r="E44" s="41">
        <v>958750</v>
      </c>
      <c r="F44" s="46">
        <v>132838</v>
      </c>
      <c r="G44" s="41">
        <v>66689</v>
      </c>
      <c r="H44" s="41">
        <v>66149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0.91783254992722674</v>
      </c>
      <c r="R44" s="47">
        <v>128400</v>
      </c>
      <c r="S44" s="43">
        <v>1.0345638629283489</v>
      </c>
      <c r="T44" s="41">
        <v>100</v>
      </c>
      <c r="U44" s="44">
        <v>0.56000000000000005</v>
      </c>
      <c r="V44" s="41">
        <v>2280</v>
      </c>
      <c r="W44" s="44">
        <v>0</v>
      </c>
    </row>
    <row r="45" spans="1:23" x14ac:dyDescent="0.45">
      <c r="A45" s="45" t="s">
        <v>52</v>
      </c>
      <c r="B45" s="40">
        <v>1037126</v>
      </c>
      <c r="C45" s="40">
        <v>978232</v>
      </c>
      <c r="D45" s="40">
        <v>491497</v>
      </c>
      <c r="E45" s="41">
        <v>486735</v>
      </c>
      <c r="F45" s="46">
        <v>58810</v>
      </c>
      <c r="G45" s="41">
        <v>29571</v>
      </c>
      <c r="H45" s="41">
        <v>29239</v>
      </c>
      <c r="I45" s="41">
        <v>74</v>
      </c>
      <c r="J45" s="41">
        <v>33</v>
      </c>
      <c r="K45" s="41">
        <v>41</v>
      </c>
      <c r="L45" s="69">
        <v>10</v>
      </c>
      <c r="M45" s="69">
        <v>10</v>
      </c>
      <c r="N45" s="69">
        <v>0</v>
      </c>
      <c r="O45" s="42"/>
      <c r="P45" s="41">
        <v>1048795</v>
      </c>
      <c r="Q45" s="43">
        <v>0.93271993096839712</v>
      </c>
      <c r="R45" s="47">
        <v>55600</v>
      </c>
      <c r="S45" s="43">
        <v>1.0577338129496403</v>
      </c>
      <c r="T45" s="41">
        <v>140</v>
      </c>
      <c r="U45" s="44">
        <v>0.52857142857142858</v>
      </c>
      <c r="V45" s="41">
        <v>380</v>
      </c>
      <c r="W45" s="44">
        <v>2.6315789473684209E-2</v>
      </c>
    </row>
    <row r="46" spans="1:23" x14ac:dyDescent="0.45">
      <c r="A46" s="45" t="s">
        <v>53</v>
      </c>
      <c r="B46" s="40">
        <v>7658481</v>
      </c>
      <c r="C46" s="40">
        <v>6679536</v>
      </c>
      <c r="D46" s="40">
        <v>3356214</v>
      </c>
      <c r="E46" s="41">
        <v>3323322</v>
      </c>
      <c r="F46" s="46">
        <v>978729</v>
      </c>
      <c r="G46" s="41">
        <v>493087</v>
      </c>
      <c r="H46" s="41">
        <v>485642</v>
      </c>
      <c r="I46" s="41">
        <v>197</v>
      </c>
      <c r="J46" s="41">
        <v>94</v>
      </c>
      <c r="K46" s="41">
        <v>103</v>
      </c>
      <c r="L46" s="69">
        <v>19</v>
      </c>
      <c r="M46" s="69">
        <v>19</v>
      </c>
      <c r="N46" s="69">
        <v>0</v>
      </c>
      <c r="O46" s="42"/>
      <c r="P46" s="41">
        <v>7070230</v>
      </c>
      <c r="Q46" s="43">
        <v>0.94474097730908335</v>
      </c>
      <c r="R46" s="47">
        <v>1044200</v>
      </c>
      <c r="S46" s="43">
        <v>0.93730032560812104</v>
      </c>
      <c r="T46" s="41">
        <v>820</v>
      </c>
      <c r="U46" s="44">
        <v>0.24024390243902438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1190650</v>
      </c>
      <c r="C47" s="40">
        <v>1107101</v>
      </c>
      <c r="D47" s="40">
        <v>555326</v>
      </c>
      <c r="E47" s="41">
        <v>551775</v>
      </c>
      <c r="F47" s="46">
        <v>83532</v>
      </c>
      <c r="G47" s="41">
        <v>42077</v>
      </c>
      <c r="H47" s="41">
        <v>41455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0.91329519346975141</v>
      </c>
      <c r="R47" s="47">
        <v>74400</v>
      </c>
      <c r="S47" s="43">
        <v>1.122741935483871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5">
      <c r="A48" s="45" t="s">
        <v>55</v>
      </c>
      <c r="B48" s="40">
        <v>2030746</v>
      </c>
      <c r="C48" s="40">
        <v>1746027</v>
      </c>
      <c r="D48" s="40">
        <v>876988</v>
      </c>
      <c r="E48" s="41">
        <v>869039</v>
      </c>
      <c r="F48" s="46">
        <v>284690</v>
      </c>
      <c r="G48" s="41">
        <v>142639</v>
      </c>
      <c r="H48" s="41">
        <v>142051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0.91508451036398419</v>
      </c>
      <c r="R48" s="47">
        <v>288800</v>
      </c>
      <c r="S48" s="43">
        <v>0.98576869806094181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2666470</v>
      </c>
      <c r="C49" s="40">
        <v>2298364</v>
      </c>
      <c r="D49" s="40">
        <v>1153309</v>
      </c>
      <c r="E49" s="41">
        <v>1145055</v>
      </c>
      <c r="F49" s="46">
        <v>367853</v>
      </c>
      <c r="G49" s="41">
        <v>184496</v>
      </c>
      <c r="H49" s="41">
        <v>183357</v>
      </c>
      <c r="I49" s="41">
        <v>252</v>
      </c>
      <c r="J49" s="41">
        <v>124</v>
      </c>
      <c r="K49" s="41">
        <v>128</v>
      </c>
      <c r="L49" s="69">
        <v>1</v>
      </c>
      <c r="M49" s="69">
        <v>1</v>
      </c>
      <c r="N49" s="69">
        <v>0</v>
      </c>
      <c r="O49" s="42"/>
      <c r="P49" s="41">
        <v>2537755</v>
      </c>
      <c r="Q49" s="43">
        <v>0.90566819886080419</v>
      </c>
      <c r="R49" s="47">
        <v>350000</v>
      </c>
      <c r="S49" s="43">
        <v>1.0510085714285715</v>
      </c>
      <c r="T49" s="41">
        <v>720</v>
      </c>
      <c r="U49" s="44">
        <v>0.35</v>
      </c>
      <c r="V49" s="41">
        <v>220</v>
      </c>
      <c r="W49" s="44">
        <v>4.5454545454545452E-3</v>
      </c>
    </row>
    <row r="50" spans="1:23" x14ac:dyDescent="0.45">
      <c r="A50" s="45" t="s">
        <v>57</v>
      </c>
      <c r="B50" s="40">
        <v>1695496</v>
      </c>
      <c r="C50" s="40">
        <v>1559700</v>
      </c>
      <c r="D50" s="40">
        <v>783203</v>
      </c>
      <c r="E50" s="41">
        <v>776497</v>
      </c>
      <c r="F50" s="46">
        <v>135660</v>
      </c>
      <c r="G50" s="41">
        <v>68039</v>
      </c>
      <c r="H50" s="41">
        <v>67621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0.93115028133908451</v>
      </c>
      <c r="R50" s="47">
        <v>125500</v>
      </c>
      <c r="S50" s="43">
        <v>1.0809561752988048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1609852</v>
      </c>
      <c r="C51" s="40">
        <v>1546780</v>
      </c>
      <c r="D51" s="40">
        <v>776532</v>
      </c>
      <c r="E51" s="41">
        <v>770248</v>
      </c>
      <c r="F51" s="46">
        <v>63044</v>
      </c>
      <c r="G51" s="41">
        <v>31613</v>
      </c>
      <c r="H51" s="41">
        <v>31431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0.95345174582921111</v>
      </c>
      <c r="R51" s="47">
        <v>55600</v>
      </c>
      <c r="S51" s="43">
        <v>1.1338848920863309</v>
      </c>
      <c r="T51" s="41">
        <v>300</v>
      </c>
      <c r="U51" s="44">
        <v>0.09</v>
      </c>
      <c r="V51" s="41">
        <v>110</v>
      </c>
      <c r="W51" s="44">
        <v>9.0909090909090905E-3</v>
      </c>
    </row>
    <row r="52" spans="1:23" x14ac:dyDescent="0.45">
      <c r="A52" s="45" t="s">
        <v>59</v>
      </c>
      <c r="B52" s="40">
        <v>2410802</v>
      </c>
      <c r="C52" s="40">
        <v>2211321</v>
      </c>
      <c r="D52" s="40">
        <v>1110664</v>
      </c>
      <c r="E52" s="41">
        <v>1100657</v>
      </c>
      <c r="F52" s="46">
        <v>199247</v>
      </c>
      <c r="G52" s="41">
        <v>100017</v>
      </c>
      <c r="H52" s="41">
        <v>99230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0.91854773387167121</v>
      </c>
      <c r="R52" s="47">
        <v>197100</v>
      </c>
      <c r="S52" s="43">
        <v>1.0108929477422628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1960824</v>
      </c>
      <c r="C53" s="40">
        <v>1681440</v>
      </c>
      <c r="D53" s="40">
        <v>845884</v>
      </c>
      <c r="E53" s="41">
        <v>835556</v>
      </c>
      <c r="F53" s="46">
        <v>278899</v>
      </c>
      <c r="G53" s="41">
        <v>140248</v>
      </c>
      <c r="H53" s="41">
        <v>138651</v>
      </c>
      <c r="I53" s="41">
        <v>485</v>
      </c>
      <c r="J53" s="41">
        <v>242</v>
      </c>
      <c r="K53" s="41">
        <v>243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0.85988467980106631</v>
      </c>
      <c r="R53" s="47">
        <v>305500</v>
      </c>
      <c r="S53" s="43">
        <v>0.91292635024549917</v>
      </c>
      <c r="T53" s="41">
        <v>1260</v>
      </c>
      <c r="U53" s="44">
        <v>0.38492063492063494</v>
      </c>
      <c r="V53" s="41">
        <v>1360</v>
      </c>
      <c r="W53" s="44">
        <v>0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DIGI-808455956-3839027</_dlc_DocId>
    <_dlc_DocIdUrl xmlns="89559dea-130d-4237-8e78-1ce7f44b9a24">
      <Url>https://digitalgojp.sharepoint.com/sites/digi_portal/_layouts/15/DocIdRedir.aspx?ID=DIGI-808455956-3839027</Url>
      <Description>DIGI-808455956-3839027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2022-06-14T05:55:40Z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0f713bd5-86f9-43ee-9716-b89b87e72aab</vt:lpwstr>
  </property>
  <property fmtid="{D5CDD505-2E9C-101B-9397-08002B2CF9AE}" pid="4" name="MediaServiceImageTags">
    <vt:lpwstr/>
  </property>
</Properties>
</file>